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rnesc\Desktop\Broken_Links_Check_Project\AKN_Extract\"/>
    </mc:Choice>
  </mc:AlternateContent>
  <bookViews>
    <workbookView xWindow="0" yWindow="0" windowWidth="18315" windowHeight="10425"/>
  </bookViews>
  <sheets>
    <sheet name="output" sheetId="1" r:id="rId1"/>
  </sheets>
  <definedNames>
    <definedName name="_xlnm._FilterDatabase" localSheetId="0" hidden="1">output!$A$1:$E$7294</definedName>
  </definedNames>
  <calcPr calcId="152511"/>
</workbook>
</file>

<file path=xl/calcChain.xml><?xml version="1.0" encoding="utf-8"?>
<calcChain xmlns="http://schemas.openxmlformats.org/spreadsheetml/2006/main">
  <c r="B3" i="1" l="1"/>
  <c r="B4" i="1"/>
  <c r="B6" i="1"/>
  <c r="B7" i="1"/>
  <c r="B8" i="1" s="1"/>
  <c r="B9" i="1" s="1"/>
  <c r="B10" i="1" s="1"/>
  <c r="B11" i="1" s="1"/>
  <c r="B12" i="1" s="1"/>
  <c r="B13" i="1" s="1"/>
  <c r="B14" i="1" s="1"/>
  <c r="B15" i="1" s="1"/>
  <c r="B16" i="1" s="1"/>
  <c r="B17" i="1" s="1"/>
  <c r="B18" i="1" s="1"/>
  <c r="B19" i="1" s="1"/>
  <c r="B20" i="1" s="1"/>
  <c r="B21" i="1" s="1"/>
  <c r="B22" i="1" s="1"/>
  <c r="B23" i="1" s="1"/>
  <c r="B24" i="1" s="1"/>
  <c r="B25" i="1" s="1"/>
  <c r="B26" i="1" s="1"/>
  <c r="B28" i="1"/>
  <c r="B29" i="1" s="1"/>
  <c r="B30" i="1"/>
  <c r="B31" i="1" s="1"/>
  <c r="B33" i="1"/>
  <c r="B34" i="1"/>
  <c r="B35" i="1"/>
  <c r="B36" i="1" s="1"/>
  <c r="B37" i="1" s="1"/>
  <c r="B38" i="1" s="1"/>
  <c r="B39" i="1" s="1"/>
  <c r="B40" i="1" s="1"/>
  <c r="B41" i="1" s="1"/>
  <c r="B43" i="1"/>
  <c r="B46" i="1"/>
  <c r="B47" i="1"/>
  <c r="B48" i="1"/>
  <c r="B49" i="1" s="1"/>
  <c r="B50" i="1" s="1"/>
  <c r="B51" i="1" s="1"/>
  <c r="B52" i="1"/>
  <c r="B53" i="1" s="1"/>
  <c r="B54" i="1" s="1"/>
  <c r="B55" i="1" s="1"/>
  <c r="B56" i="1"/>
  <c r="B57" i="1" s="1"/>
  <c r="B58" i="1"/>
  <c r="B60" i="1"/>
  <c r="B62" i="1"/>
  <c r="B64" i="1"/>
  <c r="B66" i="1"/>
  <c r="B68" i="1"/>
  <c r="B70" i="1"/>
  <c r="B72" i="1"/>
  <c r="B74" i="1"/>
  <c r="B76" i="1"/>
  <c r="B78" i="1"/>
  <c r="B80" i="1"/>
  <c r="B82" i="1"/>
  <c r="B84" i="1"/>
  <c r="B86" i="1"/>
  <c r="B87" i="1" s="1"/>
  <c r="B88" i="1"/>
  <c r="B89" i="1"/>
  <c r="B90" i="1" s="1"/>
  <c r="B91" i="1" s="1"/>
  <c r="B92" i="1" s="1"/>
  <c r="B93" i="1" s="1"/>
  <c r="B94" i="1" s="1"/>
  <c r="B95" i="1" s="1"/>
  <c r="B96" i="1" s="1"/>
  <c r="B97" i="1" s="1"/>
  <c r="B99" i="1"/>
  <c r="B101" i="1"/>
  <c r="B103" i="1"/>
  <c r="B105" i="1"/>
  <c r="B107" i="1"/>
  <c r="B109" i="1"/>
  <c r="B111" i="1"/>
  <c r="B113" i="1"/>
  <c r="B114" i="1"/>
  <c r="B116" i="1"/>
  <c r="B118" i="1"/>
  <c r="B120" i="1"/>
  <c r="B122" i="1"/>
  <c r="B124" i="1"/>
  <c r="B125" i="1"/>
  <c r="B126" i="1"/>
  <c r="B127" i="1"/>
  <c r="B128" i="1"/>
  <c r="B129" i="1" s="1"/>
  <c r="B130" i="1" s="1"/>
  <c r="B131" i="1" s="1"/>
  <c r="B132" i="1" s="1"/>
  <c r="B134" i="1"/>
  <c r="B136" i="1"/>
  <c r="B138" i="1"/>
  <c r="B140" i="1"/>
  <c r="B142" i="1"/>
  <c r="B144" i="1"/>
  <c r="B146" i="1"/>
  <c r="B148" i="1"/>
  <c r="B150" i="1"/>
  <c r="B152" i="1"/>
  <c r="B153" i="1"/>
  <c r="B154" i="1"/>
  <c r="B155" i="1"/>
  <c r="B156" i="1" s="1"/>
  <c r="B157" i="1"/>
  <c r="B158" i="1" s="1"/>
  <c r="B160" i="1"/>
  <c r="B162" i="1"/>
  <c r="B164" i="1"/>
  <c r="B166" i="1"/>
  <c r="B168" i="1"/>
  <c r="B170" i="1"/>
  <c r="B172" i="1"/>
  <c r="B174" i="1"/>
  <c r="B175" i="1"/>
  <c r="B176" i="1" s="1"/>
  <c r="B177" i="1" s="1"/>
  <c r="B178" i="1" s="1"/>
  <c r="B179" i="1" s="1"/>
  <c r="B180" i="1" s="1"/>
  <c r="B182" i="1"/>
  <c r="B184" i="1"/>
  <c r="B186" i="1"/>
  <c r="B188" i="1"/>
  <c r="B190" i="1"/>
  <c r="B192" i="1"/>
  <c r="B194" i="1"/>
  <c r="B196" i="1"/>
  <c r="B197" i="1" s="1"/>
  <c r="B198" i="1" s="1"/>
  <c r="B200" i="1"/>
  <c r="B202" i="1"/>
  <c r="B204" i="1"/>
  <c r="B206" i="1"/>
  <c r="B207" i="1"/>
  <c r="B208" i="1" s="1"/>
  <c r="B209" i="1"/>
  <c r="B211" i="1"/>
  <c r="B213" i="1"/>
  <c r="B215" i="1"/>
  <c r="B217" i="1"/>
  <c r="B219" i="1"/>
  <c r="B220" i="1"/>
  <c r="B221" i="1" s="1"/>
  <c r="B222" i="1"/>
  <c r="B223" i="1" s="1"/>
  <c r="B225" i="1"/>
  <c r="B227" i="1"/>
  <c r="B229" i="1"/>
  <c r="B231" i="1"/>
  <c r="B233" i="1"/>
  <c r="B235" i="1"/>
  <c r="B236" i="1" s="1"/>
  <c r="B237" i="1" s="1"/>
  <c r="B238" i="1" s="1"/>
  <c r="B239" i="1" s="1"/>
  <c r="B241" i="1"/>
  <c r="B243" i="1"/>
  <c r="B244" i="1" s="1"/>
  <c r="B246" i="1"/>
  <c r="B247" i="1"/>
  <c r="B248" i="1" s="1"/>
  <c r="B250" i="1"/>
  <c r="B252" i="1"/>
  <c r="B254" i="1"/>
  <c r="B255" i="1"/>
  <c r="B256" i="1"/>
  <c r="B257" i="1" s="1"/>
  <c r="B258" i="1" s="1"/>
  <c r="B259" i="1" s="1"/>
  <c r="B260" i="1"/>
  <c r="B261" i="1" s="1"/>
  <c r="B262" i="1" s="1"/>
  <c r="B263" i="1" s="1"/>
  <c r="B264" i="1" s="1"/>
  <c r="B265" i="1"/>
  <c r="B266" i="1" s="1"/>
  <c r="B267" i="1" s="1"/>
  <c r="B268" i="1" s="1"/>
  <c r="B269" i="1" s="1"/>
  <c r="B270" i="1" s="1"/>
  <c r="B271" i="1" s="1"/>
  <c r="B273" i="1"/>
  <c r="B275" i="1"/>
  <c r="B277" i="1"/>
  <c r="B279" i="1"/>
  <c r="B281" i="1"/>
  <c r="B283" i="1"/>
  <c r="B284" i="1" s="1"/>
  <c r="B285" i="1" s="1"/>
  <c r="B286" i="1" s="1"/>
  <c r="B287" i="1" s="1"/>
  <c r="B289" i="1"/>
  <c r="B290" i="1" s="1"/>
  <c r="B291" i="1" s="1"/>
  <c r="B292" i="1" s="1"/>
  <c r="B293" i="1" s="1"/>
  <c r="B295" i="1"/>
  <c r="B297" i="1"/>
  <c r="B298" i="1"/>
  <c r="B300" i="1"/>
  <c r="B302" i="1"/>
  <c r="B304" i="1"/>
  <c r="B305" i="1"/>
  <c r="B306" i="1"/>
  <c r="B307" i="1"/>
  <c r="B309" i="1"/>
  <c r="B310" i="1"/>
  <c r="B311" i="1" s="1"/>
  <c r="B312" i="1" s="1"/>
  <c r="B314" i="1"/>
  <c r="B316" i="1"/>
  <c r="B317" i="1"/>
  <c r="B319" i="1"/>
  <c r="B320" i="1"/>
  <c r="B322" i="1"/>
  <c r="B323" i="1"/>
  <c r="B324" i="1" s="1"/>
  <c r="B325" i="1" s="1"/>
  <c r="B326" i="1"/>
  <c r="B327" i="1" s="1"/>
  <c r="B328" i="1" s="1"/>
  <c r="B329" i="1"/>
  <c r="B331" i="1"/>
  <c r="B332" i="1" s="1"/>
  <c r="B333" i="1" s="1"/>
  <c r="B335" i="1"/>
  <c r="B336" i="1"/>
  <c r="B337" i="1"/>
  <c r="B339" i="1"/>
  <c r="B341" i="1"/>
  <c r="B342" i="1"/>
  <c r="B344" i="1"/>
  <c r="B346" i="1"/>
  <c r="B347" i="1"/>
  <c r="B348" i="1"/>
  <c r="B349" i="1"/>
  <c r="B350" i="1" s="1"/>
  <c r="B351" i="1" s="1"/>
  <c r="B352" i="1" s="1"/>
  <c r="B353" i="1" s="1"/>
  <c r="B354" i="1" s="1"/>
  <c r="B355" i="1" s="1"/>
  <c r="B356" i="1" s="1"/>
  <c r="B357" i="1" s="1"/>
  <c r="B358" i="1"/>
  <c r="B359" i="1" s="1"/>
  <c r="B360" i="1" s="1"/>
  <c r="B361" i="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3" i="1"/>
  <c r="B385" i="1"/>
  <c r="B386" i="1" s="1"/>
  <c r="B387" i="1"/>
  <c r="B388" i="1" s="1"/>
  <c r="B389" i="1" s="1"/>
  <c r="B391" i="1"/>
  <c r="B392" i="1"/>
  <c r="B394" i="1"/>
  <c r="B395" i="1" s="1"/>
  <c r="B396" i="1" s="1"/>
  <c r="B397" i="1"/>
  <c r="B399" i="1"/>
  <c r="B401" i="1"/>
  <c r="B403" i="1"/>
  <c r="B404" i="1"/>
  <c r="B406" i="1"/>
  <c r="B408" i="1"/>
  <c r="B410" i="1"/>
  <c r="B411" i="1"/>
  <c r="B413" i="1"/>
  <c r="B414" i="1"/>
  <c r="B415" i="1"/>
  <c r="B416" i="1"/>
  <c r="B417" i="1" s="1"/>
  <c r="B419" i="1"/>
  <c r="B421" i="1"/>
  <c r="B423" i="1"/>
  <c r="B425" i="1"/>
  <c r="B427" i="1"/>
  <c r="B428" i="1"/>
  <c r="B430" i="1"/>
  <c r="B432" i="1"/>
  <c r="B433" i="1" s="1"/>
  <c r="B435" i="1"/>
  <c r="B436" i="1"/>
  <c r="B437" i="1" s="1"/>
  <c r="B438" i="1"/>
  <c r="B440" i="1"/>
  <c r="B442" i="1"/>
  <c r="B443" i="1"/>
  <c r="B445" i="1"/>
  <c r="B447" i="1"/>
  <c r="B448" i="1" s="1"/>
  <c r="B450" i="1"/>
  <c r="B452" i="1"/>
  <c r="B453" i="1" s="1"/>
  <c r="B455" i="1"/>
  <c r="B457" i="1"/>
  <c r="B458" i="1"/>
  <c r="B460" i="1"/>
  <c r="B461" i="1" s="1"/>
  <c r="B462" i="1" s="1"/>
  <c r="B463" i="1" s="1"/>
  <c r="B464" i="1"/>
  <c r="B465" i="1" s="1"/>
  <c r="B467" i="1"/>
  <c r="B468" i="1"/>
  <c r="B469" i="1" s="1"/>
  <c r="B471" i="1"/>
  <c r="B473" i="1"/>
  <c r="B474" i="1"/>
  <c r="B476" i="1"/>
  <c r="B477" i="1" s="1"/>
  <c r="B478" i="1" s="1"/>
  <c r="B480" i="1"/>
  <c r="B482" i="1"/>
  <c r="B483" i="1" s="1"/>
  <c r="B485" i="1"/>
  <c r="B486" i="1"/>
  <c r="B488" i="1"/>
  <c r="B489" i="1" s="1"/>
  <c r="B490" i="1" s="1"/>
  <c r="B491" i="1" s="1"/>
  <c r="B492" i="1" s="1"/>
  <c r="B493" i="1" s="1"/>
  <c r="B494" i="1" s="1"/>
  <c r="B496" i="1"/>
  <c r="B497" i="1"/>
  <c r="B498" i="1"/>
  <c r="B499" i="1" s="1"/>
  <c r="B501" i="1"/>
  <c r="B502" i="1"/>
  <c r="B503" i="1" s="1"/>
  <c r="B505" i="1"/>
  <c r="B506" i="1"/>
  <c r="B507" i="1" s="1"/>
  <c r="B509" i="1"/>
  <c r="B510" i="1" s="1"/>
  <c r="B512" i="1"/>
  <c r="B513" i="1"/>
  <c r="B514" i="1" s="1"/>
  <c r="B515" i="1" s="1"/>
  <c r="B516" i="1" s="1"/>
  <c r="B517" i="1" s="1"/>
  <c r="B518" i="1" s="1"/>
  <c r="B519" i="1" s="1"/>
  <c r="B520" i="1" s="1"/>
  <c r="B521" i="1" s="1"/>
  <c r="B522" i="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2" i="1"/>
  <c r="B553" i="1" s="1"/>
  <c r="B555" i="1"/>
  <c r="B557" i="1"/>
  <c r="B559" i="1"/>
  <c r="B561" i="1"/>
  <c r="B563" i="1"/>
  <c r="B565" i="1"/>
  <c r="B566" i="1" s="1"/>
  <c r="B568" i="1"/>
  <c r="B569" i="1" s="1"/>
  <c r="B571" i="1"/>
  <c r="B572" i="1" s="1"/>
  <c r="B574" i="1"/>
  <c r="B576" i="1"/>
  <c r="B578" i="1"/>
  <c r="B580" i="1"/>
  <c r="B582" i="1"/>
  <c r="B584" i="1"/>
  <c r="B586" i="1"/>
  <c r="B588" i="1"/>
  <c r="B590" i="1"/>
  <c r="B592" i="1"/>
  <c r="B594" i="1"/>
  <c r="B596" i="1"/>
  <c r="B597" i="1" s="1"/>
  <c r="B599" i="1"/>
  <c r="B600" i="1" s="1"/>
  <c r="B601" i="1" s="1"/>
  <c r="B602" i="1"/>
  <c r="B604" i="1"/>
  <c r="B606" i="1"/>
  <c r="B608" i="1"/>
  <c r="B609" i="1"/>
  <c r="B610" i="1" s="1"/>
  <c r="B611" i="1" s="1"/>
  <c r="B613" i="1"/>
  <c r="B615" i="1"/>
  <c r="B616" i="1"/>
  <c r="B618" i="1"/>
  <c r="B620" i="1"/>
  <c r="B621" i="1"/>
  <c r="B622" i="1"/>
  <c r="B623" i="1" s="1"/>
  <c r="B624" i="1" s="1"/>
  <c r="B626" i="1"/>
  <c r="B628" i="1"/>
  <c r="B629" i="1" s="1"/>
  <c r="B630" i="1" s="1"/>
  <c r="B631" i="1" s="1"/>
  <c r="B633" i="1"/>
  <c r="B635" i="1"/>
  <c r="B637" i="1"/>
  <c r="B639" i="1"/>
  <c r="B641" i="1"/>
  <c r="B643" i="1"/>
  <c r="B645" i="1"/>
  <c r="B647" i="1"/>
  <c r="B648" i="1"/>
  <c r="B649" i="1"/>
  <c r="B650" i="1" s="1"/>
  <c r="B652" i="1"/>
  <c r="B654" i="1"/>
  <c r="B655" i="1" s="1"/>
  <c r="B657" i="1"/>
  <c r="B658" i="1" s="1"/>
  <c r="B660" i="1"/>
  <c r="B662" i="1"/>
  <c r="B663" i="1" s="1"/>
  <c r="B664" i="1" s="1"/>
  <c r="B665" i="1" s="1"/>
  <c r="B666" i="1" s="1"/>
  <c r="B667" i="1"/>
  <c r="B668" i="1" s="1"/>
  <c r="B670" i="1"/>
  <c r="B671" i="1"/>
  <c r="B672" i="1" s="1"/>
  <c r="B673" i="1"/>
  <c r="B674" i="1"/>
  <c r="B676" i="1"/>
  <c r="B678" i="1"/>
  <c r="B680" i="1"/>
  <c r="B681" i="1" s="1"/>
  <c r="B682" i="1" s="1"/>
  <c r="B683" i="1" s="1"/>
  <c r="B684" i="1" s="1"/>
  <c r="B685" i="1" s="1"/>
  <c r="B686" i="1"/>
  <c r="B687" i="1" s="1"/>
  <c r="B688" i="1" s="1"/>
  <c r="B689" i="1" s="1"/>
  <c r="B691" i="1"/>
  <c r="B693" i="1"/>
  <c r="B694" i="1"/>
  <c r="B696" i="1"/>
  <c r="B698" i="1"/>
  <c r="B700" i="1"/>
  <c r="B702" i="1"/>
  <c r="B703" i="1"/>
  <c r="B704" i="1" s="1"/>
  <c r="B706" i="1"/>
  <c r="B707" i="1"/>
  <c r="B708" i="1"/>
  <c r="B709" i="1"/>
  <c r="B711" i="1"/>
  <c r="B712" i="1"/>
  <c r="B713" i="1" s="1"/>
  <c r="B715" i="1"/>
  <c r="B716" i="1" s="1"/>
  <c r="B717" i="1" s="1"/>
  <c r="B718" i="1" s="1"/>
  <c r="B719" i="1" s="1"/>
  <c r="B720" i="1" s="1"/>
  <c r="B721" i="1" s="1"/>
  <c r="B722" i="1" s="1"/>
  <c r="B723" i="1"/>
  <c r="B725" i="1"/>
  <c r="B727" i="1"/>
  <c r="B728" i="1"/>
  <c r="B729" i="1"/>
  <c r="B730" i="1" s="1"/>
  <c r="B732" i="1"/>
  <c r="B734" i="1"/>
  <c r="B735" i="1"/>
  <c r="B736" i="1" s="1"/>
  <c r="B738" i="1"/>
  <c r="B739" i="1" s="1"/>
  <c r="B741" i="1"/>
  <c r="B743" i="1"/>
  <c r="B744" i="1"/>
  <c r="B745" i="1" s="1"/>
  <c r="B746" i="1" s="1"/>
  <c r="B747" i="1" s="1"/>
  <c r="B748" i="1"/>
  <c r="B749" i="1"/>
  <c r="B750" i="1" s="1"/>
  <c r="B751" i="1" s="1"/>
  <c r="B752" i="1" s="1"/>
  <c r="B754" i="1"/>
  <c r="B756" i="1"/>
  <c r="B758" i="1"/>
  <c r="B759" i="1"/>
  <c r="B760" i="1" s="1"/>
  <c r="B761" i="1" s="1"/>
  <c r="B762" i="1" s="1"/>
  <c r="B763" i="1"/>
  <c r="B764" i="1" s="1"/>
  <c r="B766" i="1"/>
  <c r="B767" i="1" s="1"/>
  <c r="B768" i="1" s="1"/>
  <c r="B769" i="1" s="1"/>
  <c r="B770" i="1" s="1"/>
  <c r="B771" i="1" s="1"/>
  <c r="B772" i="1" s="1"/>
  <c r="B773" i="1" s="1"/>
  <c r="B774" i="1" s="1"/>
  <c r="B775" i="1" s="1"/>
  <c r="B776" i="1"/>
  <c r="B777" i="1" s="1"/>
  <c r="B779" i="1"/>
  <c r="B780" i="1"/>
  <c r="B782" i="1"/>
  <c r="B784" i="1"/>
  <c r="B785" i="1"/>
  <c r="B786" i="1" s="1"/>
  <c r="B787" i="1" s="1"/>
  <c r="B788" i="1"/>
  <c r="B789" i="1" s="1"/>
  <c r="B791" i="1"/>
  <c r="B793" i="1"/>
  <c r="B794" i="1" s="1"/>
  <c r="B796" i="1"/>
  <c r="B798" i="1"/>
  <c r="B799" i="1"/>
  <c r="B801" i="1"/>
  <c r="B803" i="1"/>
  <c r="B805" i="1"/>
  <c r="B807" i="1"/>
  <c r="B808" i="1" s="1"/>
  <c r="B809" i="1" s="1"/>
  <c r="B810" i="1" s="1"/>
  <c r="B811" i="1"/>
  <c r="B812" i="1"/>
  <c r="B813" i="1"/>
  <c r="B814" i="1" s="1"/>
  <c r="B815" i="1" s="1"/>
  <c r="B817" i="1"/>
  <c r="B819" i="1"/>
  <c r="B821" i="1"/>
  <c r="B822" i="1"/>
  <c r="B823" i="1" s="1"/>
  <c r="B824" i="1"/>
  <c r="B825" i="1" s="1"/>
  <c r="B826" i="1" s="1"/>
  <c r="B828" i="1"/>
  <c r="B829" i="1" s="1"/>
  <c r="B830" i="1" s="1"/>
  <c r="B831" i="1" s="1"/>
  <c r="B833" i="1"/>
  <c r="B834" i="1" s="1"/>
  <c r="B836" i="1"/>
  <c r="B837" i="1"/>
  <c r="B838" i="1" s="1"/>
  <c r="B840" i="1"/>
  <c r="B841" i="1" s="1"/>
  <c r="B843" i="1"/>
  <c r="B844" i="1"/>
  <c r="B845" i="1"/>
  <c r="B847" i="1"/>
  <c r="B848" i="1"/>
  <c r="B849" i="1"/>
  <c r="B851" i="1"/>
  <c r="B853" i="1"/>
  <c r="B854" i="1"/>
  <c r="B855" i="1"/>
  <c r="B856" i="1"/>
  <c r="B857" i="1" s="1"/>
  <c r="B858" i="1" s="1"/>
  <c r="B859" i="1"/>
  <c r="B860" i="1"/>
  <c r="B861" i="1" s="1"/>
  <c r="B863" i="1"/>
  <c r="B865" i="1"/>
  <c r="B866" i="1"/>
  <c r="B867" i="1"/>
  <c r="B868" i="1" s="1"/>
  <c r="B870" i="1"/>
  <c r="B871" i="1"/>
  <c r="B872" i="1" s="1"/>
  <c r="B873" i="1"/>
  <c r="B875" i="1"/>
  <c r="B876" i="1" s="1"/>
  <c r="B878" i="1"/>
  <c r="B880" i="1"/>
  <c r="B882" i="1"/>
  <c r="B883" i="1" s="1"/>
  <c r="B884" i="1" s="1"/>
  <c r="B885" i="1" s="1"/>
  <c r="B887" i="1"/>
  <c r="B888" i="1" s="1"/>
  <c r="B889" i="1" s="1"/>
  <c r="B890" i="1" s="1"/>
  <c r="B891" i="1" s="1"/>
  <c r="B892" i="1" s="1"/>
  <c r="B894" i="1"/>
  <c r="B896" i="1"/>
  <c r="B897" i="1"/>
  <c r="B899" i="1"/>
  <c r="B900" i="1" s="1"/>
  <c r="B902" i="1"/>
  <c r="B904" i="1"/>
  <c r="B906" i="1"/>
  <c r="B908" i="1"/>
  <c r="B909" i="1"/>
  <c r="B910" i="1"/>
  <c r="B911" i="1"/>
  <c r="B912" i="1" s="1"/>
  <c r="B914" i="1"/>
  <c r="B915" i="1"/>
  <c r="B917" i="1"/>
  <c r="B918" i="1" s="1"/>
  <c r="B919" i="1" s="1"/>
  <c r="B920" i="1" s="1"/>
  <c r="B921" i="1"/>
  <c r="B922" i="1" s="1"/>
  <c r="B923" i="1" s="1"/>
  <c r="B924" i="1" s="1"/>
  <c r="B925" i="1" s="1"/>
  <c r="B927" i="1"/>
  <c r="B929" i="1"/>
  <c r="B930" i="1"/>
  <c r="B931" i="1" s="1"/>
  <c r="B932" i="1" s="1"/>
  <c r="B933" i="1" s="1"/>
  <c r="B934" i="1" s="1"/>
  <c r="B935" i="1" s="1"/>
  <c r="B936" i="1" s="1"/>
  <c r="B937" i="1" s="1"/>
  <c r="B938" i="1" s="1"/>
  <c r="B939" i="1" s="1"/>
  <c r="B940" i="1" s="1"/>
  <c r="B942" i="1"/>
  <c r="B944" i="1"/>
  <c r="B946" i="1"/>
  <c r="B948" i="1"/>
  <c r="B949" i="1"/>
  <c r="B951" i="1"/>
  <c r="B952" i="1"/>
  <c r="B953" i="1" s="1"/>
  <c r="B954" i="1" s="1"/>
  <c r="B955" i="1" s="1"/>
  <c r="B956" i="1" s="1"/>
  <c r="B957" i="1" s="1"/>
  <c r="B958" i="1" s="1"/>
  <c r="B960" i="1"/>
  <c r="B961" i="1"/>
  <c r="B962" i="1" s="1"/>
  <c r="B963" i="1" s="1"/>
  <c r="B964" i="1"/>
  <c r="B965" i="1" s="1"/>
  <c r="B967" i="1"/>
  <c r="B968" i="1"/>
  <c r="B969" i="1" s="1"/>
  <c r="B971" i="1"/>
  <c r="B972" i="1"/>
  <c r="B973" i="1" s="1"/>
  <c r="B974" i="1" s="1"/>
  <c r="B975" i="1" s="1"/>
  <c r="B976" i="1" s="1"/>
  <c r="B977" i="1" s="1"/>
  <c r="B978" i="1" s="1"/>
  <c r="B979" i="1"/>
  <c r="B980" i="1" s="1"/>
  <c r="B981" i="1" s="1"/>
  <c r="B982" i="1" s="1"/>
  <c r="B984" i="1"/>
  <c r="B986" i="1"/>
  <c r="B987" i="1"/>
  <c r="B989" i="1"/>
  <c r="B990" i="1" s="1"/>
  <c r="B991" i="1" s="1"/>
  <c r="B992" i="1" s="1"/>
  <c r="B993" i="1" s="1"/>
  <c r="B994" i="1"/>
  <c r="B995" i="1" s="1"/>
  <c r="B996" i="1" s="1"/>
  <c r="B998" i="1"/>
  <c r="B999" i="1"/>
  <c r="B1000" i="1"/>
  <c r="B1002" i="1"/>
  <c r="B1003" i="1" s="1"/>
  <c r="B1004" i="1" s="1"/>
  <c r="B1006" i="1"/>
  <c r="B1007" i="1"/>
  <c r="B1008" i="1"/>
  <c r="B1010" i="1"/>
  <c r="B1011" i="1" s="1"/>
  <c r="B1012" i="1"/>
  <c r="B1014" i="1"/>
  <c r="B1015" i="1" s="1"/>
  <c r="B1016" i="1" s="1"/>
  <c r="B1018" i="1"/>
  <c r="B1019" i="1" s="1"/>
  <c r="B1020" i="1" s="1"/>
  <c r="B1022" i="1"/>
  <c r="B1023" i="1"/>
  <c r="B1024" i="1"/>
  <c r="B1025" i="1" s="1"/>
  <c r="B1026" i="1" s="1"/>
  <c r="B1027" i="1" s="1"/>
  <c r="B1029" i="1"/>
  <c r="B1030" i="1" s="1"/>
  <c r="B1031" i="1" s="1"/>
  <c r="B1032" i="1" s="1"/>
  <c r="B1033" i="1" s="1"/>
  <c r="B1034" i="1"/>
  <c r="B1035" i="1" s="1"/>
  <c r="B1036" i="1" s="1"/>
  <c r="B1038" i="1"/>
  <c r="B1039" i="1"/>
  <c r="B1041" i="1"/>
  <c r="B1042" i="1"/>
  <c r="B1044" i="1"/>
  <c r="B1045" i="1" s="1"/>
  <c r="B1047" i="1"/>
  <c r="B1048" i="1"/>
  <c r="B1050" i="1"/>
  <c r="B1051" i="1" s="1"/>
  <c r="B1052" i="1" s="1"/>
  <c r="B1054" i="1"/>
  <c r="B1055" i="1"/>
  <c r="B1057" i="1"/>
  <c r="B1058" i="1" s="1"/>
  <c r="B1059" i="1" s="1"/>
  <c r="B1060" i="1" s="1"/>
  <c r="B1062" i="1"/>
  <c r="B1063" i="1" s="1"/>
  <c r="B1064" i="1" s="1"/>
  <c r="B1065" i="1" s="1"/>
  <c r="B1066" i="1" s="1"/>
  <c r="B1068" i="1"/>
  <c r="B1069" i="1"/>
  <c r="B1070" i="1" s="1"/>
  <c r="B1072" i="1"/>
  <c r="B1073" i="1"/>
  <c r="B1074" i="1" s="1"/>
  <c r="B1075" i="1" s="1"/>
  <c r="B1077" i="1"/>
  <c r="B1078" i="1" s="1"/>
  <c r="B1079" i="1"/>
  <c r="B1080" i="1"/>
  <c r="B1082" i="1"/>
  <c r="B1083" i="1" s="1"/>
  <c r="B1085" i="1"/>
  <c r="B1086" i="1" s="1"/>
  <c r="B1087" i="1" s="1"/>
  <c r="B1088" i="1" s="1"/>
  <c r="B1089" i="1" s="1"/>
  <c r="B1090" i="1"/>
  <c r="B1092" i="1"/>
  <c r="B1093" i="1" s="1"/>
  <c r="B1094" i="1" s="1"/>
  <c r="B1096" i="1"/>
  <c r="B1097" i="1" s="1"/>
  <c r="B1098" i="1" s="1"/>
  <c r="B1100" i="1"/>
  <c r="B1101" i="1"/>
  <c r="B1102" i="1" s="1"/>
  <c r="B1104" i="1"/>
  <c r="B1105" i="1"/>
  <c r="B1106" i="1"/>
  <c r="B1108" i="1"/>
  <c r="B1109" i="1" s="1"/>
  <c r="B1111" i="1"/>
  <c r="B1113" i="1"/>
  <c r="B1114" i="1"/>
  <c r="B1115" i="1" s="1"/>
  <c r="B1116" i="1" s="1"/>
  <c r="B1117" i="1" s="1"/>
  <c r="B1118" i="1"/>
  <c r="B1120" i="1"/>
  <c r="B1121" i="1"/>
  <c r="B1122" i="1"/>
  <c r="B1123" i="1"/>
  <c r="B1124" i="1" s="1"/>
  <c r="B1125" i="1" s="1"/>
  <c r="B1127" i="1"/>
  <c r="B1129" i="1"/>
  <c r="B1130" i="1" s="1"/>
  <c r="B1132" i="1"/>
  <c r="B1133" i="1" s="1"/>
  <c r="B1134" i="1" s="1"/>
  <c r="B1135" i="1" s="1"/>
  <c r="B1136" i="1" s="1"/>
  <c r="B1137" i="1" s="1"/>
  <c r="B1138" i="1" s="1"/>
  <c r="B1139" i="1" s="1"/>
  <c r="B1140" i="1"/>
  <c r="B1142" i="1"/>
  <c r="B1144" i="1"/>
  <c r="B1146" i="1"/>
  <c r="B1148" i="1"/>
  <c r="B1150" i="1"/>
  <c r="B1151" i="1" s="1"/>
  <c r="B1153" i="1"/>
  <c r="B1154" i="1"/>
  <c r="B1155" i="1"/>
  <c r="B1157" i="1"/>
  <c r="B1158" i="1"/>
  <c r="B1159" i="1"/>
  <c r="B1160" i="1"/>
  <c r="B1161" i="1" s="1"/>
  <c r="B1162" i="1" s="1"/>
  <c r="B1163" i="1" s="1"/>
  <c r="B1164" i="1"/>
  <c r="B1165" i="1" s="1"/>
  <c r="B1166" i="1" s="1"/>
  <c r="B1168" i="1"/>
  <c r="B1170" i="1"/>
  <c r="B1172" i="1"/>
  <c r="B1174" i="1"/>
  <c r="B1176" i="1"/>
  <c r="B1177" i="1" s="1"/>
  <c r="B1178" i="1"/>
  <c r="B1179" i="1" s="1"/>
  <c r="B1180" i="1" s="1"/>
  <c r="B1181" i="1"/>
  <c r="B1183" i="1"/>
  <c r="B1184" i="1" s="1"/>
  <c r="B1186" i="1"/>
  <c r="B1187" i="1"/>
  <c r="B1189" i="1"/>
  <c r="B1190" i="1" s="1"/>
  <c r="B1191" i="1" s="1"/>
  <c r="B1192" i="1" s="1"/>
  <c r="B1194" i="1"/>
  <c r="B1195" i="1" s="1"/>
  <c r="B1196" i="1"/>
  <c r="B1197" i="1"/>
  <c r="B1198" i="1"/>
  <c r="B1200" i="1"/>
  <c r="B1201" i="1" s="1"/>
  <c r="B1202" i="1" s="1"/>
  <c r="B1204" i="1"/>
  <c r="B1205" i="1" s="1"/>
  <c r="B1206" i="1"/>
  <c r="B1207" i="1" s="1"/>
  <c r="B1209" i="1"/>
  <c r="B1210" i="1" s="1"/>
  <c r="B1211" i="1" s="1"/>
  <c r="B1212" i="1" s="1"/>
  <c r="B1213" i="1" s="1"/>
  <c r="B1214" i="1" s="1"/>
  <c r="B1215" i="1" s="1"/>
  <c r="B1216" i="1" s="1"/>
  <c r="B1217" i="1" s="1"/>
  <c r="B1219" i="1"/>
  <c r="B1220" i="1" s="1"/>
  <c r="B1221" i="1"/>
  <c r="B1222" i="1" s="1"/>
  <c r="B1223" i="1" s="1"/>
  <c r="B1224" i="1" s="1"/>
  <c r="B1225" i="1" s="1"/>
  <c r="B1227" i="1"/>
  <c r="B1228" i="1"/>
  <c r="B1229" i="1"/>
  <c r="B1230" i="1" s="1"/>
  <c r="B1231" i="1" s="1"/>
  <c r="B1232" i="1" s="1"/>
  <c r="B1233" i="1" s="1"/>
  <c r="B1234" i="1" s="1"/>
  <c r="B1236" i="1"/>
  <c r="B1238" i="1"/>
  <c r="B1240" i="1"/>
  <c r="B1241" i="1" s="1"/>
  <c r="B1243" i="1"/>
  <c r="B1245" i="1"/>
  <c r="B1247" i="1"/>
  <c r="B1248" i="1" s="1"/>
  <c r="B1249" i="1" s="1"/>
  <c r="B1250" i="1" s="1"/>
  <c r="B1251" i="1" s="1"/>
  <c r="B1252" i="1" s="1"/>
  <c r="B1254" i="1"/>
  <c r="B1255" i="1" s="1"/>
  <c r="B1257" i="1"/>
  <c r="B1258" i="1"/>
  <c r="B1259" i="1" s="1"/>
  <c r="B1261" i="1"/>
  <c r="B1263" i="1"/>
  <c r="B1264" i="1" s="1"/>
  <c r="B1265" i="1"/>
  <c r="B1266" i="1" s="1"/>
  <c r="B1268" i="1"/>
  <c r="B1269" i="1" s="1"/>
  <c r="B1270" i="1" s="1"/>
  <c r="B1272" i="1"/>
  <c r="B1274" i="1"/>
  <c r="B1275" i="1"/>
  <c r="B1276" i="1" s="1"/>
  <c r="B1277" i="1" s="1"/>
  <c r="B1278" i="1"/>
  <c r="B1279" i="1" s="1"/>
  <c r="B1280" i="1" s="1"/>
  <c r="B1281" i="1" s="1"/>
  <c r="B1283" i="1"/>
  <c r="B1285" i="1"/>
  <c r="B1287" i="1"/>
  <c r="B1289" i="1"/>
  <c r="B1291" i="1"/>
  <c r="B1293" i="1"/>
  <c r="B1295" i="1"/>
  <c r="B1297" i="1"/>
  <c r="B1298" i="1" s="1"/>
  <c r="B1299" i="1" s="1"/>
  <c r="B1300" i="1"/>
  <c r="B1301" i="1" s="1"/>
  <c r="B1302" i="1"/>
  <c r="B1303" i="1" s="1"/>
  <c r="B1304" i="1" s="1"/>
  <c r="B1305" i="1" s="1"/>
  <c r="B1307" i="1"/>
  <c r="B1309" i="1"/>
  <c r="B1311" i="1"/>
  <c r="B1312" i="1" s="1"/>
  <c r="B1314" i="1"/>
  <c r="B1316" i="1"/>
  <c r="B1318" i="1"/>
  <c r="B1320" i="1"/>
  <c r="B1322" i="1"/>
  <c r="B1323" i="1" s="1"/>
  <c r="B1325" i="1"/>
  <c r="B1327" i="1"/>
  <c r="B1328" i="1"/>
  <c r="B1329" i="1" s="1"/>
  <c r="B1330" i="1" s="1"/>
  <c r="B1331" i="1" s="1"/>
  <c r="B1332" i="1" s="1"/>
  <c r="B1333" i="1"/>
  <c r="B1334" i="1" s="1"/>
  <c r="B1335" i="1" s="1"/>
  <c r="B1337" i="1"/>
  <c r="B1338" i="1"/>
  <c r="B1340" i="1"/>
  <c r="B1341" i="1"/>
  <c r="B1342" i="1" s="1"/>
  <c r="B1343" i="1" s="1"/>
  <c r="B1344" i="1"/>
  <c r="B1345" i="1" s="1"/>
  <c r="B1346" i="1" s="1"/>
  <c r="B1347" i="1" s="1"/>
  <c r="B1349" i="1"/>
  <c r="B1351" i="1"/>
  <c r="B1353" i="1"/>
  <c r="B1354" i="1" s="1"/>
  <c r="B1356" i="1"/>
  <c r="B1358" i="1"/>
  <c r="B1360" i="1"/>
  <c r="B1361" i="1"/>
  <c r="B1362" i="1"/>
  <c r="B1363" i="1"/>
  <c r="B1365" i="1"/>
  <c r="B1367" i="1"/>
  <c r="B1369" i="1"/>
  <c r="B1370" i="1" s="1"/>
  <c r="B1371" i="1" s="1"/>
  <c r="B1372" i="1" s="1"/>
  <c r="B1374" i="1"/>
  <c r="B1376" i="1"/>
  <c r="B1377" i="1"/>
  <c r="B1379" i="1"/>
  <c r="B1380" i="1"/>
  <c r="B1381" i="1" s="1"/>
  <c r="B1383" i="1"/>
  <c r="B1385" i="1"/>
  <c r="B1386" i="1" s="1"/>
  <c r="B1387" i="1" s="1"/>
  <c r="B1388" i="1" s="1"/>
  <c r="B1389" i="1" s="1"/>
  <c r="B1390" i="1" s="1"/>
  <c r="B1391" i="1" s="1"/>
  <c r="B1393" i="1"/>
  <c r="B1394" i="1" s="1"/>
  <c r="B1395" i="1" s="1"/>
  <c r="B1396" i="1" s="1"/>
  <c r="B1397" i="1" s="1"/>
  <c r="B1399" i="1"/>
  <c r="B1400" i="1"/>
  <c r="B1401" i="1" s="1"/>
  <c r="B1402" i="1" s="1"/>
  <c r="B1404" i="1"/>
  <c r="B1406" i="1"/>
  <c r="B1407" i="1" s="1"/>
  <c r="B1408" i="1" s="1"/>
  <c r="B1409" i="1" s="1"/>
  <c r="B1410" i="1"/>
  <c r="B1412" i="1"/>
  <c r="B1414" i="1"/>
  <c r="B1415" i="1" s="1"/>
  <c r="B1416" i="1" s="1"/>
  <c r="B1417" i="1" s="1"/>
  <c r="B1419" i="1"/>
  <c r="B1420" i="1"/>
  <c r="B1422" i="1"/>
  <c r="B1424" i="1"/>
  <c r="B1425" i="1"/>
  <c r="B1426" i="1"/>
  <c r="B1428" i="1"/>
  <c r="B1430" i="1"/>
  <c r="B1432" i="1"/>
  <c r="B1433" i="1"/>
  <c r="B1434" i="1"/>
  <c r="B1435" i="1" s="1"/>
  <c r="B1436" i="1" s="1"/>
  <c r="B1437" i="1"/>
  <c r="B1438" i="1" s="1"/>
  <c r="B1439" i="1" s="1"/>
  <c r="B1440" i="1" s="1"/>
  <c r="B1442" i="1"/>
  <c r="B1443" i="1"/>
  <c r="B1445" i="1"/>
  <c r="B1446" i="1"/>
  <c r="B1447" i="1"/>
  <c r="B1448" i="1" s="1"/>
  <c r="B1450" i="1"/>
  <c r="B1451" i="1" s="1"/>
  <c r="B1452" i="1" s="1"/>
  <c r="B1454" i="1"/>
  <c r="B1456" i="1"/>
  <c r="B1457" i="1" s="1"/>
  <c r="B1458" i="1" s="1"/>
  <c r="B1459" i="1" s="1"/>
  <c r="B1461" i="1"/>
  <c r="B1462" i="1" s="1"/>
  <c r="B1464" i="1"/>
  <c r="B1466" i="1"/>
  <c r="B1467" i="1" s="1"/>
  <c r="B1468" i="1"/>
  <c r="B1469" i="1" s="1"/>
  <c r="B1470" i="1" s="1"/>
  <c r="B1472" i="1"/>
  <c r="B1473" i="1" s="1"/>
  <c r="B1474" i="1" s="1"/>
  <c r="B1476" i="1"/>
  <c r="B1478" i="1"/>
  <c r="B1479" i="1" s="1"/>
  <c r="B1481" i="1"/>
  <c r="B1482" i="1"/>
  <c r="B1483" i="1"/>
  <c r="B1484" i="1" s="1"/>
  <c r="B1485" i="1" s="1"/>
  <c r="B1486" i="1" s="1"/>
  <c r="B1488" i="1"/>
  <c r="B1490" i="1"/>
  <c r="B1492" i="1"/>
  <c r="B1493" i="1" s="1"/>
  <c r="B1494" i="1" s="1"/>
  <c r="B1495" i="1" s="1"/>
  <c r="B1497" i="1"/>
  <c r="B1499" i="1"/>
  <c r="B1501" i="1"/>
  <c r="B1503" i="1"/>
  <c r="B1504" i="1" s="1"/>
  <c r="B1505" i="1" s="1"/>
  <c r="B1506" i="1" s="1"/>
  <c r="B1508" i="1"/>
  <c r="B1509" i="1"/>
  <c r="B1510" i="1"/>
  <c r="B1511" i="1" s="1"/>
  <c r="B1513" i="1"/>
  <c r="B1515" i="1"/>
  <c r="B1516" i="1"/>
  <c r="B1517" i="1" s="1"/>
  <c r="B1518" i="1" s="1"/>
  <c r="B1519" i="1" s="1"/>
  <c r="B1521" i="1"/>
  <c r="B1522" i="1"/>
  <c r="B1524" i="1"/>
  <c r="B1526" i="1"/>
  <c r="B1527" i="1" s="1"/>
  <c r="B1528" i="1" s="1"/>
  <c r="B1529" i="1" s="1"/>
  <c r="B1530" i="1" s="1"/>
  <c r="B1531" i="1" s="1"/>
  <c r="B1532" i="1" s="1"/>
  <c r="B1533" i="1" s="1"/>
  <c r="B1535" i="1"/>
  <c r="B1536" i="1" s="1"/>
  <c r="B1537" i="1"/>
  <c r="B1539" i="1"/>
  <c r="B1541" i="1"/>
  <c r="B1543" i="1"/>
  <c r="B1544" i="1" s="1"/>
  <c r="B1545" i="1" s="1"/>
  <c r="B1547" i="1"/>
  <c r="B1548" i="1"/>
  <c r="B1550" i="1"/>
  <c r="B1551" i="1" s="1"/>
  <c r="B1552" i="1" s="1"/>
  <c r="B1554" i="1"/>
  <c r="B1556" i="1"/>
  <c r="B1557" i="1"/>
  <c r="B1558" i="1" s="1"/>
  <c r="B1560" i="1"/>
  <c r="B1562" i="1"/>
  <c r="B1564" i="1"/>
  <c r="B1565" i="1"/>
  <c r="B1566" i="1"/>
  <c r="B1567" i="1" s="1"/>
  <c r="B1569" i="1"/>
  <c r="B1570" i="1" s="1"/>
  <c r="B1572" i="1"/>
  <c r="B1574" i="1"/>
  <c r="B1575" i="1" s="1"/>
  <c r="B1576" i="1" s="1"/>
  <c r="B1578" i="1"/>
  <c r="B1579" i="1"/>
  <c r="B1580" i="1"/>
  <c r="B1582" i="1"/>
  <c r="B1583" i="1" s="1"/>
  <c r="B1584" i="1" s="1"/>
  <c r="B1586" i="1"/>
  <c r="B1587" i="1"/>
  <c r="B1589" i="1"/>
  <c r="B1590" i="1" s="1"/>
  <c r="B1592" i="1"/>
  <c r="B1593" i="1" s="1"/>
  <c r="B1595" i="1"/>
  <c r="B1596" i="1" s="1"/>
  <c r="B1597" i="1" s="1"/>
  <c r="B1598" i="1" s="1"/>
  <c r="B1599" i="1" s="1"/>
  <c r="B1600" i="1" s="1"/>
  <c r="B1602" i="1"/>
  <c r="B1603" i="1"/>
  <c r="B1604" i="1" s="1"/>
  <c r="B1605" i="1" s="1"/>
  <c r="B1606" i="1" s="1"/>
  <c r="B1607" i="1" s="1"/>
  <c r="B1609" i="1"/>
  <c r="B1610" i="1" s="1"/>
  <c r="B1611" i="1" s="1"/>
  <c r="B1613" i="1"/>
  <c r="B1615" i="1"/>
  <c r="B1616" i="1" s="1"/>
  <c r="B1617" i="1" s="1"/>
  <c r="B1619" i="1"/>
  <c r="B1620" i="1"/>
  <c r="B1622" i="1"/>
  <c r="B1624" i="1"/>
  <c r="B1625" i="1" s="1"/>
  <c r="B1626" i="1"/>
  <c r="B1627" i="1" s="1"/>
  <c r="B1628" i="1" s="1"/>
  <c r="B1629" i="1" s="1"/>
  <c r="B1630" i="1" s="1"/>
  <c r="B1632" i="1"/>
  <c r="B1634" i="1"/>
  <c r="B1636" i="1"/>
  <c r="B1637" i="1" s="1"/>
  <c r="B1639" i="1"/>
  <c r="B1640" i="1" s="1"/>
  <c r="B1642" i="1"/>
  <c r="B1643" i="1"/>
  <c r="B1644" i="1" s="1"/>
  <c r="B1645" i="1" s="1"/>
  <c r="B1646" i="1" s="1"/>
  <c r="B1647" i="1"/>
  <c r="B1648" i="1" s="1"/>
  <c r="B1649" i="1" s="1"/>
  <c r="B1650" i="1" s="1"/>
  <c r="B1651" i="1" s="1"/>
  <c r="B1652" i="1" s="1"/>
  <c r="B1653" i="1" s="1"/>
  <c r="B1654" i="1" s="1"/>
  <c r="B1656" i="1"/>
  <c r="B1657" i="1"/>
  <c r="B1659" i="1"/>
  <c r="B1660" i="1"/>
  <c r="B1662" i="1"/>
  <c r="B1663" i="1"/>
  <c r="B1665" i="1"/>
  <c r="B1666" i="1" s="1"/>
  <c r="B1668" i="1"/>
  <c r="B1669" i="1"/>
  <c r="B1671" i="1"/>
  <c r="B1673" i="1"/>
  <c r="B1675" i="1"/>
  <c r="B1676" i="1"/>
  <c r="B1677" i="1"/>
  <c r="B1678" i="1" s="1"/>
  <c r="B1679" i="1" s="1"/>
  <c r="B1680" i="1" s="1"/>
  <c r="B1681" i="1" s="1"/>
  <c r="B1682" i="1" s="1"/>
  <c r="B1683" i="1" s="1"/>
  <c r="B1685" i="1"/>
  <c r="B1686" i="1" s="1"/>
  <c r="B1688" i="1"/>
  <c r="B1689" i="1" s="1"/>
  <c r="B1691" i="1"/>
  <c r="B1693" i="1"/>
  <c r="B1694" i="1"/>
  <c r="B1696" i="1"/>
  <c r="B1698" i="1"/>
  <c r="B1700" i="1"/>
  <c r="B1702" i="1"/>
  <c r="B1703" i="1" s="1"/>
  <c r="B1704" i="1" s="1"/>
  <c r="B1705" i="1" s="1"/>
  <c r="B1706" i="1" s="1"/>
  <c r="B1707" i="1" s="1"/>
  <c r="B1708" i="1"/>
  <c r="B1709" i="1"/>
  <c r="B1710" i="1" s="1"/>
  <c r="B1712" i="1"/>
  <c r="B1714" i="1"/>
  <c r="B1716" i="1"/>
  <c r="B1717" i="1"/>
  <c r="B1718" i="1"/>
  <c r="B1719" i="1" s="1"/>
  <c r="B1720" i="1"/>
  <c r="B1722" i="1"/>
  <c r="B1723" i="1" s="1"/>
  <c r="B1725" i="1"/>
  <c r="B1726" i="1" s="1"/>
  <c r="B1727" i="1" s="1"/>
  <c r="B1729" i="1"/>
  <c r="B1731" i="1"/>
  <c r="B1732" i="1"/>
  <c r="B1734" i="1"/>
  <c r="B1735" i="1" s="1"/>
  <c r="B1736" i="1" s="1"/>
  <c r="B1737" i="1" s="1"/>
  <c r="B1739" i="1"/>
  <c r="B1741" i="1"/>
  <c r="B1742" i="1"/>
  <c r="B1743" i="1" s="1"/>
  <c r="B1744" i="1"/>
  <c r="B1745" i="1" s="1"/>
  <c r="B1746" i="1" s="1"/>
  <c r="B1748" i="1"/>
  <c r="B1749" i="1"/>
  <c r="B1751" i="1"/>
  <c r="B1753" i="1"/>
  <c r="B1755" i="1"/>
  <c r="B1756" i="1"/>
  <c r="B1757" i="1" s="1"/>
  <c r="B1759" i="1"/>
  <c r="B1760" i="1" s="1"/>
  <c r="B1762" i="1"/>
  <c r="B1763" i="1"/>
  <c r="B1764" i="1"/>
  <c r="B1765" i="1"/>
  <c r="B1766" i="1" s="1"/>
  <c r="B1767" i="1"/>
  <c r="B1768" i="1"/>
  <c r="B1769" i="1" s="1"/>
  <c r="B1771" i="1"/>
  <c r="B1772" i="1"/>
  <c r="B1774" i="1"/>
  <c r="B1775" i="1"/>
  <c r="B1776" i="1" s="1"/>
  <c r="B1777" i="1" s="1"/>
  <c r="B1779" i="1"/>
  <c r="B1781" i="1"/>
  <c r="B1782" i="1"/>
  <c r="B1784" i="1"/>
  <c r="B1785" i="1" s="1"/>
  <c r="B1786" i="1"/>
  <c r="B1787" i="1"/>
  <c r="B1789" i="1"/>
  <c r="B1791" i="1"/>
  <c r="B1792" i="1" s="1"/>
  <c r="B1794" i="1"/>
  <c r="B1795" i="1"/>
  <c r="B1797" i="1"/>
  <c r="B1799" i="1"/>
  <c r="B1801" i="1"/>
  <c r="B1802" i="1"/>
  <c r="B1803" i="1" s="1"/>
  <c r="B1804" i="1" s="1"/>
  <c r="B1805" i="1" s="1"/>
  <c r="B1806" i="1" s="1"/>
  <c r="B1807" i="1" s="1"/>
  <c r="B1808" i="1" s="1"/>
  <c r="B1810" i="1"/>
  <c r="B1811" i="1" s="1"/>
  <c r="B1812" i="1" s="1"/>
  <c r="B1813" i="1" s="1"/>
  <c r="B1814" i="1" s="1"/>
  <c r="B1815" i="1"/>
  <c r="B1816" i="1" s="1"/>
  <c r="B1817" i="1" s="1"/>
  <c r="B1819" i="1"/>
  <c r="B1821" i="1"/>
  <c r="B1822" i="1" s="1"/>
  <c r="B1824" i="1"/>
  <c r="B1826" i="1"/>
  <c r="B1827" i="1"/>
  <c r="B1828" i="1"/>
  <c r="B1829" i="1" s="1"/>
  <c r="B1831" i="1"/>
  <c r="B1833" i="1"/>
  <c r="B1834" i="1" s="1"/>
  <c r="B1836" i="1"/>
  <c r="B1837" i="1"/>
  <c r="B1838" i="1"/>
  <c r="B1839" i="1" s="1"/>
  <c r="B1840" i="1"/>
  <c r="B1842" i="1"/>
  <c r="B1844" i="1"/>
  <c r="B1846" i="1"/>
  <c r="B1848" i="1"/>
  <c r="B1850" i="1"/>
  <c r="B1851" i="1"/>
  <c r="B1852" i="1" s="1"/>
  <c r="B1853" i="1"/>
  <c r="B1854" i="1"/>
  <c r="B1855" i="1" s="1"/>
  <c r="B1856" i="1" s="1"/>
  <c r="B1857" i="1" s="1"/>
  <c r="B1858" i="1" s="1"/>
  <c r="B1860" i="1"/>
  <c r="B1861" i="1"/>
  <c r="B1863" i="1"/>
  <c r="B1864" i="1" s="1"/>
  <c r="B1865" i="1" s="1"/>
  <c r="B1867" i="1"/>
  <c r="B1869" i="1"/>
  <c r="B1870" i="1"/>
  <c r="B1872" i="1"/>
  <c r="B1874" i="1"/>
  <c r="B1876" i="1"/>
  <c r="B1878" i="1"/>
  <c r="B1880" i="1"/>
  <c r="B1881" i="1"/>
  <c r="B1883" i="1"/>
  <c r="B1884" i="1"/>
  <c r="B1885" i="1"/>
  <c r="B1886" i="1"/>
  <c r="B1887" i="1"/>
  <c r="B1888" i="1"/>
  <c r="B1889" i="1" s="1"/>
  <c r="B1890" i="1" s="1"/>
  <c r="B1891" i="1" s="1"/>
  <c r="B1892" i="1" s="1"/>
  <c r="B1893" i="1" s="1"/>
  <c r="B1895" i="1"/>
  <c r="B1896" i="1" s="1"/>
  <c r="B1897" i="1" s="1"/>
  <c r="B1898" i="1"/>
  <c r="B1899" i="1"/>
  <c r="B1900" i="1" s="1"/>
  <c r="B1902" i="1"/>
  <c r="B1903" i="1"/>
  <c r="B1905" i="1"/>
  <c r="B1906" i="1" s="1"/>
  <c r="B1907" i="1" s="1"/>
  <c r="B1908" i="1"/>
  <c r="B1909" i="1" s="1"/>
  <c r="B1911" i="1"/>
  <c r="B1913" i="1"/>
  <c r="B1915" i="1"/>
  <c r="B1916" i="1" s="1"/>
  <c r="B1918" i="1"/>
  <c r="B1919" i="1" s="1"/>
  <c r="B1920" i="1"/>
  <c r="B1921" i="1"/>
  <c r="B1922" i="1" s="1"/>
  <c r="B1923" i="1" s="1"/>
  <c r="B1924" i="1" s="1"/>
  <c r="B1926" i="1"/>
  <c r="B1927" i="1"/>
  <c r="B1928" i="1" s="1"/>
  <c r="B1930" i="1"/>
  <c r="B1931" i="1" s="1"/>
  <c r="B1932" i="1" s="1"/>
  <c r="B1933" i="1" s="1"/>
  <c r="B1934" i="1" s="1"/>
  <c r="B1935" i="1"/>
  <c r="B1936" i="1" s="1"/>
  <c r="B1937" i="1" s="1"/>
  <c r="B1939" i="1"/>
  <c r="B1940" i="1"/>
  <c r="B1942" i="1"/>
  <c r="B1944" i="1"/>
  <c r="B1945" i="1"/>
  <c r="B1946" i="1"/>
  <c r="B1947" i="1" s="1"/>
  <c r="B1948" i="1" s="1"/>
  <c r="B1949" i="1" s="1"/>
  <c r="B1951" i="1"/>
  <c r="B1952" i="1" s="1"/>
  <c r="B1954" i="1"/>
  <c r="B1955" i="1"/>
  <c r="B1957" i="1"/>
  <c r="B1958" i="1"/>
  <c r="B1959" i="1"/>
  <c r="B1961" i="1"/>
  <c r="B1963" i="1"/>
  <c r="B1965" i="1"/>
  <c r="B1967" i="1"/>
  <c r="B1968" i="1"/>
  <c r="B1969" i="1"/>
  <c r="B1970" i="1"/>
  <c r="B1971" i="1"/>
  <c r="B1972" i="1"/>
  <c r="B1973" i="1" s="1"/>
  <c r="B1974" i="1" s="1"/>
  <c r="B1975" i="1" s="1"/>
  <c r="B1977" i="1"/>
  <c r="B1979" i="1"/>
  <c r="B1981" i="1"/>
  <c r="B1982" i="1"/>
  <c r="B1983" i="1"/>
  <c r="B1984" i="1" s="1"/>
  <c r="B1985" i="1" s="1"/>
  <c r="B1986" i="1" s="1"/>
  <c r="B1988" i="1"/>
  <c r="B1989" i="1" s="1"/>
  <c r="B1990" i="1"/>
  <c r="B1991" i="1" s="1"/>
  <c r="B1992" i="1" s="1"/>
  <c r="B1993" i="1"/>
  <c r="B1995" i="1"/>
  <c r="B1996" i="1"/>
  <c r="B1997" i="1"/>
  <c r="B1998" i="1"/>
  <c r="B2000" i="1"/>
  <c r="B2001" i="1" s="1"/>
  <c r="B2003" i="1"/>
  <c r="B2004" i="1"/>
  <c r="B2006" i="1"/>
  <c r="B2007" i="1"/>
  <c r="B2008" i="1"/>
  <c r="B2009" i="1"/>
  <c r="B2010" i="1"/>
  <c r="B2011" i="1" s="1"/>
  <c r="B2012" i="1" s="1"/>
  <c r="B2013" i="1" s="1"/>
  <c r="B2014" i="1" s="1"/>
  <c r="B2015" i="1" s="1"/>
  <c r="B2017" i="1"/>
  <c r="B2018" i="1"/>
  <c r="B2019" i="1"/>
  <c r="B2020" i="1" s="1"/>
  <c r="B2022" i="1"/>
  <c r="B2023" i="1" s="1"/>
  <c r="B2024" i="1" s="1"/>
  <c r="B2025" i="1" s="1"/>
  <c r="B2027" i="1"/>
  <c r="B2029" i="1"/>
  <c r="B2031" i="1"/>
  <c r="B2032" i="1"/>
  <c r="B2033" i="1" s="1"/>
  <c r="B2035" i="1"/>
  <c r="B2036" i="1" s="1"/>
  <c r="B2037" i="1" s="1"/>
  <c r="B2038" i="1" s="1"/>
  <c r="B2039" i="1" s="1"/>
  <c r="B2041" i="1"/>
  <c r="B2042" i="1"/>
  <c r="B2043" i="1" s="1"/>
  <c r="B2044" i="1" s="1"/>
  <c r="B2046" i="1"/>
  <c r="B2047" i="1"/>
  <c r="B2048" i="1"/>
  <c r="B2049" i="1" s="1"/>
  <c r="B2050" i="1" s="1"/>
  <c r="B2051" i="1" s="1"/>
  <c r="B2052" i="1" s="1"/>
  <c r="B2053" i="1" s="1"/>
  <c r="B2054" i="1" s="1"/>
  <c r="B2055" i="1" s="1"/>
  <c r="B2056" i="1" s="1"/>
  <c r="B2057" i="1"/>
  <c r="B2058" i="1" s="1"/>
  <c r="B2059" i="1" s="1"/>
  <c r="B2060" i="1" s="1"/>
  <c r="B2061" i="1"/>
  <c r="B2063" i="1"/>
  <c r="B2064" i="1"/>
  <c r="B2065" i="1"/>
  <c r="B2067" i="1"/>
  <c r="B2068" i="1"/>
  <c r="B2069" i="1" s="1"/>
  <c r="B2070" i="1" s="1"/>
  <c r="B2071" i="1" s="1"/>
  <c r="B2072" i="1" s="1"/>
  <c r="B2073" i="1" s="1"/>
  <c r="B2074" i="1" s="1"/>
  <c r="B2075" i="1" s="1"/>
  <c r="B2077" i="1"/>
  <c r="B2078" i="1" s="1"/>
  <c r="B2079" i="1" s="1"/>
  <c r="B2081" i="1"/>
  <c r="B2082" i="1" s="1"/>
  <c r="B2084" i="1"/>
  <c r="B2085" i="1"/>
  <c r="B2086" i="1" s="1"/>
  <c r="B2087" i="1" s="1"/>
  <c r="B2089" i="1"/>
  <c r="B2090" i="1"/>
  <c r="B2092" i="1"/>
  <c r="B2093" i="1" s="1"/>
  <c r="B2095" i="1"/>
  <c r="B2096" i="1"/>
  <c r="B2097" i="1"/>
  <c r="B2099" i="1"/>
  <c r="B2101" i="1"/>
  <c r="B2103" i="1"/>
  <c r="B2104" i="1"/>
  <c r="B2106" i="1"/>
  <c r="B2107" i="1"/>
  <c r="B2108" i="1"/>
  <c r="B2109" i="1"/>
  <c r="B2110" i="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2" i="1"/>
  <c r="B2143" i="1" s="1"/>
  <c r="B2144" i="1" s="1"/>
  <c r="B2145" i="1" s="1"/>
  <c r="B2147" i="1"/>
  <c r="B2148" i="1" s="1"/>
  <c r="B2150" i="1"/>
  <c r="B2151" i="1"/>
  <c r="B2152" i="1" s="1"/>
  <c r="B2153" i="1" s="1"/>
  <c r="B2154" i="1" s="1"/>
  <c r="B2155" i="1" s="1"/>
  <c r="B2156" i="1" s="1"/>
  <c r="B2157" i="1" s="1"/>
  <c r="B2158" i="1" s="1"/>
  <c r="B2159" i="1" s="1"/>
  <c r="B2160" i="1" s="1"/>
  <c r="B2162" i="1"/>
  <c r="B2164" i="1"/>
  <c r="B2166" i="1"/>
  <c r="B2167" i="1" s="1"/>
  <c r="B2168" i="1" s="1"/>
  <c r="B2169" i="1" s="1"/>
  <c r="B2170" i="1" s="1"/>
  <c r="B2171" i="1"/>
  <c r="B2172" i="1" s="1"/>
  <c r="B2173" i="1" s="1"/>
  <c r="B2174" i="1" s="1"/>
  <c r="B2175" i="1" s="1"/>
  <c r="B2176" i="1" s="1"/>
  <c r="B2178" i="1"/>
  <c r="B2180" i="1"/>
  <c r="B2182" i="1"/>
  <c r="B2184" i="1"/>
  <c r="B2186" i="1"/>
  <c r="B2188" i="1"/>
  <c r="B2190" i="1"/>
  <c r="B2192" i="1"/>
  <c r="B2193" i="1"/>
  <c r="B2195" i="1"/>
  <c r="B2197" i="1"/>
  <c r="B2199" i="1"/>
  <c r="B2201" i="1"/>
  <c r="B2202" i="1"/>
  <c r="B2204" i="1"/>
  <c r="B2205" i="1" s="1"/>
  <c r="B2207" i="1"/>
  <c r="B2209" i="1"/>
  <c r="B2211" i="1"/>
  <c r="B2212" i="1"/>
  <c r="B2214" i="1"/>
  <c r="B2216" i="1"/>
  <c r="B2218" i="1"/>
  <c r="B2219" i="1" s="1"/>
  <c r="B2220" i="1" s="1"/>
  <c r="B2222" i="1"/>
  <c r="B2223" i="1" s="1"/>
  <c r="B2224" i="1"/>
  <c r="B2225" i="1" s="1"/>
  <c r="B2226" i="1"/>
  <c r="B2227" i="1" s="1"/>
  <c r="B2228" i="1" s="1"/>
  <c r="B2229" i="1" s="1"/>
  <c r="B2230" i="1" s="1"/>
  <c r="B2232" i="1"/>
  <c r="B2234" i="1"/>
  <c r="B2235" i="1" s="1"/>
  <c r="B2237" i="1"/>
  <c r="B2239" i="1"/>
  <c r="B2241" i="1"/>
  <c r="B2242" i="1"/>
  <c r="B2243" i="1"/>
  <c r="B2244" i="1"/>
  <c r="B2245" i="1" s="1"/>
  <c r="B2246" i="1" s="1"/>
  <c r="B2247" i="1" s="1"/>
  <c r="B2249" i="1"/>
  <c r="B2251" i="1"/>
  <c r="B2253" i="1"/>
  <c r="B2254" i="1"/>
  <c r="B2255" i="1"/>
  <c r="B2256" i="1" s="1"/>
  <c r="B2257" i="1" s="1"/>
  <c r="B2258" i="1" s="1"/>
  <c r="B2260" i="1"/>
  <c r="B2261" i="1" s="1"/>
  <c r="B2263" i="1"/>
  <c r="B2264" i="1"/>
  <c r="B2266" i="1"/>
  <c r="B2268" i="1"/>
  <c r="B2270" i="1"/>
  <c r="B2271" i="1" s="1"/>
  <c r="B2272" i="1"/>
  <c r="B2273" i="1" s="1"/>
  <c r="B2274" i="1" s="1"/>
  <c r="B2275" i="1" s="1"/>
  <c r="B2276" i="1" s="1"/>
  <c r="B2277" i="1" s="1"/>
  <c r="B2278" i="1" s="1"/>
  <c r="B2279" i="1" s="1"/>
  <c r="B2280" i="1" s="1"/>
  <c r="B2281" i="1" s="1"/>
  <c r="B2282" i="1" s="1"/>
  <c r="B2283" i="1" s="1"/>
  <c r="B2284" i="1" s="1"/>
  <c r="B2285" i="1" s="1"/>
  <c r="B2286" i="1" s="1"/>
  <c r="B2287" i="1" s="1"/>
  <c r="B2288" i="1" s="1"/>
  <c r="B2289" i="1" s="1"/>
  <c r="B2290" i="1" s="1"/>
  <c r="B2292" i="1"/>
  <c r="B2293" i="1" s="1"/>
  <c r="B2294" i="1" s="1"/>
  <c r="B2296" i="1"/>
  <c r="B2298" i="1"/>
  <c r="B2299" i="1"/>
  <c r="B2301" i="1"/>
  <c r="B2302" i="1"/>
  <c r="B2304" i="1"/>
  <c r="B2306" i="1"/>
  <c r="B2308" i="1"/>
  <c r="B2310" i="1"/>
  <c r="B2311" i="1"/>
  <c r="B2312" i="1"/>
  <c r="B2313" i="1" s="1"/>
  <c r="B2314" i="1" s="1"/>
  <c r="B2315" i="1"/>
  <c r="B2316" i="1" s="1"/>
  <c r="B2317" i="1" s="1"/>
  <c r="B2318" i="1" s="1"/>
  <c r="B2319" i="1" s="1"/>
  <c r="B2320" i="1" s="1"/>
  <c r="B2321" i="1" s="1"/>
  <c r="B2322" i="1" s="1"/>
  <c r="B2323" i="1" s="1"/>
  <c r="B2324" i="1" s="1"/>
  <c r="B2325" i="1" s="1"/>
  <c r="B2326" i="1" s="1"/>
  <c r="B2327" i="1"/>
  <c r="B2328" i="1" s="1"/>
  <c r="B2329" i="1" s="1"/>
  <c r="B2330" i="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9" i="1"/>
  <c r="B2361" i="1"/>
  <c r="B2363" i="1"/>
  <c r="B2364" i="1" s="1"/>
  <c r="B2366" i="1"/>
  <c r="B2367" i="1" s="1"/>
  <c r="B2369" i="1"/>
  <c r="B2370" i="1"/>
  <c r="B2372" i="1"/>
  <c r="B2373" i="1" s="1"/>
  <c r="B2375" i="1"/>
  <c r="B2376" i="1" s="1"/>
  <c r="B2378" i="1"/>
  <c r="B2379" i="1" s="1"/>
  <c r="B2381" i="1"/>
  <c r="B2383" i="1"/>
  <c r="B2385" i="1"/>
  <c r="B2387" i="1"/>
  <c r="B2389" i="1"/>
  <c r="B2390" i="1" s="1"/>
  <c r="B2392" i="1"/>
  <c r="B2393" i="1"/>
  <c r="B2394" i="1" s="1"/>
  <c r="B2396" i="1"/>
  <c r="B2397" i="1"/>
  <c r="B2398" i="1"/>
  <c r="B2399" i="1" s="1"/>
  <c r="B2401" i="1"/>
  <c r="B2403" i="1"/>
  <c r="B2405" i="1"/>
  <c r="B2406" i="1" s="1"/>
  <c r="B2407" i="1" s="1"/>
  <c r="B2408" i="1"/>
  <c r="B2409" i="1"/>
  <c r="B2411" i="1"/>
  <c r="B2412" i="1" s="1"/>
  <c r="B2413" i="1"/>
  <c r="B2414" i="1" s="1"/>
  <c r="B2415" i="1"/>
  <c r="B2416" i="1" s="1"/>
  <c r="B2417" i="1" s="1"/>
  <c r="B2418" i="1" s="1"/>
  <c r="B2419" i="1" s="1"/>
  <c r="B2420" i="1" s="1"/>
  <c r="B2421" i="1" s="1"/>
  <c r="B2422" i="1" s="1"/>
  <c r="B2423" i="1" s="1"/>
  <c r="B2424" i="1"/>
  <c r="B2425" i="1" s="1"/>
  <c r="B2427" i="1"/>
  <c r="B2428" i="1"/>
  <c r="B2430" i="1"/>
  <c r="B2431" i="1"/>
  <c r="B2433" i="1"/>
  <c r="B2435" i="1"/>
  <c r="B2437" i="1"/>
  <c r="B2438" i="1" s="1"/>
  <c r="B2439" i="1" s="1"/>
  <c r="B2441" i="1"/>
  <c r="B2442" i="1" s="1"/>
  <c r="B2444" i="1"/>
  <c r="B2445" i="1" s="1"/>
  <c r="B2447" i="1"/>
  <c r="B2448" i="1" s="1"/>
  <c r="B2449" i="1"/>
  <c r="B2450" i="1" s="1"/>
  <c r="B2451" i="1" s="1"/>
  <c r="B2452" i="1" s="1"/>
  <c r="B2453" i="1"/>
  <c r="B2454" i="1" s="1"/>
  <c r="B2455" i="1" s="1"/>
  <c r="B2456" i="1" s="1"/>
  <c r="B2457" i="1" s="1"/>
  <c r="B2458" i="1" s="1"/>
  <c r="B2459" i="1" s="1"/>
  <c r="B2460" i="1" s="1"/>
  <c r="B2461" i="1" s="1"/>
  <c r="B2462" i="1" s="1"/>
  <c r="B2463" i="1" s="1"/>
  <c r="B2464" i="1" s="1"/>
  <c r="B2465" i="1" s="1"/>
  <c r="B2467" i="1"/>
  <c r="B2468" i="1"/>
  <c r="B2470" i="1"/>
  <c r="B2471" i="1"/>
  <c r="B2473" i="1"/>
  <c r="B2474" i="1"/>
  <c r="B2476" i="1"/>
  <c r="B2477" i="1"/>
  <c r="B2479" i="1"/>
  <c r="B2480" i="1"/>
  <c r="B2482" i="1"/>
  <c r="B2483" i="1"/>
  <c r="B2485" i="1"/>
  <c r="B2486" i="1"/>
  <c r="B2488" i="1"/>
  <c r="B2489" i="1"/>
  <c r="B2491" i="1"/>
  <c r="B2493" i="1"/>
  <c r="B2494" i="1" s="1"/>
  <c r="B2495" i="1" s="1"/>
  <c r="B2496" i="1" s="1"/>
  <c r="B2497" i="1" s="1"/>
  <c r="B2498" i="1" s="1"/>
  <c r="B2499" i="1" s="1"/>
  <c r="B2500" i="1" s="1"/>
  <c r="B2501" i="1" s="1"/>
  <c r="B2502" i="1" s="1"/>
  <c r="B2503" i="1"/>
  <c r="B2504" i="1" s="1"/>
  <c r="B2505" i="1" s="1"/>
  <c r="B2506" i="1" s="1"/>
  <c r="B2507" i="1" s="1"/>
  <c r="B2508" i="1" s="1"/>
  <c r="B2509" i="1"/>
  <c r="B2510" i="1" s="1"/>
  <c r="B2511" i="1" s="1"/>
  <c r="B2512" i="1" s="1"/>
  <c r="B2513" i="1" s="1"/>
  <c r="B2514" i="1" s="1"/>
  <c r="B2515" i="1" s="1"/>
  <c r="B2516" i="1" s="1"/>
  <c r="B2517" i="1" s="1"/>
  <c r="B2518" i="1" s="1"/>
  <c r="B2519" i="1"/>
  <c r="B2520" i="1" s="1"/>
  <c r="B2521" i="1" s="1"/>
  <c r="B2522" i="1" s="1"/>
  <c r="B2524" i="1"/>
  <c r="B2525" i="1"/>
  <c r="B2526" i="1" s="1"/>
  <c r="B2527" i="1" s="1"/>
  <c r="B2528" i="1"/>
  <c r="B2529" i="1" s="1"/>
  <c r="B2530" i="1" s="1"/>
  <c r="B2531" i="1" s="1"/>
  <c r="B2532" i="1" s="1"/>
  <c r="B2534" i="1"/>
  <c r="B2535" i="1"/>
  <c r="B2537" i="1"/>
  <c r="B2539" i="1"/>
  <c r="B2540" i="1"/>
  <c r="B2542" i="1"/>
  <c r="B2543" i="1"/>
  <c r="B2544" i="1" s="1"/>
  <c r="B2545" i="1" s="1"/>
  <c r="B2547" i="1"/>
  <c r="B2549" i="1"/>
  <c r="B2550" i="1"/>
  <c r="B2551" i="1"/>
  <c r="B2552" i="1" s="1"/>
  <c r="B2553" i="1" s="1"/>
  <c r="B2554" i="1" s="1"/>
  <c r="B2555" i="1" s="1"/>
  <c r="B2556" i="1" s="1"/>
  <c r="B2557" i="1" s="1"/>
  <c r="B2558" i="1" s="1"/>
  <c r="B2560" i="1"/>
  <c r="B2561" i="1"/>
  <c r="B2562" i="1" s="1"/>
  <c r="B2563" i="1"/>
  <c r="B2565" i="1"/>
  <c r="B2567" i="1"/>
  <c r="B2568" i="1" s="1"/>
  <c r="B2569" i="1"/>
  <c r="B2570" i="1"/>
  <c r="B2571" i="1"/>
  <c r="B2573" i="1"/>
  <c r="B2574" i="1" s="1"/>
  <c r="B2575" i="1"/>
  <c r="B2577" i="1"/>
  <c r="B2578" i="1" s="1"/>
  <c r="B2579" i="1" s="1"/>
  <c r="B2580" i="1"/>
  <c r="B2581" i="1" s="1"/>
  <c r="B2582" i="1" s="1"/>
  <c r="B2583" i="1" s="1"/>
  <c r="B2584" i="1" s="1"/>
  <c r="B2585" i="1" s="1"/>
  <c r="B2586" i="1" s="1"/>
  <c r="B2587" i="1" s="1"/>
  <c r="B2588" i="1" s="1"/>
  <c r="B2589" i="1" s="1"/>
  <c r="B2590" i="1" s="1"/>
  <c r="B2591" i="1" s="1"/>
  <c r="B2592" i="1" s="1"/>
  <c r="B2593" i="1" s="1"/>
  <c r="B2594" i="1" s="1"/>
  <c r="B2595" i="1" s="1"/>
  <c r="B2596" i="1" s="1"/>
  <c r="B2598" i="1"/>
  <c r="B2599" i="1"/>
  <c r="B2600" i="1"/>
  <c r="B2601" i="1"/>
  <c r="B2602" i="1"/>
  <c r="B2603" i="1" s="1"/>
  <c r="B2604" i="1" s="1"/>
  <c r="B2605" i="1" s="1"/>
  <c r="B2606" i="1" s="1"/>
  <c r="B2607" i="1" s="1"/>
  <c r="B2608" i="1" s="1"/>
  <c r="B2609" i="1"/>
  <c r="B2610" i="1" s="1"/>
  <c r="B2611" i="1" s="1"/>
  <c r="B2612" i="1" s="1"/>
  <c r="B2614" i="1"/>
  <c r="B2615" i="1"/>
  <c r="B2616" i="1" s="1"/>
  <c r="B2617" i="1" s="1"/>
  <c r="B2618" i="1"/>
  <c r="B2620" i="1"/>
  <c r="B2622" i="1"/>
  <c r="B2624" i="1"/>
  <c r="B2626" i="1"/>
  <c r="B2628" i="1"/>
  <c r="B2630" i="1"/>
  <c r="B2632" i="1"/>
  <c r="B2634" i="1"/>
  <c r="B2635" i="1"/>
  <c r="B2636" i="1" s="1"/>
  <c r="B2637" i="1" s="1"/>
  <c r="B2639" i="1"/>
  <c r="B2640" i="1" s="1"/>
  <c r="B2642" i="1"/>
  <c r="B2643" i="1" s="1"/>
  <c r="B2644" i="1" s="1"/>
  <c r="B2646" i="1"/>
  <c r="B2647" i="1" s="1"/>
  <c r="B2649" i="1"/>
  <c r="B2650" i="1"/>
  <c r="B2651" i="1" s="1"/>
  <c r="B2652" i="1" s="1"/>
  <c r="B2653" i="1" s="1"/>
  <c r="B2654" i="1" s="1"/>
  <c r="B2655" i="1" s="1"/>
  <c r="B2657" i="1"/>
  <c r="B2658" i="1"/>
  <c r="B2659" i="1" s="1"/>
  <c r="B2660" i="1" s="1"/>
  <c r="B2661" i="1"/>
  <c r="B2662" i="1" s="1"/>
  <c r="B2663" i="1" s="1"/>
  <c r="B2664" i="1" s="1"/>
  <c r="B2665" i="1" s="1"/>
  <c r="B2667" i="1"/>
  <c r="B2668" i="1" s="1"/>
  <c r="B2670" i="1"/>
  <c r="B2672" i="1"/>
  <c r="B2674" i="1"/>
  <c r="B2675" i="1" s="1"/>
  <c r="B2676" i="1" s="1"/>
  <c r="B2678" i="1"/>
  <c r="B2680" i="1"/>
  <c r="B2682" i="1"/>
  <c r="B2684" i="1"/>
  <c r="B2685" i="1" s="1"/>
  <c r="B2686" i="1"/>
  <c r="B2687" i="1" s="1"/>
  <c r="B2689" i="1"/>
  <c r="B2690" i="1" s="1"/>
  <c r="B2692" i="1"/>
  <c r="B2693" i="1"/>
  <c r="B2694" i="1" s="1"/>
  <c r="B2695" i="1"/>
  <c r="B2696" i="1" s="1"/>
  <c r="B2697" i="1" s="1"/>
  <c r="B2698" i="1"/>
  <c r="B2700" i="1"/>
  <c r="B2701" i="1"/>
  <c r="B2703" i="1"/>
  <c r="B2705" i="1"/>
  <c r="B2706" i="1"/>
  <c r="B2707" i="1" s="1"/>
  <c r="B2708" i="1" s="1"/>
  <c r="B2710" i="1"/>
  <c r="B2711" i="1" s="1"/>
  <c r="B2713" i="1"/>
  <c r="B2715" i="1"/>
  <c r="B2717" i="1"/>
  <c r="B2719" i="1"/>
  <c r="B2720" i="1"/>
  <c r="B2721" i="1" s="1"/>
  <c r="B2723" i="1"/>
  <c r="B2725" i="1"/>
  <c r="B2726" i="1" s="1"/>
  <c r="B2727" i="1" s="1"/>
  <c r="B2728" i="1"/>
  <c r="B2729" i="1"/>
  <c r="B2731" i="1"/>
  <c r="B2733" i="1"/>
  <c r="B2734" i="1" s="1"/>
  <c r="B2735" i="1" s="1"/>
  <c r="B2736" i="1" s="1"/>
  <c r="B2737" i="1"/>
  <c r="B2738" i="1"/>
  <c r="B2739" i="1"/>
  <c r="B2740" i="1" s="1"/>
  <c r="B2741" i="1" s="1"/>
  <c r="B2743" i="1"/>
  <c r="B2745" i="1"/>
  <c r="B2747" i="1"/>
  <c r="B2749" i="1"/>
  <c r="B2750" i="1"/>
  <c r="B2751" i="1"/>
  <c r="B2752" i="1" s="1"/>
  <c r="B2753" i="1" s="1"/>
  <c r="B2754" i="1" s="1"/>
  <c r="B2755" i="1" s="1"/>
  <c r="B2756" i="1" s="1"/>
  <c r="B2757" i="1" s="1"/>
  <c r="B2758" i="1" s="1"/>
  <c r="B2759" i="1" s="1"/>
  <c r="B2761" i="1"/>
  <c r="B2763" i="1"/>
  <c r="B2764" i="1" s="1"/>
  <c r="B2766" i="1"/>
  <c r="B2768" i="1"/>
  <c r="B2769" i="1"/>
  <c r="B2770" i="1" s="1"/>
  <c r="B2771" i="1" s="1"/>
  <c r="B2773" i="1"/>
  <c r="B2775" i="1"/>
  <c r="B2776" i="1"/>
  <c r="B2777" i="1" s="1"/>
  <c r="B2778" i="1" s="1"/>
  <c r="B2779" i="1" s="1"/>
  <c r="B2780" i="1" s="1"/>
  <c r="B2781" i="1" s="1"/>
  <c r="B2782" i="1" s="1"/>
  <c r="B2783" i="1"/>
  <c r="B2784" i="1" s="1"/>
  <c r="B2785" i="1" s="1"/>
  <c r="B2786" i="1" s="1"/>
  <c r="B2787" i="1" s="1"/>
  <c r="B2789" i="1"/>
  <c r="B2791" i="1"/>
  <c r="B2793" i="1"/>
  <c r="B2795" i="1"/>
  <c r="B2796" i="1" s="1"/>
  <c r="B2797" i="1" s="1"/>
  <c r="B2798" i="1" s="1"/>
  <c r="B2799" i="1"/>
  <c r="B2800" i="1"/>
  <c r="B2801" i="1"/>
  <c r="B2803" i="1"/>
  <c r="B2805" i="1"/>
  <c r="B2807" i="1"/>
  <c r="B2809" i="1"/>
  <c r="B2810" i="1" s="1"/>
  <c r="B2812" i="1"/>
  <c r="B2814" i="1"/>
  <c r="B2815" i="1"/>
  <c r="B2816" i="1"/>
  <c r="B2817" i="1" s="1"/>
  <c r="B2818" i="1" s="1"/>
  <c r="B2819" i="1" s="1"/>
  <c r="B2821" i="1"/>
  <c r="B2823" i="1"/>
  <c r="B2824" i="1" s="1"/>
  <c r="B2826" i="1"/>
  <c r="B2827" i="1"/>
  <c r="B2828" i="1" s="1"/>
  <c r="B2829" i="1" s="1"/>
  <c r="B2830" i="1" s="1"/>
  <c r="B2831" i="1" s="1"/>
  <c r="B2832" i="1" s="1"/>
  <c r="B2833" i="1"/>
  <c r="B2834" i="1"/>
  <c r="B2835" i="1" s="1"/>
  <c r="B2836" i="1" s="1"/>
  <c r="B2837" i="1" s="1"/>
  <c r="B2838" i="1" s="1"/>
  <c r="B2839" i="1" s="1"/>
  <c r="B2840" i="1"/>
  <c r="B2841" i="1" s="1"/>
  <c r="B2842" i="1" s="1"/>
  <c r="B2843" i="1" s="1"/>
  <c r="B2844" i="1" s="1"/>
  <c r="B2845" i="1" s="1"/>
  <c r="B2846" i="1" s="1"/>
  <c r="B2847" i="1" s="1"/>
  <c r="B2848" i="1" s="1"/>
  <c r="B2849" i="1" s="1"/>
  <c r="B2850" i="1" s="1"/>
  <c r="B2851" i="1"/>
  <c r="B2852" i="1" s="1"/>
  <c r="B2853" i="1" s="1"/>
  <c r="B2855" i="1"/>
  <c r="B2856" i="1" s="1"/>
  <c r="B2857" i="1" s="1"/>
  <c r="B2858" i="1"/>
  <c r="B2859" i="1" s="1"/>
  <c r="B2860" i="1" s="1"/>
  <c r="B2861" i="1" s="1"/>
  <c r="B2862" i="1"/>
  <c r="B2863" i="1" s="1"/>
  <c r="B2864" i="1" s="1"/>
  <c r="B2865" i="1" s="1"/>
  <c r="B2866" i="1" s="1"/>
  <c r="B2867" i="1" s="1"/>
  <c r="B2868" i="1" s="1"/>
  <c r="B2869" i="1" s="1"/>
  <c r="B2870" i="1" s="1"/>
  <c r="B2871" i="1" s="1"/>
  <c r="B2872" i="1" s="1"/>
  <c r="B2873" i="1" s="1"/>
  <c r="B2874" i="1" s="1"/>
  <c r="B2875" i="1" s="1"/>
  <c r="B2876" i="1" s="1"/>
  <c r="B2877" i="1" s="1"/>
  <c r="B2878" i="1" s="1"/>
  <c r="B2879" i="1" s="1"/>
  <c r="B2880" i="1" s="1"/>
  <c r="B2881" i="1" s="1"/>
  <c r="B2882" i="1" s="1"/>
  <c r="B2884" i="1"/>
  <c r="B2885" i="1"/>
  <c r="B2886" i="1" s="1"/>
  <c r="B2887" i="1" s="1"/>
  <c r="B2889" i="1"/>
  <c r="B2890" i="1" s="1"/>
  <c r="B2891" i="1"/>
  <c r="B2893" i="1"/>
  <c r="B2894" i="1"/>
  <c r="B2895" i="1"/>
  <c r="B2896" i="1" s="1"/>
  <c r="B2898" i="1"/>
  <c r="B2899" i="1" s="1"/>
  <c r="B2901" i="1"/>
  <c r="B2902" i="1"/>
  <c r="B2904" i="1"/>
  <c r="B2906" i="1"/>
  <c r="B2907" i="1"/>
  <c r="B2908" i="1" s="1"/>
  <c r="B2909" i="1" s="1"/>
  <c r="B2910" i="1" s="1"/>
  <c r="B2911" i="1" s="1"/>
  <c r="B2912" i="1" s="1"/>
  <c r="B2913" i="1" s="1"/>
  <c r="B2914" i="1" s="1"/>
  <c r="B2915" i="1"/>
  <c r="B2916" i="1"/>
  <c r="B2917" i="1" s="1"/>
  <c r="B2918" i="1" s="1"/>
  <c r="B2919" i="1" s="1"/>
  <c r="B2920" i="1" s="1"/>
  <c r="B2922" i="1"/>
  <c r="B2923" i="1"/>
  <c r="B2924" i="1" s="1"/>
  <c r="B2926" i="1"/>
  <c r="B2928" i="1"/>
  <c r="B2929" i="1" s="1"/>
  <c r="B2930" i="1" s="1"/>
  <c r="B2931" i="1"/>
  <c r="B2932" i="1" s="1"/>
  <c r="B2933" i="1"/>
  <c r="B2934" i="1"/>
  <c r="B2935" i="1" s="1"/>
  <c r="B2936" i="1" s="1"/>
  <c r="B2937" i="1" s="1"/>
  <c r="B2938" i="1" s="1"/>
  <c r="B2940" i="1"/>
  <c r="B2941" i="1"/>
  <c r="B2942" i="1"/>
  <c r="B2943" i="1" s="1"/>
  <c r="B2944" i="1" s="1"/>
  <c r="B2945" i="1"/>
  <c r="B2946" i="1" s="1"/>
  <c r="B2947" i="1" s="1"/>
  <c r="B2948" i="1"/>
  <c r="B2949" i="1" s="1"/>
  <c r="B2950" i="1" s="1"/>
  <c r="B2951" i="1" s="1"/>
  <c r="B2952" i="1" s="1"/>
  <c r="B2953" i="1" s="1"/>
  <c r="B2954" i="1" s="1"/>
  <c r="B2956" i="1"/>
  <c r="B2957" i="1"/>
  <c r="B2959" i="1"/>
  <c r="B2960" i="1"/>
  <c r="B2961" i="1" s="1"/>
  <c r="B2962" i="1" s="1"/>
  <c r="B2963" i="1"/>
  <c r="B2964" i="1" s="1"/>
  <c r="B2965" i="1" s="1"/>
  <c r="B2966" i="1"/>
  <c r="B2967" i="1" s="1"/>
  <c r="B2968" i="1" s="1"/>
  <c r="B2969" i="1" s="1"/>
  <c r="B2970" i="1" s="1"/>
  <c r="B2971" i="1" s="1"/>
  <c r="B2972" i="1" s="1"/>
  <c r="B2973" i="1" s="1"/>
  <c r="B2974" i="1" s="1"/>
  <c r="B2975" i="1" s="1"/>
  <c r="B2976" i="1" s="1"/>
  <c r="B2977" i="1" s="1"/>
  <c r="B2978" i="1"/>
  <c r="B2979" i="1" s="1"/>
  <c r="B2980" i="1" s="1"/>
  <c r="B2981" i="1" s="1"/>
  <c r="B2982" i="1"/>
  <c r="B2983" i="1" s="1"/>
  <c r="B2984" i="1" s="1"/>
  <c r="B2986" i="1"/>
  <c r="B2987" i="1" s="1"/>
  <c r="B2989" i="1"/>
  <c r="B2990" i="1" s="1"/>
  <c r="B2991" i="1" s="1"/>
  <c r="B2992" i="1"/>
  <c r="B2994" i="1"/>
  <c r="B2995" i="1" s="1"/>
  <c r="B2996" i="1" s="1"/>
  <c r="B2997" i="1"/>
  <c r="B2999" i="1"/>
  <c r="B3000" i="1" s="1"/>
  <c r="B3002" i="1"/>
  <c r="B3003" i="1"/>
  <c r="B3004" i="1"/>
  <c r="B3005" i="1"/>
  <c r="B3007" i="1"/>
  <c r="B3008" i="1" s="1"/>
  <c r="B3009" i="1" s="1"/>
  <c r="B3011" i="1"/>
  <c r="B3012" i="1" s="1"/>
  <c r="B3013" i="1"/>
  <c r="B3014" i="1"/>
  <c r="B3015" i="1" s="1"/>
  <c r="B3016" i="1"/>
  <c r="B3017" i="1" s="1"/>
  <c r="B3018" i="1" s="1"/>
  <c r="B3019" i="1" s="1"/>
  <c r="B3020" i="1" s="1"/>
  <c r="B3021" i="1" s="1"/>
  <c r="B3022" i="1" s="1"/>
  <c r="B3023" i="1"/>
  <c r="B3025" i="1"/>
  <c r="B3026" i="1" s="1"/>
  <c r="B3027" i="1" s="1"/>
  <c r="B3028" i="1" s="1"/>
  <c r="B3029" i="1" s="1"/>
  <c r="B3030" i="1"/>
  <c r="B3031" i="1" s="1"/>
  <c r="B3032" i="1"/>
  <c r="B3033" i="1" s="1"/>
  <c r="B3034" i="1" s="1"/>
  <c r="B3035" i="1" s="1"/>
  <c r="B3036" i="1" s="1"/>
  <c r="B3037" i="1" s="1"/>
  <c r="B3038" i="1" s="1"/>
  <c r="B3039" i="1" s="1"/>
  <c r="B3040" i="1" s="1"/>
  <c r="B3042" i="1"/>
  <c r="B3043" i="1"/>
  <c r="B3044" i="1"/>
  <c r="B3045" i="1" s="1"/>
  <c r="B3047" i="1"/>
  <c r="B3048" i="1"/>
  <c r="B3050" i="1"/>
  <c r="B3051" i="1"/>
  <c r="B3052" i="1" s="1"/>
  <c r="B3053" i="1" s="1"/>
  <c r="B3054" i="1"/>
  <c r="B3055" i="1" s="1"/>
  <c r="B3056" i="1" s="1"/>
  <c r="B3057" i="1"/>
  <c r="B3058" i="1" s="1"/>
  <c r="B3059" i="1" s="1"/>
  <c r="B3060" i="1"/>
  <c r="B3061" i="1"/>
  <c r="B3062" i="1" s="1"/>
  <c r="B3064" i="1"/>
  <c r="B3065" i="1" s="1"/>
  <c r="B3066" i="1"/>
  <c r="B3067" i="1"/>
  <c r="B3068" i="1" s="1"/>
  <c r="B3069" i="1" s="1"/>
  <c r="B3070" i="1" s="1"/>
  <c r="B3071" i="1" s="1"/>
  <c r="B3072" i="1" s="1"/>
  <c r="B3073" i="1" s="1"/>
  <c r="B3074" i="1" s="1"/>
  <c r="B3075" i="1" s="1"/>
  <c r="B3076" i="1" s="1"/>
  <c r="B3077" i="1" s="1"/>
  <c r="B3079" i="1"/>
  <c r="B3081" i="1"/>
  <c r="B3082" i="1" s="1"/>
  <c r="B3083" i="1" s="1"/>
  <c r="B3084" i="1" s="1"/>
  <c r="B3085" i="1"/>
  <c r="B3086" i="1" s="1"/>
  <c r="B3087" i="1" s="1"/>
  <c r="B3088" i="1" s="1"/>
  <c r="B3089" i="1" s="1"/>
  <c r="B3090" i="1" s="1"/>
  <c r="B3091" i="1" s="1"/>
  <c r="B3092" i="1" s="1"/>
  <c r="B3094" i="1"/>
  <c r="B3095" i="1"/>
  <c r="B3096" i="1" s="1"/>
  <c r="B3097" i="1" s="1"/>
  <c r="B3098" i="1" s="1"/>
  <c r="B3099" i="1" s="1"/>
  <c r="B3100" i="1" s="1"/>
  <c r="B3101" i="1" s="1"/>
  <c r="B3102" i="1"/>
  <c r="B3103" i="1" s="1"/>
  <c r="B3104" i="1" s="1"/>
  <c r="B3105" i="1" s="1"/>
  <c r="B3106" i="1" s="1"/>
  <c r="B3108" i="1"/>
  <c r="B3109" i="1" s="1"/>
  <c r="B3110" i="1" s="1"/>
  <c r="B3112" i="1"/>
  <c r="B3113" i="1" s="1"/>
  <c r="B3114" i="1" s="1"/>
  <c r="B3115" i="1" s="1"/>
  <c r="B3116" i="1" s="1"/>
  <c r="B3117" i="1" s="1"/>
  <c r="B3118" i="1" s="1"/>
  <c r="B3119" i="1" s="1"/>
  <c r="B3120" i="1" s="1"/>
  <c r="B3121" i="1" s="1"/>
  <c r="B3122" i="1" s="1"/>
  <c r="B3123" i="1" s="1"/>
  <c r="B3125" i="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147" i="1" s="1"/>
  <c r="B3148" i="1" s="1"/>
  <c r="B3149" i="1" s="1"/>
  <c r="B3151" i="1"/>
  <c r="B3152" i="1" s="1"/>
  <c r="B3153" i="1"/>
  <c r="B3154" i="1"/>
  <c r="B3156" i="1"/>
  <c r="B3157" i="1"/>
  <c r="B3159" i="1"/>
  <c r="B3160" i="1"/>
  <c r="B3161" i="1" s="1"/>
  <c r="B3162" i="1" s="1"/>
  <c r="B3164" i="1"/>
  <c r="B3165" i="1"/>
  <c r="B3167" i="1"/>
  <c r="B3168" i="1"/>
  <c r="B3169" i="1" s="1"/>
  <c r="B3170" i="1"/>
  <c r="B3172" i="1"/>
  <c r="B3173" i="1" s="1"/>
  <c r="B3174" i="1" s="1"/>
  <c r="B3176" i="1"/>
  <c r="B3177" i="1" s="1"/>
  <c r="B3178" i="1"/>
  <c r="B3179" i="1"/>
  <c r="B3180" i="1" s="1"/>
  <c r="B3181" i="1" s="1"/>
  <c r="B3182" i="1" s="1"/>
  <c r="B3183" i="1" s="1"/>
  <c r="B3184" i="1" s="1"/>
  <c r="B3185" i="1" s="1"/>
  <c r="B3186" i="1" s="1"/>
  <c r="B3187" i="1" s="1"/>
  <c r="B3188" i="1" s="1"/>
  <c r="B3189" i="1" s="1"/>
  <c r="B3191" i="1"/>
  <c r="B3192" i="1"/>
  <c r="B3193" i="1" s="1"/>
  <c r="B3194" i="1"/>
  <c r="B3196" i="1"/>
  <c r="B3198" i="1"/>
  <c r="B3199" i="1" s="1"/>
  <c r="B3200" i="1" s="1"/>
  <c r="B3201" i="1" s="1"/>
  <c r="B3202" i="1" s="1"/>
  <c r="B3203" i="1" s="1"/>
  <c r="B3204" i="1" s="1"/>
  <c r="B3205" i="1" s="1"/>
  <c r="B3206" i="1" s="1"/>
  <c r="B3207" i="1" s="1"/>
  <c r="B3208" i="1" s="1"/>
  <c r="B3210" i="1"/>
  <c r="B3211" i="1"/>
  <c r="B3212" i="1"/>
  <c r="B3213" i="1" s="1"/>
  <c r="B3214" i="1" s="1"/>
  <c r="B3215" i="1" s="1"/>
  <c r="B3216" i="1" s="1"/>
  <c r="B3217" i="1"/>
  <c r="B3218" i="1" s="1"/>
  <c r="B3219" i="1"/>
  <c r="B3220" i="1" s="1"/>
  <c r="B3221" i="1" s="1"/>
  <c r="B3222" i="1" s="1"/>
  <c r="B3223" i="1" s="1"/>
  <c r="B3225" i="1"/>
  <c r="B3226" i="1" s="1"/>
  <c r="B3228" i="1"/>
  <c r="B3229" i="1"/>
  <c r="B3230" i="1"/>
  <c r="B3231" i="1" s="1"/>
  <c r="B3232" i="1" s="1"/>
  <c r="B3233" i="1"/>
  <c r="B3234" i="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8" i="1"/>
  <c r="B3259" i="1"/>
  <c r="B3261" i="1"/>
  <c r="B3262" i="1" s="1"/>
  <c r="B3263" i="1"/>
  <c r="B3264" i="1" s="1"/>
  <c r="B3266" i="1"/>
  <c r="B3267" i="1" s="1"/>
  <c r="B3269" i="1"/>
  <c r="B3271" i="1"/>
  <c r="B3273" i="1"/>
  <c r="B3275" i="1"/>
  <c r="B3276" i="1"/>
  <c r="B3278" i="1"/>
  <c r="B3280" i="1"/>
  <c r="B3281" i="1" s="1"/>
  <c r="B3282" i="1" s="1"/>
  <c r="B3283" i="1" s="1"/>
  <c r="B3284" i="1" s="1"/>
  <c r="B3285" i="1" s="1"/>
  <c r="B3286" i="1" s="1"/>
  <c r="B3287" i="1" s="1"/>
  <c r="B3288" i="1" s="1"/>
  <c r="B3289" i="1" s="1"/>
  <c r="B3290" i="1"/>
  <c r="B3291" i="1" s="1"/>
  <c r="B3292" i="1" s="1"/>
  <c r="B3293" i="1" s="1"/>
  <c r="B3294" i="1" s="1"/>
  <c r="B3295" i="1" s="1"/>
  <c r="B3296" i="1" s="1"/>
  <c r="B3297" i="1" s="1"/>
  <c r="B3298" i="1" s="1"/>
  <c r="B3299" i="1" s="1"/>
  <c r="B3301" i="1"/>
  <c r="B3303" i="1"/>
  <c r="B3304" i="1"/>
  <c r="B3306" i="1"/>
  <c r="B3307" i="1"/>
  <c r="B3309" i="1"/>
  <c r="B3311" i="1"/>
  <c r="B3312" i="1" s="1"/>
  <c r="B3313" i="1"/>
  <c r="B3314" i="1" s="1"/>
  <c r="B3315" i="1"/>
  <c r="B3316" i="1" s="1"/>
  <c r="B3317" i="1" s="1"/>
  <c r="B3318" i="1" s="1"/>
  <c r="B3319" i="1" s="1"/>
  <c r="B3320" i="1"/>
  <c r="B3321" i="1" s="1"/>
  <c r="B3322" i="1" s="1"/>
  <c r="B3323" i="1" s="1"/>
  <c r="B3324" i="1" s="1"/>
  <c r="B3325" i="1" s="1"/>
  <c r="B3326" i="1" s="1"/>
  <c r="B3328" i="1"/>
  <c r="B3329" i="1"/>
  <c r="B3330" i="1" s="1"/>
  <c r="B3331" i="1" s="1"/>
  <c r="B3333" i="1"/>
  <c r="B3334" i="1"/>
  <c r="B3335" i="1" s="1"/>
  <c r="B3337" i="1"/>
  <c r="B3339" i="1"/>
  <c r="B3340" i="1"/>
  <c r="B3341" i="1"/>
  <c r="B3342" i="1" s="1"/>
  <c r="B3344" i="1"/>
  <c r="B3346" i="1"/>
  <c r="B3347" i="1"/>
  <c r="B3348" i="1" s="1"/>
  <c r="B3349" i="1"/>
  <c r="B3351" i="1"/>
  <c r="B3353" i="1"/>
  <c r="B3354" i="1" s="1"/>
  <c r="B3355" i="1"/>
  <c r="B3356" i="1"/>
  <c r="B3357" i="1" s="1"/>
  <c r="B3359" i="1"/>
  <c r="B3361" i="1"/>
  <c r="B3363" i="1"/>
  <c r="B3364" i="1" s="1"/>
  <c r="B3365" i="1" s="1"/>
  <c r="B3366" i="1" s="1"/>
  <c r="B3367" i="1" s="1"/>
  <c r="B3369" i="1"/>
  <c r="B3370" i="1"/>
  <c r="B3371" i="1"/>
  <c r="B3372" i="1" s="1"/>
  <c r="B3373" i="1" s="1"/>
  <c r="B3374" i="1" s="1"/>
  <c r="B3375" i="1" s="1"/>
  <c r="B3376" i="1" s="1"/>
  <c r="B3377" i="1"/>
  <c r="B3378" i="1" s="1"/>
  <c r="B3380" i="1"/>
  <c r="B3381" i="1"/>
  <c r="B3382" i="1"/>
  <c r="B3383" i="1" s="1"/>
  <c r="B3384" i="1" s="1"/>
  <c r="B3386" i="1"/>
  <c r="B3387" i="1"/>
  <c r="B3389" i="1"/>
  <c r="B3390" i="1"/>
  <c r="B3392" i="1"/>
  <c r="B3393" i="1"/>
  <c r="B3395" i="1"/>
  <c r="B3397" i="1"/>
  <c r="B3398" i="1"/>
  <c r="B3400" i="1"/>
  <c r="B3401" i="1" s="1"/>
  <c r="B3402" i="1" s="1"/>
  <c r="B3403" i="1" s="1"/>
  <c r="B3404" i="1" s="1"/>
  <c r="B3405" i="1" s="1"/>
  <c r="B3406" i="1" s="1"/>
  <c r="B3407" i="1" s="1"/>
  <c r="B3408" i="1" s="1"/>
  <c r="B3409" i="1" s="1"/>
  <c r="B3410" i="1" s="1"/>
  <c r="B3411" i="1" s="1"/>
  <c r="B3412" i="1" s="1"/>
  <c r="B3413" i="1" s="1"/>
  <c r="B3415" i="1"/>
  <c r="B3416" i="1"/>
  <c r="B3417" i="1" s="1"/>
  <c r="B3418" i="1"/>
  <c r="B3419" i="1"/>
  <c r="B3420" i="1" s="1"/>
  <c r="B3421" i="1"/>
  <c r="B3422" i="1" s="1"/>
  <c r="B3423" i="1" s="1"/>
  <c r="B3424" i="1" s="1"/>
  <c r="B3425" i="1" s="1"/>
  <c r="B3426" i="1" s="1"/>
  <c r="B3427" i="1" s="1"/>
  <c r="B3429" i="1"/>
  <c r="B3431" i="1"/>
  <c r="B3432" i="1" s="1"/>
  <c r="B3434" i="1"/>
  <c r="B3436" i="1"/>
  <c r="B3438" i="1"/>
  <c r="B3440" i="1"/>
  <c r="B3441" i="1" s="1"/>
  <c r="B3442" i="1" s="1"/>
  <c r="B3444" i="1"/>
  <c r="B3445" i="1" s="1"/>
  <c r="B3446" i="1"/>
  <c r="B3447" i="1"/>
  <c r="B3449" i="1"/>
  <c r="B3451" i="1"/>
  <c r="B3453" i="1"/>
  <c r="B3455" i="1"/>
  <c r="B3457" i="1"/>
  <c r="B3458" i="1" s="1"/>
  <c r="B3459" i="1"/>
  <c r="B3460" i="1"/>
  <c r="B3461" i="1"/>
  <c r="B3462" i="1" s="1"/>
  <c r="B3463" i="1"/>
  <c r="B3464" i="1" s="1"/>
  <c r="B3465" i="1" s="1"/>
  <c r="B3466" i="1" s="1"/>
  <c r="B3467" i="1" s="1"/>
  <c r="B3469" i="1"/>
  <c r="B3470" i="1"/>
  <c r="B3471" i="1"/>
  <c r="B3472" i="1"/>
  <c r="B3473" i="1" s="1"/>
  <c r="B3474" i="1"/>
  <c r="B3475" i="1" s="1"/>
  <c r="B3476" i="1" s="1"/>
  <c r="B3477" i="1"/>
  <c r="B3478" i="1" s="1"/>
  <c r="B3480" i="1"/>
  <c r="B3481" i="1"/>
  <c r="B3482" i="1"/>
  <c r="B3483" i="1" s="1"/>
  <c r="B3485" i="1"/>
  <c r="B3486" i="1"/>
  <c r="B3487" i="1"/>
  <c r="B3489" i="1"/>
  <c r="B3490" i="1" s="1"/>
  <c r="B3492" i="1"/>
  <c r="B3493" i="1"/>
  <c r="B3494" i="1"/>
  <c r="B3495" i="1" s="1"/>
  <c r="B3496" i="1" s="1"/>
  <c r="B3497" i="1" s="1"/>
  <c r="B3498" i="1" s="1"/>
  <c r="B3499" i="1" s="1"/>
  <c r="B3500" i="1"/>
  <c r="B3501" i="1" s="1"/>
  <c r="B3502" i="1" s="1"/>
  <c r="B3503" i="1" s="1"/>
  <c r="B3504" i="1" s="1"/>
  <c r="B3506" i="1"/>
  <c r="B3507" i="1" s="1"/>
  <c r="B3508" i="1" s="1"/>
  <c r="B3509" i="1"/>
  <c r="B3511" i="1"/>
  <c r="B3512" i="1"/>
  <c r="B3513" i="1" s="1"/>
  <c r="B3515" i="1"/>
  <c r="B3516" i="1"/>
  <c r="B3518" i="1"/>
  <c r="B3519" i="1" s="1"/>
  <c r="B3520" i="1" s="1"/>
  <c r="B3522" i="1"/>
  <c r="B3523" i="1"/>
  <c r="B3524" i="1" s="1"/>
  <c r="B3525" i="1"/>
  <c r="B3527" i="1"/>
  <c r="B3528" i="1" s="1"/>
  <c r="B3529" i="1" s="1"/>
  <c r="B3531" i="1"/>
  <c r="B3532" i="1"/>
  <c r="B3533" i="1" s="1"/>
  <c r="B3534" i="1" s="1"/>
  <c r="B3536" i="1"/>
  <c r="B3537" i="1" s="1"/>
  <c r="B3538" i="1" s="1"/>
  <c r="B3539" i="1" s="1"/>
  <c r="B3540" i="1" s="1"/>
  <c r="B3542" i="1"/>
  <c r="B3543" i="1"/>
  <c r="B3545" i="1"/>
  <c r="B3546" i="1"/>
  <c r="B3547" i="1"/>
  <c r="B3548" i="1"/>
  <c r="B3549" i="1" s="1"/>
  <c r="B3550" i="1" s="1"/>
  <c r="B3551" i="1" s="1"/>
  <c r="B3553" i="1"/>
  <c r="B3554" i="1" s="1"/>
  <c r="B3555" i="1" s="1"/>
  <c r="B3556" i="1" s="1"/>
  <c r="B3558" i="1"/>
  <c r="B3559" i="1"/>
  <c r="B3560" i="1"/>
  <c r="B3562" i="1"/>
  <c r="B3563" i="1" s="1"/>
  <c r="B3564" i="1" s="1"/>
  <c r="B3565" i="1"/>
  <c r="B3567" i="1"/>
  <c r="B3568" i="1"/>
  <c r="B3569" i="1" s="1"/>
  <c r="B3571" i="1"/>
  <c r="B3572" i="1"/>
  <c r="B3574" i="1"/>
  <c r="B3576" i="1"/>
  <c r="B3578" i="1"/>
  <c r="B3579" i="1"/>
  <c r="B3580" i="1"/>
  <c r="B3582" i="1"/>
  <c r="B3583" i="1"/>
  <c r="B3585" i="1"/>
  <c r="B3586" i="1"/>
  <c r="B3587" i="1" s="1"/>
  <c r="B3588" i="1" s="1"/>
  <c r="B3589" i="1" s="1"/>
  <c r="B3590" i="1" s="1"/>
  <c r="B3591" i="1"/>
  <c r="B3593" i="1"/>
  <c r="B3594" i="1" s="1"/>
  <c r="B3596" i="1"/>
  <c r="B3598" i="1"/>
  <c r="B3599" i="1"/>
  <c r="B3600" i="1"/>
  <c r="B3601" i="1"/>
  <c r="B3602" i="1"/>
  <c r="B3603" i="1"/>
  <c r="B3604" i="1" s="1"/>
  <c r="B3605" i="1" s="1"/>
  <c r="B3606" i="1" s="1"/>
  <c r="B3607" i="1" s="1"/>
  <c r="B3609" i="1"/>
  <c r="B3610" i="1"/>
  <c r="B3611" i="1"/>
  <c r="B3612" i="1"/>
  <c r="B3614" i="1"/>
  <c r="B3616" i="1"/>
  <c r="B3617" i="1" s="1"/>
  <c r="B3619" i="1"/>
  <c r="B3621" i="1"/>
  <c r="B3622" i="1" s="1"/>
  <c r="B3623" i="1"/>
  <c r="B3624" i="1" s="1"/>
  <c r="B3625" i="1" s="1"/>
  <c r="B3626" i="1"/>
  <c r="B3628" i="1"/>
  <c r="B3630" i="1"/>
  <c r="B3631" i="1"/>
  <c r="B3632" i="1" s="1"/>
  <c r="B3633" i="1" s="1"/>
  <c r="B3634" i="1" s="1"/>
  <c r="B3635" i="1" s="1"/>
  <c r="B3636" i="1" s="1"/>
  <c r="B3637" i="1" s="1"/>
  <c r="B3638" i="1" s="1"/>
  <c r="B3639" i="1" s="1"/>
  <c r="B3640" i="1" s="1"/>
  <c r="B3641" i="1" s="1"/>
  <c r="B3642" i="1" s="1"/>
  <c r="B3644" i="1"/>
  <c r="B3645" i="1"/>
  <c r="B3647" i="1"/>
  <c r="B3649" i="1"/>
  <c r="B3650" i="1"/>
  <c r="B3652" i="1"/>
  <c r="B3653" i="1" s="1"/>
  <c r="B3655" i="1"/>
  <c r="B3656" i="1"/>
  <c r="B3658" i="1"/>
  <c r="B3659" i="1" s="1"/>
  <c r="B3661" i="1"/>
  <c r="B3662" i="1" s="1"/>
  <c r="B3663" i="1" s="1"/>
  <c r="B3664" i="1"/>
  <c r="B3665" i="1" s="1"/>
  <c r="B3666" i="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3" i="1"/>
  <c r="B3704" i="1"/>
  <c r="B3705" i="1"/>
  <c r="B3707" i="1"/>
  <c r="B3708" i="1"/>
  <c r="B3710" i="1"/>
  <c r="B3712" i="1"/>
  <c r="B3714" i="1"/>
  <c r="B3716" i="1"/>
  <c r="B3718" i="1"/>
  <c r="B3719" i="1"/>
  <c r="B3720" i="1"/>
  <c r="B3721" i="1"/>
  <c r="B3722" i="1" s="1"/>
  <c r="B3723" i="1" s="1"/>
  <c r="B3725" i="1"/>
  <c r="B3727" i="1"/>
  <c r="B3728" i="1" s="1"/>
  <c r="B3729" i="1" s="1"/>
  <c r="B3730" i="1" s="1"/>
  <c r="B3731" i="1" s="1"/>
  <c r="B3733" i="1"/>
  <c r="B3734" i="1" s="1"/>
  <c r="B3735" i="1"/>
  <c r="B3736" i="1" s="1"/>
  <c r="B3737" i="1"/>
  <c r="B3739" i="1"/>
  <c r="B3740" i="1"/>
  <c r="B3741" i="1" s="1"/>
  <c r="B3742" i="1" s="1"/>
  <c r="B3743" i="1" s="1"/>
  <c r="B3745" i="1"/>
  <c r="B3746" i="1"/>
  <c r="B3748" i="1"/>
  <c r="B3749" i="1"/>
  <c r="B3751" i="1"/>
  <c r="B3752" i="1"/>
  <c r="B3754" i="1"/>
  <c r="B3755" i="1" s="1"/>
  <c r="B3756" i="1"/>
  <c r="B3757" i="1"/>
  <c r="B3758" i="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1" i="1"/>
  <c r="B3782" i="1"/>
  <c r="B3783" i="1" s="1"/>
  <c r="B3785" i="1"/>
  <c r="B3786" i="1" s="1"/>
  <c r="B3787" i="1" s="1"/>
  <c r="B3788" i="1"/>
  <c r="B3789" i="1" s="1"/>
  <c r="B3790" i="1" s="1"/>
  <c r="B3792" i="1"/>
  <c r="B3794" i="1"/>
  <c r="B3795" i="1"/>
  <c r="B3796" i="1" s="1"/>
  <c r="B3797" i="1" s="1"/>
  <c r="B3798" i="1" s="1"/>
  <c r="B3800" i="1"/>
  <c r="B3801" i="1"/>
  <c r="B3802" i="1" s="1"/>
  <c r="B3803" i="1" s="1"/>
  <c r="B3804" i="1"/>
  <c r="B3806" i="1"/>
  <c r="B3808" i="1"/>
  <c r="B3809" i="1" s="1"/>
  <c r="B3810" i="1" s="1"/>
  <c r="B3811" i="1" s="1"/>
  <c r="B3812" i="1"/>
  <c r="B3814" i="1"/>
  <c r="B3815" i="1"/>
  <c r="B3817" i="1"/>
  <c r="B3818" i="1"/>
  <c r="B3820" i="1"/>
  <c r="B3821" i="1" s="1"/>
  <c r="B3823" i="1"/>
  <c r="B3824" i="1"/>
  <c r="B3825" i="1"/>
  <c r="B3826" i="1" s="1"/>
  <c r="B3827" i="1"/>
  <c r="B3828" i="1" s="1"/>
  <c r="B3829" i="1" s="1"/>
  <c r="B3830" i="1" s="1"/>
  <c r="B3831" i="1" s="1"/>
  <c r="B3832" i="1" s="1"/>
  <c r="B3833" i="1" s="1"/>
  <c r="B3835" i="1"/>
  <c r="B3836" i="1" s="1"/>
  <c r="B3838" i="1"/>
  <c r="B3839" i="1" s="1"/>
  <c r="B3840" i="1" s="1"/>
  <c r="B3841" i="1" s="1"/>
  <c r="B3842" i="1" s="1"/>
  <c r="B3843" i="1"/>
  <c r="B3845" i="1"/>
  <c r="B3847" i="1"/>
  <c r="B3848" i="1" s="1"/>
  <c r="B3849" i="1"/>
  <c r="B3850" i="1" s="1"/>
  <c r="B3851" i="1"/>
  <c r="B3853" i="1"/>
  <c r="B3854" i="1" s="1"/>
  <c r="B3855" i="1" s="1"/>
  <c r="B3856" i="1" s="1"/>
  <c r="B3857" i="1"/>
  <c r="B3859" i="1"/>
  <c r="B3860" i="1" s="1"/>
  <c r="B3861" i="1"/>
  <c r="B3862" i="1"/>
  <c r="B3863" i="1"/>
  <c r="B3864" i="1" s="1"/>
  <c r="B3865" i="1" s="1"/>
  <c r="B3866" i="1" s="1"/>
  <c r="B3867" i="1" s="1"/>
  <c r="B3869" i="1"/>
  <c r="B3870" i="1"/>
  <c r="B3871" i="1"/>
  <c r="B3872" i="1"/>
  <c r="B3873" i="1" s="1"/>
  <c r="B3874" i="1"/>
  <c r="B3876" i="1"/>
  <c r="B3878" i="1"/>
  <c r="B3879" i="1" s="1"/>
  <c r="B3880" i="1" s="1"/>
  <c r="B3881" i="1" s="1"/>
  <c r="B3882" i="1" s="1"/>
  <c r="B3884" i="1"/>
  <c r="B3885" i="1"/>
  <c r="B3886" i="1" s="1"/>
  <c r="B3887" i="1" s="1"/>
  <c r="B3888" i="1" s="1"/>
  <c r="B3890" i="1"/>
  <c r="B3891" i="1" s="1"/>
  <c r="B3892" i="1"/>
  <c r="B3893" i="1" s="1"/>
  <c r="B3894" i="1" s="1"/>
  <c r="B3896" i="1"/>
  <c r="B3897" i="1" s="1"/>
  <c r="B3898" i="1" s="1"/>
  <c r="B3899" i="1" s="1"/>
  <c r="B3900" i="1" s="1"/>
  <c r="B3901" i="1" s="1"/>
  <c r="B3902" i="1" s="1"/>
  <c r="B3904" i="1"/>
  <c r="B3905" i="1" s="1"/>
  <c r="B3906" i="1" s="1"/>
  <c r="B3907" i="1" s="1"/>
  <c r="B3909" i="1"/>
  <c r="B3910" i="1" s="1"/>
  <c r="B3911" i="1" s="1"/>
  <c r="B3912" i="1" s="1"/>
  <c r="B3913" i="1" s="1"/>
  <c r="B3914" i="1" s="1"/>
  <c r="B3915" i="1" s="1"/>
  <c r="B3917" i="1"/>
  <c r="B3918" i="1"/>
  <c r="B3919" i="1"/>
  <c r="B3920" i="1"/>
  <c r="B3921" i="1" s="1"/>
  <c r="B3922" i="1" s="1"/>
  <c r="B3923" i="1" s="1"/>
  <c r="B3924" i="1" s="1"/>
  <c r="B3925" i="1" s="1"/>
  <c r="B3927" i="1"/>
  <c r="B3929" i="1"/>
  <c r="B3931" i="1"/>
  <c r="B3932" i="1"/>
  <c r="B3934" i="1"/>
  <c r="B3936" i="1"/>
  <c r="B3937" i="1"/>
  <c r="B3938" i="1" s="1"/>
  <c r="B3939" i="1"/>
  <c r="B3940" i="1"/>
  <c r="B3941" i="1" s="1"/>
  <c r="B3942" i="1" s="1"/>
  <c r="B3943" i="1"/>
  <c r="B3944" i="1" s="1"/>
  <c r="B3945" i="1" s="1"/>
  <c r="B3946" i="1" s="1"/>
  <c r="B3947" i="1" s="1"/>
  <c r="B3948" i="1" s="1"/>
  <c r="B3949" i="1"/>
  <c r="B3950" i="1" s="1"/>
  <c r="B3951" i="1" s="1"/>
  <c r="B3952" i="1" s="1"/>
  <c r="B3953" i="1" s="1"/>
  <c r="B3954" i="1" s="1"/>
  <c r="B3955" i="1" s="1"/>
  <c r="B3956" i="1" s="1"/>
  <c r="B3957" i="1" s="1"/>
  <c r="B3958" i="1" s="1"/>
  <c r="B3960" i="1"/>
  <c r="B3962" i="1"/>
  <c r="B3964" i="1"/>
  <c r="B3965" i="1"/>
  <c r="B3967" i="1"/>
  <c r="B3969" i="1"/>
  <c r="B3970" i="1"/>
  <c r="B3971" i="1" s="1"/>
  <c r="B3972" i="1" s="1"/>
  <c r="B3974" i="1"/>
  <c r="B3976" i="1"/>
  <c r="B3978" i="1"/>
  <c r="B3980" i="1"/>
  <c r="B3982" i="1"/>
  <c r="B3983" i="1"/>
  <c r="B3984" i="1"/>
  <c r="B3985" i="1" s="1"/>
  <c r="B3986" i="1" s="1"/>
  <c r="B3987" i="1" s="1"/>
  <c r="B3989" i="1"/>
  <c r="B3990" i="1"/>
  <c r="B3991" i="1" s="1"/>
  <c r="B3992" i="1" s="1"/>
  <c r="B3993" i="1" s="1"/>
  <c r="B3994" i="1" s="1"/>
  <c r="B3996" i="1"/>
  <c r="B3997" i="1" s="1"/>
  <c r="B3999" i="1"/>
  <c r="B4001" i="1"/>
  <c r="B4003" i="1"/>
  <c r="B4005" i="1"/>
  <c r="B4007" i="1"/>
  <c r="B4008" i="1"/>
  <c r="B4010" i="1"/>
  <c r="B4012" i="1"/>
  <c r="B4013" i="1"/>
  <c r="B4014" i="1"/>
  <c r="B4015" i="1"/>
  <c r="B4016" i="1"/>
  <c r="B4017" i="1" s="1"/>
  <c r="B4018" i="1" s="1"/>
  <c r="B4019" i="1" s="1"/>
  <c r="B4020" i="1" s="1"/>
  <c r="B4022" i="1"/>
  <c r="B4023" i="1" s="1"/>
  <c r="B4025" i="1"/>
  <c r="B4026" i="1"/>
  <c r="B4028" i="1"/>
  <c r="B4029" i="1" s="1"/>
  <c r="B4031" i="1"/>
  <c r="B4033" i="1"/>
  <c r="B4034" i="1"/>
  <c r="B4036" i="1"/>
  <c r="B4037" i="1"/>
  <c r="B4038" i="1"/>
  <c r="B4039" i="1" s="1"/>
  <c r="B4040" i="1" s="1"/>
  <c r="B4041" i="1" s="1"/>
  <c r="B4042" i="1" s="1"/>
  <c r="B4043" i="1" s="1"/>
  <c r="B4044" i="1" s="1"/>
  <c r="B4046" i="1"/>
  <c r="B4047" i="1"/>
  <c r="B4048" i="1"/>
  <c r="B4049" i="1"/>
  <c r="B4051" i="1"/>
  <c r="B4052" i="1" s="1"/>
  <c r="B4053" i="1"/>
  <c r="B4054" i="1"/>
  <c r="B4055" i="1"/>
  <c r="B4056" i="1" s="1"/>
  <c r="B4057" i="1" s="1"/>
  <c r="B4058" i="1"/>
  <c r="B4059" i="1" s="1"/>
  <c r="B4060" i="1" s="1"/>
  <c r="B4061" i="1" s="1"/>
  <c r="B4062" i="1" s="1"/>
  <c r="B4063" i="1" s="1"/>
  <c r="B4064" i="1" s="1"/>
  <c r="B4065" i="1" s="1"/>
  <c r="B4066" i="1" s="1"/>
  <c r="B4067" i="1" s="1"/>
  <c r="B4068" i="1" s="1"/>
  <c r="B4069" i="1" s="1"/>
  <c r="B4070" i="1" s="1"/>
  <c r="B4071" i="1" s="1"/>
  <c r="B4072" i="1"/>
  <c r="B4073" i="1" s="1"/>
  <c r="B4074" i="1" s="1"/>
  <c r="B4075" i="1" s="1"/>
  <c r="B4076" i="1" s="1"/>
  <c r="B4077" i="1" s="1"/>
  <c r="B4078" i="1"/>
  <c r="B4079" i="1" s="1"/>
  <c r="B4081" i="1"/>
  <c r="B4082" i="1" s="1"/>
  <c r="B4083" i="1" s="1"/>
  <c r="B4084" i="1" s="1"/>
  <c r="B4085" i="1" s="1"/>
  <c r="B4086" i="1" s="1"/>
  <c r="B4087" i="1"/>
  <c r="B4088" i="1"/>
  <c r="B4089" i="1" s="1"/>
  <c r="B4090" i="1" s="1"/>
  <c r="B4091" i="1" s="1"/>
  <c r="B4092" i="1" s="1"/>
  <c r="B4093" i="1" s="1"/>
  <c r="B4094" i="1" s="1"/>
  <c r="B4096" i="1"/>
  <c r="B4097" i="1"/>
  <c r="B4098" i="1"/>
  <c r="B4099" i="1" s="1"/>
  <c r="B4101" i="1"/>
  <c r="B4102" i="1"/>
  <c r="B4103" i="1" s="1"/>
  <c r="B4105" i="1"/>
  <c r="B4106" i="1" s="1"/>
  <c r="B4107" i="1" s="1"/>
  <c r="B4108" i="1"/>
  <c r="B4109" i="1"/>
  <c r="B4110" i="1" s="1"/>
  <c r="B4111" i="1"/>
  <c r="B4112" i="1" s="1"/>
  <c r="B4113" i="1" s="1"/>
  <c r="B4114" i="1" s="1"/>
  <c r="B4115" i="1" s="1"/>
  <c r="B4117" i="1"/>
  <c r="B4119" i="1"/>
  <c r="B4121" i="1"/>
  <c r="B4122" i="1" s="1"/>
  <c r="B4123" i="1" s="1"/>
  <c r="B4124" i="1"/>
  <c r="B4126" i="1"/>
  <c r="B4127" i="1"/>
  <c r="B4129" i="1"/>
  <c r="B4131" i="1"/>
  <c r="B4132" i="1"/>
  <c r="B4134" i="1"/>
  <c r="B4135" i="1" s="1"/>
  <c r="B4136" i="1" s="1"/>
  <c r="B4137" i="1" s="1"/>
  <c r="B4138" i="1" s="1"/>
  <c r="B4139" i="1"/>
  <c r="B4140" i="1" s="1"/>
  <c r="B4141" i="1"/>
  <c r="B4143" i="1"/>
  <c r="B4144" i="1" s="1"/>
  <c r="B4145" i="1"/>
  <c r="B4146" i="1" s="1"/>
  <c r="B4147" i="1"/>
  <c r="B4148" i="1"/>
  <c r="B4149" i="1" s="1"/>
  <c r="B4150" i="1" s="1"/>
  <c r="B4151" i="1" s="1"/>
  <c r="B4152" i="1" s="1"/>
  <c r="B4154" i="1"/>
  <c r="B4156" i="1"/>
  <c r="B4157" i="1" s="1"/>
  <c r="B4158" i="1" s="1"/>
  <c r="B4159" i="1" s="1"/>
  <c r="B4160" i="1"/>
  <c r="B4161" i="1" s="1"/>
  <c r="B4162" i="1" s="1"/>
  <c r="B4163" i="1"/>
  <c r="B4165" i="1"/>
  <c r="B4166" i="1"/>
  <c r="B4167" i="1" s="1"/>
  <c r="B4169" i="1"/>
  <c r="B4170" i="1"/>
  <c r="B4171" i="1" s="1"/>
  <c r="B4172" i="1" s="1"/>
  <c r="B4173" i="1" s="1"/>
  <c r="B4174" i="1" s="1"/>
  <c r="B4175" i="1" s="1"/>
  <c r="B4177" i="1"/>
  <c r="B4178" i="1" s="1"/>
  <c r="B4179" i="1" s="1"/>
  <c r="B4181" i="1"/>
  <c r="B4182" i="1" s="1"/>
  <c r="B4184" i="1"/>
  <c r="B4185" i="1" s="1"/>
  <c r="B4186" i="1"/>
  <c r="B4187" i="1" s="1"/>
  <c r="B4188" i="1" s="1"/>
  <c r="B4189" i="1" s="1"/>
  <c r="B4190" i="1" s="1"/>
  <c r="B4192" i="1"/>
  <c r="B4194" i="1"/>
  <c r="B4195" i="1" s="1"/>
  <c r="B4196" i="1"/>
  <c r="B4197" i="1"/>
  <c r="B4198" i="1"/>
  <c r="B4199" i="1" s="1"/>
  <c r="B4200" i="1" s="1"/>
  <c r="B4202" i="1"/>
  <c r="B4203" i="1"/>
  <c r="B4204" i="1" s="1"/>
  <c r="B4206" i="1"/>
  <c r="B4207" i="1" s="1"/>
  <c r="B4208" i="1" s="1"/>
  <c r="B4209" i="1" s="1"/>
  <c r="B4210" i="1" s="1"/>
  <c r="B4211" i="1" s="1"/>
  <c r="B4212" i="1" s="1"/>
  <c r="B4214" i="1"/>
  <c r="B4215" i="1" s="1"/>
  <c r="B4216" i="1"/>
  <c r="B4218" i="1"/>
  <c r="B4219" i="1" s="1"/>
  <c r="B4221" i="1"/>
  <c r="B4222" i="1" s="1"/>
  <c r="B4223" i="1"/>
  <c r="B4224" i="1"/>
  <c r="B4225" i="1"/>
  <c r="B4226" i="1" s="1"/>
  <c r="B4228" i="1"/>
  <c r="B4229" i="1"/>
  <c r="B4231" i="1"/>
  <c r="B4232" i="1" s="1"/>
  <c r="B4233" i="1" s="1"/>
  <c r="B4234" i="1" s="1"/>
  <c r="B4235" i="1" s="1"/>
  <c r="B4237" i="1"/>
  <c r="B4238" i="1" s="1"/>
  <c r="B4239" i="1"/>
  <c r="B4241" i="1"/>
  <c r="B4242" i="1" s="1"/>
  <c r="B4243" i="1" s="1"/>
  <c r="B4244" i="1" s="1"/>
  <c r="B4245" i="1" s="1"/>
  <c r="B4247" i="1"/>
  <c r="B4248" i="1" s="1"/>
  <c r="B4250" i="1"/>
  <c r="B4251" i="1"/>
  <c r="B4252" i="1" s="1"/>
  <c r="B4254" i="1"/>
  <c r="B4255" i="1" s="1"/>
  <c r="B4256" i="1" s="1"/>
  <c r="B4258" i="1"/>
  <c r="B4259" i="1"/>
  <c r="B4260" i="1"/>
  <c r="B4261" i="1" s="1"/>
  <c r="B4262" i="1" s="1"/>
  <c r="B4263" i="1" s="1"/>
  <c r="B4264" i="1" s="1"/>
  <c r="B4265" i="1" s="1"/>
  <c r="B4266" i="1" s="1"/>
  <c r="B4267" i="1" s="1"/>
  <c r="B4269" i="1"/>
  <c r="B4270" i="1" s="1"/>
  <c r="B4272" i="1"/>
  <c r="B4273" i="1"/>
  <c r="B4274" i="1" s="1"/>
  <c r="B4276" i="1"/>
  <c r="B4277" i="1" s="1"/>
  <c r="B4278" i="1"/>
  <c r="B4279" i="1"/>
  <c r="B4280" i="1"/>
  <c r="B4281" i="1" s="1"/>
  <c r="B4282" i="1" s="1"/>
  <c r="B4283" i="1" s="1"/>
  <c r="B4284" i="1" s="1"/>
  <c r="B4285" i="1"/>
  <c r="B4286" i="1" s="1"/>
  <c r="B4287" i="1"/>
  <c r="B4288" i="1" s="1"/>
  <c r="B4290" i="1"/>
  <c r="B4291" i="1"/>
  <c r="B4292" i="1"/>
  <c r="B4294" i="1"/>
  <c r="B4296" i="1"/>
  <c r="B4297" i="1" s="1"/>
  <c r="B4298" i="1"/>
  <c r="B4299" i="1"/>
  <c r="B4300" i="1" s="1"/>
  <c r="B4301" i="1" s="1"/>
  <c r="B4303" i="1"/>
  <c r="B4304" i="1"/>
  <c r="B4305" i="1" s="1"/>
  <c r="B4306" i="1" s="1"/>
  <c r="B4308" i="1"/>
  <c r="B4309" i="1"/>
  <c r="B4310" i="1" s="1"/>
  <c r="B4311" i="1" s="1"/>
  <c r="B4313" i="1"/>
  <c r="B4314" i="1" s="1"/>
  <c r="B4315" i="1"/>
  <c r="B4317" i="1"/>
  <c r="B4319" i="1"/>
  <c r="B4320" i="1" s="1"/>
  <c r="B4321" i="1" s="1"/>
  <c r="B4322" i="1" s="1"/>
  <c r="B4323" i="1" s="1"/>
  <c r="B4324" i="1" s="1"/>
  <c r="B4326" i="1"/>
  <c r="B4328" i="1"/>
  <c r="B4329" i="1"/>
  <c r="B4330" i="1"/>
  <c r="B4331" i="1" s="1"/>
  <c r="B4333" i="1"/>
  <c r="B4334" i="1"/>
  <c r="B4335" i="1"/>
  <c r="B4336" i="1"/>
  <c r="B4337" i="1" s="1"/>
  <c r="B4338" i="1" s="1"/>
  <c r="B4340" i="1"/>
  <c r="B4341" i="1" s="1"/>
  <c r="B4342" i="1"/>
  <c r="B4343" i="1" s="1"/>
  <c r="B4345" i="1"/>
  <c r="B4347" i="1"/>
  <c r="B4348" i="1" s="1"/>
  <c r="B4349" i="1" s="1"/>
  <c r="B4350" i="1" s="1"/>
  <c r="B4351" i="1" s="1"/>
  <c r="B4352" i="1" s="1"/>
  <c r="B4353" i="1" s="1"/>
  <c r="B4354" i="1" s="1"/>
  <c r="B4355" i="1" s="1"/>
  <c r="B4357" i="1"/>
  <c r="B4358" i="1"/>
  <c r="B4359" i="1" s="1"/>
  <c r="B4361" i="1"/>
  <c r="B4362" i="1"/>
  <c r="B4363" i="1"/>
  <c r="B4364" i="1" s="1"/>
  <c r="B4365" i="1"/>
  <c r="B4366" i="1" s="1"/>
  <c r="B4367" i="1" s="1"/>
  <c r="B4369" i="1"/>
  <c r="B4370" i="1" s="1"/>
  <c r="B4371" i="1"/>
  <c r="B4372" i="1" s="1"/>
  <c r="B4373" i="1" s="1"/>
  <c r="B4375" i="1"/>
  <c r="B4377" i="1"/>
  <c r="B4378" i="1"/>
  <c r="B4379" i="1" s="1"/>
  <c r="B4380" i="1" s="1"/>
  <c r="B4381" i="1" s="1"/>
  <c r="B4382" i="1" s="1"/>
  <c r="B4383" i="1"/>
  <c r="B4385" i="1"/>
  <c r="B4387" i="1"/>
  <c r="B4389" i="1"/>
  <c r="B4391" i="1"/>
  <c r="B4392" i="1" s="1"/>
  <c r="B4393" i="1"/>
  <c r="B4394" i="1" s="1"/>
  <c r="B4395" i="1" s="1"/>
  <c r="B4397" i="1"/>
  <c r="B4398" i="1"/>
  <c r="B4399" i="1" s="1"/>
  <c r="B4400" i="1"/>
  <c r="B4401" i="1" s="1"/>
  <c r="B4402" i="1" s="1"/>
  <c r="B4403" i="1" s="1"/>
  <c r="B4405" i="1"/>
  <c r="B4407" i="1"/>
  <c r="B4408" i="1" s="1"/>
  <c r="B4409" i="1" s="1"/>
  <c r="B4410" i="1" s="1"/>
  <c r="B4411" i="1" s="1"/>
  <c r="B4412" i="1"/>
  <c r="B4413" i="1" s="1"/>
  <c r="B4414" i="1" s="1"/>
  <c r="B4415" i="1" s="1"/>
  <c r="B4416" i="1" s="1"/>
  <c r="B4418" i="1"/>
  <c r="B4419" i="1" s="1"/>
  <c r="B4420" i="1" s="1"/>
  <c r="B4421" i="1" s="1"/>
  <c r="B4423" i="1"/>
  <c r="B4424" i="1"/>
  <c r="B4425" i="1"/>
  <c r="B4426" i="1" s="1"/>
  <c r="B4428" i="1"/>
  <c r="B4429" i="1" s="1"/>
  <c r="B4430" i="1" s="1"/>
  <c r="B4431" i="1" s="1"/>
  <c r="B4432" i="1" s="1"/>
  <c r="B4434" i="1"/>
  <c r="B4436" i="1"/>
  <c r="B4437" i="1" s="1"/>
  <c r="B4438" i="1" s="1"/>
  <c r="B4439" i="1" s="1"/>
  <c r="B4440" i="1" s="1"/>
  <c r="B4441" i="1"/>
  <c r="B4442" i="1" s="1"/>
  <c r="B4443" i="1" s="1"/>
  <c r="B4444" i="1" s="1"/>
  <c r="B4445" i="1" s="1"/>
  <c r="B4446" i="1"/>
  <c r="B4447" i="1" s="1"/>
  <c r="B4448" i="1" s="1"/>
  <c r="B4449" i="1" s="1"/>
  <c r="B4450" i="1" s="1"/>
  <c r="B4451" i="1" s="1"/>
  <c r="B4452" i="1" s="1"/>
  <c r="B4453" i="1" s="1"/>
  <c r="B4454" i="1" s="1"/>
  <c r="B4455" i="1" s="1"/>
  <c r="B4456" i="1" s="1"/>
  <c r="B4457" i="1" s="1"/>
  <c r="B4458" i="1" s="1"/>
  <c r="B4459" i="1" s="1"/>
  <c r="B4460" i="1" s="1"/>
  <c r="B4461" i="1" s="1"/>
  <c r="B4462" i="1" s="1"/>
  <c r="B4463" i="1" s="1"/>
  <c r="B4464" i="1" s="1"/>
  <c r="B4465" i="1" s="1"/>
  <c r="B4466" i="1" s="1"/>
  <c r="B4467" i="1" s="1"/>
  <c r="B4468" i="1" s="1"/>
  <c r="B4469" i="1" s="1"/>
  <c r="B4470" i="1" s="1"/>
  <c r="B4472" i="1"/>
  <c r="B4473" i="1" s="1"/>
  <c r="B4474" i="1" s="1"/>
  <c r="B4475" i="1" s="1"/>
  <c r="B4477" i="1"/>
  <c r="B4478" i="1"/>
  <c r="B4479" i="1" s="1"/>
  <c r="B4481" i="1"/>
  <c r="B4482" i="1" s="1"/>
  <c r="B4484" i="1"/>
  <c r="B4485" i="1"/>
  <c r="B4486" i="1"/>
  <c r="B4487" i="1" s="1"/>
  <c r="B4488" i="1" s="1"/>
  <c r="B4490" i="1"/>
  <c r="B4491" i="1"/>
  <c r="B4492" i="1" s="1"/>
  <c r="B4493" i="1" s="1"/>
  <c r="B4494" i="1"/>
  <c r="B4495" i="1" s="1"/>
  <c r="B4496" i="1" s="1"/>
  <c r="B4497" i="1" s="1"/>
  <c r="B4498" i="1" s="1"/>
  <c r="B4499" i="1" s="1"/>
  <c r="B4500" i="1" s="1"/>
  <c r="B4501" i="1" s="1"/>
  <c r="B4502" i="1" s="1"/>
  <c r="B4503" i="1" s="1"/>
  <c r="B4504" i="1" s="1"/>
  <c r="B4505" i="1" s="1"/>
  <c r="B4507" i="1"/>
  <c r="B4508" i="1"/>
  <c r="B4509" i="1"/>
  <c r="B4510" i="1" s="1"/>
  <c r="B4511" i="1"/>
  <c r="B4512" i="1" s="1"/>
  <c r="B4513" i="1" s="1"/>
  <c r="B4515" i="1"/>
  <c r="B4517" i="1"/>
  <c r="B4519" i="1"/>
  <c r="B4521" i="1"/>
  <c r="B4523" i="1"/>
  <c r="B4525" i="1"/>
  <c r="B4526" i="1" s="1"/>
  <c r="B4527" i="1"/>
  <c r="B4528" i="1" s="1"/>
  <c r="B4530" i="1"/>
  <c r="B4532" i="1"/>
  <c r="B4533" i="1"/>
  <c r="B4534" i="1" s="1"/>
  <c r="B4535" i="1" s="1"/>
  <c r="B4536" i="1" s="1"/>
  <c r="B4537" i="1" s="1"/>
  <c r="B4539" i="1"/>
  <c r="B4540" i="1" s="1"/>
  <c r="B4542" i="1"/>
  <c r="B4543" i="1" s="1"/>
  <c r="B4544" i="1" s="1"/>
  <c r="B4545" i="1"/>
  <c r="B4546" i="1"/>
  <c r="B4547" i="1"/>
  <c r="B4548" i="1" s="1"/>
  <c r="B4549" i="1" s="1"/>
  <c r="B4551" i="1"/>
  <c r="B4553" i="1"/>
  <c r="B4554" i="1" s="1"/>
  <c r="B4555" i="1" s="1"/>
  <c r="B4556" i="1"/>
  <c r="B4557" i="1" s="1"/>
  <c r="B4558" i="1" s="1"/>
  <c r="B4559" i="1" s="1"/>
  <c r="B4561" i="1"/>
  <c r="B4563" i="1"/>
  <c r="B4564" i="1" s="1"/>
  <c r="B4566" i="1"/>
  <c r="B4567" i="1" s="1"/>
  <c r="B4568" i="1"/>
  <c r="B4570" i="1"/>
  <c r="B4572" i="1"/>
  <c r="B4573" i="1" s="1"/>
  <c r="B4574" i="1" s="1"/>
  <c r="B4576" i="1"/>
  <c r="B4578" i="1"/>
  <c r="B4579" i="1" s="1"/>
  <c r="B4580" i="1" s="1"/>
  <c r="B4582" i="1"/>
  <c r="B4583" i="1"/>
  <c r="B4584" i="1" s="1"/>
  <c r="B4585" i="1"/>
  <c r="B4587" i="1"/>
  <c r="B4588" i="1"/>
  <c r="B4589" i="1" s="1"/>
  <c r="B4591" i="1"/>
  <c r="B4592" i="1"/>
  <c r="B4594" i="1"/>
  <c r="B4596" i="1"/>
  <c r="B4598" i="1"/>
  <c r="B4599" i="1" s="1"/>
  <c r="B4600" i="1"/>
  <c r="B4602" i="1"/>
  <c r="B4603" i="1" s="1"/>
  <c r="B4604" i="1" s="1"/>
  <c r="B4605" i="1" s="1"/>
  <c r="B4607" i="1"/>
  <c r="B4609" i="1"/>
  <c r="B4610" i="1" s="1"/>
  <c r="B4612" i="1"/>
  <c r="B4613" i="1"/>
  <c r="B4614" i="1"/>
  <c r="B4616" i="1"/>
  <c r="B4618" i="1"/>
  <c r="B4619" i="1"/>
  <c r="B4620" i="1"/>
  <c r="B4621" i="1" s="1"/>
  <c r="B4622" i="1" s="1"/>
  <c r="B4623" i="1" s="1"/>
  <c r="B4624" i="1" s="1"/>
  <c r="B4625" i="1" s="1"/>
  <c r="B4626" i="1" s="1"/>
  <c r="B4627" i="1" s="1"/>
  <c r="B4629" i="1"/>
  <c r="B4631" i="1"/>
  <c r="B4633" i="1"/>
  <c r="B4635" i="1"/>
  <c r="B4637" i="1"/>
  <c r="B4638" i="1" s="1"/>
  <c r="B4639" i="1" s="1"/>
  <c r="B4641" i="1"/>
  <c r="B4642" i="1"/>
  <c r="B4643" i="1"/>
  <c r="B4644" i="1" s="1"/>
  <c r="B4645" i="1" s="1"/>
  <c r="B4646" i="1" s="1"/>
  <c r="B4647" i="1" s="1"/>
  <c r="B4648" i="1" s="1"/>
  <c r="B4650" i="1"/>
  <c r="B4651" i="1" s="1"/>
  <c r="B4652" i="1" s="1"/>
  <c r="B4653" i="1" s="1"/>
  <c r="B4654" i="1" s="1"/>
  <c r="B4655" i="1" s="1"/>
  <c r="B4656" i="1" s="1"/>
  <c r="B4657" i="1" s="1"/>
  <c r="B4658" i="1" s="1"/>
  <c r="B4659" i="1" s="1"/>
  <c r="B4661" i="1"/>
  <c r="B4662" i="1" s="1"/>
  <c r="B4663" i="1" s="1"/>
  <c r="B4664" i="1" s="1"/>
  <c r="B4665" i="1" s="1"/>
  <c r="B4667" i="1"/>
  <c r="B4668" i="1"/>
  <c r="B4670" i="1"/>
  <c r="B4671" i="1"/>
  <c r="B4672" i="1" s="1"/>
  <c r="B4674" i="1"/>
  <c r="B4676" i="1"/>
  <c r="B4677" i="1"/>
  <c r="B4678" i="1" s="1"/>
  <c r="B4679" i="1"/>
  <c r="B4681" i="1"/>
  <c r="B4683" i="1"/>
  <c r="B4684" i="1" s="1"/>
  <c r="B4685" i="1"/>
  <c r="B4686" i="1"/>
  <c r="B4687" i="1" s="1"/>
  <c r="B4688" i="1" s="1"/>
  <c r="B4689" i="1" s="1"/>
  <c r="B4691" i="1"/>
  <c r="B4692" i="1"/>
  <c r="B4694" i="1"/>
  <c r="B4696" i="1"/>
  <c r="B4697" i="1"/>
  <c r="B4698" i="1"/>
  <c r="B4699" i="1" s="1"/>
  <c r="B4700" i="1"/>
  <c r="B4701" i="1" s="1"/>
  <c r="B4702" i="1" s="1"/>
  <c r="B4703" i="1" s="1"/>
  <c r="B4704" i="1" s="1"/>
  <c r="B4705" i="1" s="1"/>
  <c r="B4706" i="1" s="1"/>
  <c r="B4707" i="1" s="1"/>
  <c r="B4709" i="1"/>
  <c r="B4710" i="1"/>
  <c r="B4711" i="1"/>
  <c r="B4712" i="1" s="1"/>
  <c r="B4714" i="1"/>
  <c r="B4715" i="1"/>
  <c r="B4716" i="1"/>
  <c r="B4717" i="1" s="1"/>
  <c r="B4718" i="1" s="1"/>
  <c r="B4719" i="1" s="1"/>
  <c r="B4720" i="1" s="1"/>
  <c r="B4721" i="1" s="1"/>
  <c r="B4722" i="1" s="1"/>
  <c r="B4723" i="1" s="1"/>
  <c r="B4725" i="1"/>
  <c r="B4726" i="1" s="1"/>
  <c r="B4727" i="1"/>
  <c r="B4729" i="1"/>
  <c r="B4730" i="1"/>
  <c r="B4731" i="1" s="1"/>
  <c r="B4732" i="1" s="1"/>
  <c r="B4734" i="1"/>
  <c r="B4735" i="1"/>
  <c r="B4737" i="1"/>
  <c r="B4738" i="1"/>
  <c r="B4739" i="1"/>
  <c r="B4741" i="1"/>
  <c r="B4742" i="1" s="1"/>
  <c r="B4743" i="1" s="1"/>
  <c r="B4745" i="1"/>
  <c r="B4746" i="1"/>
  <c r="B4747" i="1" s="1"/>
  <c r="B4748" i="1"/>
  <c r="B4749" i="1" s="1"/>
  <c r="B4750" i="1" s="1"/>
  <c r="B4752" i="1"/>
  <c r="B4753" i="1"/>
  <c r="B4754" i="1"/>
  <c r="B4755" i="1" s="1"/>
  <c r="B4757" i="1"/>
  <c r="B4758" i="1"/>
  <c r="B4759" i="1"/>
  <c r="B4760" i="1" s="1"/>
  <c r="B4761" i="1" s="1"/>
  <c r="B4763" i="1"/>
  <c r="B4765" i="1"/>
  <c r="B4767" i="1"/>
  <c r="B4768" i="1" s="1"/>
  <c r="B4770" i="1"/>
  <c r="B4771" i="1"/>
  <c r="B4772" i="1"/>
  <c r="B4774" i="1"/>
  <c r="B4775" i="1"/>
  <c r="B4777" i="1"/>
  <c r="B4778" i="1"/>
  <c r="B4779" i="1" s="1"/>
  <c r="B4780" i="1"/>
  <c r="B4781" i="1" s="1"/>
  <c r="B4782" i="1" s="1"/>
  <c r="B4784" i="1"/>
  <c r="B4785" i="1"/>
  <c r="B4787" i="1"/>
  <c r="B4789" i="1"/>
  <c r="B4791" i="1"/>
  <c r="B4792" i="1"/>
  <c r="B4793" i="1" s="1"/>
  <c r="B4795" i="1"/>
  <c r="B4796" i="1" s="1"/>
  <c r="B4798" i="1"/>
  <c r="B4799" i="1" s="1"/>
  <c r="B4801" i="1"/>
  <c r="B4802" i="1" s="1"/>
  <c r="B4803" i="1"/>
  <c r="B4805" i="1"/>
  <c r="B4806" i="1"/>
  <c r="B4807" i="1" s="1"/>
  <c r="B4808" i="1" s="1"/>
  <c r="B4809" i="1" s="1"/>
  <c r="B4810" i="1"/>
  <c r="B4811" i="1" s="1"/>
  <c r="B4812" i="1"/>
  <c r="B4813" i="1" s="1"/>
  <c r="B4815" i="1"/>
  <c r="B4817" i="1"/>
  <c r="B4818" i="1"/>
  <c r="B4819" i="1" s="1"/>
  <c r="B4821" i="1"/>
  <c r="B4822" i="1" s="1"/>
  <c r="B4823" i="1"/>
  <c r="B4825" i="1"/>
  <c r="B4826" i="1" s="1"/>
  <c r="B4828" i="1"/>
  <c r="B4829" i="1"/>
  <c r="B4830" i="1" s="1"/>
  <c r="B4832" i="1"/>
  <c r="B4833" i="1" s="1"/>
  <c r="B4834" i="1"/>
  <c r="B4835" i="1"/>
  <c r="B4836" i="1"/>
  <c r="B4837" i="1" s="1"/>
  <c r="B4839" i="1"/>
  <c r="B4840" i="1"/>
  <c r="B4842" i="1"/>
  <c r="B4844" i="1"/>
  <c r="B4845" i="1"/>
  <c r="B4846" i="1"/>
  <c r="B4847" i="1"/>
  <c r="B4849" i="1"/>
  <c r="B4851" i="1"/>
  <c r="B4852" i="1"/>
  <c r="B4853" i="1"/>
  <c r="B4854" i="1" s="1"/>
  <c r="B4856" i="1"/>
  <c r="B4858" i="1"/>
  <c r="B4859" i="1"/>
  <c r="B4860" i="1" s="1"/>
  <c r="B4861" i="1"/>
  <c r="B4863" i="1"/>
  <c r="B4865" i="1"/>
  <c r="B4867" i="1"/>
  <c r="B4869" i="1"/>
  <c r="B4870" i="1" s="1"/>
  <c r="B4871" i="1" s="1"/>
  <c r="B4872" i="1" s="1"/>
  <c r="B4874" i="1"/>
  <c r="B4875" i="1"/>
  <c r="B4876" i="1" s="1"/>
  <c r="B4877" i="1" s="1"/>
  <c r="B4878" i="1" s="1"/>
  <c r="B4880" i="1"/>
  <c r="B4881" i="1"/>
  <c r="B4882" i="1" s="1"/>
  <c r="B4883" i="1"/>
  <c r="B4885" i="1"/>
  <c r="B4886" i="1"/>
  <c r="B4887" i="1" s="1"/>
  <c r="B4888" i="1"/>
  <c r="B4889" i="1"/>
  <c r="B4891" i="1"/>
  <c r="B4892" i="1" s="1"/>
  <c r="B4893" i="1"/>
  <c r="B4894" i="1"/>
  <c r="B4895" i="1"/>
  <c r="B4896" i="1" s="1"/>
  <c r="B4897" i="1" s="1"/>
  <c r="B4898" i="1" s="1"/>
  <c r="B4899" i="1"/>
  <c r="B4900" i="1" s="1"/>
  <c r="B4902" i="1"/>
  <c r="B4903" i="1" s="1"/>
  <c r="B4904" i="1" s="1"/>
  <c r="B4906" i="1"/>
  <c r="B4907" i="1"/>
  <c r="B4908" i="1" s="1"/>
  <c r="B4910" i="1"/>
  <c r="B4911" i="1" s="1"/>
  <c r="B4912" i="1"/>
  <c r="B4914" i="1"/>
  <c r="B4915" i="1" s="1"/>
  <c r="B4917" i="1"/>
  <c r="B4918" i="1"/>
  <c r="B4920" i="1"/>
  <c r="B4921" i="1" s="1"/>
  <c r="B4923" i="1"/>
  <c r="B4924" i="1"/>
  <c r="B4926" i="1"/>
  <c r="B4927" i="1" s="1"/>
  <c r="B4929" i="1"/>
  <c r="B4930" i="1"/>
  <c r="B4932" i="1"/>
  <c r="B4933" i="1" s="1"/>
  <c r="B4935" i="1"/>
  <c r="B4936" i="1"/>
  <c r="B4937" i="1" s="1"/>
  <c r="B4938" i="1" s="1"/>
  <c r="B4939" i="1" s="1"/>
  <c r="B4940" i="1" s="1"/>
  <c r="B4941" i="1" s="1"/>
  <c r="B4942" i="1" s="1"/>
  <c r="B4943" i="1" s="1"/>
  <c r="B4944" i="1" s="1"/>
  <c r="B4946" i="1"/>
  <c r="B4948" i="1"/>
  <c r="B4950" i="1"/>
  <c r="B4951" i="1"/>
  <c r="B4952" i="1"/>
  <c r="B4953" i="1"/>
  <c r="B4955" i="1"/>
  <c r="B4957" i="1"/>
  <c r="B4958" i="1"/>
  <c r="B4960" i="1"/>
  <c r="B4961" i="1" s="1"/>
  <c r="B4962" i="1"/>
  <c r="B4964" i="1"/>
  <c r="B4966" i="1"/>
  <c r="B4967" i="1" s="1"/>
  <c r="B4968" i="1"/>
  <c r="B4969" i="1"/>
  <c r="B4970" i="1" s="1"/>
  <c r="B4971" i="1" s="1"/>
  <c r="B4973" i="1"/>
  <c r="B4975" i="1"/>
  <c r="B4977" i="1"/>
  <c r="B4979" i="1"/>
  <c r="B4981" i="1"/>
  <c r="B4982" i="1"/>
  <c r="B4983" i="1" s="1"/>
  <c r="B4984" i="1" s="1"/>
  <c r="B4985" i="1" s="1"/>
  <c r="B4986" i="1" s="1"/>
  <c r="B4987" i="1" s="1"/>
  <c r="B4988" i="1" s="1"/>
  <c r="B4989" i="1" s="1"/>
  <c r="B4990" i="1" s="1"/>
  <c r="B4992" i="1"/>
  <c r="B4994" i="1"/>
  <c r="B4996" i="1"/>
  <c r="B4998" i="1"/>
  <c r="B4999" i="1"/>
  <c r="B5000" i="1" s="1"/>
  <c r="B5002" i="1"/>
  <c r="B5003" i="1"/>
  <c r="B5005" i="1"/>
  <c r="B5007" i="1"/>
  <c r="B5009" i="1"/>
  <c r="B5011" i="1"/>
  <c r="B5012" i="1" s="1"/>
  <c r="B5013" i="1" s="1"/>
  <c r="B5014" i="1" s="1"/>
  <c r="B5016" i="1"/>
  <c r="B5018" i="1"/>
  <c r="B5020" i="1"/>
  <c r="B5021" i="1"/>
  <c r="B5022" i="1"/>
  <c r="B5024" i="1"/>
  <c r="B5025" i="1"/>
  <c r="B5026" i="1"/>
  <c r="B5027" i="1"/>
  <c r="B5028" i="1" s="1"/>
  <c r="B5029" i="1" s="1"/>
  <c r="B5030" i="1" s="1"/>
  <c r="B5032" i="1"/>
  <c r="B5033" i="1"/>
  <c r="B5035" i="1"/>
  <c r="B5037" i="1"/>
  <c r="B5039" i="1"/>
  <c r="B5040" i="1"/>
  <c r="B5041" i="1" s="1"/>
  <c r="B5042" i="1" s="1"/>
  <c r="B5043" i="1" s="1"/>
  <c r="B5044" i="1" s="1"/>
  <c r="B5045" i="1" s="1"/>
  <c r="B5047" i="1"/>
  <c r="B5048" i="1"/>
  <c r="B5049" i="1"/>
  <c r="B5050" i="1" s="1"/>
  <c r="B5051" i="1"/>
  <c r="B5052" i="1" s="1"/>
  <c r="B5053" i="1" s="1"/>
  <c r="B5055" i="1"/>
  <c r="B5056" i="1"/>
  <c r="B5057" i="1" s="1"/>
  <c r="B5058" i="1" s="1"/>
  <c r="B5059" i="1" s="1"/>
  <c r="B5060" i="1" s="1"/>
  <c r="B5061" i="1" s="1"/>
  <c r="B5062" i="1" s="1"/>
  <c r="B5063" i="1" s="1"/>
  <c r="B5064" i="1" s="1"/>
  <c r="B5065" i="1" s="1"/>
  <c r="B5066" i="1" s="1"/>
  <c r="B5067" i="1" s="1"/>
  <c r="B5068" i="1" s="1"/>
  <c r="B5069" i="1" s="1"/>
  <c r="B5070" i="1" s="1"/>
  <c r="B5071" i="1" s="1"/>
  <c r="B5072" i="1" s="1"/>
  <c r="B5073" i="1" s="1"/>
  <c r="B5074" i="1" s="1"/>
  <c r="B5075" i="1" s="1"/>
  <c r="B5076" i="1" s="1"/>
  <c r="B5077" i="1" s="1"/>
  <c r="B5078" i="1" s="1"/>
  <c r="B5079" i="1" s="1"/>
  <c r="B5080" i="1" s="1"/>
  <c r="B5081" i="1" s="1"/>
  <c r="B5082" i="1" s="1"/>
  <c r="B5083" i="1" s="1"/>
  <c r="B5084" i="1" s="1"/>
  <c r="B5085" i="1" s="1"/>
  <c r="B5086" i="1" s="1"/>
  <c r="B5087" i="1" s="1"/>
  <c r="B5089" i="1"/>
  <c r="B5091" i="1"/>
  <c r="B5092" i="1"/>
  <c r="B5094" i="1"/>
  <c r="B5095" i="1"/>
  <c r="B5097" i="1"/>
  <c r="B5098" i="1"/>
  <c r="B5099" i="1"/>
  <c r="B5101" i="1"/>
  <c r="B5103" i="1"/>
  <c r="B5104" i="1"/>
  <c r="B5106" i="1"/>
  <c r="B5108" i="1"/>
  <c r="B5109" i="1" s="1"/>
  <c r="B5110" i="1" s="1"/>
  <c r="B5111" i="1" s="1"/>
  <c r="B5112" i="1" s="1"/>
  <c r="B5113" i="1" s="1"/>
  <c r="B5114" i="1" s="1"/>
  <c r="B5115" i="1" s="1"/>
  <c r="B5117" i="1"/>
  <c r="B5119" i="1"/>
  <c r="B5120" i="1" s="1"/>
  <c r="B5122" i="1"/>
  <c r="B5124" i="1"/>
  <c r="B5125" i="1" s="1"/>
  <c r="B5127" i="1"/>
  <c r="B5129" i="1"/>
  <c r="B5131" i="1"/>
  <c r="B5132" i="1" s="1"/>
  <c r="B5133" i="1" s="1"/>
  <c r="B5135" i="1"/>
  <c r="B5137" i="1"/>
  <c r="B5139" i="1"/>
  <c r="B5140" i="1" s="1"/>
  <c r="B5141" i="1" s="1"/>
  <c r="B5142" i="1" s="1"/>
  <c r="B5143" i="1"/>
  <c r="B5144" i="1" s="1"/>
  <c r="B5146" i="1"/>
  <c r="B5147" i="1"/>
  <c r="B5148" i="1"/>
  <c r="B5150" i="1"/>
  <c r="B5152" i="1"/>
  <c r="B5153" i="1"/>
  <c r="B5155" i="1"/>
  <c r="B5156" i="1" s="1"/>
  <c r="B5157" i="1" s="1"/>
  <c r="B5158" i="1" s="1"/>
  <c r="B5159" i="1" s="1"/>
  <c r="B5161" i="1"/>
  <c r="B5162" i="1" s="1"/>
  <c r="B5164" i="1"/>
  <c r="B5166" i="1"/>
  <c r="B5168" i="1"/>
  <c r="B5170" i="1"/>
  <c r="B5172" i="1"/>
  <c r="B5174" i="1"/>
  <c r="B5175" i="1"/>
  <c r="B5176" i="1" s="1"/>
  <c r="B5177" i="1"/>
  <c r="B5179" i="1"/>
  <c r="B5180" i="1"/>
  <c r="B5181" i="1"/>
  <c r="B5182" i="1"/>
  <c r="B5183" i="1" s="1"/>
  <c r="B5184" i="1" s="1"/>
  <c r="B5185" i="1" s="1"/>
  <c r="B5186" i="1"/>
  <c r="B5187" i="1"/>
  <c r="B5188" i="1" s="1"/>
  <c r="B5189" i="1" s="1"/>
  <c r="B5191" i="1"/>
  <c r="B5192" i="1"/>
  <c r="B5193" i="1" s="1"/>
  <c r="B5194" i="1" s="1"/>
  <c r="B5196" i="1"/>
  <c r="B5198" i="1"/>
  <c r="B5200" i="1"/>
  <c r="B5202" i="1"/>
  <c r="B5203" i="1"/>
  <c r="B5204" i="1"/>
  <c r="B5205" i="1" s="1"/>
  <c r="B5206" i="1" s="1"/>
  <c r="B5207" i="1" s="1"/>
  <c r="B5208" i="1" s="1"/>
  <c r="B5209" i="1" s="1"/>
  <c r="B5210" i="1" s="1"/>
  <c r="B5211" i="1" s="1"/>
  <c r="B5212" i="1" s="1"/>
  <c r="B5213" i="1" s="1"/>
  <c r="B5214" i="1" s="1"/>
  <c r="B5215" i="1" s="1"/>
  <c r="B5216" i="1" s="1"/>
  <c r="B5218" i="1"/>
  <c r="B5219" i="1"/>
  <c r="B5220" i="1" s="1"/>
  <c r="B5221" i="1" s="1"/>
  <c r="B5223" i="1"/>
  <c r="B5224" i="1" s="1"/>
  <c r="B5225" i="1"/>
  <c r="B5226" i="1" s="1"/>
  <c r="B5228" i="1"/>
  <c r="B5230" i="1"/>
  <c r="B5232" i="1"/>
  <c r="B5233" i="1"/>
  <c r="B5234" i="1" s="1"/>
  <c r="B5235" i="1" s="1"/>
  <c r="B5236" i="1" s="1"/>
  <c r="B5237" i="1" s="1"/>
  <c r="B5238" i="1" s="1"/>
  <c r="B5239" i="1" s="1"/>
  <c r="B5240" i="1" s="1"/>
  <c r="B5241" i="1" s="1"/>
  <c r="B5242" i="1" s="1"/>
  <c r="B5243" i="1" s="1"/>
  <c r="B5244" i="1" s="1"/>
  <c r="B5245" i="1" s="1"/>
  <c r="B5246" i="1" s="1"/>
  <c r="B5248" i="1"/>
  <c r="B5250" i="1"/>
  <c r="B5252" i="1"/>
  <c r="B5253" i="1"/>
  <c r="B5255" i="1"/>
  <c r="B5256" i="1"/>
  <c r="B5258" i="1"/>
  <c r="B5259" i="1"/>
  <c r="B5260" i="1"/>
  <c r="B5261" i="1" s="1"/>
  <c r="B5262" i="1" s="1"/>
  <c r="B5263" i="1"/>
  <c r="B5264" i="1" s="1"/>
  <c r="B5265" i="1"/>
  <c r="B5267" i="1"/>
  <c r="B5268" i="1"/>
  <c r="B5269" i="1"/>
  <c r="B5271" i="1"/>
  <c r="B5272" i="1" s="1"/>
  <c r="B5274" i="1"/>
  <c r="B5275" i="1" s="1"/>
  <c r="B5276" i="1"/>
  <c r="B5277" i="1"/>
  <c r="B5279" i="1"/>
  <c r="B5280" i="1"/>
  <c r="B5281" i="1"/>
  <c r="B5282" i="1"/>
  <c r="B5283" i="1" s="1"/>
  <c r="B5284" i="1" s="1"/>
  <c r="B5285" i="1" s="1"/>
  <c r="B5286" i="1" s="1"/>
  <c r="B5287" i="1" s="1"/>
  <c r="B5288" i="1" s="1"/>
  <c r="B5289" i="1" s="1"/>
  <c r="B5290" i="1" s="1"/>
  <c r="B5291" i="1" s="1"/>
  <c r="B5292" i="1" s="1"/>
  <c r="B5294" i="1"/>
  <c r="B5296" i="1"/>
  <c r="B5298" i="1"/>
  <c r="B5300" i="1"/>
  <c r="B5301" i="1" s="1"/>
  <c r="B5302" i="1" s="1"/>
  <c r="B5303" i="1" s="1"/>
  <c r="B5304" i="1" s="1"/>
  <c r="B5306" i="1"/>
  <c r="B5308" i="1"/>
  <c r="B5310" i="1"/>
  <c r="B5312" i="1"/>
  <c r="B5314" i="1"/>
  <c r="B5315" i="1" s="1"/>
  <c r="B5316" i="1" s="1"/>
  <c r="B5317" i="1" s="1"/>
  <c r="B5318" i="1" s="1"/>
  <c r="B5319" i="1" s="1"/>
  <c r="B5320" i="1" s="1"/>
  <c r="B5321" i="1" s="1"/>
  <c r="B5322" i="1" s="1"/>
  <c r="B5323" i="1"/>
  <c r="B5324" i="1" s="1"/>
  <c r="B5325" i="1" s="1"/>
  <c r="B5326" i="1" s="1"/>
  <c r="B5327" i="1" s="1"/>
  <c r="B5328" i="1" s="1"/>
  <c r="B5330" i="1"/>
  <c r="B5332" i="1"/>
  <c r="B5334" i="1"/>
  <c r="B5335" i="1"/>
  <c r="B5337" i="1"/>
  <c r="B5338" i="1"/>
  <c r="B5340" i="1"/>
  <c r="B5341" i="1"/>
  <c r="B5343" i="1"/>
  <c r="B5344" i="1"/>
  <c r="B5345" i="1"/>
  <c r="B5346" i="1"/>
  <c r="B5347" i="1" s="1"/>
  <c r="B5348" i="1" s="1"/>
  <c r="B5349" i="1" s="1"/>
  <c r="B5350" i="1" s="1"/>
  <c r="B5352" i="1"/>
  <c r="B5354" i="1"/>
  <c r="B5356" i="1"/>
  <c r="B5357" i="1"/>
  <c r="B5358" i="1" s="1"/>
  <c r="B5360" i="1"/>
  <c r="B5361" i="1" s="1"/>
  <c r="B5362" i="1" s="1"/>
  <c r="B5363" i="1" s="1"/>
  <c r="B5364" i="1" s="1"/>
  <c r="B5365" i="1" s="1"/>
  <c r="B5366" i="1" s="1"/>
  <c r="B5368" i="1"/>
  <c r="B5369" i="1"/>
  <c r="B5371" i="1"/>
  <c r="B5372" i="1"/>
  <c r="B5373" i="1"/>
  <c r="B5374" i="1" s="1"/>
  <c r="B5375" i="1" s="1"/>
  <c r="B5376" i="1" s="1"/>
  <c r="B5377" i="1" s="1"/>
  <c r="B5378" i="1" s="1"/>
  <c r="B5379" i="1" s="1"/>
  <c r="B5380" i="1" s="1"/>
  <c r="B5382" i="1"/>
  <c r="B5383" i="1"/>
  <c r="B5385" i="1"/>
  <c r="B5386" i="1" s="1"/>
  <c r="B5388" i="1"/>
  <c r="B5389" i="1"/>
  <c r="B5390" i="1"/>
  <c r="B5391" i="1" s="1"/>
  <c r="B5393" i="1"/>
  <c r="B5394" i="1"/>
  <c r="B5396" i="1"/>
  <c r="B5397" i="1" s="1"/>
  <c r="B5398" i="1" s="1"/>
  <c r="B5399" i="1" s="1"/>
  <c r="B5400" i="1"/>
  <c r="B5401" i="1" s="1"/>
  <c r="B5402" i="1" s="1"/>
  <c r="B5403" i="1" s="1"/>
  <c r="B5404" i="1" s="1"/>
  <c r="B5405" i="1" s="1"/>
  <c r="B5406" i="1" s="1"/>
  <c r="B5408" i="1"/>
  <c r="B5410" i="1"/>
  <c r="B5412" i="1"/>
  <c r="B5414" i="1"/>
  <c r="B5416" i="1"/>
  <c r="B5418" i="1"/>
  <c r="B5419" i="1"/>
  <c r="B5420" i="1" s="1"/>
  <c r="B5421" i="1"/>
  <c r="B5422" i="1" s="1"/>
  <c r="B5423" i="1" s="1"/>
  <c r="B5424" i="1"/>
  <c r="B5426" i="1"/>
  <c r="B5428" i="1"/>
  <c r="B5429" i="1"/>
  <c r="B5431" i="1"/>
  <c r="B5432" i="1"/>
  <c r="B5434" i="1"/>
  <c r="B5435" i="1"/>
  <c r="B5436" i="1"/>
  <c r="B5437" i="1" s="1"/>
  <c r="B5438" i="1" s="1"/>
  <c r="B5439" i="1" s="1"/>
  <c r="B5440" i="1" s="1"/>
  <c r="B5441" i="1" s="1"/>
  <c r="B5442" i="1" s="1"/>
  <c r="B5443" i="1" s="1"/>
  <c r="B5444" i="1" s="1"/>
  <c r="B5445" i="1"/>
  <c r="B5447" i="1"/>
  <c r="B5449" i="1"/>
  <c r="B5451" i="1"/>
  <c r="B5452" i="1"/>
  <c r="B5453" i="1" s="1"/>
  <c r="B5454" i="1" s="1"/>
  <c r="B5455" i="1" s="1"/>
  <c r="B5456" i="1" s="1"/>
  <c r="B5457" i="1" s="1"/>
  <c r="B5458" i="1" s="1"/>
  <c r="B5459" i="1" s="1"/>
  <c r="B5460" i="1" s="1"/>
  <c r="B5461" i="1" s="1"/>
  <c r="B5462" i="1" s="1"/>
  <c r="B5463" i="1" s="1"/>
  <c r="B5464" i="1" s="1"/>
  <c r="B5465" i="1" s="1"/>
  <c r="B5467" i="1"/>
  <c r="B5468" i="1" s="1"/>
  <c r="B5469" i="1" s="1"/>
  <c r="B5470" i="1" s="1"/>
  <c r="B5471" i="1" s="1"/>
  <c r="B5473" i="1"/>
  <c r="B5475" i="1"/>
  <c r="B5476" i="1"/>
  <c r="B5478" i="1"/>
  <c r="B5479" i="1" s="1"/>
  <c r="B5480" i="1"/>
  <c r="B5482" i="1"/>
  <c r="B5483" i="1"/>
  <c r="B5485" i="1"/>
  <c r="B5486" i="1" s="1"/>
  <c r="B5487" i="1" s="1"/>
  <c r="B5489" i="1"/>
  <c r="B5490" i="1" s="1"/>
  <c r="B5491" i="1"/>
  <c r="B5492" i="1"/>
  <c r="B5493" i="1" s="1"/>
  <c r="B5495" i="1"/>
  <c r="B5496" i="1"/>
  <c r="B5497" i="1"/>
  <c r="B5499" i="1"/>
  <c r="B5500" i="1" s="1"/>
  <c r="B5501" i="1"/>
  <c r="B5502" i="1"/>
  <c r="B5503" i="1" s="1"/>
  <c r="B5504" i="1" s="1"/>
  <c r="B5506" i="1"/>
  <c r="B5507" i="1" s="1"/>
  <c r="B5509" i="1"/>
  <c r="B5510" i="1" s="1"/>
  <c r="B5511" i="1" s="1"/>
  <c r="B5512" i="1" s="1"/>
  <c r="B5513" i="1"/>
  <c r="B5514" i="1"/>
  <c r="B5516" i="1"/>
  <c r="B5518" i="1"/>
  <c r="B5519" i="1" s="1"/>
  <c r="B5521" i="1"/>
  <c r="B5522" i="1"/>
  <c r="B5524" i="1"/>
  <c r="B5526" i="1"/>
  <c r="B5528" i="1"/>
  <c r="B5530" i="1"/>
  <c r="B5531" i="1"/>
  <c r="B5532" i="1" s="1"/>
  <c r="B5533" i="1" s="1"/>
  <c r="B5534" i="1" s="1"/>
  <c r="B5535" i="1" s="1"/>
  <c r="B5536" i="1" s="1"/>
  <c r="B5537" i="1" s="1"/>
  <c r="B5538" i="1" s="1"/>
  <c r="B5540" i="1"/>
  <c r="B5541" i="1"/>
  <c r="B5543" i="1"/>
  <c r="B5545" i="1"/>
  <c r="B5546" i="1" s="1"/>
  <c r="B5547" i="1" s="1"/>
  <c r="B5548" i="1" s="1"/>
  <c r="B5549" i="1"/>
  <c r="B5550" i="1" s="1"/>
  <c r="B5551" i="1" s="1"/>
  <c r="B5553" i="1"/>
  <c r="B5554" i="1"/>
  <c r="B5556" i="1"/>
  <c r="B5557" i="1"/>
  <c r="B5558" i="1"/>
  <c r="B5560" i="1"/>
  <c r="B5561" i="1" s="1"/>
  <c r="B5562" i="1"/>
  <c r="B5563" i="1" s="1"/>
  <c r="B5564" i="1" s="1"/>
  <c r="B5565" i="1" s="1"/>
  <c r="B5566" i="1" s="1"/>
  <c r="B5567" i="1" s="1"/>
  <c r="B5568" i="1" s="1"/>
  <c r="B5570" i="1"/>
  <c r="B5571" i="1" s="1"/>
  <c r="B5572" i="1" s="1"/>
  <c r="B5574" i="1"/>
  <c r="B5575" i="1"/>
  <c r="B5576" i="1" s="1"/>
  <c r="B5577" i="1" s="1"/>
  <c r="B5578" i="1" s="1"/>
  <c r="B5579" i="1"/>
  <c r="B5580" i="1"/>
  <c r="B5581" i="1" s="1"/>
  <c r="B5582" i="1" s="1"/>
  <c r="B5583" i="1" s="1"/>
  <c r="B5584" i="1" s="1"/>
  <c r="B5585" i="1" s="1"/>
  <c r="B5586" i="1" s="1"/>
  <c r="B5587" i="1" s="1"/>
  <c r="B5589" i="1"/>
  <c r="B5591" i="1"/>
  <c r="B5593" i="1"/>
  <c r="B5595" i="1"/>
  <c r="B5597" i="1"/>
  <c r="B5599" i="1"/>
  <c r="B5600" i="1" s="1"/>
  <c r="B5601" i="1" s="1"/>
  <c r="B5602" i="1"/>
  <c r="B5603" i="1" s="1"/>
  <c r="B5604" i="1"/>
  <c r="B5605" i="1" s="1"/>
  <c r="B5606" i="1" s="1"/>
  <c r="B5608" i="1"/>
  <c r="B5610" i="1"/>
  <c r="B5611" i="1" s="1"/>
  <c r="B5613" i="1"/>
  <c r="B5614" i="1" s="1"/>
  <c r="B5616" i="1"/>
  <c r="B5617" i="1"/>
  <c r="B5618" i="1" s="1"/>
  <c r="B5619" i="1" s="1"/>
  <c r="B5620" i="1" s="1"/>
  <c r="B5621" i="1" s="1"/>
  <c r="B5622" i="1" s="1"/>
  <c r="B5623" i="1" s="1"/>
  <c r="B5625" i="1"/>
  <c r="B5626" i="1"/>
  <c r="B5628" i="1"/>
  <c r="B5630" i="1"/>
  <c r="B5632" i="1"/>
  <c r="B5634" i="1"/>
  <c r="B5635" i="1" s="1"/>
  <c r="B5636" i="1" s="1"/>
  <c r="B5637" i="1" s="1"/>
  <c r="B5638" i="1" s="1"/>
  <c r="B5639" i="1" s="1"/>
  <c r="B5640" i="1" s="1"/>
  <c r="B5641" i="1" s="1"/>
  <c r="B5642" i="1" s="1"/>
  <c r="B5643" i="1" s="1"/>
  <c r="B5644" i="1" s="1"/>
  <c r="B5646" i="1"/>
  <c r="B5647" i="1" s="1"/>
  <c r="B5649" i="1"/>
  <c r="B5650" i="1"/>
  <c r="B5652" i="1"/>
  <c r="B5654" i="1"/>
  <c r="B5656" i="1"/>
  <c r="B5658" i="1"/>
  <c r="B5660" i="1"/>
  <c r="B5662" i="1"/>
  <c r="B5663" i="1"/>
  <c r="B5664" i="1"/>
  <c r="B5666" i="1"/>
  <c r="B5667" i="1" s="1"/>
  <c r="B5668" i="1" s="1"/>
  <c r="B5669" i="1" s="1"/>
  <c r="B5670" i="1" s="1"/>
  <c r="B5671" i="1" s="1"/>
  <c r="B5672" i="1" s="1"/>
  <c r="B5673" i="1" s="1"/>
  <c r="B5674" i="1"/>
  <c r="B5675" i="1"/>
  <c r="B5676" i="1" s="1"/>
  <c r="B5678" i="1"/>
  <c r="B5680" i="1"/>
  <c r="B5682" i="1"/>
  <c r="B5683" i="1" s="1"/>
  <c r="B5684" i="1" s="1"/>
  <c r="B5685" i="1" s="1"/>
  <c r="B5686" i="1" s="1"/>
  <c r="B5687" i="1" s="1"/>
  <c r="B5688" i="1" s="1"/>
  <c r="B5689" i="1" s="1"/>
  <c r="B5690" i="1" s="1"/>
  <c r="B5691" i="1" s="1"/>
  <c r="B5692" i="1" s="1"/>
  <c r="B5693" i="1" s="1"/>
  <c r="B5694" i="1" s="1"/>
  <c r="B5695" i="1" s="1"/>
  <c r="B5696" i="1" s="1"/>
  <c r="B5697" i="1" s="1"/>
  <c r="B5698" i="1" s="1"/>
  <c r="B5699" i="1" s="1"/>
  <c r="B5701" i="1"/>
  <c r="B5702" i="1" s="1"/>
  <c r="B5703" i="1" s="1"/>
  <c r="B5704" i="1" s="1"/>
  <c r="B5705" i="1" s="1"/>
  <c r="B5706" i="1"/>
  <c r="B5707" i="1" s="1"/>
  <c r="B5708" i="1"/>
  <c r="B5709" i="1" s="1"/>
  <c r="B5710" i="1" s="1"/>
  <c r="B5711" i="1" s="1"/>
  <c r="B5713" i="1"/>
  <c r="B5714" i="1" s="1"/>
  <c r="B5715" i="1"/>
  <c r="B5716" i="1"/>
  <c r="B5717" i="1" s="1"/>
  <c r="B5718" i="1" s="1"/>
  <c r="B5719" i="1" s="1"/>
  <c r="B5720" i="1" s="1"/>
  <c r="B5721" i="1" s="1"/>
  <c r="B5722" i="1" s="1"/>
  <c r="B5723" i="1" s="1"/>
  <c r="B5724" i="1" s="1"/>
  <c r="B5725" i="1" s="1"/>
  <c r="B5726" i="1" s="1"/>
  <c r="B5727" i="1" s="1"/>
  <c r="B5728" i="1" s="1"/>
  <c r="B5729" i="1" s="1"/>
  <c r="B5730" i="1" s="1"/>
  <c r="B5731" i="1" s="1"/>
  <c r="B5732" i="1" s="1"/>
  <c r="B5734" i="1"/>
  <c r="B5736" i="1"/>
  <c r="B5738" i="1"/>
  <c r="B5740" i="1"/>
  <c r="B5742" i="1"/>
  <c r="B5743" i="1" s="1"/>
  <c r="B5744" i="1" s="1"/>
  <c r="B5746" i="1"/>
  <c r="B5748" i="1"/>
  <c r="B5749" i="1"/>
  <c r="B5750" i="1"/>
  <c r="B5752" i="1"/>
  <c r="B5754" i="1"/>
  <c r="B5756" i="1"/>
  <c r="B5758" i="1"/>
  <c r="B5759" i="1" s="1"/>
  <c r="B5761" i="1"/>
  <c r="B5763" i="1"/>
  <c r="B5765" i="1"/>
  <c r="B5767" i="1"/>
  <c r="B5768" i="1"/>
  <c r="B5770" i="1"/>
  <c r="B5772" i="1"/>
  <c r="B5773" i="1" s="1"/>
  <c r="B5774" i="1" s="1"/>
  <c r="B5775" i="1" s="1"/>
  <c r="B5776" i="1" s="1"/>
  <c r="B5778" i="1"/>
  <c r="B5779" i="1"/>
  <c r="B5780" i="1" s="1"/>
  <c r="B5781" i="1"/>
  <c r="B5782" i="1"/>
  <c r="B5783" i="1" s="1"/>
  <c r="B5785" i="1"/>
  <c r="B5786" i="1"/>
  <c r="B5787" i="1"/>
  <c r="B5788" i="1" s="1"/>
  <c r="B5789" i="1" s="1"/>
  <c r="B5790" i="1" s="1"/>
  <c r="B5792" i="1"/>
  <c r="B5794" i="1"/>
  <c r="B5795" i="1" s="1"/>
  <c r="B5797" i="1"/>
  <c r="B5798" i="1"/>
  <c r="B5800" i="1"/>
  <c r="B5801" i="1" s="1"/>
  <c r="B5803" i="1"/>
  <c r="B5804" i="1"/>
  <c r="B5806" i="1"/>
  <c r="B5807" i="1"/>
  <c r="B5808" i="1" s="1"/>
  <c r="B5809" i="1" s="1"/>
  <c r="B5810" i="1" s="1"/>
  <c r="B5811" i="1" s="1"/>
  <c r="B5812" i="1" s="1"/>
  <c r="B5813" i="1" s="1"/>
  <c r="B5815" i="1"/>
  <c r="B5817" i="1"/>
  <c r="B5818" i="1"/>
  <c r="B5819" i="1" s="1"/>
  <c r="B5820" i="1" s="1"/>
  <c r="B5821" i="1" s="1"/>
  <c r="B5823" i="1"/>
  <c r="B5824" i="1" s="1"/>
  <c r="B5825" i="1" s="1"/>
  <c r="B5826" i="1"/>
  <c r="B5827" i="1" s="1"/>
  <c r="B5828" i="1"/>
  <c r="B5829" i="1" s="1"/>
  <c r="B5831" i="1"/>
  <c r="B5832" i="1"/>
  <c r="B5833" i="1"/>
  <c r="B5834" i="1" s="1"/>
  <c r="B5836" i="1"/>
  <c r="B5838" i="1"/>
  <c r="B5839" i="1"/>
  <c r="B5840" i="1" s="1"/>
  <c r="B5841" i="1" s="1"/>
  <c r="B5842" i="1" s="1"/>
  <c r="B5843" i="1" s="1"/>
  <c r="B5844" i="1"/>
  <c r="B5845" i="1" s="1"/>
  <c r="B5846" i="1"/>
  <c r="B5847" i="1" s="1"/>
  <c r="B5848" i="1" s="1"/>
  <c r="B5850" i="1"/>
  <c r="B5851" i="1"/>
  <c r="B5852" i="1"/>
  <c r="B5853" i="1" s="1"/>
  <c r="B5854" i="1" s="1"/>
  <c r="B5855" i="1" s="1"/>
  <c r="B5857" i="1"/>
  <c r="B5858" i="1"/>
  <c r="B5859" i="1" s="1"/>
  <c r="B5860" i="1" s="1"/>
  <c r="B5862" i="1"/>
  <c r="B5864" i="1"/>
  <c r="B5865" i="1" s="1"/>
  <c r="B5866" i="1" s="1"/>
  <c r="B5867" i="1"/>
  <c r="B5868" i="1" s="1"/>
  <c r="B5870" i="1"/>
  <c r="B5872" i="1"/>
  <c r="B5874" i="1"/>
  <c r="B5875" i="1"/>
  <c r="B5877" i="1"/>
  <c r="B5878" i="1" s="1"/>
  <c r="B5880" i="1"/>
  <c r="B5881" i="1"/>
  <c r="B5882" i="1" s="1"/>
  <c r="B5883" i="1" s="1"/>
  <c r="B5884" i="1" s="1"/>
  <c r="B5885" i="1" s="1"/>
  <c r="B5887" i="1"/>
  <c r="B5888" i="1"/>
  <c r="B5889" i="1" s="1"/>
  <c r="B5891" i="1"/>
  <c r="B5892" i="1" s="1"/>
  <c r="B5893" i="1" s="1"/>
  <c r="B5895" i="1"/>
  <c r="B5896" i="1" s="1"/>
  <c r="B5897" i="1" s="1"/>
  <c r="B5898" i="1" s="1"/>
  <c r="B5900" i="1"/>
  <c r="B5901" i="1" s="1"/>
  <c r="B5903" i="1"/>
  <c r="B5904" i="1"/>
  <c r="B5905" i="1"/>
  <c r="B5907" i="1"/>
  <c r="B5908" i="1"/>
  <c r="B5909" i="1"/>
  <c r="B5911" i="1"/>
  <c r="B5912" i="1" s="1"/>
  <c r="B5913" i="1" s="1"/>
  <c r="B5914" i="1"/>
  <c r="B5916" i="1"/>
  <c r="B5917" i="1"/>
  <c r="B5918" i="1" s="1"/>
  <c r="B5919" i="1" s="1"/>
  <c r="B5920" i="1"/>
  <c r="B5922" i="1"/>
  <c r="B5923" i="1" s="1"/>
  <c r="B5924" i="1" s="1"/>
  <c r="B5925" i="1"/>
  <c r="B5926" i="1" s="1"/>
  <c r="B5927" i="1" s="1"/>
  <c r="B5929" i="1"/>
  <c r="B5930" i="1"/>
  <c r="B5931" i="1"/>
  <c r="B5932" i="1" s="1"/>
  <c r="B5933" i="1" s="1"/>
  <c r="B5934" i="1" s="1"/>
  <c r="B5936" i="1"/>
  <c r="B5937" i="1"/>
  <c r="B5938" i="1"/>
  <c r="B5940" i="1"/>
  <c r="B5942" i="1"/>
  <c r="B5943" i="1" s="1"/>
  <c r="B5944" i="1"/>
  <c r="B5946" i="1"/>
  <c r="B5947" i="1" s="1"/>
  <c r="B5948" i="1" s="1"/>
  <c r="B5950" i="1"/>
  <c r="B5951" i="1"/>
  <c r="B5952" i="1" s="1"/>
  <c r="B5954" i="1"/>
  <c r="B5955" i="1"/>
  <c r="B5956" i="1"/>
  <c r="B5958" i="1"/>
  <c r="B5960" i="1"/>
  <c r="B5961" i="1" s="1"/>
  <c r="B5962" i="1" s="1"/>
  <c r="B5963" i="1" s="1"/>
  <c r="B5964" i="1" s="1"/>
  <c r="B5966" i="1"/>
  <c r="B5967" i="1"/>
  <c r="B5968" i="1" s="1"/>
  <c r="B5970" i="1"/>
  <c r="B5971" i="1"/>
  <c r="B5973" i="1"/>
  <c r="B5975" i="1"/>
  <c r="B5977" i="1"/>
  <c r="B5979" i="1"/>
  <c r="B5980" i="1"/>
  <c r="B5981" i="1" s="1"/>
  <c r="B5982" i="1" s="1"/>
  <c r="B5983" i="1"/>
  <c r="B5984" i="1" s="1"/>
  <c r="B5986" i="1"/>
  <c r="B5987" i="1" s="1"/>
  <c r="B5988" i="1" s="1"/>
  <c r="B5990" i="1"/>
  <c r="B5992" i="1"/>
  <c r="B5993" i="1" s="1"/>
  <c r="B5994" i="1" s="1"/>
  <c r="B5995" i="1" s="1"/>
  <c r="B5996" i="1" s="1"/>
  <c r="B5997" i="1" s="1"/>
  <c r="B5998" i="1" s="1"/>
  <c r="B5999" i="1" s="1"/>
  <c r="B6000" i="1" s="1"/>
  <c r="B6001" i="1" s="1"/>
  <c r="B6002" i="1" s="1"/>
  <c r="B6003" i="1" s="1"/>
  <c r="B6005" i="1"/>
  <c r="B6006" i="1" s="1"/>
  <c r="B6007" i="1" s="1"/>
  <c r="B6008" i="1" s="1"/>
  <c r="B6009" i="1" s="1"/>
  <c r="B6010" i="1" s="1"/>
  <c r="B6011" i="1" s="1"/>
  <c r="B6013" i="1"/>
  <c r="B6014" i="1" s="1"/>
  <c r="B6015" i="1" s="1"/>
  <c r="B6017" i="1"/>
  <c r="B6018" i="1" s="1"/>
  <c r="B6020" i="1"/>
  <c r="B6021" i="1" s="1"/>
  <c r="B6023" i="1"/>
  <c r="B6024" i="1"/>
  <c r="B6025" i="1" s="1"/>
  <c r="B6027" i="1"/>
  <c r="B6028" i="1"/>
  <c r="B6029" i="1"/>
  <c r="B6031" i="1"/>
  <c r="B6033" i="1"/>
  <c r="B6034" i="1"/>
  <c r="B6035" i="1"/>
  <c r="B6036" i="1" s="1"/>
  <c r="B6037" i="1" s="1"/>
  <c r="B6038" i="1" s="1"/>
  <c r="B6039" i="1" s="1"/>
  <c r="B6040" i="1" s="1"/>
  <c r="B6041" i="1" s="1"/>
  <c r="B6042" i="1" s="1"/>
  <c r="B6043" i="1" s="1"/>
  <c r="B6045" i="1"/>
  <c r="B6046" i="1" s="1"/>
  <c r="B6048" i="1"/>
  <c r="B6050" i="1"/>
  <c r="B6051" i="1"/>
  <c r="B6053" i="1"/>
  <c r="B6054" i="1" s="1"/>
  <c r="B6056" i="1"/>
  <c r="B6057" i="1"/>
  <c r="B6059" i="1"/>
  <c r="B6060" i="1"/>
  <c r="B6061" i="1" s="1"/>
  <c r="B6062" i="1"/>
  <c r="B6063" i="1"/>
  <c r="B6065" i="1"/>
  <c r="B6066" i="1" s="1"/>
  <c r="B6067" i="1" s="1"/>
  <c r="B6069" i="1"/>
  <c r="B6070" i="1"/>
  <c r="B6072" i="1"/>
  <c r="B6074" i="1"/>
  <c r="B6076" i="1"/>
  <c r="B6077" i="1"/>
  <c r="B6078" i="1" s="1"/>
  <c r="B6079" i="1" s="1"/>
  <c r="B6080" i="1" s="1"/>
  <c r="B6081" i="1"/>
  <c r="B6082" i="1"/>
  <c r="B6083" i="1" s="1"/>
  <c r="B6084" i="1" s="1"/>
  <c r="B6085" i="1" s="1"/>
  <c r="B6086" i="1" s="1"/>
  <c r="B6087" i="1" s="1"/>
  <c r="B6088" i="1" s="1"/>
  <c r="B6089" i="1" s="1"/>
  <c r="B6090" i="1" s="1"/>
  <c r="B6091" i="1" s="1"/>
  <c r="B6092" i="1" s="1"/>
  <c r="B6093" i="1" s="1"/>
  <c r="B6095" i="1"/>
  <c r="B6096" i="1"/>
  <c r="B6098" i="1"/>
  <c r="B6099" i="1"/>
  <c r="B6101" i="1"/>
  <c r="B6102" i="1" s="1"/>
  <c r="B6103" i="1" s="1"/>
  <c r="B6104" i="1"/>
  <c r="B6106" i="1"/>
  <c r="B6107" i="1" s="1"/>
  <c r="B6108" i="1" s="1"/>
  <c r="B6109" i="1" s="1"/>
  <c r="B6110" i="1" s="1"/>
  <c r="B6111" i="1" s="1"/>
  <c r="B6112" i="1" s="1"/>
  <c r="B6113" i="1" s="1"/>
  <c r="B6114" i="1" s="1"/>
  <c r="B6115" i="1" s="1"/>
  <c r="B6116" i="1" s="1"/>
  <c r="B6117" i="1" s="1"/>
  <c r="B6118" i="1" s="1"/>
  <c r="B6119" i="1" s="1"/>
  <c r="B6121" i="1"/>
  <c r="B6122" i="1" s="1"/>
  <c r="B6124" i="1"/>
  <c r="B6125" i="1"/>
  <c r="B6127" i="1"/>
  <c r="B6129" i="1"/>
  <c r="B6131" i="1"/>
  <c r="B6133" i="1"/>
  <c r="B6135" i="1"/>
  <c r="B6137" i="1"/>
  <c r="B6139" i="1"/>
  <c r="B6140" i="1"/>
  <c r="B6141" i="1" s="1"/>
  <c r="B6143" i="1"/>
  <c r="B6144" i="1" s="1"/>
  <c r="B6145" i="1" s="1"/>
  <c r="B6147" i="1"/>
  <c r="B6148" i="1"/>
  <c r="B6150" i="1"/>
  <c r="B6152" i="1"/>
  <c r="B6154" i="1"/>
  <c r="B6155" i="1"/>
  <c r="B6156" i="1"/>
  <c r="B6157" i="1" s="1"/>
  <c r="B6158" i="1" s="1"/>
  <c r="B6159" i="1" s="1"/>
  <c r="B6160" i="1" s="1"/>
  <c r="B6161" i="1" s="1"/>
  <c r="B6162" i="1" s="1"/>
  <c r="B6163" i="1" s="1"/>
  <c r="B6164" i="1" s="1"/>
  <c r="B6166" i="1"/>
  <c r="B6168" i="1"/>
  <c r="B6170" i="1"/>
  <c r="B6172" i="1"/>
  <c r="B6174" i="1"/>
  <c r="B6176" i="1"/>
  <c r="B6177" i="1"/>
  <c r="B6178" i="1"/>
  <c r="B6180" i="1"/>
  <c r="B6182" i="1"/>
  <c r="B6184" i="1"/>
  <c r="B6186" i="1"/>
  <c r="B6188" i="1"/>
  <c r="B6190" i="1"/>
  <c r="B6191" i="1"/>
  <c r="B6193" i="1"/>
  <c r="B6195" i="1"/>
  <c r="B6196" i="1" s="1"/>
  <c r="B6198" i="1"/>
  <c r="B6199" i="1"/>
  <c r="B6200" i="1" s="1"/>
  <c r="B6202" i="1"/>
  <c r="B6203" i="1"/>
  <c r="B6205" i="1"/>
  <c r="B6206" i="1"/>
  <c r="B6207" i="1" s="1"/>
  <c r="B6208" i="1" s="1"/>
  <c r="B6209" i="1"/>
  <c r="B6210" i="1"/>
  <c r="B6211" i="1" s="1"/>
  <c r="B6212" i="1" s="1"/>
  <c r="B6213" i="1"/>
  <c r="B6214" i="1" s="1"/>
  <c r="B6215" i="1" s="1"/>
  <c r="B6217" i="1"/>
  <c r="B6218" i="1"/>
  <c r="B6220" i="1"/>
  <c r="B6221" i="1" s="1"/>
  <c r="B6222" i="1" s="1"/>
  <c r="B6223" i="1" s="1"/>
  <c r="B6224" i="1" s="1"/>
  <c r="B6225" i="1" s="1"/>
  <c r="B6226" i="1" s="1"/>
  <c r="B6227" i="1" s="1"/>
  <c r="B6229" i="1"/>
  <c r="B6230" i="1" s="1"/>
  <c r="B6231" i="1"/>
  <c r="B6232" i="1" s="1"/>
  <c r="B6234" i="1"/>
  <c r="B6235" i="1"/>
  <c r="B6236" i="1" s="1"/>
  <c r="B6237" i="1" s="1"/>
  <c r="B6239" i="1"/>
  <c r="B6240" i="1" s="1"/>
  <c r="B6242" i="1"/>
  <c r="B6243" i="1"/>
  <c r="B6244" i="1" s="1"/>
  <c r="B6245" i="1" s="1"/>
  <c r="B6247" i="1"/>
  <c r="B6248" i="1"/>
  <c r="B6249" i="1" s="1"/>
  <c r="B6251" i="1"/>
  <c r="B6252" i="1"/>
  <c r="B6253" i="1"/>
  <c r="B6255" i="1"/>
  <c r="B6256" i="1" s="1"/>
  <c r="B6257" i="1" s="1"/>
  <c r="B6259" i="1"/>
  <c r="B6260" i="1"/>
  <c r="B6261" i="1" s="1"/>
  <c r="B6262" i="1" s="1"/>
  <c r="B6264" i="1"/>
  <c r="B6265" i="1"/>
  <c r="B6266" i="1" s="1"/>
  <c r="B6267" i="1" s="1"/>
  <c r="B6269" i="1"/>
  <c r="B6270" i="1"/>
  <c r="B6272" i="1"/>
  <c r="B6273" i="1"/>
  <c r="B6274" i="1"/>
  <c r="B6276" i="1"/>
  <c r="B6277" i="1" s="1"/>
  <c r="B6278" i="1" s="1"/>
  <c r="B6279" i="1" s="1"/>
  <c r="B6280" i="1" s="1"/>
  <c r="B6281" i="1" s="1"/>
  <c r="B6283" i="1"/>
  <c r="B6285" i="1"/>
  <c r="B6286" i="1"/>
  <c r="B6287" i="1"/>
  <c r="B6288" i="1"/>
  <c r="B6289" i="1" s="1"/>
  <c r="B6290" i="1"/>
  <c r="B6292" i="1"/>
  <c r="B6293" i="1"/>
  <c r="B6294" i="1" s="1"/>
  <c r="B6296" i="1"/>
  <c r="B6297" i="1"/>
  <c r="B6298" i="1"/>
  <c r="B6300" i="1"/>
  <c r="B6302" i="1"/>
  <c r="B6303" i="1" s="1"/>
  <c r="B6304" i="1"/>
  <c r="B6305" i="1" s="1"/>
  <c r="B6306" i="1" s="1"/>
  <c r="B6308" i="1"/>
  <c r="B6310" i="1"/>
  <c r="B6312" i="1"/>
  <c r="B6313" i="1" s="1"/>
  <c r="B6314" i="1" s="1"/>
  <c r="B6315" i="1"/>
  <c r="B6317" i="1"/>
  <c r="B6318" i="1"/>
  <c r="B6320" i="1"/>
  <c r="B6321" i="1"/>
  <c r="B6322" i="1"/>
  <c r="B6324" i="1"/>
  <c r="B6325" i="1" s="1"/>
  <c r="B6326" i="1" s="1"/>
  <c r="B6327" i="1" s="1"/>
  <c r="B6328" i="1"/>
  <c r="B6329" i="1"/>
  <c r="B6330" i="1" s="1"/>
  <c r="B6331" i="1" s="1"/>
  <c r="B6332" i="1" s="1"/>
  <c r="B6333" i="1" s="1"/>
  <c r="B6334" i="1" s="1"/>
  <c r="B6335" i="1" s="1"/>
  <c r="B6336" i="1" s="1"/>
  <c r="B6337" i="1" s="1"/>
  <c r="B6338" i="1" s="1"/>
  <c r="B6339" i="1" s="1"/>
  <c r="B6341" i="1"/>
  <c r="B6343" i="1"/>
  <c r="B6345" i="1"/>
  <c r="B6347" i="1"/>
  <c r="B6348" i="1"/>
  <c r="B6349" i="1"/>
  <c r="B6350" i="1" s="1"/>
  <c r="B6351" i="1" s="1"/>
  <c r="B6352" i="1" s="1"/>
  <c r="B6353" i="1" s="1"/>
  <c r="B6355" i="1"/>
  <c r="B6356" i="1" s="1"/>
  <c r="B6357" i="1" s="1"/>
  <c r="B6358" i="1" s="1"/>
  <c r="B6359" i="1" s="1"/>
  <c r="B6360" i="1" s="1"/>
  <c r="B6361" i="1" s="1"/>
  <c r="B6362" i="1" s="1"/>
  <c r="B6363" i="1" s="1"/>
  <c r="B6364" i="1" s="1"/>
  <c r="B6365" i="1" s="1"/>
  <c r="B6366" i="1" s="1"/>
  <c r="B6367" i="1" s="1"/>
  <c r="B6368" i="1" s="1"/>
  <c r="B6369" i="1" s="1"/>
  <c r="B6370" i="1" s="1"/>
  <c r="B6372" i="1"/>
  <c r="B6373" i="1"/>
  <c r="B6374" i="1"/>
  <c r="B6376" i="1"/>
  <c r="B6378" i="1"/>
  <c r="B6380" i="1"/>
  <c r="B6382" i="1"/>
  <c r="B6383" i="1" s="1"/>
  <c r="B6384" i="1" s="1"/>
  <c r="B6385" i="1" s="1"/>
  <c r="B6387" i="1"/>
  <c r="B6388" i="1"/>
  <c r="B6390" i="1"/>
  <c r="B6392" i="1"/>
  <c r="B6394" i="1"/>
  <c r="B6395" i="1" s="1"/>
  <c r="B6396" i="1" s="1"/>
  <c r="B6398" i="1"/>
  <c r="B6399" i="1" s="1"/>
  <c r="B6400" i="1" s="1"/>
  <c r="B6401" i="1" s="1"/>
  <c r="B6403" i="1"/>
  <c r="B6405" i="1"/>
  <c r="B6407" i="1"/>
  <c r="B6409" i="1"/>
  <c r="B6410" i="1"/>
  <c r="B6411" i="1" s="1"/>
  <c r="B6412" i="1" s="1"/>
  <c r="B6413" i="1" s="1"/>
  <c r="B6415" i="1"/>
  <c r="B6417" i="1"/>
  <c r="B6418" i="1" s="1"/>
  <c r="B6420" i="1"/>
  <c r="B6421" i="1"/>
  <c r="B6423" i="1"/>
  <c r="B6425" i="1"/>
  <c r="B6427" i="1"/>
  <c r="B6429" i="1"/>
  <c r="B6431" i="1"/>
  <c r="B6433" i="1"/>
  <c r="B6435" i="1"/>
  <c r="B6437" i="1"/>
  <c r="B6438" i="1"/>
  <c r="B6439" i="1" s="1"/>
  <c r="B6440" i="1" s="1"/>
  <c r="B6441" i="1" s="1"/>
  <c r="B6443" i="1"/>
  <c r="B6445" i="1"/>
  <c r="B6446" i="1"/>
  <c r="B6447" i="1" s="1"/>
  <c r="B6448" i="1" s="1"/>
  <c r="B6449" i="1" s="1"/>
  <c r="B6450" i="1" s="1"/>
  <c r="B6451" i="1" s="1"/>
  <c r="B6452" i="1" s="1"/>
  <c r="B6453" i="1" s="1"/>
  <c r="B6454" i="1" s="1"/>
  <c r="B6455" i="1" s="1"/>
  <c r="B6456" i="1" s="1"/>
  <c r="B6457" i="1" s="1"/>
  <c r="B6459" i="1"/>
  <c r="B6461" i="1"/>
  <c r="B6462" i="1"/>
  <c r="B6463" i="1" s="1"/>
  <c r="B6464" i="1" s="1"/>
  <c r="B6465" i="1" s="1"/>
  <c r="B6466" i="1" s="1"/>
  <c r="B6468" i="1"/>
  <c r="B6470" i="1"/>
  <c r="B6471" i="1"/>
  <c r="B6473" i="1"/>
  <c r="B6475" i="1"/>
  <c r="B6477" i="1"/>
  <c r="B6479" i="1"/>
  <c r="B6480" i="1"/>
  <c r="B6481" i="1" s="1"/>
  <c r="B6482" i="1" s="1"/>
  <c r="B6483" i="1"/>
  <c r="B6484" i="1" s="1"/>
  <c r="B6485" i="1" s="1"/>
  <c r="B6487" i="1"/>
  <c r="B6488" i="1" s="1"/>
  <c r="B6490" i="1"/>
  <c r="B6491" i="1" s="1"/>
  <c r="B6492" i="1" s="1"/>
  <c r="B6494" i="1"/>
  <c r="B6495" i="1" s="1"/>
  <c r="B6496" i="1" s="1"/>
  <c r="B6498" i="1"/>
  <c r="B6499" i="1"/>
  <c r="B6500" i="1" s="1"/>
  <c r="B6502" i="1"/>
  <c r="B6503" i="1"/>
  <c r="B6504" i="1"/>
  <c r="B6505" i="1"/>
  <c r="B6506" i="1" s="1"/>
  <c r="B6507" i="1"/>
  <c r="B6508" i="1" s="1"/>
  <c r="B6509" i="1" s="1"/>
  <c r="B6511" i="1"/>
  <c r="B6512" i="1"/>
  <c r="B6513" i="1"/>
  <c r="B6514" i="1"/>
  <c r="B6515" i="1" s="1"/>
  <c r="B6516" i="1"/>
  <c r="B6517" i="1"/>
  <c r="B6519" i="1"/>
  <c r="B6520" i="1" s="1"/>
  <c r="B6521" i="1" s="1"/>
  <c r="B6522" i="1" s="1"/>
  <c r="B6523" i="1" s="1"/>
  <c r="B6524" i="1" s="1"/>
  <c r="B6525" i="1" s="1"/>
  <c r="B6526" i="1" s="1"/>
  <c r="B6527" i="1" s="1"/>
  <c r="B6528" i="1" s="1"/>
  <c r="B6529" i="1" s="1"/>
  <c r="B6531" i="1"/>
  <c r="B6532" i="1" s="1"/>
  <c r="B6533" i="1" s="1"/>
  <c r="B6534" i="1" s="1"/>
  <c r="B6535" i="1" s="1"/>
  <c r="B6536" i="1" s="1"/>
  <c r="B6537" i="1" s="1"/>
  <c r="B6539" i="1"/>
  <c r="B6540" i="1"/>
  <c r="B6541" i="1"/>
  <c r="B6542" i="1" s="1"/>
  <c r="B6543" i="1"/>
  <c r="B6544" i="1"/>
  <c r="B6545" i="1" s="1"/>
  <c r="B6546" i="1" s="1"/>
  <c r="B6547" i="1" s="1"/>
  <c r="B6548" i="1" s="1"/>
  <c r="B6549" i="1" s="1"/>
  <c r="B6551" i="1"/>
  <c r="B6553" i="1"/>
  <c r="B6555" i="1"/>
  <c r="B6556" i="1"/>
  <c r="B6557" i="1" s="1"/>
  <c r="B6558" i="1" s="1"/>
  <c r="B6560" i="1"/>
  <c r="B6561" i="1"/>
  <c r="B6563" i="1"/>
  <c r="B6565" i="1"/>
  <c r="B6566" i="1"/>
  <c r="B6568" i="1"/>
  <c r="B6570" i="1"/>
  <c r="B6571" i="1"/>
  <c r="B6572" i="1"/>
  <c r="B6573" i="1"/>
  <c r="B6574" i="1" s="1"/>
  <c r="B6576" i="1"/>
  <c r="B6578" i="1"/>
  <c r="B6580" i="1"/>
  <c r="B6582" i="1"/>
  <c r="B6584" i="1"/>
  <c r="B6585" i="1"/>
  <c r="B6586" i="1"/>
  <c r="B6587" i="1" s="1"/>
  <c r="B6589" i="1"/>
  <c r="B6591" i="1"/>
  <c r="B6593" i="1"/>
  <c r="B6595" i="1"/>
  <c r="B6596" i="1"/>
  <c r="B6597" i="1"/>
  <c r="B6598" i="1"/>
  <c r="B6599" i="1" s="1"/>
  <c r="B6600" i="1"/>
  <c r="B6601" i="1"/>
  <c r="B6602" i="1" s="1"/>
  <c r="B6603" i="1" s="1"/>
  <c r="B6604" i="1" s="1"/>
  <c r="B6605" i="1" s="1"/>
  <c r="B6607" i="1"/>
  <c r="B6608" i="1" s="1"/>
  <c r="B6609" i="1" s="1"/>
  <c r="B6610" i="1"/>
  <c r="B6612" i="1"/>
  <c r="B6614" i="1"/>
  <c r="B6616" i="1"/>
  <c r="B6618" i="1"/>
  <c r="B6619" i="1" s="1"/>
  <c r="B6620" i="1" s="1"/>
  <c r="B6621" i="1"/>
  <c r="B6622" i="1" s="1"/>
  <c r="B6623" i="1" s="1"/>
  <c r="B6624" i="1" s="1"/>
  <c r="B6626" i="1"/>
  <c r="B6628" i="1"/>
  <c r="B6630" i="1"/>
  <c r="B6632" i="1"/>
  <c r="B6634" i="1"/>
  <c r="B6636" i="1"/>
  <c r="B6637" i="1" s="1"/>
  <c r="B6638" i="1" s="1"/>
  <c r="B6639" i="1" s="1"/>
  <c r="B6640" i="1"/>
  <c r="B6641" i="1" s="1"/>
  <c r="B6642" i="1" s="1"/>
  <c r="B6643" i="1" s="1"/>
  <c r="B6644" i="1" s="1"/>
  <c r="B6646" i="1"/>
  <c r="B6648" i="1"/>
  <c r="B6650" i="1"/>
  <c r="B6651" i="1"/>
  <c r="B6652" i="1"/>
  <c r="B6654" i="1"/>
  <c r="B6656" i="1"/>
  <c r="B6657" i="1"/>
  <c r="B6658" i="1" s="1"/>
  <c r="B6659" i="1" s="1"/>
  <c r="B6661" i="1"/>
  <c r="B6662" i="1"/>
  <c r="B6663" i="1" s="1"/>
  <c r="B6665" i="1"/>
  <c r="B6666" i="1"/>
  <c r="B6667" i="1" s="1"/>
  <c r="B6669" i="1"/>
  <c r="B6670" i="1" s="1"/>
  <c r="B6671" i="1" s="1"/>
  <c r="B6672" i="1"/>
  <c r="B6673" i="1" s="1"/>
  <c r="B6674" i="1" s="1"/>
  <c r="B6676" i="1"/>
  <c r="B6678" i="1"/>
  <c r="B6679" i="1"/>
  <c r="B6680" i="1" s="1"/>
  <c r="B6681" i="1" s="1"/>
  <c r="B6682" i="1"/>
  <c r="B6683" i="1"/>
  <c r="B6684" i="1" s="1"/>
  <c r="B6685" i="1" s="1"/>
  <c r="B6686" i="1" s="1"/>
  <c r="B6687" i="1" s="1"/>
  <c r="B6689" i="1"/>
  <c r="B6691" i="1"/>
  <c r="B6693" i="1"/>
  <c r="B6695" i="1"/>
  <c r="B6697" i="1"/>
  <c r="B6699" i="1"/>
  <c r="B6701" i="1"/>
  <c r="B6702" i="1" s="1"/>
  <c r="B6704" i="1"/>
  <c r="B6706" i="1"/>
  <c r="B6708" i="1"/>
  <c r="B6710" i="1"/>
  <c r="B6712" i="1"/>
  <c r="B6714" i="1"/>
  <c r="B6715" i="1"/>
  <c r="B6716" i="1" s="1"/>
  <c r="B6717" i="1" s="1"/>
  <c r="B6718" i="1" s="1"/>
  <c r="B6719" i="1" s="1"/>
  <c r="B6720" i="1" s="1"/>
  <c r="B6721" i="1" s="1"/>
  <c r="B6722" i="1" s="1"/>
  <c r="B6723" i="1" s="1"/>
  <c r="B6725" i="1"/>
  <c r="B6726" i="1" s="1"/>
  <c r="B6727" i="1" s="1"/>
  <c r="B6728" i="1" s="1"/>
  <c r="B6729" i="1" s="1"/>
  <c r="B6730" i="1" s="1"/>
  <c r="B6731" i="1" s="1"/>
  <c r="B6732" i="1" s="1"/>
  <c r="B6733" i="1" s="1"/>
  <c r="B6734" i="1" s="1"/>
  <c r="B6736" i="1"/>
  <c r="B6738" i="1"/>
  <c r="B6740" i="1"/>
  <c r="B6742" i="1"/>
  <c r="B6743" i="1"/>
  <c r="B6744" i="1" s="1"/>
  <c r="B6745" i="1" s="1"/>
  <c r="B6746" i="1" s="1"/>
  <c r="B6748" i="1"/>
  <c r="B6750" i="1"/>
  <c r="B6752" i="1"/>
  <c r="B6754" i="1"/>
  <c r="B6755" i="1"/>
  <c r="B6756" i="1"/>
  <c r="B6757" i="1" s="1"/>
  <c r="B6758" i="1" s="1"/>
  <c r="B6759" i="1" s="1"/>
  <c r="B6760" i="1" s="1"/>
  <c r="B6762" i="1"/>
  <c r="B6764" i="1"/>
  <c r="B6766" i="1"/>
  <c r="B6768" i="1"/>
  <c r="B6769" i="1" s="1"/>
  <c r="B6770" i="1" s="1"/>
  <c r="B6771" i="1" s="1"/>
  <c r="B6773" i="1"/>
  <c r="B6774" i="1" s="1"/>
  <c r="B6775" i="1" s="1"/>
  <c r="B6776" i="1"/>
  <c r="B6777" i="1" s="1"/>
  <c r="B6779" i="1"/>
  <c r="B6780" i="1" s="1"/>
  <c r="B6781" i="1" s="1"/>
  <c r="B6782" i="1" s="1"/>
  <c r="B6784" i="1"/>
  <c r="B6785" i="1" s="1"/>
  <c r="B6786" i="1"/>
  <c r="B6787" i="1"/>
  <c r="B6788" i="1" s="1"/>
  <c r="B6789" i="1" s="1"/>
  <c r="B6790" i="1" s="1"/>
  <c r="B6792" i="1"/>
  <c r="B6794" i="1"/>
  <c r="B6796" i="1"/>
  <c r="B6798" i="1"/>
  <c r="B6800" i="1"/>
  <c r="B6801" i="1"/>
  <c r="B6802" i="1" s="1"/>
  <c r="B6804" i="1"/>
  <c r="B6806" i="1"/>
  <c r="B6808" i="1"/>
  <c r="B6810" i="1"/>
  <c r="B6811" i="1"/>
  <c r="B6812" i="1" s="1"/>
  <c r="B6813" i="1" s="1"/>
  <c r="B6814" i="1" s="1"/>
  <c r="B6815" i="1" s="1"/>
  <c r="B6816" i="1" s="1"/>
  <c r="B6817" i="1" s="1"/>
  <c r="B6819" i="1"/>
  <c r="B6820" i="1"/>
  <c r="B6822" i="1"/>
  <c r="B6823" i="1"/>
  <c r="B6824" i="1" s="1"/>
  <c r="B6825" i="1" s="1"/>
  <c r="B6826" i="1" s="1"/>
  <c r="B6827" i="1" s="1"/>
  <c r="B6828" i="1" s="1"/>
  <c r="B6829" i="1" s="1"/>
  <c r="B6830" i="1" s="1"/>
  <c r="B6831" i="1" s="1"/>
  <c r="B6833" i="1"/>
  <c r="B6835" i="1"/>
  <c r="B6837" i="1"/>
  <c r="B6839" i="1"/>
  <c r="B6841" i="1"/>
  <c r="B6843" i="1"/>
  <c r="B6845" i="1"/>
  <c r="B6847" i="1"/>
  <c r="B6849" i="1"/>
  <c r="B6851" i="1"/>
  <c r="B6852" i="1"/>
  <c r="B6853" i="1"/>
  <c r="B6854" i="1" s="1"/>
  <c r="B6855" i="1" s="1"/>
  <c r="B6857" i="1"/>
  <c r="B6859" i="1"/>
  <c r="B6861" i="1"/>
  <c r="B6863" i="1"/>
  <c r="B6864" i="1"/>
  <c r="B6865" i="1"/>
  <c r="B6866" i="1" s="1"/>
  <c r="B6868" i="1"/>
  <c r="B6870" i="1"/>
  <c r="B6872" i="1"/>
  <c r="B6874" i="1"/>
  <c r="B6875" i="1"/>
  <c r="B6876" i="1"/>
  <c r="B6877" i="1" s="1"/>
  <c r="B6878" i="1" s="1"/>
  <c r="B6879" i="1" s="1"/>
  <c r="B6880" i="1" s="1"/>
  <c r="B6881" i="1" s="1"/>
  <c r="B6883" i="1"/>
  <c r="B6884" i="1"/>
  <c r="B6885" i="1"/>
  <c r="B6886" i="1"/>
  <c r="B6887" i="1" s="1"/>
  <c r="B6888" i="1" s="1"/>
  <c r="B6889" i="1"/>
  <c r="B6890" i="1" s="1"/>
  <c r="B6891" i="1" s="1"/>
  <c r="B6892" i="1" s="1"/>
  <c r="B6893" i="1" s="1"/>
  <c r="B6894" i="1" s="1"/>
  <c r="B6896" i="1"/>
  <c r="B6898" i="1"/>
  <c r="B6899" i="1"/>
  <c r="B6901" i="1"/>
  <c r="B6903" i="1"/>
  <c r="B6904" i="1"/>
  <c r="B6905" i="1"/>
  <c r="B6906" i="1"/>
  <c r="B6907" i="1" s="1"/>
  <c r="B6909" i="1"/>
  <c r="B6910" i="1" s="1"/>
  <c r="B6911" i="1" s="1"/>
  <c r="B6912" i="1" s="1"/>
  <c r="B6914" i="1"/>
  <c r="B6916" i="1"/>
  <c r="B6918" i="1"/>
  <c r="B6920" i="1"/>
  <c r="B6922" i="1"/>
  <c r="B6924" i="1"/>
  <c r="B6925" i="1" s="1"/>
  <c r="B6926" i="1" s="1"/>
  <c r="B6927" i="1" s="1"/>
  <c r="B6929" i="1"/>
  <c r="B6930" i="1" s="1"/>
  <c r="B6931" i="1" s="1"/>
  <c r="B6932" i="1" s="1"/>
  <c r="B6933" i="1" s="1"/>
  <c r="B6935" i="1"/>
  <c r="B6936" i="1" s="1"/>
  <c r="B6937" i="1" s="1"/>
  <c r="B6938" i="1"/>
  <c r="B6940" i="1"/>
  <c r="B6941" i="1" s="1"/>
  <c r="B6942" i="1" s="1"/>
  <c r="B6943" i="1"/>
  <c r="B6944" i="1" s="1"/>
  <c r="B6945" i="1" s="1"/>
  <c r="B6947" i="1"/>
  <c r="B6949" i="1"/>
  <c r="B6951" i="1"/>
  <c r="B6952" i="1" s="1"/>
  <c r="B6953" i="1"/>
  <c r="B6954" i="1"/>
  <c r="B6955" i="1" s="1"/>
  <c r="B6957" i="1"/>
  <c r="B6958" i="1"/>
  <c r="B6959" i="1"/>
  <c r="B6960" i="1"/>
  <c r="B6961" i="1" s="1"/>
  <c r="B6962" i="1" s="1"/>
  <c r="B6964" i="1"/>
  <c r="B6966" i="1"/>
  <c r="B6968" i="1"/>
  <c r="B6970" i="1"/>
  <c r="B6971" i="1"/>
  <c r="B6972" i="1"/>
  <c r="B6973" i="1" s="1"/>
  <c r="B6974" i="1"/>
  <c r="B6976" i="1"/>
  <c r="B6977" i="1" s="1"/>
  <c r="B6979" i="1"/>
  <c r="B6981" i="1"/>
  <c r="B6982" i="1"/>
  <c r="B6984" i="1"/>
  <c r="B6986" i="1"/>
  <c r="B6988" i="1"/>
  <c r="B6989" i="1" s="1"/>
  <c r="B6990" i="1" s="1"/>
  <c r="B6991" i="1" s="1"/>
  <c r="B6992" i="1" s="1"/>
  <c r="B6993" i="1" s="1"/>
  <c r="B6994" i="1" s="1"/>
  <c r="B6995" i="1" s="1"/>
  <c r="B6997" i="1"/>
  <c r="B6998" i="1"/>
  <c r="B6999" i="1" s="1"/>
  <c r="B7000" i="1" s="1"/>
  <c r="B7002" i="1"/>
  <c r="B7004" i="1"/>
  <c r="B7006" i="1"/>
  <c r="B7008" i="1"/>
  <c r="B7010" i="1"/>
  <c r="B7011" i="1"/>
  <c r="B7012" i="1"/>
  <c r="B7014" i="1"/>
  <c r="B7015" i="1"/>
  <c r="B7016" i="1"/>
  <c r="B7017" i="1" s="1"/>
  <c r="B7018" i="1" s="1"/>
  <c r="B7019" i="1" s="1"/>
  <c r="B7020" i="1" s="1"/>
  <c r="B7021" i="1" s="1"/>
  <c r="B7022" i="1" s="1"/>
  <c r="B7023" i="1" s="1"/>
  <c r="B7024" i="1" s="1"/>
  <c r="B7025" i="1" s="1"/>
  <c r="B7026" i="1" s="1"/>
  <c r="B7028" i="1"/>
  <c r="B7030" i="1"/>
  <c r="B7031" i="1"/>
  <c r="B7033" i="1"/>
  <c r="B7035" i="1"/>
  <c r="B7036" i="1"/>
  <c r="B7037" i="1"/>
  <c r="B7038" i="1" s="1"/>
  <c r="B7039" i="1"/>
  <c r="B7041" i="1"/>
  <c r="B7042" i="1"/>
  <c r="B7043" i="1" s="1"/>
  <c r="B7044" i="1" s="1"/>
  <c r="B7045" i="1"/>
  <c r="B7047" i="1"/>
  <c r="B7049" i="1"/>
  <c r="B7051" i="1"/>
  <c r="B7053" i="1"/>
  <c r="B7055" i="1"/>
  <c r="B7057" i="1"/>
  <c r="B7059" i="1"/>
  <c r="B7060" i="1"/>
  <c r="B7061" i="1" s="1"/>
  <c r="B7062" i="1" s="1"/>
  <c r="B7064" i="1"/>
  <c r="B7065" i="1"/>
  <c r="B7066" i="1"/>
  <c r="B7067" i="1" s="1"/>
  <c r="B7068" i="1" s="1"/>
  <c r="B7070" i="1"/>
  <c r="B7071" i="1" s="1"/>
  <c r="B7072" i="1" s="1"/>
  <c r="B7073" i="1" s="1"/>
  <c r="B7074" i="1" s="1"/>
  <c r="B7076" i="1"/>
  <c r="B7078" i="1"/>
  <c r="B7080" i="1"/>
  <c r="B7081" i="1"/>
  <c r="B7083" i="1"/>
  <c r="B7085" i="1"/>
  <c r="B7086" i="1"/>
  <c r="B7087" i="1"/>
  <c r="B7088" i="1" s="1"/>
  <c r="B7089" i="1" s="1"/>
  <c r="B7091" i="1"/>
  <c r="B7093" i="1"/>
  <c r="B7095" i="1"/>
  <c r="B7096" i="1" s="1"/>
  <c r="B7097" i="1"/>
  <c r="B7099" i="1"/>
  <c r="B7101" i="1"/>
  <c r="B7102" i="1" s="1"/>
  <c r="B7104" i="1"/>
  <c r="B7106" i="1"/>
  <c r="B7107" i="1" s="1"/>
  <c r="B7108" i="1" s="1"/>
  <c r="B7109" i="1" s="1"/>
  <c r="B7111" i="1"/>
  <c r="B7113" i="1"/>
  <c r="B7115" i="1"/>
  <c r="B7117" i="1"/>
  <c r="B7118" i="1"/>
  <c r="B7119" i="1"/>
  <c r="B7120" i="1" s="1"/>
  <c r="B7121" i="1" s="1"/>
  <c r="B7123" i="1"/>
  <c r="B7124" i="1" s="1"/>
  <c r="B7125" i="1" s="1"/>
  <c r="B7127" i="1"/>
  <c r="B7128" i="1"/>
  <c r="B7130" i="1"/>
  <c r="B7132" i="1"/>
  <c r="B7134" i="1"/>
  <c r="B7136" i="1"/>
  <c r="B7137" i="1"/>
  <c r="B7139" i="1"/>
  <c r="B7140" i="1"/>
  <c r="B7142" i="1"/>
  <c r="B7143" i="1"/>
  <c r="B7144" i="1" s="1"/>
  <c r="B7145" i="1" s="1"/>
  <c r="B7147" i="1"/>
  <c r="B7148" i="1" s="1"/>
  <c r="B7149" i="1" s="1"/>
  <c r="B7150" i="1" s="1"/>
  <c r="B7151" i="1"/>
  <c r="B7152" i="1" s="1"/>
  <c r="B7153" i="1" s="1"/>
  <c r="B7154" i="1" s="1"/>
  <c r="B7156" i="1"/>
  <c r="B7158" i="1"/>
  <c r="B7160" i="1"/>
  <c r="B7162" i="1"/>
  <c r="B7164" i="1"/>
  <c r="B7166" i="1"/>
  <c r="B7167" i="1" s="1"/>
  <c r="B7168" i="1" s="1"/>
  <c r="B7169" i="1" s="1"/>
  <c r="B7171" i="1"/>
  <c r="B7172" i="1" s="1"/>
  <c r="B7173" i="1" s="1"/>
  <c r="B7174" i="1"/>
  <c r="B7175" i="1"/>
  <c r="B7177" i="1"/>
  <c r="B7178" i="1"/>
  <c r="B7179" i="1"/>
  <c r="B7180" i="1" s="1"/>
  <c r="B7182" i="1"/>
  <c r="B7184" i="1"/>
  <c r="B7186" i="1"/>
  <c r="B7187" i="1"/>
  <c r="B7188" i="1" s="1"/>
  <c r="B7190" i="1"/>
  <c r="B7192" i="1"/>
  <c r="B7193" i="1"/>
  <c r="B7194" i="1" s="1"/>
  <c r="B7195" i="1" s="1"/>
  <c r="B7196" i="1" s="1"/>
  <c r="B7197" i="1" s="1"/>
  <c r="B7198" i="1" s="1"/>
  <c r="B7199" i="1" s="1"/>
  <c r="B7200" i="1" s="1"/>
  <c r="B7201" i="1" s="1"/>
  <c r="B7203" i="1"/>
  <c r="B7205" i="1"/>
  <c r="B7207" i="1"/>
  <c r="B7209" i="1"/>
  <c r="B7211" i="1"/>
  <c r="B7212" i="1"/>
  <c r="B7214" i="1"/>
  <c r="B7216" i="1"/>
  <c r="B7218" i="1"/>
  <c r="B7220" i="1"/>
  <c r="B7222" i="1"/>
  <c r="B7223" i="1" s="1"/>
  <c r="B7224" i="1" s="1"/>
  <c r="B7225" i="1" s="1"/>
  <c r="B7227" i="1"/>
  <c r="B7229" i="1"/>
  <c r="B7231" i="1"/>
  <c r="B7233" i="1"/>
  <c r="B7235" i="1"/>
  <c r="B7236" i="1"/>
  <c r="B7237" i="1" s="1"/>
  <c r="B7238" i="1" s="1"/>
  <c r="B7239" i="1" s="1"/>
  <c r="B7240" i="1" s="1"/>
  <c r="B7241" i="1" s="1"/>
  <c r="B7242" i="1" s="1"/>
  <c r="B7244" i="1"/>
  <c r="B7246" i="1"/>
  <c r="B7249" i="1"/>
  <c r="B7251" i="1"/>
  <c r="B7254" i="1"/>
  <c r="B7257" i="1"/>
  <c r="B7258" i="1" s="1"/>
  <c r="B7259" i="1" s="1"/>
  <c r="B7260" i="1" s="1"/>
  <c r="B7261" i="1" s="1"/>
  <c r="B7263" i="1"/>
  <c r="B7265" i="1"/>
  <c r="B7267" i="1"/>
  <c r="B7269" i="1"/>
  <c r="B7271" i="1"/>
  <c r="B7273" i="1"/>
  <c r="B7274" i="1"/>
  <c r="B7275" i="1"/>
  <c r="B7276" i="1" s="1"/>
  <c r="B7277" i="1"/>
  <c r="B7278" i="1"/>
  <c r="B7279" i="1" s="1"/>
  <c r="B7280" i="1" s="1"/>
  <c r="B7282" i="1"/>
  <c r="B7283" i="1"/>
  <c r="B7284" i="1" s="1"/>
  <c r="B7285" i="1" s="1"/>
  <c r="B7286" i="1" s="1"/>
  <c r="B7288" i="1"/>
  <c r="B7289" i="1"/>
  <c r="B7290" i="1" s="1"/>
  <c r="B7291" i="1" s="1"/>
  <c r="B7292" i="1"/>
  <c r="B7293" i="1" s="1"/>
  <c r="B7294" i="1" s="1"/>
  <c r="A3" i="1"/>
  <c r="A4" i="1"/>
  <c r="A6" i="1"/>
  <c r="A7" i="1"/>
  <c r="A8" i="1" s="1"/>
  <c r="A9" i="1" s="1"/>
  <c r="A10" i="1" s="1"/>
  <c r="A11" i="1"/>
  <c r="A12" i="1" s="1"/>
  <c r="A13" i="1" s="1"/>
  <c r="A14" i="1" s="1"/>
  <c r="A15" i="1" s="1"/>
  <c r="A16" i="1" s="1"/>
  <c r="A17" i="1" s="1"/>
  <c r="A18" i="1" s="1"/>
  <c r="A19" i="1" s="1"/>
  <c r="A20" i="1" s="1"/>
  <c r="A21" i="1" s="1"/>
  <c r="A22" i="1" s="1"/>
  <c r="A23" i="1" s="1"/>
  <c r="A24" i="1" s="1"/>
  <c r="A25" i="1" s="1"/>
  <c r="A26" i="1" s="1"/>
  <c r="A28" i="1"/>
  <c r="A29" i="1" s="1"/>
  <c r="A30" i="1" s="1"/>
  <c r="A31" i="1" s="1"/>
  <c r="A33" i="1"/>
  <c r="A34" i="1"/>
  <c r="A35" i="1" s="1"/>
  <c r="A36" i="1" s="1"/>
  <c r="A37" i="1" s="1"/>
  <c r="A38" i="1" s="1"/>
  <c r="A39" i="1" s="1"/>
  <c r="A40" i="1" s="1"/>
  <c r="A41" i="1"/>
  <c r="A43" i="1"/>
  <c r="A46" i="1"/>
  <c r="A47" i="1"/>
  <c r="A48" i="1"/>
  <c r="A49" i="1" s="1"/>
  <c r="A50" i="1" s="1"/>
  <c r="A51" i="1" s="1"/>
  <c r="A52" i="1" s="1"/>
  <c r="A53" i="1" s="1"/>
  <c r="A54" i="1" s="1"/>
  <c r="A55" i="1"/>
  <c r="A56" i="1" s="1"/>
  <c r="A57" i="1" s="1"/>
  <c r="A58" i="1" s="1"/>
  <c r="A60" i="1"/>
  <c r="A62" i="1"/>
  <c r="A64" i="1"/>
  <c r="A66" i="1"/>
  <c r="A68" i="1"/>
  <c r="A70" i="1"/>
  <c r="A72" i="1"/>
  <c r="A74" i="1"/>
  <c r="A76" i="1"/>
  <c r="A78" i="1"/>
  <c r="A80" i="1"/>
  <c r="A82" i="1"/>
  <c r="A84" i="1"/>
  <c r="A86" i="1"/>
  <c r="A87" i="1" s="1"/>
  <c r="A88" i="1" s="1"/>
  <c r="A89" i="1" s="1"/>
  <c r="A90" i="1"/>
  <c r="A91" i="1" s="1"/>
  <c r="A92" i="1" s="1"/>
  <c r="A93" i="1" s="1"/>
  <c r="A94" i="1"/>
  <c r="A95" i="1" s="1"/>
  <c r="A96" i="1" s="1"/>
  <c r="A97" i="1" s="1"/>
  <c r="A99" i="1"/>
  <c r="A101" i="1"/>
  <c r="A103" i="1"/>
  <c r="A105" i="1"/>
  <c r="A107" i="1"/>
  <c r="A109" i="1"/>
  <c r="A111" i="1"/>
  <c r="A113" i="1"/>
  <c r="A114" i="1"/>
  <c r="A116" i="1"/>
  <c r="A118" i="1"/>
  <c r="A120" i="1"/>
  <c r="A122" i="1"/>
  <c r="A124" i="1"/>
  <c r="A125" i="1"/>
  <c r="A126" i="1"/>
  <c r="A127" i="1"/>
  <c r="A128" i="1" s="1"/>
  <c r="A129" i="1" s="1"/>
  <c r="A130" i="1" s="1"/>
  <c r="A131" i="1" s="1"/>
  <c r="A132" i="1" s="1"/>
  <c r="A134" i="1"/>
  <c r="A136" i="1"/>
  <c r="A138" i="1"/>
  <c r="A140" i="1"/>
  <c r="A142" i="1"/>
  <c r="A144" i="1"/>
  <c r="A146" i="1"/>
  <c r="A148" i="1"/>
  <c r="A150" i="1"/>
  <c r="A152" i="1"/>
  <c r="A153" i="1"/>
  <c r="A154" i="1"/>
  <c r="A155" i="1"/>
  <c r="A156" i="1" s="1"/>
  <c r="A157" i="1" s="1"/>
  <c r="A158" i="1" s="1"/>
  <c r="A160" i="1"/>
  <c r="A162" i="1"/>
  <c r="A164" i="1"/>
  <c r="A166" i="1"/>
  <c r="A168" i="1"/>
  <c r="A170" i="1"/>
  <c r="A172" i="1"/>
  <c r="A174" i="1"/>
  <c r="A175" i="1"/>
  <c r="A176" i="1"/>
  <c r="A177" i="1"/>
  <c r="A178" i="1"/>
  <c r="A179" i="1"/>
  <c r="A180" i="1" s="1"/>
  <c r="A182" i="1"/>
  <c r="A184" i="1"/>
  <c r="A186" i="1"/>
  <c r="A188" i="1"/>
  <c r="A190" i="1"/>
  <c r="A192" i="1"/>
  <c r="A194" i="1"/>
  <c r="A196" i="1"/>
  <c r="A197" i="1" s="1"/>
  <c r="A198" i="1" s="1"/>
  <c r="A200" i="1"/>
  <c r="A202" i="1"/>
  <c r="A204" i="1"/>
  <c r="A206" i="1"/>
  <c r="A207" i="1"/>
  <c r="A208" i="1"/>
  <c r="A209" i="1"/>
  <c r="A211" i="1"/>
  <c r="A213" i="1"/>
  <c r="A215" i="1"/>
  <c r="A217" i="1"/>
  <c r="A219" i="1"/>
  <c r="A220" i="1"/>
  <c r="A221" i="1"/>
  <c r="A222" i="1"/>
  <c r="A223" i="1" s="1"/>
  <c r="A225" i="1"/>
  <c r="A227" i="1"/>
  <c r="A229" i="1"/>
  <c r="A231" i="1"/>
  <c r="A233" i="1"/>
  <c r="A235" i="1"/>
  <c r="A236" i="1"/>
  <c r="A237" i="1" s="1"/>
  <c r="A238" i="1" s="1"/>
  <c r="A239" i="1" s="1"/>
  <c r="A241" i="1"/>
  <c r="A243" i="1"/>
  <c r="A244" i="1"/>
  <c r="A246" i="1"/>
  <c r="A247" i="1"/>
  <c r="A248" i="1" s="1"/>
  <c r="A250" i="1"/>
  <c r="A252" i="1"/>
  <c r="A254" i="1"/>
  <c r="A255" i="1"/>
  <c r="A256" i="1" s="1"/>
  <c r="A257" i="1" s="1"/>
  <c r="A258" i="1" s="1"/>
  <c r="A259" i="1" s="1"/>
  <c r="A260" i="1" s="1"/>
  <c r="A261" i="1" s="1"/>
  <c r="A262" i="1" s="1"/>
  <c r="A263" i="1" s="1"/>
  <c r="A264" i="1" s="1"/>
  <c r="A265" i="1" s="1"/>
  <c r="A266" i="1" s="1"/>
  <c r="A267" i="1" s="1"/>
  <c r="A268" i="1" s="1"/>
  <c r="A269" i="1" s="1"/>
  <c r="A270" i="1" s="1"/>
  <c r="A271" i="1" s="1"/>
  <c r="A273" i="1"/>
  <c r="A275" i="1"/>
  <c r="A277" i="1"/>
  <c r="A279" i="1"/>
  <c r="A281" i="1"/>
  <c r="A283" i="1"/>
  <c r="A284" i="1"/>
  <c r="A285" i="1"/>
  <c r="A286" i="1" s="1"/>
  <c r="A287" i="1" s="1"/>
  <c r="A289" i="1"/>
  <c r="A290" i="1" s="1"/>
  <c r="A291" i="1" s="1"/>
  <c r="A292" i="1" s="1"/>
  <c r="A293" i="1"/>
  <c r="A295" i="1"/>
  <c r="A297" i="1"/>
  <c r="A298" i="1" s="1"/>
  <c r="A300" i="1"/>
  <c r="A302" i="1"/>
  <c r="A304" i="1"/>
  <c r="A305" i="1"/>
  <c r="A306" i="1"/>
  <c r="A307" i="1" s="1"/>
  <c r="A309" i="1"/>
  <c r="A310" i="1" s="1"/>
  <c r="A311" i="1" s="1"/>
  <c r="A312" i="1" s="1"/>
  <c r="A314" i="1"/>
  <c r="A316" i="1"/>
  <c r="A317" i="1"/>
  <c r="A319" i="1"/>
  <c r="A320" i="1" s="1"/>
  <c r="A322" i="1"/>
  <c r="A323" i="1" s="1"/>
  <c r="A324" i="1" s="1"/>
  <c r="A325" i="1" s="1"/>
  <c r="A326" i="1" s="1"/>
  <c r="A327" i="1" s="1"/>
  <c r="A328" i="1" s="1"/>
  <c r="A329" i="1" s="1"/>
  <c r="A331" i="1"/>
  <c r="A332" i="1"/>
  <c r="A333" i="1" s="1"/>
  <c r="A335" i="1"/>
  <c r="A336" i="1"/>
  <c r="A337" i="1"/>
  <c r="A339" i="1"/>
  <c r="A341" i="1"/>
  <c r="A342" i="1"/>
  <c r="A344" i="1"/>
  <c r="A346" i="1"/>
  <c r="A347" i="1"/>
  <c r="A348" i="1"/>
  <c r="A349" i="1"/>
  <c r="A350" i="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3" i="1"/>
  <c r="A385" i="1"/>
  <c r="A386" i="1" s="1"/>
  <c r="A387" i="1" s="1"/>
  <c r="A388" i="1" s="1"/>
  <c r="A389" i="1" s="1"/>
  <c r="A391" i="1"/>
  <c r="A392" i="1"/>
  <c r="A394" i="1"/>
  <c r="A395" i="1"/>
  <c r="A396" i="1"/>
  <c r="A397" i="1"/>
  <c r="A399" i="1"/>
  <c r="A401" i="1"/>
  <c r="A403" i="1"/>
  <c r="A404" i="1"/>
  <c r="A406" i="1"/>
  <c r="A408" i="1"/>
  <c r="A410" i="1"/>
  <c r="A411" i="1"/>
  <c r="A413" i="1"/>
  <c r="A414" i="1"/>
  <c r="A415" i="1"/>
  <c r="A416" i="1"/>
  <c r="A417" i="1"/>
  <c r="A419" i="1"/>
  <c r="A421" i="1"/>
  <c r="A423" i="1"/>
  <c r="A425" i="1"/>
  <c r="A427" i="1"/>
  <c r="A428" i="1"/>
  <c r="A430" i="1"/>
  <c r="A432" i="1"/>
  <c r="A433" i="1"/>
  <c r="A435" i="1"/>
  <c r="A436" i="1"/>
  <c r="A437" i="1" s="1"/>
  <c r="A438" i="1" s="1"/>
  <c r="A440" i="1"/>
  <c r="A442" i="1"/>
  <c r="A443" i="1" s="1"/>
  <c r="A445" i="1"/>
  <c r="A447" i="1"/>
  <c r="A448" i="1"/>
  <c r="A450" i="1"/>
  <c r="A452" i="1"/>
  <c r="A453" i="1"/>
  <c r="A455" i="1"/>
  <c r="A457" i="1"/>
  <c r="A458" i="1" s="1"/>
  <c r="A460" i="1"/>
  <c r="A461" i="1"/>
  <c r="A462" i="1" s="1"/>
  <c r="A463" i="1" s="1"/>
  <c r="A464" i="1" s="1"/>
  <c r="A465" i="1"/>
  <c r="A467" i="1"/>
  <c r="A468" i="1"/>
  <c r="A469" i="1" s="1"/>
  <c r="A471" i="1"/>
  <c r="A473" i="1"/>
  <c r="A474" i="1"/>
  <c r="A476" i="1"/>
  <c r="A477" i="1"/>
  <c r="A478" i="1"/>
  <c r="A480" i="1"/>
  <c r="A482" i="1"/>
  <c r="A483" i="1" s="1"/>
  <c r="A485" i="1"/>
  <c r="A486" i="1"/>
  <c r="A488" i="1"/>
  <c r="A489" i="1"/>
  <c r="A490" i="1"/>
  <c r="A491" i="1"/>
  <c r="A492" i="1"/>
  <c r="A493" i="1" s="1"/>
  <c r="A494" i="1" s="1"/>
  <c r="A496" i="1"/>
  <c r="A497" i="1"/>
  <c r="A498" i="1"/>
  <c r="A499" i="1"/>
  <c r="A501" i="1"/>
  <c r="A502" i="1"/>
  <c r="A503" i="1"/>
  <c r="A505" i="1"/>
  <c r="A506" i="1"/>
  <c r="A507" i="1"/>
  <c r="A509" i="1"/>
  <c r="A510" i="1"/>
  <c r="A512" i="1"/>
  <c r="A513" i="1"/>
  <c r="A514" i="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c r="A537" i="1" s="1"/>
  <c r="A538" i="1" s="1"/>
  <c r="A539" i="1" s="1"/>
  <c r="A540" i="1" s="1"/>
  <c r="A541" i="1" s="1"/>
  <c r="A542" i="1" s="1"/>
  <c r="A543" i="1" s="1"/>
  <c r="A544" i="1" s="1"/>
  <c r="A545" i="1" s="1"/>
  <c r="A546" i="1" s="1"/>
  <c r="A547" i="1" s="1"/>
  <c r="A548" i="1" s="1"/>
  <c r="A549" i="1" s="1"/>
  <c r="A550" i="1" s="1"/>
  <c r="A552" i="1"/>
  <c r="A553" i="1"/>
  <c r="A555" i="1"/>
  <c r="A557" i="1"/>
  <c r="A559" i="1"/>
  <c r="A561" i="1"/>
  <c r="A563" i="1"/>
  <c r="A565" i="1"/>
  <c r="A566" i="1"/>
  <c r="A568" i="1"/>
  <c r="A569" i="1"/>
  <c r="A571" i="1"/>
  <c r="A572" i="1" s="1"/>
  <c r="A574" i="1"/>
  <c r="A576" i="1"/>
  <c r="A578" i="1"/>
  <c r="A580" i="1"/>
  <c r="A582" i="1"/>
  <c r="A584" i="1"/>
  <c r="A586" i="1"/>
  <c r="A588" i="1"/>
  <c r="A590" i="1"/>
  <c r="A592" i="1"/>
  <c r="A594" i="1"/>
  <c r="A596" i="1"/>
  <c r="A597" i="1"/>
  <c r="A599" i="1"/>
  <c r="A600" i="1"/>
  <c r="A601" i="1" s="1"/>
  <c r="A602" i="1" s="1"/>
  <c r="A604" i="1"/>
  <c r="A606" i="1"/>
  <c r="A608" i="1"/>
  <c r="A609" i="1"/>
  <c r="A610" i="1"/>
  <c r="A611" i="1"/>
  <c r="A613" i="1"/>
  <c r="A615" i="1"/>
  <c r="A616" i="1"/>
  <c r="A618" i="1"/>
  <c r="A620" i="1"/>
  <c r="A621" i="1"/>
  <c r="A622" i="1"/>
  <c r="A623" i="1"/>
  <c r="A624" i="1" s="1"/>
  <c r="A626" i="1"/>
  <c r="A628" i="1"/>
  <c r="A629" i="1"/>
  <c r="A630" i="1" s="1"/>
  <c r="A631" i="1" s="1"/>
  <c r="A633" i="1"/>
  <c r="A635" i="1"/>
  <c r="A637" i="1"/>
  <c r="A639" i="1"/>
  <c r="A641" i="1"/>
  <c r="A643" i="1"/>
  <c r="A645" i="1"/>
  <c r="A647" i="1"/>
  <c r="A648" i="1"/>
  <c r="A649" i="1"/>
  <c r="A650" i="1" s="1"/>
  <c r="A652" i="1"/>
  <c r="A654" i="1"/>
  <c r="A655" i="1"/>
  <c r="A657" i="1"/>
  <c r="A658" i="1" s="1"/>
  <c r="A660" i="1"/>
  <c r="A662" i="1"/>
  <c r="A663" i="1" s="1"/>
  <c r="A664" i="1" s="1"/>
  <c r="A665" i="1" s="1"/>
  <c r="A666" i="1"/>
  <c r="A667" i="1" s="1"/>
  <c r="A668" i="1" s="1"/>
  <c r="A670" i="1"/>
  <c r="A671" i="1"/>
  <c r="A672" i="1" s="1"/>
  <c r="A673" i="1" s="1"/>
  <c r="A674" i="1" s="1"/>
  <c r="A676" i="1"/>
  <c r="A678" i="1"/>
  <c r="A680" i="1"/>
  <c r="A681" i="1"/>
  <c r="A682" i="1" s="1"/>
  <c r="A683" i="1" s="1"/>
  <c r="A684" i="1" s="1"/>
  <c r="A685" i="1" s="1"/>
  <c r="A686" i="1"/>
  <c r="A687" i="1" s="1"/>
  <c r="A688" i="1" s="1"/>
  <c r="A689" i="1" s="1"/>
  <c r="A691" i="1"/>
  <c r="A693" i="1"/>
  <c r="A694" i="1"/>
  <c r="A696" i="1"/>
  <c r="A698" i="1"/>
  <c r="A700" i="1"/>
  <c r="A702" i="1"/>
  <c r="A703" i="1" s="1"/>
  <c r="A704" i="1" s="1"/>
  <c r="A706" i="1"/>
  <c r="A707" i="1"/>
  <c r="A708" i="1"/>
  <c r="A709" i="1"/>
  <c r="A711" i="1"/>
  <c r="A712" i="1"/>
  <c r="A713" i="1" s="1"/>
  <c r="A715" i="1"/>
  <c r="A716" i="1" s="1"/>
  <c r="A717" i="1" s="1"/>
  <c r="A718" i="1" s="1"/>
  <c r="A719" i="1"/>
  <c r="A720" i="1"/>
  <c r="A721" i="1"/>
  <c r="A722" i="1"/>
  <c r="A723" i="1" s="1"/>
  <c r="A725" i="1"/>
  <c r="A727" i="1"/>
  <c r="A728" i="1"/>
  <c r="A729" i="1"/>
  <c r="A730" i="1"/>
  <c r="A732" i="1"/>
  <c r="A734" i="1"/>
  <c r="A735" i="1" s="1"/>
  <c r="A736" i="1" s="1"/>
  <c r="A738" i="1"/>
  <c r="A739" i="1"/>
  <c r="A741" i="1"/>
  <c r="A743" i="1"/>
  <c r="A744" i="1"/>
  <c r="A745" i="1"/>
  <c r="A746" i="1"/>
  <c r="A747" i="1" s="1"/>
  <c r="A748" i="1" s="1"/>
  <c r="A749" i="1" s="1"/>
  <c r="A750" i="1" s="1"/>
  <c r="A751" i="1" s="1"/>
  <c r="A752" i="1" s="1"/>
  <c r="A754" i="1"/>
  <c r="A756" i="1"/>
  <c r="A758" i="1"/>
  <c r="A759" i="1"/>
  <c r="A760" i="1"/>
  <c r="A761" i="1"/>
  <c r="A762" i="1" s="1"/>
  <c r="A763" i="1" s="1"/>
  <c r="A764" i="1" s="1"/>
  <c r="A766" i="1"/>
  <c r="A767" i="1" s="1"/>
  <c r="A768" i="1" s="1"/>
  <c r="A769" i="1" s="1"/>
  <c r="A770" i="1"/>
  <c r="A771" i="1" s="1"/>
  <c r="A772" i="1" s="1"/>
  <c r="A773" i="1" s="1"/>
  <c r="A774" i="1" s="1"/>
  <c r="A775" i="1" s="1"/>
  <c r="A776" i="1" s="1"/>
  <c r="A777" i="1" s="1"/>
  <c r="A779" i="1"/>
  <c r="A780" i="1"/>
  <c r="A782" i="1"/>
  <c r="A784" i="1"/>
  <c r="A785" i="1" s="1"/>
  <c r="A786" i="1" s="1"/>
  <c r="A787" i="1" s="1"/>
  <c r="A788" i="1" s="1"/>
  <c r="A789" i="1" s="1"/>
  <c r="A791" i="1"/>
  <c r="A793" i="1"/>
  <c r="A794" i="1" s="1"/>
  <c r="A796" i="1"/>
  <c r="A798" i="1"/>
  <c r="A799" i="1"/>
  <c r="A801" i="1"/>
  <c r="A803" i="1"/>
  <c r="A805" i="1"/>
  <c r="A807" i="1"/>
  <c r="A808" i="1" s="1"/>
  <c r="A809" i="1" s="1"/>
  <c r="A810" i="1" s="1"/>
  <c r="A811" i="1" s="1"/>
  <c r="A812" i="1" s="1"/>
  <c r="A813" i="1" s="1"/>
  <c r="A814" i="1"/>
  <c r="A815" i="1"/>
  <c r="A817" i="1"/>
  <c r="A819" i="1"/>
  <c r="A821" i="1"/>
  <c r="A822" i="1"/>
  <c r="A823" i="1"/>
  <c r="A824" i="1"/>
  <c r="A825" i="1"/>
  <c r="A826" i="1"/>
  <c r="A828" i="1"/>
  <c r="A829" i="1"/>
  <c r="A830" i="1" s="1"/>
  <c r="A831" i="1" s="1"/>
  <c r="A833" i="1"/>
  <c r="A834" i="1"/>
  <c r="A836" i="1"/>
  <c r="A837" i="1"/>
  <c r="A838" i="1"/>
  <c r="A840" i="1"/>
  <c r="A841" i="1" s="1"/>
  <c r="A843" i="1"/>
  <c r="A844" i="1"/>
  <c r="A845" i="1"/>
  <c r="A847" i="1"/>
  <c r="A848" i="1"/>
  <c r="A849" i="1"/>
  <c r="A851" i="1"/>
  <c r="A853" i="1"/>
  <c r="A854" i="1"/>
  <c r="A855" i="1"/>
  <c r="A856" i="1"/>
  <c r="A857" i="1" s="1"/>
  <c r="A858" i="1" s="1"/>
  <c r="A859" i="1" s="1"/>
  <c r="A860" i="1" s="1"/>
  <c r="A861" i="1" s="1"/>
  <c r="A863" i="1"/>
  <c r="A865" i="1"/>
  <c r="A866" i="1"/>
  <c r="A867" i="1"/>
  <c r="A868" i="1" s="1"/>
  <c r="A870" i="1"/>
  <c r="A871" i="1"/>
  <c r="A872" i="1" s="1"/>
  <c r="A873" i="1" s="1"/>
  <c r="A875" i="1"/>
  <c r="A876" i="1"/>
  <c r="A878" i="1"/>
  <c r="A880" i="1"/>
  <c r="A882" i="1"/>
  <c r="A883" i="1" s="1"/>
  <c r="A884" i="1" s="1"/>
  <c r="A885" i="1" s="1"/>
  <c r="A887" i="1"/>
  <c r="A888" i="1"/>
  <c r="A889" i="1"/>
  <c r="A890" i="1" s="1"/>
  <c r="A891" i="1" s="1"/>
  <c r="A892" i="1" s="1"/>
  <c r="A894" i="1"/>
  <c r="A896" i="1"/>
  <c r="A897" i="1"/>
  <c r="A899" i="1"/>
  <c r="A900" i="1"/>
  <c r="A902" i="1"/>
  <c r="A904" i="1"/>
  <c r="A906" i="1"/>
  <c r="A908" i="1"/>
  <c r="A909" i="1"/>
  <c r="A910" i="1"/>
  <c r="A911" i="1"/>
  <c r="A912" i="1"/>
  <c r="A914" i="1"/>
  <c r="A915" i="1" s="1"/>
  <c r="A917" i="1"/>
  <c r="A918" i="1" s="1"/>
  <c r="A919" i="1" s="1"/>
  <c r="A920" i="1" s="1"/>
  <c r="A921" i="1"/>
  <c r="A922" i="1" s="1"/>
  <c r="A923" i="1" s="1"/>
  <c r="A924" i="1" s="1"/>
  <c r="A925" i="1"/>
  <c r="A927" i="1"/>
  <c r="A929" i="1"/>
  <c r="A930" i="1"/>
  <c r="A931" i="1"/>
  <c r="A932" i="1" s="1"/>
  <c r="A933" i="1" s="1"/>
  <c r="A934" i="1" s="1"/>
  <c r="A935" i="1" s="1"/>
  <c r="A936" i="1" s="1"/>
  <c r="A937" i="1" s="1"/>
  <c r="A938" i="1" s="1"/>
  <c r="A939" i="1" s="1"/>
  <c r="A940" i="1" s="1"/>
  <c r="A942" i="1"/>
  <c r="A944" i="1"/>
  <c r="A946" i="1"/>
  <c r="A948" i="1"/>
  <c r="A949" i="1"/>
  <c r="A951" i="1"/>
  <c r="A952" i="1"/>
  <c r="A953" i="1"/>
  <c r="A954" i="1"/>
  <c r="A955" i="1"/>
  <c r="A956" i="1" s="1"/>
  <c r="A957" i="1" s="1"/>
  <c r="A958" i="1" s="1"/>
  <c r="A960" i="1"/>
  <c r="A961" i="1"/>
  <c r="A962" i="1"/>
  <c r="A963" i="1" s="1"/>
  <c r="A964" i="1" s="1"/>
  <c r="A965" i="1" s="1"/>
  <c r="A967" i="1"/>
  <c r="A968" i="1"/>
  <c r="A969" i="1"/>
  <c r="A971" i="1"/>
  <c r="A972" i="1"/>
  <c r="A973" i="1"/>
  <c r="A974" i="1" s="1"/>
  <c r="A975" i="1" s="1"/>
  <c r="A976" i="1" s="1"/>
  <c r="A977" i="1" s="1"/>
  <c r="A978" i="1" s="1"/>
  <c r="A979" i="1" s="1"/>
  <c r="A980" i="1" s="1"/>
  <c r="A981" i="1" s="1"/>
  <c r="A982" i="1" s="1"/>
  <c r="A984" i="1"/>
  <c r="A986" i="1"/>
  <c r="A987" i="1"/>
  <c r="A989" i="1"/>
  <c r="A990" i="1"/>
  <c r="A991" i="1" s="1"/>
  <c r="A992" i="1" s="1"/>
  <c r="A993" i="1" s="1"/>
  <c r="A994" i="1" s="1"/>
  <c r="A995" i="1" s="1"/>
  <c r="A996" i="1" s="1"/>
  <c r="A998" i="1"/>
  <c r="A999" i="1"/>
  <c r="A1000" i="1"/>
  <c r="A1002" i="1"/>
  <c r="A1003" i="1" s="1"/>
  <c r="A1004" i="1" s="1"/>
  <c r="A1006" i="1"/>
  <c r="A1007" i="1"/>
  <c r="A1008" i="1"/>
  <c r="A1010" i="1"/>
  <c r="A1011" i="1"/>
  <c r="A1012" i="1"/>
  <c r="A1014" i="1"/>
  <c r="A1015" i="1"/>
  <c r="A1016" i="1" s="1"/>
  <c r="A1018" i="1"/>
  <c r="A1019" i="1"/>
  <c r="A1020" i="1"/>
  <c r="A1022" i="1"/>
  <c r="A1023" i="1"/>
  <c r="A1024" i="1"/>
  <c r="A1025" i="1" s="1"/>
  <c r="A1026" i="1" s="1"/>
  <c r="A1027" i="1" s="1"/>
  <c r="A1029" i="1"/>
  <c r="A1030" i="1"/>
  <c r="A1031" i="1"/>
  <c r="A1032" i="1"/>
  <c r="A1033" i="1"/>
  <c r="A1034" i="1" s="1"/>
  <c r="A1035" i="1" s="1"/>
  <c r="A1036" i="1" s="1"/>
  <c r="A1038" i="1"/>
  <c r="A1039" i="1"/>
  <c r="A1041" i="1"/>
  <c r="A1042" i="1"/>
  <c r="A1044" i="1"/>
  <c r="A1045" i="1" s="1"/>
  <c r="A1047" i="1"/>
  <c r="A1048" i="1"/>
  <c r="A1050" i="1"/>
  <c r="A1051" i="1"/>
  <c r="A1052" i="1"/>
  <c r="A1054" i="1"/>
  <c r="A1055" i="1"/>
  <c r="A1057" i="1"/>
  <c r="A1058" i="1" s="1"/>
  <c r="A1059" i="1" s="1"/>
  <c r="A1060" i="1" s="1"/>
  <c r="A1062" i="1"/>
  <c r="A1063" i="1" s="1"/>
  <c r="A1064" i="1" s="1"/>
  <c r="A1065" i="1" s="1"/>
  <c r="A1066" i="1" s="1"/>
  <c r="A1068" i="1"/>
  <c r="A1069" i="1"/>
  <c r="A1070" i="1"/>
  <c r="A1072" i="1"/>
  <c r="A1073" i="1"/>
  <c r="A1074" i="1" s="1"/>
  <c r="A1075" i="1" s="1"/>
  <c r="A1077" i="1"/>
  <c r="A1078" i="1" s="1"/>
  <c r="A1079" i="1" s="1"/>
  <c r="A1080" i="1" s="1"/>
  <c r="A1082" i="1"/>
  <c r="A1083" i="1"/>
  <c r="A1085" i="1"/>
  <c r="A1086" i="1" s="1"/>
  <c r="A1087" i="1" s="1"/>
  <c r="A1088" i="1" s="1"/>
  <c r="A1089" i="1" s="1"/>
  <c r="A1090" i="1" s="1"/>
  <c r="A1092" i="1"/>
  <c r="A1093" i="1" s="1"/>
  <c r="A1094" i="1" s="1"/>
  <c r="A1096" i="1"/>
  <c r="A1097" i="1"/>
  <c r="A1098" i="1" s="1"/>
  <c r="A1100" i="1"/>
  <c r="A1101" i="1"/>
  <c r="A1102" i="1"/>
  <c r="A1104" i="1"/>
  <c r="A1105" i="1" s="1"/>
  <c r="A1106" i="1" s="1"/>
  <c r="A1108" i="1"/>
  <c r="A1109" i="1" s="1"/>
  <c r="A1111" i="1"/>
  <c r="A1113" i="1"/>
  <c r="A1114" i="1"/>
  <c r="A1115" i="1"/>
  <c r="A1116" i="1"/>
  <c r="A1117" i="1" s="1"/>
  <c r="A1118" i="1" s="1"/>
  <c r="A1120" i="1"/>
  <c r="A1121" i="1"/>
  <c r="A1122" i="1"/>
  <c r="A1123" i="1"/>
  <c r="A1124" i="1" s="1"/>
  <c r="A1125" i="1" s="1"/>
  <c r="A1127" i="1"/>
  <c r="A1129" i="1"/>
  <c r="A1130" i="1" s="1"/>
  <c r="A1132" i="1"/>
  <c r="A1133" i="1"/>
  <c r="A1134" i="1"/>
  <c r="A1135" i="1" s="1"/>
  <c r="A1136" i="1" s="1"/>
  <c r="A1137" i="1" s="1"/>
  <c r="A1138" i="1" s="1"/>
  <c r="A1139" i="1" s="1"/>
  <c r="A1140" i="1" s="1"/>
  <c r="A1142" i="1"/>
  <c r="A1144" i="1"/>
  <c r="A1146" i="1"/>
  <c r="A1148" i="1"/>
  <c r="A1150" i="1"/>
  <c r="A1151" i="1" s="1"/>
  <c r="A1153" i="1"/>
  <c r="A1154" i="1" s="1"/>
  <c r="A1155" i="1" s="1"/>
  <c r="A1157" i="1"/>
  <c r="A1158" i="1"/>
  <c r="A1159" i="1"/>
  <c r="A1160" i="1"/>
  <c r="A1161" i="1"/>
  <c r="A1162" i="1" s="1"/>
  <c r="A1163" i="1" s="1"/>
  <c r="A1164" i="1" s="1"/>
  <c r="A1165" i="1"/>
  <c r="A1166" i="1" s="1"/>
  <c r="A1168" i="1"/>
  <c r="A1170" i="1"/>
  <c r="A1172" i="1"/>
  <c r="A1174" i="1"/>
  <c r="A1176" i="1"/>
  <c r="A1177" i="1"/>
  <c r="A1178" i="1"/>
  <c r="A1179" i="1" s="1"/>
  <c r="A1180" i="1" s="1"/>
  <c r="A1181" i="1" s="1"/>
  <c r="A1183" i="1"/>
  <c r="A1184" i="1" s="1"/>
  <c r="A1186" i="1"/>
  <c r="A1187" i="1"/>
  <c r="A1189" i="1"/>
  <c r="A1190" i="1" s="1"/>
  <c r="A1191" i="1" s="1"/>
  <c r="A1192" i="1" s="1"/>
  <c r="A1194" i="1"/>
  <c r="A1195" i="1" s="1"/>
  <c r="A1196" i="1" s="1"/>
  <c r="A1197" i="1"/>
  <c r="A1198" i="1"/>
  <c r="A1200" i="1"/>
  <c r="A1201" i="1"/>
  <c r="A1202" i="1" s="1"/>
  <c r="A1204" i="1"/>
  <c r="A1205" i="1" s="1"/>
  <c r="A1206" i="1" s="1"/>
  <c r="A1207" i="1" s="1"/>
  <c r="A1209" i="1"/>
  <c r="A1210" i="1"/>
  <c r="A1211" i="1"/>
  <c r="A1212" i="1"/>
  <c r="A1213" i="1"/>
  <c r="A1214" i="1" s="1"/>
  <c r="A1215" i="1" s="1"/>
  <c r="A1216" i="1"/>
  <c r="A1217" i="1" s="1"/>
  <c r="A1219" i="1"/>
  <c r="A1220" i="1" s="1"/>
  <c r="A1221" i="1" s="1"/>
  <c r="A1222" i="1" s="1"/>
  <c r="A1223" i="1" s="1"/>
  <c r="A1224" i="1" s="1"/>
  <c r="A1225" i="1" s="1"/>
  <c r="A1227" i="1"/>
  <c r="A1228" i="1"/>
  <c r="A1229" i="1"/>
  <c r="A1230" i="1"/>
  <c r="A1231" i="1" s="1"/>
  <c r="A1232" i="1" s="1"/>
  <c r="A1233" i="1" s="1"/>
  <c r="A1234" i="1" s="1"/>
  <c r="A1236" i="1"/>
  <c r="A1238" i="1"/>
  <c r="A1240" i="1"/>
  <c r="A1241" i="1" s="1"/>
  <c r="A1243" i="1"/>
  <c r="A1245" i="1"/>
  <c r="A1247" i="1"/>
  <c r="A1248" i="1"/>
  <c r="A1249" i="1"/>
  <c r="A1250" i="1"/>
  <c r="A1251" i="1" s="1"/>
  <c r="A1252" i="1" s="1"/>
  <c r="A1254" i="1"/>
  <c r="A1255" i="1" s="1"/>
  <c r="A1257" i="1"/>
  <c r="A1258" i="1"/>
  <c r="A1259" i="1"/>
  <c r="A1261" i="1"/>
  <c r="A1263" i="1"/>
  <c r="A1264" i="1" s="1"/>
  <c r="A1265" i="1" s="1"/>
  <c r="A1266" i="1" s="1"/>
  <c r="A1268" i="1"/>
  <c r="A1269" i="1"/>
  <c r="A1270" i="1" s="1"/>
  <c r="A1272" i="1"/>
  <c r="A1274" i="1"/>
  <c r="A1275" i="1"/>
  <c r="A1276" i="1" s="1"/>
  <c r="A1277" i="1" s="1"/>
  <c r="A1278" i="1" s="1"/>
  <c r="A1279" i="1" s="1"/>
  <c r="A1280" i="1" s="1"/>
  <c r="A1281" i="1" s="1"/>
  <c r="A1283" i="1"/>
  <c r="A1285" i="1"/>
  <c r="A1287" i="1"/>
  <c r="A1289" i="1"/>
  <c r="A1291" i="1"/>
  <c r="A1293" i="1"/>
  <c r="A1295" i="1"/>
  <c r="A1297" i="1"/>
  <c r="A1298" i="1" s="1"/>
  <c r="A1299" i="1" s="1"/>
  <c r="A1300" i="1"/>
  <c r="A1301" i="1" s="1"/>
  <c r="A1302" i="1" s="1"/>
  <c r="A1303" i="1"/>
  <c r="A1304" i="1"/>
  <c r="A1305" i="1"/>
  <c r="A1307" i="1"/>
  <c r="A1309" i="1"/>
  <c r="A1311" i="1"/>
  <c r="A1312" i="1" s="1"/>
  <c r="A1314" i="1"/>
  <c r="A1316" i="1"/>
  <c r="A1318" i="1"/>
  <c r="A1320" i="1"/>
  <c r="A1322" i="1"/>
  <c r="A1323" i="1"/>
  <c r="A1325" i="1"/>
  <c r="A1327" i="1"/>
  <c r="A1328" i="1"/>
  <c r="A1329" i="1"/>
  <c r="A1330" i="1"/>
  <c r="A1331" i="1"/>
  <c r="A1332" i="1"/>
  <c r="A1333" i="1"/>
  <c r="A1334" i="1"/>
  <c r="A1335" i="1" s="1"/>
  <c r="A1337" i="1"/>
  <c r="A1338" i="1"/>
  <c r="A1340" i="1"/>
  <c r="A1341" i="1"/>
  <c r="A1342" i="1"/>
  <c r="A1343" i="1"/>
  <c r="A1344" i="1"/>
  <c r="A1345" i="1" s="1"/>
  <c r="A1346" i="1" s="1"/>
  <c r="A1347" i="1"/>
  <c r="A1349" i="1"/>
  <c r="A1351" i="1"/>
  <c r="A1353" i="1"/>
  <c r="A1354" i="1"/>
  <c r="A1356" i="1"/>
  <c r="A1358" i="1"/>
  <c r="A1360" i="1"/>
  <c r="A1361" i="1"/>
  <c r="A1362" i="1" s="1"/>
  <c r="A1363" i="1" s="1"/>
  <c r="A1365" i="1"/>
  <c r="A1367" i="1"/>
  <c r="A1369" i="1"/>
  <c r="A1370" i="1" s="1"/>
  <c r="A1371" i="1" s="1"/>
  <c r="A1372" i="1"/>
  <c r="A1374" i="1"/>
  <c r="A1376" i="1"/>
  <c r="A1377" i="1" s="1"/>
  <c r="A1379" i="1"/>
  <c r="A1380" i="1"/>
  <c r="A1381" i="1" s="1"/>
  <c r="A1383" i="1"/>
  <c r="A1385" i="1"/>
  <c r="A1386" i="1"/>
  <c r="A1387" i="1"/>
  <c r="A1388" i="1"/>
  <c r="A1389" i="1" s="1"/>
  <c r="A1390" i="1" s="1"/>
  <c r="A1391" i="1" s="1"/>
  <c r="A1393" i="1"/>
  <c r="A1394" i="1"/>
  <c r="A1395" i="1"/>
  <c r="A1396" i="1" s="1"/>
  <c r="A1397" i="1" s="1"/>
  <c r="A1399" i="1"/>
  <c r="A1400" i="1" s="1"/>
  <c r="A1401" i="1" s="1"/>
  <c r="A1402" i="1" s="1"/>
  <c r="A1404" i="1"/>
  <c r="A1406" i="1"/>
  <c r="A1407" i="1" s="1"/>
  <c r="A1408" i="1"/>
  <c r="A1409" i="1" s="1"/>
  <c r="A1410" i="1" s="1"/>
  <c r="A1412" i="1"/>
  <c r="A1414" i="1"/>
  <c r="A1415" i="1"/>
  <c r="A1416" i="1"/>
  <c r="A1417" i="1" s="1"/>
  <c r="A1419" i="1"/>
  <c r="A1420" i="1"/>
  <c r="A1422" i="1"/>
  <c r="A1424" i="1"/>
  <c r="A1425" i="1"/>
  <c r="A1426" i="1"/>
  <c r="A1428" i="1"/>
  <c r="A1430" i="1"/>
  <c r="A1432" i="1"/>
  <c r="A1433" i="1"/>
  <c r="A1434" i="1"/>
  <c r="A1435" i="1" s="1"/>
  <c r="A1436" i="1" s="1"/>
  <c r="A1437" i="1" s="1"/>
  <c r="A1438" i="1" s="1"/>
  <c r="A1439" i="1" s="1"/>
  <c r="A1440" i="1" s="1"/>
  <c r="A1442" i="1"/>
  <c r="A1443" i="1"/>
  <c r="A1445" i="1"/>
  <c r="A1446" i="1"/>
  <c r="A1447" i="1"/>
  <c r="A1448" i="1"/>
  <c r="A1450" i="1"/>
  <c r="A1451" i="1"/>
  <c r="A1452" i="1" s="1"/>
  <c r="A1454" i="1"/>
  <c r="A1456" i="1"/>
  <c r="A1457" i="1"/>
  <c r="A1458" i="1"/>
  <c r="A1459" i="1"/>
  <c r="A1461" i="1"/>
  <c r="A1462" i="1"/>
  <c r="A1464" i="1"/>
  <c r="A1466" i="1"/>
  <c r="A1467" i="1" s="1"/>
  <c r="A1468" i="1" s="1"/>
  <c r="A1469" i="1"/>
  <c r="A1470" i="1" s="1"/>
  <c r="A1472" i="1"/>
  <c r="A1473" i="1"/>
  <c r="A1474" i="1"/>
  <c r="A1476" i="1"/>
  <c r="A1478" i="1"/>
  <c r="A1479" i="1"/>
  <c r="A1481" i="1"/>
  <c r="A1482" i="1" s="1"/>
  <c r="A1483" i="1" s="1"/>
  <c r="A1484" i="1" s="1"/>
  <c r="A1485" i="1" s="1"/>
  <c r="A1486" i="1"/>
  <c r="A1488" i="1"/>
  <c r="A1490" i="1"/>
  <c r="A1492" i="1"/>
  <c r="A1493" i="1" s="1"/>
  <c r="A1494" i="1" s="1"/>
  <c r="A1495" i="1" s="1"/>
  <c r="A1497" i="1"/>
  <c r="A1499" i="1"/>
  <c r="A1501" i="1"/>
  <c r="A1503" i="1"/>
  <c r="A1504" i="1"/>
  <c r="A1505" i="1"/>
  <c r="A1506" i="1" s="1"/>
  <c r="A1508" i="1"/>
  <c r="A1509" i="1"/>
  <c r="A1510" i="1"/>
  <c r="A1511" i="1" s="1"/>
  <c r="A1513" i="1"/>
  <c r="A1515" i="1"/>
  <c r="A1516" i="1"/>
  <c r="A1517" i="1"/>
  <c r="A1518" i="1" s="1"/>
  <c r="A1519" i="1" s="1"/>
  <c r="A1521" i="1"/>
  <c r="A1522" i="1" s="1"/>
  <c r="A1524" i="1"/>
  <c r="A1526" i="1"/>
  <c r="A1527" i="1"/>
  <c r="A1528" i="1"/>
  <c r="A1529" i="1" s="1"/>
  <c r="A1530" i="1" s="1"/>
  <c r="A1531" i="1" s="1"/>
  <c r="A1532" i="1" s="1"/>
  <c r="A1533" i="1" s="1"/>
  <c r="A1535" i="1"/>
  <c r="A1536" i="1"/>
  <c r="A1537" i="1"/>
  <c r="A1539" i="1"/>
  <c r="A1541" i="1"/>
  <c r="A1543" i="1"/>
  <c r="A1544" i="1" s="1"/>
  <c r="A1545" i="1" s="1"/>
  <c r="A1547" i="1"/>
  <c r="A1548" i="1"/>
  <c r="A1550" i="1"/>
  <c r="A1551" i="1"/>
  <c r="A1552" i="1"/>
  <c r="A1554" i="1"/>
  <c r="A1556" i="1"/>
  <c r="A1557" i="1"/>
  <c r="A1558" i="1"/>
  <c r="A1560" i="1"/>
  <c r="A1562" i="1"/>
  <c r="A1564" i="1"/>
  <c r="A1565" i="1"/>
  <c r="A1566" i="1" s="1"/>
  <c r="A1567" i="1" s="1"/>
  <c r="A1569" i="1"/>
  <c r="A1570" i="1"/>
  <c r="A1572" i="1"/>
  <c r="A1574" i="1"/>
  <c r="A1575" i="1"/>
  <c r="A1576" i="1"/>
  <c r="A1578" i="1"/>
  <c r="A1579" i="1" s="1"/>
  <c r="A1580" i="1" s="1"/>
  <c r="A1582" i="1"/>
  <c r="A1583" i="1" s="1"/>
  <c r="A1584" i="1"/>
  <c r="A1586" i="1"/>
  <c r="A1587" i="1"/>
  <c r="A1589" i="1"/>
  <c r="A1590" i="1" s="1"/>
  <c r="A1592" i="1"/>
  <c r="A1593" i="1"/>
  <c r="A1595" i="1"/>
  <c r="A1596" i="1" s="1"/>
  <c r="A1597" i="1"/>
  <c r="A1598" i="1" s="1"/>
  <c r="A1599" i="1" s="1"/>
  <c r="A1600" i="1" s="1"/>
  <c r="A1602" i="1"/>
  <c r="A1603" i="1"/>
  <c r="A1604" i="1"/>
  <c r="A1605" i="1" s="1"/>
  <c r="A1606" i="1"/>
  <c r="A1607" i="1" s="1"/>
  <c r="A1609" i="1"/>
  <c r="A1610" i="1" s="1"/>
  <c r="A1611" i="1" s="1"/>
  <c r="A1613" i="1"/>
  <c r="A1615" i="1"/>
  <c r="A1616" i="1"/>
  <c r="A1617" i="1"/>
  <c r="A1619" i="1"/>
  <c r="A1620" i="1" s="1"/>
  <c r="A1622" i="1"/>
  <c r="A1624" i="1"/>
  <c r="A1625" i="1"/>
  <c r="A1626" i="1"/>
  <c r="A1627" i="1"/>
  <c r="A1628" i="1"/>
  <c r="A1629" i="1" s="1"/>
  <c r="A1630" i="1" s="1"/>
  <c r="A1632" i="1"/>
  <c r="A1634" i="1"/>
  <c r="A1636" i="1"/>
  <c r="A1637" i="1"/>
  <c r="A1639" i="1"/>
  <c r="A1640" i="1"/>
  <c r="A1642" i="1"/>
  <c r="A1643" i="1" s="1"/>
  <c r="A1644" i="1" s="1"/>
  <c r="A1645" i="1" s="1"/>
  <c r="A1646" i="1" s="1"/>
  <c r="A1647" i="1" s="1"/>
  <c r="A1648" i="1" s="1"/>
  <c r="A1649" i="1" s="1"/>
  <c r="A1650" i="1" s="1"/>
  <c r="A1651" i="1" s="1"/>
  <c r="A1652" i="1" s="1"/>
  <c r="A1653" i="1" s="1"/>
  <c r="A1654" i="1" s="1"/>
  <c r="A1656" i="1"/>
  <c r="A1657" i="1"/>
  <c r="A1659" i="1"/>
  <c r="A1660" i="1"/>
  <c r="A1662" i="1"/>
  <c r="A1663" i="1" s="1"/>
  <c r="A1665" i="1"/>
  <c r="A1666" i="1"/>
  <c r="A1668" i="1"/>
  <c r="A1669" i="1" s="1"/>
  <c r="A1671" i="1"/>
  <c r="A1673" i="1"/>
  <c r="A1675" i="1"/>
  <c r="A1676" i="1" s="1"/>
  <c r="A1677" i="1" s="1"/>
  <c r="A1678" i="1"/>
  <c r="A1679" i="1"/>
  <c r="A1680" i="1"/>
  <c r="A1681" i="1"/>
  <c r="A1682" i="1" s="1"/>
  <c r="A1683" i="1"/>
  <c r="A1685" i="1"/>
  <c r="A1686" i="1"/>
  <c r="A1688" i="1"/>
  <c r="A1689" i="1"/>
  <c r="A1691" i="1"/>
  <c r="A1693" i="1"/>
  <c r="A1694" i="1" s="1"/>
  <c r="A1696" i="1"/>
  <c r="A1698" i="1"/>
  <c r="A1700" i="1"/>
  <c r="A1702" i="1"/>
  <c r="A1703" i="1"/>
  <c r="A1704" i="1"/>
  <c r="A1705" i="1" s="1"/>
  <c r="A1706" i="1" s="1"/>
  <c r="A1707" i="1" s="1"/>
  <c r="A1708" i="1" s="1"/>
  <c r="A1709" i="1" s="1"/>
  <c r="A1710" i="1" s="1"/>
  <c r="A1712" i="1"/>
  <c r="A1714" i="1"/>
  <c r="A1716" i="1"/>
  <c r="A1717" i="1" s="1"/>
  <c r="A1718" i="1"/>
  <c r="A1719" i="1" s="1"/>
  <c r="A1720" i="1" s="1"/>
  <c r="A1722" i="1"/>
  <c r="A1723" i="1" s="1"/>
  <c r="A1725" i="1"/>
  <c r="A1726" i="1"/>
  <c r="A1727" i="1"/>
  <c r="A1729" i="1"/>
  <c r="A1731" i="1"/>
  <c r="A1732" i="1"/>
  <c r="A1734" i="1"/>
  <c r="A1735" i="1" s="1"/>
  <c r="A1736" i="1" s="1"/>
  <c r="A1737" i="1" s="1"/>
  <c r="A1739" i="1"/>
  <c r="A1741" i="1"/>
  <c r="A1742" i="1" s="1"/>
  <c r="A1743" i="1" s="1"/>
  <c r="A1744" i="1" s="1"/>
  <c r="A1745" i="1" s="1"/>
  <c r="A1746" i="1" s="1"/>
  <c r="A1748" i="1"/>
  <c r="A1749" i="1" s="1"/>
  <c r="A1751" i="1"/>
  <c r="A1753" i="1"/>
  <c r="A1755" i="1"/>
  <c r="A1756" i="1"/>
  <c r="A1757" i="1"/>
  <c r="A1759" i="1"/>
  <c r="A1760" i="1" s="1"/>
  <c r="A1762" i="1"/>
  <c r="A1763" i="1"/>
  <c r="A1764" i="1" s="1"/>
  <c r="A1765" i="1" s="1"/>
  <c r="A1766" i="1"/>
  <c r="A1767" i="1"/>
  <c r="A1768" i="1" s="1"/>
  <c r="A1769" i="1" s="1"/>
  <c r="A1771" i="1"/>
  <c r="A1772" i="1" s="1"/>
  <c r="A1774" i="1"/>
  <c r="A1775" i="1"/>
  <c r="A1776" i="1"/>
  <c r="A1777" i="1"/>
  <c r="A1779" i="1"/>
  <c r="A1781" i="1"/>
  <c r="A1782" i="1" s="1"/>
  <c r="A1784" i="1"/>
  <c r="A1785" i="1" s="1"/>
  <c r="A1786" i="1" s="1"/>
  <c r="A1787" i="1" s="1"/>
  <c r="A1789" i="1"/>
  <c r="A1791" i="1"/>
  <c r="A1792" i="1"/>
  <c r="A1794" i="1"/>
  <c r="A1795" i="1"/>
  <c r="A1797" i="1"/>
  <c r="A1799" i="1"/>
  <c r="A1801" i="1"/>
  <c r="A1802" i="1"/>
  <c r="A1803" i="1"/>
  <c r="A1804" i="1"/>
  <c r="A1805" i="1"/>
  <c r="A1806" i="1"/>
  <c r="A1807" i="1" s="1"/>
  <c r="A1808" i="1" s="1"/>
  <c r="A1810" i="1"/>
  <c r="A1811" i="1" s="1"/>
  <c r="A1812" i="1" s="1"/>
  <c r="A1813" i="1" s="1"/>
  <c r="A1814" i="1" s="1"/>
  <c r="A1815" i="1" s="1"/>
  <c r="A1816" i="1" s="1"/>
  <c r="A1817" i="1" s="1"/>
  <c r="A1819" i="1"/>
  <c r="A1821" i="1"/>
  <c r="A1822" i="1" s="1"/>
  <c r="A1824" i="1"/>
  <c r="A1826" i="1"/>
  <c r="A1827" i="1"/>
  <c r="A1828" i="1" s="1"/>
  <c r="A1829" i="1" s="1"/>
  <c r="A1831" i="1"/>
  <c r="A1833" i="1"/>
  <c r="A1834" i="1"/>
  <c r="A1836" i="1"/>
  <c r="A1837" i="1" s="1"/>
  <c r="A1838" i="1"/>
  <c r="A1839" i="1" s="1"/>
  <c r="A1840" i="1" s="1"/>
  <c r="A1842" i="1"/>
  <c r="A1844" i="1"/>
  <c r="A1846" i="1"/>
  <c r="A1848" i="1"/>
  <c r="A1850" i="1"/>
  <c r="A1851" i="1"/>
  <c r="A1852" i="1" s="1"/>
  <c r="A1853" i="1" s="1"/>
  <c r="A1854" i="1" s="1"/>
  <c r="A1855" i="1" s="1"/>
  <c r="A1856" i="1" s="1"/>
  <c r="A1857" i="1" s="1"/>
  <c r="A1858" i="1" s="1"/>
  <c r="A1860" i="1"/>
  <c r="A1861" i="1" s="1"/>
  <c r="A1863" i="1"/>
  <c r="A1864" i="1"/>
  <c r="A1865" i="1" s="1"/>
  <c r="A1867" i="1"/>
  <c r="A1869" i="1"/>
  <c r="A1870" i="1"/>
  <c r="A1872" i="1"/>
  <c r="A1874" i="1"/>
  <c r="A1876" i="1"/>
  <c r="A1878" i="1"/>
  <c r="A1880" i="1"/>
  <c r="A1881" i="1"/>
  <c r="A1883" i="1"/>
  <c r="A1884" i="1"/>
  <c r="A1885" i="1"/>
  <c r="A1886" i="1" s="1"/>
  <c r="A1887" i="1" s="1"/>
  <c r="A1888" i="1"/>
  <c r="A1889" i="1"/>
  <c r="A1890" i="1" s="1"/>
  <c r="A1891" i="1" s="1"/>
  <c r="A1892" i="1" s="1"/>
  <c r="A1893" i="1" s="1"/>
  <c r="A1895" i="1"/>
  <c r="A1896" i="1"/>
  <c r="A1897" i="1"/>
  <c r="A1898" i="1"/>
  <c r="A1899" i="1"/>
  <c r="A1900" i="1" s="1"/>
  <c r="A1902" i="1"/>
  <c r="A1903" i="1" s="1"/>
  <c r="A1905" i="1"/>
  <c r="A1906" i="1"/>
  <c r="A1907" i="1"/>
  <c r="A1908" i="1"/>
  <c r="A1909" i="1" s="1"/>
  <c r="A1911" i="1"/>
  <c r="A1913" i="1"/>
  <c r="A1915" i="1"/>
  <c r="A1916" i="1" s="1"/>
  <c r="A1918" i="1"/>
  <c r="A1919" i="1"/>
  <c r="A1920" i="1"/>
  <c r="A1921" i="1"/>
  <c r="A1922" i="1" s="1"/>
  <c r="A1923" i="1"/>
  <c r="A1924" i="1" s="1"/>
  <c r="A1926" i="1"/>
  <c r="A1927" i="1"/>
  <c r="A1928" i="1"/>
  <c r="A1930" i="1"/>
  <c r="A1931" i="1"/>
  <c r="A1932" i="1" s="1"/>
  <c r="A1933" i="1" s="1"/>
  <c r="A1934" i="1" s="1"/>
  <c r="A1935" i="1" s="1"/>
  <c r="A1936" i="1" s="1"/>
  <c r="A1937" i="1" s="1"/>
  <c r="A1939" i="1"/>
  <c r="A1940" i="1"/>
  <c r="A1942" i="1"/>
  <c r="A1944" i="1"/>
  <c r="A1945" i="1"/>
  <c r="A1946" i="1" s="1"/>
  <c r="A1947" i="1" s="1"/>
  <c r="A1948" i="1"/>
  <c r="A1949" i="1" s="1"/>
  <c r="A1951" i="1"/>
  <c r="A1952" i="1"/>
  <c r="A1954" i="1"/>
  <c r="A1955" i="1" s="1"/>
  <c r="A1957" i="1"/>
  <c r="A1958" i="1"/>
  <c r="A1959" i="1"/>
  <c r="A1961" i="1"/>
  <c r="A1963" i="1"/>
  <c r="A1965" i="1"/>
  <c r="A1967" i="1"/>
  <c r="A1968" i="1" s="1"/>
  <c r="A1969" i="1" s="1"/>
  <c r="A1970" i="1" s="1"/>
  <c r="A1971" i="1" s="1"/>
  <c r="A1972" i="1" s="1"/>
  <c r="A1973" i="1" s="1"/>
  <c r="A1974" i="1"/>
  <c r="A1975" i="1" s="1"/>
  <c r="A1977" i="1"/>
  <c r="A1979" i="1"/>
  <c r="A1981" i="1"/>
  <c r="A1982" i="1"/>
  <c r="A1983" i="1" s="1"/>
  <c r="A1984" i="1" s="1"/>
  <c r="A1985" i="1"/>
  <c r="A1986" i="1" s="1"/>
  <c r="A1988" i="1"/>
  <c r="A1989" i="1" s="1"/>
  <c r="A1990" i="1" s="1"/>
  <c r="A1991" i="1"/>
  <c r="A1992" i="1" s="1"/>
  <c r="A1993" i="1" s="1"/>
  <c r="A1995" i="1"/>
  <c r="A1996" i="1" s="1"/>
  <c r="A1997" i="1"/>
  <c r="A1998" i="1" s="1"/>
  <c r="A2000" i="1"/>
  <c r="A2001" i="1"/>
  <c r="A2003" i="1"/>
  <c r="A2004" i="1" s="1"/>
  <c r="A2006" i="1"/>
  <c r="A2007" i="1" s="1"/>
  <c r="A2008" i="1" s="1"/>
  <c r="A2009" i="1" s="1"/>
  <c r="A2010" i="1" s="1"/>
  <c r="A2011" i="1" s="1"/>
  <c r="A2012" i="1" s="1"/>
  <c r="A2013" i="1" s="1"/>
  <c r="A2014" i="1" s="1"/>
  <c r="A2015" i="1" s="1"/>
  <c r="A2017" i="1"/>
  <c r="A2018" i="1" s="1"/>
  <c r="A2019" i="1" s="1"/>
  <c r="A2020" i="1" s="1"/>
  <c r="A2022" i="1"/>
  <c r="A2023" i="1"/>
  <c r="A2024" i="1" s="1"/>
  <c r="A2025" i="1" s="1"/>
  <c r="A2027" i="1"/>
  <c r="A2029" i="1"/>
  <c r="A2031" i="1"/>
  <c r="A2032" i="1"/>
  <c r="A2033" i="1" s="1"/>
  <c r="A2035" i="1"/>
  <c r="A2036" i="1" s="1"/>
  <c r="A2037" i="1" s="1"/>
  <c r="A2038" i="1"/>
  <c r="A2039" i="1" s="1"/>
  <c r="A2041" i="1"/>
  <c r="A2042" i="1"/>
  <c r="A2043" i="1"/>
  <c r="A2044" i="1"/>
  <c r="A2046" i="1"/>
  <c r="A2047" i="1" s="1"/>
  <c r="A2048" i="1" s="1"/>
  <c r="A2049" i="1" s="1"/>
  <c r="A2050" i="1" s="1"/>
  <c r="A2051" i="1" s="1"/>
  <c r="A2052" i="1" s="1"/>
  <c r="A2053" i="1" s="1"/>
  <c r="A2054" i="1" s="1"/>
  <c r="A2055" i="1" s="1"/>
  <c r="A2056" i="1" s="1"/>
  <c r="A2057" i="1" s="1"/>
  <c r="A2058" i="1" s="1"/>
  <c r="A2059" i="1" s="1"/>
  <c r="A2060" i="1" s="1"/>
  <c r="A2061" i="1" s="1"/>
  <c r="A2063" i="1"/>
  <c r="A2064" i="1" s="1"/>
  <c r="A2065" i="1" s="1"/>
  <c r="A2067" i="1"/>
  <c r="A2068" i="1"/>
  <c r="A2069" i="1"/>
  <c r="A2070" i="1"/>
  <c r="A2071" i="1"/>
  <c r="A2072" i="1" s="1"/>
  <c r="A2073" i="1" s="1"/>
  <c r="A2074" i="1" s="1"/>
  <c r="A2075" i="1" s="1"/>
  <c r="A2077" i="1"/>
  <c r="A2078" i="1"/>
  <c r="A2079" i="1" s="1"/>
  <c r="A2081" i="1"/>
  <c r="A2082" i="1"/>
  <c r="A2084" i="1"/>
  <c r="A2085" i="1" s="1"/>
  <c r="A2086" i="1" s="1"/>
  <c r="A2087" i="1" s="1"/>
  <c r="A2089" i="1"/>
  <c r="A2090" i="1" s="1"/>
  <c r="A2092" i="1"/>
  <c r="A2093" i="1" s="1"/>
  <c r="A2095" i="1"/>
  <c r="A2096" i="1"/>
  <c r="A2097" i="1" s="1"/>
  <c r="A2099" i="1"/>
  <c r="A2101" i="1"/>
  <c r="A2103" i="1"/>
  <c r="A2104" i="1" s="1"/>
  <c r="A2106" i="1"/>
  <c r="A2107" i="1" s="1"/>
  <c r="A2108" i="1" s="1"/>
  <c r="A2109" i="1" s="1"/>
  <c r="A2110" i="1" s="1"/>
  <c r="A2111" i="1"/>
  <c r="A2112" i="1"/>
  <c r="A2113" i="1" s="1"/>
  <c r="A2114" i="1" s="1"/>
  <c r="A2115" i="1" s="1"/>
  <c r="A2116" i="1" s="1"/>
  <c r="A2117" i="1" s="1"/>
  <c r="A2118" i="1" s="1"/>
  <c r="A2119" i="1" s="1"/>
  <c r="A2120" i="1" s="1"/>
  <c r="A2121" i="1" s="1"/>
  <c r="A2122" i="1" s="1"/>
  <c r="A2123" i="1"/>
  <c r="A2124" i="1" s="1"/>
  <c r="A2125" i="1" s="1"/>
  <c r="A2126" i="1" s="1"/>
  <c r="A2127" i="1" s="1"/>
  <c r="A2128" i="1" s="1"/>
  <c r="A2129" i="1" s="1"/>
  <c r="A2130" i="1" s="1"/>
  <c r="A2131" i="1"/>
  <c r="A2132" i="1" s="1"/>
  <c r="A2133" i="1" s="1"/>
  <c r="A2134" i="1" s="1"/>
  <c r="A2135" i="1" s="1"/>
  <c r="A2136" i="1" s="1"/>
  <c r="A2137" i="1" s="1"/>
  <c r="A2138" i="1" s="1"/>
  <c r="A2139" i="1" s="1"/>
  <c r="A2140" i="1" s="1"/>
  <c r="A2142" i="1"/>
  <c r="A2143" i="1"/>
  <c r="A2144" i="1"/>
  <c r="A2145" i="1" s="1"/>
  <c r="A2147" i="1"/>
  <c r="A2148" i="1" s="1"/>
  <c r="A2150" i="1"/>
  <c r="A2151" i="1"/>
  <c r="A2152" i="1" s="1"/>
  <c r="A2153" i="1" s="1"/>
  <c r="A2154" i="1"/>
  <c r="A2155" i="1"/>
  <c r="A2156" i="1" s="1"/>
  <c r="A2157" i="1" s="1"/>
  <c r="A2158" i="1" s="1"/>
  <c r="A2159" i="1" s="1"/>
  <c r="A2160" i="1" s="1"/>
  <c r="A2162" i="1"/>
  <c r="A2164" i="1"/>
  <c r="A2166" i="1"/>
  <c r="A2167" i="1"/>
  <c r="A2168" i="1"/>
  <c r="A2169" i="1" s="1"/>
  <c r="A2170" i="1" s="1"/>
  <c r="A2171" i="1" s="1"/>
  <c r="A2172" i="1" s="1"/>
  <c r="A2173" i="1" s="1"/>
  <c r="A2174" i="1" s="1"/>
  <c r="A2175" i="1" s="1"/>
  <c r="A2176" i="1"/>
  <c r="A2178" i="1"/>
  <c r="A2180" i="1"/>
  <c r="A2182" i="1"/>
  <c r="A2184" i="1"/>
  <c r="A2186" i="1"/>
  <c r="A2188" i="1"/>
  <c r="A2190" i="1"/>
  <c r="A2192" i="1"/>
  <c r="A2193" i="1" s="1"/>
  <c r="A2195" i="1"/>
  <c r="A2197" i="1"/>
  <c r="A2199" i="1"/>
  <c r="A2201" i="1"/>
  <c r="A2202" i="1" s="1"/>
  <c r="A2204" i="1"/>
  <c r="A2205" i="1"/>
  <c r="A2207" i="1"/>
  <c r="A2209" i="1"/>
  <c r="A2211" i="1"/>
  <c r="A2212" i="1"/>
  <c r="A2214" i="1"/>
  <c r="A2216" i="1"/>
  <c r="A2218" i="1"/>
  <c r="A2219" i="1"/>
  <c r="A2220" i="1"/>
  <c r="A2222" i="1"/>
  <c r="A2223" i="1" s="1"/>
  <c r="A2224" i="1" s="1"/>
  <c r="A2225" i="1" s="1"/>
  <c r="A2226" i="1" s="1"/>
  <c r="A2227" i="1" s="1"/>
  <c r="A2228" i="1" s="1"/>
  <c r="A2229" i="1" s="1"/>
  <c r="A2230" i="1" s="1"/>
  <c r="A2232" i="1"/>
  <c r="A2234" i="1"/>
  <c r="A2235" i="1"/>
  <c r="A2237" i="1"/>
  <c r="A2239" i="1"/>
  <c r="A2241" i="1"/>
  <c r="A2242" i="1"/>
  <c r="A2243" i="1"/>
  <c r="A2244" i="1" s="1"/>
  <c r="A2245" i="1" s="1"/>
  <c r="A2246" i="1" s="1"/>
  <c r="A2247" i="1" s="1"/>
  <c r="A2249" i="1"/>
  <c r="A2251" i="1"/>
  <c r="A2253" i="1"/>
  <c r="A2254" i="1" s="1"/>
  <c r="A2255" i="1" s="1"/>
  <c r="A2256" i="1" s="1"/>
  <c r="A2257" i="1" s="1"/>
  <c r="A2258" i="1"/>
  <c r="A2260" i="1"/>
  <c r="A2261" i="1" s="1"/>
  <c r="A2263" i="1"/>
  <c r="A2264" i="1" s="1"/>
  <c r="A2266" i="1"/>
  <c r="A2268" i="1"/>
  <c r="A2270" i="1"/>
  <c r="A2271" i="1"/>
  <c r="A2272" i="1"/>
  <c r="A2273" i="1" s="1"/>
  <c r="A2274" i="1" s="1"/>
  <c r="A2275" i="1" s="1"/>
  <c r="A2276" i="1" s="1"/>
  <c r="A2277" i="1" s="1"/>
  <c r="A2278" i="1" s="1"/>
  <c r="A2279" i="1" s="1"/>
  <c r="A2280" i="1" s="1"/>
  <c r="A2281" i="1" s="1"/>
  <c r="A2282" i="1" s="1"/>
  <c r="A2283" i="1" s="1"/>
  <c r="A2284" i="1" s="1"/>
  <c r="A2285" i="1" s="1"/>
  <c r="A2286" i="1" s="1"/>
  <c r="A2287" i="1" s="1"/>
  <c r="A2288" i="1" s="1"/>
  <c r="A2289" i="1" s="1"/>
  <c r="A2290" i="1" s="1"/>
  <c r="A2292" i="1"/>
  <c r="A2293" i="1" s="1"/>
  <c r="A2294" i="1" s="1"/>
  <c r="A2296" i="1"/>
  <c r="A2298" i="1"/>
  <c r="A2299" i="1" s="1"/>
  <c r="A2301" i="1"/>
  <c r="A2302" i="1"/>
  <c r="A2304" i="1"/>
  <c r="A2306" i="1"/>
  <c r="A2308" i="1"/>
  <c r="A2310" i="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9" i="1"/>
  <c r="A2361" i="1"/>
  <c r="A2363" i="1"/>
  <c r="A2364" i="1"/>
  <c r="A2366" i="1"/>
  <c r="A2367" i="1"/>
  <c r="A2369" i="1"/>
  <c r="A2370" i="1"/>
  <c r="A2372" i="1"/>
  <c r="A2373" i="1" s="1"/>
  <c r="A2375" i="1"/>
  <c r="A2376" i="1"/>
  <c r="A2378" i="1"/>
  <c r="A2379" i="1"/>
  <c r="A2381" i="1"/>
  <c r="A2383" i="1"/>
  <c r="A2385" i="1"/>
  <c r="A2387" i="1"/>
  <c r="A2389" i="1"/>
  <c r="A2390" i="1"/>
  <c r="A2392" i="1"/>
  <c r="A2393" i="1"/>
  <c r="A2394" i="1" s="1"/>
  <c r="A2396" i="1"/>
  <c r="A2397" i="1"/>
  <c r="A2398" i="1"/>
  <c r="A2399" i="1" s="1"/>
  <c r="A2401" i="1"/>
  <c r="A2403" i="1"/>
  <c r="A2405" i="1"/>
  <c r="A2406" i="1" s="1"/>
  <c r="A2407" i="1" s="1"/>
  <c r="A2408" i="1" s="1"/>
  <c r="A2409" i="1"/>
  <c r="A2411" i="1"/>
  <c r="A2412" i="1" s="1"/>
  <c r="A2413" i="1" s="1"/>
  <c r="A2414" i="1" s="1"/>
  <c r="A2415" i="1" s="1"/>
  <c r="A2416" i="1" s="1"/>
  <c r="A2417" i="1"/>
  <c r="A2418" i="1" s="1"/>
  <c r="A2419" i="1" s="1"/>
  <c r="A2420" i="1" s="1"/>
  <c r="A2421" i="1" s="1"/>
  <c r="A2422" i="1" s="1"/>
  <c r="A2423" i="1" s="1"/>
  <c r="A2424" i="1" s="1"/>
  <c r="A2425" i="1" s="1"/>
  <c r="A2427" i="1"/>
  <c r="A2428" i="1"/>
  <c r="A2430" i="1"/>
  <c r="A2431" i="1" s="1"/>
  <c r="A2433" i="1"/>
  <c r="A2435" i="1"/>
  <c r="A2437" i="1"/>
  <c r="A2438" i="1"/>
  <c r="A2439" i="1"/>
  <c r="A2441" i="1"/>
  <c r="A2442" i="1"/>
  <c r="A2444" i="1"/>
  <c r="A2445" i="1"/>
  <c r="A2447" i="1"/>
  <c r="A2448" i="1"/>
  <c r="A2449" i="1"/>
  <c r="A2450" i="1"/>
  <c r="A2451" i="1"/>
  <c r="A2452" i="1"/>
  <c r="A2453" i="1" s="1"/>
  <c r="A2454" i="1" s="1"/>
  <c r="A2455" i="1" s="1"/>
  <c r="A2456" i="1" s="1"/>
  <c r="A2457" i="1" s="1"/>
  <c r="A2458" i="1" s="1"/>
  <c r="A2459" i="1" s="1"/>
  <c r="A2460" i="1" s="1"/>
  <c r="A2461" i="1"/>
  <c r="A2462" i="1"/>
  <c r="A2463" i="1" s="1"/>
  <c r="A2464" i="1" s="1"/>
  <c r="A2465" i="1" s="1"/>
  <c r="A2467" i="1"/>
  <c r="A2468" i="1" s="1"/>
  <c r="A2470" i="1"/>
  <c r="A2471" i="1" s="1"/>
  <c r="A2473" i="1"/>
  <c r="A2474" i="1" s="1"/>
  <c r="A2476" i="1"/>
  <c r="A2477" i="1"/>
  <c r="A2479" i="1"/>
  <c r="A2480" i="1" s="1"/>
  <c r="A2482" i="1"/>
  <c r="A2483" i="1" s="1"/>
  <c r="A2485" i="1"/>
  <c r="A2486" i="1" s="1"/>
  <c r="A2488" i="1"/>
  <c r="A2489" i="1"/>
  <c r="A2491" i="1"/>
  <c r="A2493" i="1"/>
  <c r="A2494" i="1" s="1"/>
  <c r="A2495" i="1"/>
  <c r="A2496" i="1" s="1"/>
  <c r="A2497" i="1" s="1"/>
  <c r="A2498" i="1" s="1"/>
  <c r="A2499" i="1" s="1"/>
  <c r="A2500" i="1" s="1"/>
  <c r="A2501" i="1" s="1"/>
  <c r="A2502" i="1" s="1"/>
  <c r="A2503" i="1" s="1"/>
  <c r="A2504" i="1" s="1"/>
  <c r="A2505" i="1" s="1"/>
  <c r="A2506" i="1" s="1"/>
  <c r="A2507" i="1"/>
  <c r="A2508" i="1" s="1"/>
  <c r="A2509" i="1" s="1"/>
  <c r="A2510" i="1" s="1"/>
  <c r="A2511" i="1"/>
  <c r="A2512" i="1" s="1"/>
  <c r="A2513" i="1" s="1"/>
  <c r="A2514" i="1"/>
  <c r="A2515" i="1" s="1"/>
  <c r="A2516" i="1" s="1"/>
  <c r="A2517" i="1" s="1"/>
  <c r="A2518" i="1" s="1"/>
  <c r="A2519" i="1" s="1"/>
  <c r="A2520" i="1" s="1"/>
  <c r="A2521" i="1" s="1"/>
  <c r="A2522" i="1" s="1"/>
  <c r="A2524" i="1"/>
  <c r="A2525" i="1" s="1"/>
  <c r="A2526" i="1" s="1"/>
  <c r="A2527" i="1" s="1"/>
  <c r="A2528" i="1" s="1"/>
  <c r="A2529" i="1" s="1"/>
  <c r="A2530" i="1" s="1"/>
  <c r="A2531" i="1" s="1"/>
  <c r="A2532" i="1" s="1"/>
  <c r="A2534" i="1"/>
  <c r="A2535" i="1" s="1"/>
  <c r="A2537" i="1"/>
  <c r="A2539" i="1"/>
  <c r="A2540" i="1" s="1"/>
  <c r="A2542" i="1"/>
  <c r="A2543" i="1"/>
  <c r="A2544" i="1" s="1"/>
  <c r="A2545" i="1" s="1"/>
  <c r="A2547" i="1"/>
  <c r="A2549" i="1"/>
  <c r="A2550" i="1"/>
  <c r="A2551" i="1" s="1"/>
  <c r="A2552" i="1" s="1"/>
  <c r="A2553" i="1" s="1"/>
  <c r="A2554" i="1"/>
  <c r="A2555" i="1" s="1"/>
  <c r="A2556" i="1" s="1"/>
  <c r="A2557" i="1" s="1"/>
  <c r="A2558" i="1"/>
  <c r="A2560" i="1"/>
  <c r="A2561" i="1" s="1"/>
  <c r="A2562" i="1" s="1"/>
  <c r="A2563" i="1" s="1"/>
  <c r="A2565" i="1"/>
  <c r="A2567" i="1"/>
  <c r="A2568" i="1" s="1"/>
  <c r="A2569" i="1" s="1"/>
  <c r="A2570" i="1" s="1"/>
  <c r="A2571" i="1" s="1"/>
  <c r="A2573" i="1"/>
  <c r="A2574" i="1" s="1"/>
  <c r="A2575" i="1" s="1"/>
  <c r="A2577" i="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8" i="1"/>
  <c r="A2599" i="1"/>
  <c r="A2600" i="1"/>
  <c r="A2601" i="1"/>
  <c r="A2602" i="1" s="1"/>
  <c r="A2603" i="1" s="1"/>
  <c r="A2604" i="1" s="1"/>
  <c r="A2605" i="1" s="1"/>
  <c r="A2606" i="1" s="1"/>
  <c r="A2607" i="1" s="1"/>
  <c r="A2608" i="1" s="1"/>
  <c r="A2609" i="1" s="1"/>
  <c r="A2610" i="1" s="1"/>
  <c r="A2611" i="1" s="1"/>
  <c r="A2612" i="1" s="1"/>
  <c r="A2614" i="1"/>
  <c r="A2615" i="1" s="1"/>
  <c r="A2616" i="1" s="1"/>
  <c r="A2617" i="1" s="1"/>
  <c r="A2618" i="1" s="1"/>
  <c r="A2620" i="1"/>
  <c r="A2622" i="1"/>
  <c r="A2624" i="1"/>
  <c r="A2626" i="1"/>
  <c r="A2628" i="1"/>
  <c r="A2630" i="1"/>
  <c r="A2632" i="1"/>
  <c r="A2634" i="1"/>
  <c r="A2635" i="1"/>
  <c r="A2636" i="1" s="1"/>
  <c r="A2637" i="1" s="1"/>
  <c r="A2639" i="1"/>
  <c r="A2640" i="1" s="1"/>
  <c r="A2642" i="1"/>
  <c r="A2643" i="1"/>
  <c r="A2644" i="1" s="1"/>
  <c r="A2646" i="1"/>
  <c r="A2647" i="1"/>
  <c r="A2649" i="1"/>
  <c r="A2650" i="1" s="1"/>
  <c r="A2651" i="1" s="1"/>
  <c r="A2652" i="1" s="1"/>
  <c r="A2653" i="1" s="1"/>
  <c r="A2654" i="1" s="1"/>
  <c r="A2655" i="1" s="1"/>
  <c r="A2657" i="1"/>
  <c r="A2658" i="1"/>
  <c r="A2659" i="1" s="1"/>
  <c r="A2660" i="1" s="1"/>
  <c r="A2661" i="1" s="1"/>
  <c r="A2662" i="1" s="1"/>
  <c r="A2663" i="1" s="1"/>
  <c r="A2664" i="1" s="1"/>
  <c r="A2665" i="1" s="1"/>
  <c r="A2667" i="1"/>
  <c r="A2668" i="1" s="1"/>
  <c r="A2670" i="1"/>
  <c r="A2672" i="1"/>
  <c r="A2674" i="1"/>
  <c r="A2675" i="1"/>
  <c r="A2676" i="1" s="1"/>
  <c r="A2678" i="1"/>
  <c r="A2680" i="1"/>
  <c r="A2682" i="1"/>
  <c r="A2684" i="1"/>
  <c r="A2685" i="1"/>
  <c r="A2686" i="1"/>
  <c r="A2687" i="1"/>
  <c r="A2689" i="1"/>
  <c r="A2690" i="1"/>
  <c r="A2692" i="1"/>
  <c r="A2693" i="1" s="1"/>
  <c r="A2694" i="1" s="1"/>
  <c r="A2695" i="1" s="1"/>
  <c r="A2696" i="1" s="1"/>
  <c r="A2697" i="1" s="1"/>
  <c r="A2698" i="1" s="1"/>
  <c r="A2700" i="1"/>
  <c r="A2701" i="1"/>
  <c r="A2703" i="1"/>
  <c r="A2705" i="1"/>
  <c r="A2706" i="1"/>
  <c r="A2707" i="1" s="1"/>
  <c r="A2708" i="1" s="1"/>
  <c r="A2710" i="1"/>
  <c r="A2711" i="1"/>
  <c r="A2713" i="1"/>
  <c r="A2715" i="1"/>
  <c r="A2717" i="1"/>
  <c r="A2719" i="1"/>
  <c r="A2720" i="1" s="1"/>
  <c r="A2721" i="1" s="1"/>
  <c r="A2723" i="1"/>
  <c r="A2725" i="1"/>
  <c r="A2726" i="1" s="1"/>
  <c r="A2727" i="1" s="1"/>
  <c r="A2728" i="1" s="1"/>
  <c r="A2729" i="1" s="1"/>
  <c r="A2731" i="1"/>
  <c r="A2733" i="1"/>
  <c r="A2734" i="1"/>
  <c r="A2735" i="1"/>
  <c r="A2736" i="1" s="1"/>
  <c r="A2737" i="1" s="1"/>
  <c r="A2738" i="1" s="1"/>
  <c r="A2739" i="1"/>
  <c r="A2740" i="1" s="1"/>
  <c r="A2741" i="1" s="1"/>
  <c r="A2743" i="1"/>
  <c r="A2745" i="1"/>
  <c r="A2747" i="1"/>
  <c r="A2749" i="1"/>
  <c r="A2750" i="1" s="1"/>
  <c r="A2751" i="1" s="1"/>
  <c r="A2752" i="1" s="1"/>
  <c r="A2753" i="1" s="1"/>
  <c r="A2754" i="1" s="1"/>
  <c r="A2755" i="1" s="1"/>
  <c r="A2756" i="1" s="1"/>
  <c r="A2757" i="1"/>
  <c r="A2758" i="1" s="1"/>
  <c r="A2759" i="1" s="1"/>
  <c r="A2761" i="1"/>
  <c r="A2763" i="1"/>
  <c r="A2764" i="1" s="1"/>
  <c r="A2766" i="1"/>
  <c r="A2768" i="1"/>
  <c r="A2769" i="1"/>
  <c r="A2770" i="1" s="1"/>
  <c r="A2771" i="1"/>
  <c r="A2773" i="1"/>
  <c r="A2775" i="1"/>
  <c r="A2776" i="1" s="1"/>
  <c r="A2777" i="1" s="1"/>
  <c r="A2778" i="1" s="1"/>
  <c r="A2779" i="1" s="1"/>
  <c r="A2780" i="1" s="1"/>
  <c r="A2781" i="1" s="1"/>
  <c r="A2782" i="1" s="1"/>
  <c r="A2783" i="1" s="1"/>
  <c r="A2784" i="1" s="1"/>
  <c r="A2785" i="1" s="1"/>
  <c r="A2786" i="1" s="1"/>
  <c r="A2787" i="1" s="1"/>
  <c r="A2789" i="1"/>
  <c r="A2791" i="1"/>
  <c r="A2793" i="1"/>
  <c r="A2795" i="1"/>
  <c r="A2796" i="1"/>
  <c r="A2797" i="1"/>
  <c r="A2798" i="1" s="1"/>
  <c r="A2799" i="1" s="1"/>
  <c r="A2800" i="1" s="1"/>
  <c r="A2801" i="1" s="1"/>
  <c r="A2803" i="1"/>
  <c r="A2805" i="1"/>
  <c r="A2807" i="1"/>
  <c r="A2809" i="1"/>
  <c r="A2810" i="1"/>
  <c r="A2812" i="1"/>
  <c r="A2814" i="1"/>
  <c r="A2815" i="1"/>
  <c r="A2816" i="1"/>
  <c r="A2817" i="1"/>
  <c r="A2818" i="1"/>
  <c r="A2819" i="1" s="1"/>
  <c r="A2821" i="1"/>
  <c r="A2823" i="1"/>
  <c r="A2824" i="1" s="1"/>
  <c r="A2826" i="1"/>
  <c r="A2827" i="1" s="1"/>
  <c r="A2828" i="1" s="1"/>
  <c r="A2829" i="1" s="1"/>
  <c r="A2830" i="1" s="1"/>
  <c r="A2831" i="1"/>
  <c r="A2832" i="1" s="1"/>
  <c r="A2833" i="1" s="1"/>
  <c r="A2834" i="1" s="1"/>
  <c r="A2835" i="1" s="1"/>
  <c r="A2836" i="1" s="1"/>
  <c r="A2837" i="1" s="1"/>
  <c r="A2838" i="1"/>
  <c r="A2839" i="1" s="1"/>
  <c r="A2840" i="1" s="1"/>
  <c r="A2841" i="1" s="1"/>
  <c r="A2842" i="1" s="1"/>
  <c r="A2843" i="1" s="1"/>
  <c r="A2844" i="1" s="1"/>
  <c r="A2845" i="1" s="1"/>
  <c r="A2846" i="1" s="1"/>
  <c r="A2847" i="1" s="1"/>
  <c r="A2848" i="1" s="1"/>
  <c r="A2849" i="1" s="1"/>
  <c r="A2850" i="1" s="1"/>
  <c r="A2851" i="1" s="1"/>
  <c r="A2852" i="1" s="1"/>
  <c r="A2853" i="1" s="1"/>
  <c r="A2855" i="1"/>
  <c r="A2856" i="1"/>
  <c r="A2857" i="1"/>
  <c r="A2858" i="1" s="1"/>
  <c r="A2859" i="1"/>
  <c r="A2860" i="1" s="1"/>
  <c r="A2861" i="1" s="1"/>
  <c r="A2862" i="1" s="1"/>
  <c r="A2863" i="1" s="1"/>
  <c r="A2864" i="1" s="1"/>
  <c r="A2865" i="1" s="1"/>
  <c r="A2866" i="1" s="1"/>
  <c r="A2867" i="1" s="1"/>
  <c r="A2868" i="1"/>
  <c r="A2869" i="1" s="1"/>
  <c r="A2870" i="1" s="1"/>
  <c r="A2871" i="1" s="1"/>
  <c r="A2872" i="1" s="1"/>
  <c r="A2873" i="1" s="1"/>
  <c r="A2874" i="1" s="1"/>
  <c r="A2875" i="1" s="1"/>
  <c r="A2876" i="1" s="1"/>
  <c r="A2877" i="1" s="1"/>
  <c r="A2878" i="1"/>
  <c r="A2879" i="1" s="1"/>
  <c r="A2880" i="1" s="1"/>
  <c r="A2881" i="1" s="1"/>
  <c r="A2882" i="1" s="1"/>
  <c r="A2884" i="1"/>
  <c r="A2885" i="1"/>
  <c r="A2886" i="1"/>
  <c r="A2887" i="1" s="1"/>
  <c r="A2889" i="1"/>
  <c r="A2890" i="1"/>
  <c r="A2891" i="1" s="1"/>
  <c r="A2893" i="1"/>
  <c r="A2894" i="1"/>
  <c r="A2895" i="1"/>
  <c r="A2896" i="1"/>
  <c r="A2898" i="1"/>
  <c r="A2899" i="1"/>
  <c r="A2901" i="1"/>
  <c r="A2902" i="1" s="1"/>
  <c r="A2904" i="1"/>
  <c r="A2906" i="1"/>
  <c r="A2907" i="1"/>
  <c r="A2908" i="1"/>
  <c r="A2909" i="1" s="1"/>
  <c r="A2910" i="1"/>
  <c r="A2911" i="1" s="1"/>
  <c r="A2912" i="1" s="1"/>
  <c r="A2913" i="1" s="1"/>
  <c r="A2914" i="1" s="1"/>
  <c r="A2915" i="1" s="1"/>
  <c r="A2916" i="1" s="1"/>
  <c r="A2917" i="1" s="1"/>
  <c r="A2918" i="1" s="1"/>
  <c r="A2919" i="1" s="1"/>
  <c r="A2920" i="1" s="1"/>
  <c r="A2922" i="1"/>
  <c r="A2923" i="1" s="1"/>
  <c r="A2924" i="1" s="1"/>
  <c r="A2926" i="1"/>
  <c r="A2928" i="1"/>
  <c r="A2929" i="1"/>
  <c r="A2930" i="1" s="1"/>
  <c r="A2931" i="1" s="1"/>
  <c r="A2932" i="1" s="1"/>
  <c r="A2933" i="1" s="1"/>
  <c r="A2934" i="1" s="1"/>
  <c r="A2935" i="1" s="1"/>
  <c r="A2936" i="1"/>
  <c r="A2937" i="1" s="1"/>
  <c r="A2938" i="1"/>
  <c r="A2940" i="1"/>
  <c r="A2941" i="1" s="1"/>
  <c r="A2942" i="1" s="1"/>
  <c r="A2943" i="1" s="1"/>
  <c r="A2944" i="1" s="1"/>
  <c r="A2945" i="1" s="1"/>
  <c r="A2946" i="1" s="1"/>
  <c r="A2947" i="1" s="1"/>
  <c r="A2948" i="1" s="1"/>
  <c r="A2949" i="1" s="1"/>
  <c r="A2950" i="1" s="1"/>
  <c r="A2951" i="1" s="1"/>
  <c r="A2952" i="1" s="1"/>
  <c r="A2953" i="1" s="1"/>
  <c r="A2954" i="1" s="1"/>
  <c r="A2956" i="1"/>
  <c r="A2957" i="1"/>
  <c r="A2959" i="1"/>
  <c r="A2960" i="1" s="1"/>
  <c r="A2961" i="1" s="1"/>
  <c r="A2962" i="1" s="1"/>
  <c r="A2963" i="1"/>
  <c r="A2964" i="1" s="1"/>
  <c r="A2965" i="1" s="1"/>
  <c r="A2966" i="1" s="1"/>
  <c r="A2967" i="1" s="1"/>
  <c r="A2968" i="1" s="1"/>
  <c r="A2969" i="1" s="1"/>
  <c r="A2970" i="1" s="1"/>
  <c r="A2971" i="1"/>
  <c r="A2972" i="1" s="1"/>
  <c r="A2973" i="1" s="1"/>
  <c r="A2974" i="1" s="1"/>
  <c r="A2975" i="1" s="1"/>
  <c r="A2976" i="1" s="1"/>
  <c r="A2977" i="1" s="1"/>
  <c r="A2978" i="1" s="1"/>
  <c r="A2979" i="1" s="1"/>
  <c r="A2980" i="1" s="1"/>
  <c r="A2981" i="1" s="1"/>
  <c r="A2982" i="1" s="1"/>
  <c r="A2983" i="1" s="1"/>
  <c r="A2984" i="1" s="1"/>
  <c r="A2986" i="1"/>
  <c r="A2987" i="1"/>
  <c r="A2989" i="1"/>
  <c r="A2990" i="1" s="1"/>
  <c r="A2991" i="1" s="1"/>
  <c r="A2992" i="1" s="1"/>
  <c r="A2994" i="1"/>
  <c r="A2995" i="1" s="1"/>
  <c r="A2996" i="1" s="1"/>
  <c r="A2997" i="1"/>
  <c r="A2999" i="1"/>
  <c r="A3000" i="1"/>
  <c r="A3002" i="1"/>
  <c r="A3003" i="1" s="1"/>
  <c r="A3004" i="1"/>
  <c r="A3005" i="1" s="1"/>
  <c r="A3007" i="1"/>
  <c r="A3008" i="1"/>
  <c r="A3009" i="1"/>
  <c r="A3011" i="1"/>
  <c r="A3012" i="1" s="1"/>
  <c r="A3013" i="1" s="1"/>
  <c r="A3014" i="1" s="1"/>
  <c r="A3015" i="1" s="1"/>
  <c r="A3016" i="1" s="1"/>
  <c r="A3017" i="1"/>
  <c r="A3018" i="1" s="1"/>
  <c r="A3019" i="1" s="1"/>
  <c r="A3020" i="1" s="1"/>
  <c r="A3021" i="1" s="1"/>
  <c r="A3022" i="1" s="1"/>
  <c r="A3023" i="1" s="1"/>
  <c r="A3025" i="1"/>
  <c r="A3026" i="1"/>
  <c r="A3027" i="1"/>
  <c r="A3028" i="1"/>
  <c r="A3029" i="1" s="1"/>
  <c r="A3030" i="1"/>
  <c r="A3031" i="1"/>
  <c r="A3032" i="1" s="1"/>
  <c r="A3033" i="1" s="1"/>
  <c r="A3034" i="1" s="1"/>
  <c r="A3035" i="1" s="1"/>
  <c r="A3036" i="1" s="1"/>
  <c r="A3037" i="1" s="1"/>
  <c r="A3038" i="1" s="1"/>
  <c r="A3039" i="1" s="1"/>
  <c r="A3040" i="1" s="1"/>
  <c r="A3042" i="1"/>
  <c r="A3043" i="1"/>
  <c r="A3044" i="1"/>
  <c r="A3045" i="1" s="1"/>
  <c r="A3047" i="1"/>
  <c r="A3048" i="1"/>
  <c r="A3050" i="1"/>
  <c r="A3051" i="1" s="1"/>
  <c r="A3052" i="1" s="1"/>
  <c r="A3053" i="1" s="1"/>
  <c r="A3054" i="1" s="1"/>
  <c r="A3055" i="1" s="1"/>
  <c r="A3056" i="1" s="1"/>
  <c r="A3057" i="1" s="1"/>
  <c r="A3058" i="1" s="1"/>
  <c r="A3059" i="1" s="1"/>
  <c r="A3060" i="1" s="1"/>
  <c r="A3061" i="1" s="1"/>
  <c r="A3062" i="1" s="1"/>
  <c r="A3064" i="1"/>
  <c r="A3065" i="1"/>
  <c r="A3066" i="1" s="1"/>
  <c r="A3067" i="1" s="1"/>
  <c r="A3068" i="1" s="1"/>
  <c r="A3069" i="1" s="1"/>
  <c r="A3070" i="1" s="1"/>
  <c r="A3071" i="1" s="1"/>
  <c r="A3072" i="1" s="1"/>
  <c r="A3073" i="1" s="1"/>
  <c r="A3074" i="1" s="1"/>
  <c r="A3075" i="1" s="1"/>
  <c r="A3076" i="1" s="1"/>
  <c r="A3077" i="1" s="1"/>
  <c r="A3079" i="1"/>
  <c r="A3081" i="1"/>
  <c r="A3082" i="1" s="1"/>
  <c r="A3083" i="1" s="1"/>
  <c r="A3084" i="1" s="1"/>
  <c r="A3085" i="1" s="1"/>
  <c r="A3086" i="1" s="1"/>
  <c r="A3087" i="1" s="1"/>
  <c r="A3088" i="1" s="1"/>
  <c r="A3089" i="1" s="1"/>
  <c r="A3090" i="1" s="1"/>
  <c r="A3091" i="1"/>
  <c r="A3092" i="1" s="1"/>
  <c r="A3094" i="1"/>
  <c r="A3095" i="1" s="1"/>
  <c r="A3096" i="1" s="1"/>
  <c r="A3097" i="1"/>
  <c r="A3098" i="1" s="1"/>
  <c r="A3099" i="1" s="1"/>
  <c r="A3100" i="1"/>
  <c r="A3101" i="1" s="1"/>
  <c r="A3102" i="1" s="1"/>
  <c r="A3103" i="1" s="1"/>
  <c r="A3104" i="1" s="1"/>
  <c r="A3105" i="1" s="1"/>
  <c r="A3106" i="1" s="1"/>
  <c r="A3108" i="1"/>
  <c r="A3109" i="1" s="1"/>
  <c r="A3110" i="1" s="1"/>
  <c r="A3112" i="1"/>
  <c r="A3113" i="1" s="1"/>
  <c r="A3114" i="1" s="1"/>
  <c r="A3115" i="1"/>
  <c r="A3116" i="1" s="1"/>
  <c r="A3117" i="1" s="1"/>
  <c r="A3118" i="1" s="1"/>
  <c r="A3119" i="1" s="1"/>
  <c r="A3120" i="1" s="1"/>
  <c r="A3121" i="1" s="1"/>
  <c r="A3122" i="1" s="1"/>
  <c r="A3123" i="1" s="1"/>
  <c r="A3125" i="1"/>
  <c r="A3126" i="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1" i="1"/>
  <c r="A3152" i="1" s="1"/>
  <c r="A3153" i="1" s="1"/>
  <c r="A3154" i="1" s="1"/>
  <c r="A3156" i="1"/>
  <c r="A3157" i="1"/>
  <c r="A3159" i="1"/>
  <c r="A3160" i="1" s="1"/>
  <c r="A3161" i="1" s="1"/>
  <c r="A3162" i="1" s="1"/>
  <c r="A3164" i="1"/>
  <c r="A3165" i="1" s="1"/>
  <c r="A3167" i="1"/>
  <c r="A3168" i="1"/>
  <c r="A3169" i="1"/>
  <c r="A3170" i="1"/>
  <c r="A3172" i="1"/>
  <c r="A3173" i="1" s="1"/>
  <c r="A3174" i="1" s="1"/>
  <c r="A3176" i="1"/>
  <c r="A3177" i="1" s="1"/>
  <c r="A3178" i="1" s="1"/>
  <c r="A3179" i="1" s="1"/>
  <c r="A3180" i="1"/>
  <c r="A3181" i="1" s="1"/>
  <c r="A3182" i="1" s="1"/>
  <c r="A3183" i="1" s="1"/>
  <c r="A3184" i="1" s="1"/>
  <c r="A3185" i="1" s="1"/>
  <c r="A3186" i="1" s="1"/>
  <c r="A3187" i="1"/>
  <c r="A3188" i="1" s="1"/>
  <c r="A3189" i="1" s="1"/>
  <c r="A3191" i="1"/>
  <c r="A3192" i="1" s="1"/>
  <c r="A3193" i="1" s="1"/>
  <c r="A3194" i="1" s="1"/>
  <c r="A3196" i="1"/>
  <c r="A3198" i="1"/>
  <c r="A3199" i="1"/>
  <c r="A3200" i="1" s="1"/>
  <c r="A3201" i="1" s="1"/>
  <c r="A3202" i="1" s="1"/>
  <c r="A3203" i="1" s="1"/>
  <c r="A3204" i="1" s="1"/>
  <c r="A3205" i="1" s="1"/>
  <c r="A3206" i="1" s="1"/>
  <c r="A3207" i="1" s="1"/>
  <c r="A3208" i="1" s="1"/>
  <c r="A3210" i="1"/>
  <c r="A3211" i="1"/>
  <c r="A3212" i="1" s="1"/>
  <c r="A3213" i="1" s="1"/>
  <c r="A3214" i="1" s="1"/>
  <c r="A3215" i="1" s="1"/>
  <c r="A3216" i="1" s="1"/>
  <c r="A3217" i="1" s="1"/>
  <c r="A3218" i="1"/>
  <c r="A3219" i="1" s="1"/>
  <c r="A3220" i="1" s="1"/>
  <c r="A3221" i="1" s="1"/>
  <c r="A3222" i="1" s="1"/>
  <c r="A3223" i="1" s="1"/>
  <c r="A3225" i="1"/>
  <c r="A3226" i="1" s="1"/>
  <c r="A3228" i="1"/>
  <c r="A3229" i="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8" i="1"/>
  <c r="A3259" i="1" s="1"/>
  <c r="A3261" i="1"/>
  <c r="A3262" i="1" s="1"/>
  <c r="A3263" i="1" s="1"/>
  <c r="A3264" i="1" s="1"/>
  <c r="A3266" i="1"/>
  <c r="A3267" i="1"/>
  <c r="A3269" i="1"/>
  <c r="A3271" i="1"/>
  <c r="A3273" i="1"/>
  <c r="A3275" i="1"/>
  <c r="A3276" i="1"/>
  <c r="A3278" i="1"/>
  <c r="A3280" i="1"/>
  <c r="A3281" i="1"/>
  <c r="A3282" i="1" s="1"/>
  <c r="A3283" i="1" s="1"/>
  <c r="A3284" i="1" s="1"/>
  <c r="A3285" i="1" s="1"/>
  <c r="A3286" i="1"/>
  <c r="A3287" i="1" s="1"/>
  <c r="A3288" i="1" s="1"/>
  <c r="A3289" i="1" s="1"/>
  <c r="A3290" i="1" s="1"/>
  <c r="A3291" i="1" s="1"/>
  <c r="A3292" i="1"/>
  <c r="A3293" i="1"/>
  <c r="A3294" i="1" s="1"/>
  <c r="A3295" i="1" s="1"/>
  <c r="A3296" i="1" s="1"/>
  <c r="A3297" i="1"/>
  <c r="A3298" i="1" s="1"/>
  <c r="A3299" i="1" s="1"/>
  <c r="A3301" i="1"/>
  <c r="A3303" i="1"/>
  <c r="A3304" i="1" s="1"/>
  <c r="A3306" i="1"/>
  <c r="A3307" i="1" s="1"/>
  <c r="A3309" i="1"/>
  <c r="A3311" i="1"/>
  <c r="A3312" i="1" s="1"/>
  <c r="A3313" i="1"/>
  <c r="A3314" i="1" s="1"/>
  <c r="A3315" i="1" s="1"/>
  <c r="A3316" i="1" s="1"/>
  <c r="A3317" i="1" s="1"/>
  <c r="A3318" i="1"/>
  <c r="A3319" i="1"/>
  <c r="A3320" i="1" s="1"/>
  <c r="A3321" i="1" s="1"/>
  <c r="A3322" i="1" s="1"/>
  <c r="A3323" i="1" s="1"/>
  <c r="A3324" i="1" s="1"/>
  <c r="A3325" i="1" s="1"/>
  <c r="A3326" i="1" s="1"/>
  <c r="A3328" i="1"/>
  <c r="A3329" i="1"/>
  <c r="A3330" i="1" s="1"/>
  <c r="A3331" i="1" s="1"/>
  <c r="A3333" i="1"/>
  <c r="A3334" i="1" s="1"/>
  <c r="A3335" i="1" s="1"/>
  <c r="A3337" i="1"/>
  <c r="A3339" i="1"/>
  <c r="A3340" i="1" s="1"/>
  <c r="A3341" i="1" s="1"/>
  <c r="A3342" i="1"/>
  <c r="A3344" i="1"/>
  <c r="A3346" i="1"/>
  <c r="A3347" i="1" s="1"/>
  <c r="A3348" i="1" s="1"/>
  <c r="A3349" i="1" s="1"/>
  <c r="A3351" i="1"/>
  <c r="A3353" i="1"/>
  <c r="A3354" i="1"/>
  <c r="A3355" i="1" s="1"/>
  <c r="A3356" i="1" s="1"/>
  <c r="A3357" i="1" s="1"/>
  <c r="A3359" i="1"/>
  <c r="A3361" i="1"/>
  <c r="A3363" i="1"/>
  <c r="A3364" i="1"/>
  <c r="A3365" i="1" s="1"/>
  <c r="A3366" i="1" s="1"/>
  <c r="A3367" i="1" s="1"/>
  <c r="A3369" i="1"/>
  <c r="A3370" i="1"/>
  <c r="A3371" i="1" s="1"/>
  <c r="A3372" i="1" s="1"/>
  <c r="A3373" i="1"/>
  <c r="A3374" i="1"/>
  <c r="A3375" i="1" s="1"/>
  <c r="A3376" i="1"/>
  <c r="A3377" i="1" s="1"/>
  <c r="A3378" i="1" s="1"/>
  <c r="A3380" i="1"/>
  <c r="A3381" i="1" s="1"/>
  <c r="A3382" i="1" s="1"/>
  <c r="A3383" i="1" s="1"/>
  <c r="A3384" i="1"/>
  <c r="A3386" i="1"/>
  <c r="A3387" i="1" s="1"/>
  <c r="A3389" i="1"/>
  <c r="A3390" i="1" s="1"/>
  <c r="A3392" i="1"/>
  <c r="A3393" i="1" s="1"/>
  <c r="A3395" i="1"/>
  <c r="A3397" i="1"/>
  <c r="A3398" i="1" s="1"/>
  <c r="A3400" i="1"/>
  <c r="A3401" i="1"/>
  <c r="A3402" i="1" s="1"/>
  <c r="A3403" i="1" s="1"/>
  <c r="A3404" i="1" s="1"/>
  <c r="A3405" i="1" s="1"/>
  <c r="A3406" i="1" s="1"/>
  <c r="A3407" i="1" s="1"/>
  <c r="A3408" i="1" s="1"/>
  <c r="A3409" i="1" s="1"/>
  <c r="A3410" i="1"/>
  <c r="A3411" i="1" s="1"/>
  <c r="A3412" i="1" s="1"/>
  <c r="A3413" i="1" s="1"/>
  <c r="A3415" i="1"/>
  <c r="A3416" i="1" s="1"/>
  <c r="A3417" i="1" s="1"/>
  <c r="A3418" i="1"/>
  <c r="A3419" i="1" s="1"/>
  <c r="A3420" i="1" s="1"/>
  <c r="A3421" i="1" s="1"/>
  <c r="A3422" i="1"/>
  <c r="A3423" i="1" s="1"/>
  <c r="A3424" i="1" s="1"/>
  <c r="A3425" i="1" s="1"/>
  <c r="A3426" i="1" s="1"/>
  <c r="A3427" i="1" s="1"/>
  <c r="A3429" i="1"/>
  <c r="A3431" i="1"/>
  <c r="A3432" i="1" s="1"/>
  <c r="A3434" i="1"/>
  <c r="A3436" i="1"/>
  <c r="A3438" i="1"/>
  <c r="A3440" i="1"/>
  <c r="A3441" i="1"/>
  <c r="A3442" i="1" s="1"/>
  <c r="A3444" i="1"/>
  <c r="A3445" i="1" s="1"/>
  <c r="A3446" i="1" s="1"/>
  <c r="A3447" i="1" s="1"/>
  <c r="A3449" i="1"/>
  <c r="A3451" i="1"/>
  <c r="A3453" i="1"/>
  <c r="A3455" i="1"/>
  <c r="A3457" i="1"/>
  <c r="A3458" i="1" s="1"/>
  <c r="A3459" i="1"/>
  <c r="A3460" i="1" s="1"/>
  <c r="A3461" i="1" s="1"/>
  <c r="A3462" i="1" s="1"/>
  <c r="A3463" i="1" s="1"/>
  <c r="A3464" i="1" s="1"/>
  <c r="A3465" i="1" s="1"/>
  <c r="A3466" i="1" s="1"/>
  <c r="A3467" i="1" s="1"/>
  <c r="A3469" i="1"/>
  <c r="A3470" i="1" s="1"/>
  <c r="A3471" i="1"/>
  <c r="A3472" i="1" s="1"/>
  <c r="A3473" i="1" s="1"/>
  <c r="A3474" i="1"/>
  <c r="A3475" i="1" s="1"/>
  <c r="A3476" i="1" s="1"/>
  <c r="A3477" i="1" s="1"/>
  <c r="A3478" i="1" s="1"/>
  <c r="A3480" i="1"/>
  <c r="A3481" i="1" s="1"/>
  <c r="A3482" i="1" s="1"/>
  <c r="A3483" i="1" s="1"/>
  <c r="A3485" i="1"/>
  <c r="A3486" i="1"/>
  <c r="A3487" i="1"/>
  <c r="A3489" i="1"/>
  <c r="A3490" i="1"/>
  <c r="A3492" i="1"/>
  <c r="A3493" i="1" s="1"/>
  <c r="A3494" i="1" s="1"/>
  <c r="A3495" i="1" s="1"/>
  <c r="A3496" i="1" s="1"/>
  <c r="A3497" i="1" s="1"/>
  <c r="A3498" i="1" s="1"/>
  <c r="A3499" i="1" s="1"/>
  <c r="A3500" i="1" s="1"/>
  <c r="A3501" i="1" s="1"/>
  <c r="A3502" i="1" s="1"/>
  <c r="A3503" i="1" s="1"/>
  <c r="A3504" i="1" s="1"/>
  <c r="A3506" i="1"/>
  <c r="A3507" i="1" s="1"/>
  <c r="A3508" i="1"/>
  <c r="A3509" i="1" s="1"/>
  <c r="A3511" i="1"/>
  <c r="A3512" i="1" s="1"/>
  <c r="A3513" i="1" s="1"/>
  <c r="A3515" i="1"/>
  <c r="A3516" i="1" s="1"/>
  <c r="A3518" i="1"/>
  <c r="A3519" i="1"/>
  <c r="A3520" i="1" s="1"/>
  <c r="A3522" i="1"/>
  <c r="A3523" i="1"/>
  <c r="A3524" i="1" s="1"/>
  <c r="A3525" i="1" s="1"/>
  <c r="A3527" i="1"/>
  <c r="A3528" i="1" s="1"/>
  <c r="A3529" i="1" s="1"/>
  <c r="A3531" i="1"/>
  <c r="A3532" i="1" s="1"/>
  <c r="A3533" i="1" s="1"/>
  <c r="A3534" i="1"/>
  <c r="A3536" i="1"/>
  <c r="A3537" i="1" s="1"/>
  <c r="A3538" i="1" s="1"/>
  <c r="A3539" i="1" s="1"/>
  <c r="A3540" i="1" s="1"/>
  <c r="A3542" i="1"/>
  <c r="A3543" i="1" s="1"/>
  <c r="A3545" i="1"/>
  <c r="A3546" i="1" s="1"/>
  <c r="A3547" i="1" s="1"/>
  <c r="A3548" i="1" s="1"/>
  <c r="A3549" i="1" s="1"/>
  <c r="A3550" i="1" s="1"/>
  <c r="A3551" i="1" s="1"/>
  <c r="A3553" i="1"/>
  <c r="A3554" i="1" s="1"/>
  <c r="A3555" i="1" s="1"/>
  <c r="A3556" i="1" s="1"/>
  <c r="A3558" i="1"/>
  <c r="A3559" i="1"/>
  <c r="A3560" i="1"/>
  <c r="A3562" i="1"/>
  <c r="A3563" i="1" s="1"/>
  <c r="A3564" i="1" s="1"/>
  <c r="A3565" i="1" s="1"/>
  <c r="A3567" i="1"/>
  <c r="A3568" i="1" s="1"/>
  <c r="A3569" i="1" s="1"/>
  <c r="A3571" i="1"/>
  <c r="A3572" i="1"/>
  <c r="A3574" i="1"/>
  <c r="A3576" i="1"/>
  <c r="A3578" i="1"/>
  <c r="A3579" i="1"/>
  <c r="A3580" i="1" s="1"/>
  <c r="A3582" i="1"/>
  <c r="A3583" i="1" s="1"/>
  <c r="A3585" i="1"/>
  <c r="A3586" i="1"/>
  <c r="A3587" i="1"/>
  <c r="A3588" i="1"/>
  <c r="A3589" i="1" s="1"/>
  <c r="A3590" i="1" s="1"/>
  <c r="A3591" i="1"/>
  <c r="A3593" i="1"/>
  <c r="A3594" i="1" s="1"/>
  <c r="A3596" i="1"/>
  <c r="A3598" i="1"/>
  <c r="A3599" i="1"/>
  <c r="A3600" i="1"/>
  <c r="A3601" i="1" s="1"/>
  <c r="A3602" i="1" s="1"/>
  <c r="A3603" i="1"/>
  <c r="A3604" i="1"/>
  <c r="A3605" i="1" s="1"/>
  <c r="A3606" i="1" s="1"/>
  <c r="A3607" i="1" s="1"/>
  <c r="A3609" i="1"/>
  <c r="A3610" i="1" s="1"/>
  <c r="A3611" i="1"/>
  <c r="A3612" i="1" s="1"/>
  <c r="A3614" i="1"/>
  <c r="A3616" i="1"/>
  <c r="A3617" i="1"/>
  <c r="A3619" i="1"/>
  <c r="A3621" i="1"/>
  <c r="A3622" i="1" s="1"/>
  <c r="A3623" i="1" s="1"/>
  <c r="A3624" i="1" s="1"/>
  <c r="A3625" i="1" s="1"/>
  <c r="A3626" i="1" s="1"/>
  <c r="A3628" i="1"/>
  <c r="A3630" i="1"/>
  <c r="A3631" i="1" s="1"/>
  <c r="A3632" i="1" s="1"/>
  <c r="A3633" i="1"/>
  <c r="A3634" i="1" s="1"/>
  <c r="A3635" i="1" s="1"/>
  <c r="A3636" i="1" s="1"/>
  <c r="A3637" i="1" s="1"/>
  <c r="A3638" i="1" s="1"/>
  <c r="A3639" i="1" s="1"/>
  <c r="A3640" i="1" s="1"/>
  <c r="A3641" i="1" s="1"/>
  <c r="A3642" i="1"/>
  <c r="A3644" i="1"/>
  <c r="A3645" i="1" s="1"/>
  <c r="A3647" i="1"/>
  <c r="A3649" i="1"/>
  <c r="A3650" i="1"/>
  <c r="A3652" i="1"/>
  <c r="A3653" i="1"/>
  <c r="A3655" i="1"/>
  <c r="A3656" i="1"/>
  <c r="A3658" i="1"/>
  <c r="A3659" i="1" s="1"/>
  <c r="A3661" i="1"/>
  <c r="A3662" i="1" s="1"/>
  <c r="A3663" i="1" s="1"/>
  <c r="A3664" i="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3" i="1"/>
  <c r="A3704" i="1" s="1"/>
  <c r="A3705" i="1"/>
  <c r="A3707" i="1"/>
  <c r="A3708" i="1" s="1"/>
  <c r="A3710" i="1"/>
  <c r="A3712" i="1"/>
  <c r="A3714" i="1"/>
  <c r="A3716" i="1"/>
  <c r="A3718" i="1"/>
  <c r="A3719" i="1"/>
  <c r="A3720" i="1" s="1"/>
  <c r="A3721" i="1" s="1"/>
  <c r="A3722" i="1"/>
  <c r="A3723" i="1"/>
  <c r="A3725" i="1"/>
  <c r="A3727" i="1"/>
  <c r="A3728" i="1" s="1"/>
  <c r="A3729" i="1" s="1"/>
  <c r="A3730" i="1" s="1"/>
  <c r="A3731" i="1" s="1"/>
  <c r="A3733" i="1"/>
  <c r="A3734" i="1" s="1"/>
  <c r="A3735" i="1"/>
  <c r="A3736" i="1" s="1"/>
  <c r="A3737" i="1" s="1"/>
  <c r="A3739" i="1"/>
  <c r="A3740" i="1"/>
  <c r="A3741" i="1" s="1"/>
  <c r="A3742" i="1" s="1"/>
  <c r="A3743" i="1" s="1"/>
  <c r="A3745" i="1"/>
  <c r="A3746" i="1"/>
  <c r="A3748" i="1"/>
  <c r="A3749" i="1" s="1"/>
  <c r="A3751" i="1"/>
  <c r="A3752" i="1"/>
  <c r="A3754" i="1"/>
  <c r="A3755" i="1" s="1"/>
  <c r="A3756" i="1" s="1"/>
  <c r="A3757" i="1" s="1"/>
  <c r="A3758" i="1" s="1"/>
  <c r="A3759" i="1" s="1"/>
  <c r="A3760" i="1" s="1"/>
  <c r="A3761" i="1"/>
  <c r="A3762" i="1" s="1"/>
  <c r="A3763" i="1" s="1"/>
  <c r="A3764" i="1"/>
  <c r="A3765" i="1"/>
  <c r="A3766" i="1" s="1"/>
  <c r="A3767" i="1" s="1"/>
  <c r="A3768" i="1" s="1"/>
  <c r="A3769" i="1" s="1"/>
  <c r="A3770" i="1"/>
  <c r="A3771" i="1" s="1"/>
  <c r="A3772" i="1" s="1"/>
  <c r="A3773" i="1" s="1"/>
  <c r="A3774" i="1" s="1"/>
  <c r="A3775" i="1" s="1"/>
  <c r="A3776" i="1" s="1"/>
  <c r="A3777" i="1" s="1"/>
  <c r="A3778" i="1" s="1"/>
  <c r="A3779" i="1" s="1"/>
  <c r="A3781" i="1"/>
  <c r="A3782" i="1"/>
  <c r="A3783" i="1" s="1"/>
  <c r="A3785" i="1"/>
  <c r="A3786" i="1"/>
  <c r="A3787" i="1" s="1"/>
  <c r="A3788" i="1" s="1"/>
  <c r="A3789" i="1" s="1"/>
  <c r="A3790" i="1" s="1"/>
  <c r="A3792" i="1"/>
  <c r="A3794" i="1"/>
  <c r="A3795" i="1" s="1"/>
  <c r="A3796" i="1" s="1"/>
  <c r="A3797" i="1" s="1"/>
  <c r="A3798" i="1" s="1"/>
  <c r="A3800" i="1"/>
  <c r="A3801" i="1" s="1"/>
  <c r="A3802" i="1" s="1"/>
  <c r="A3803" i="1" s="1"/>
  <c r="A3804" i="1" s="1"/>
  <c r="A3806" i="1"/>
  <c r="A3808" i="1"/>
  <c r="A3809" i="1" s="1"/>
  <c r="A3810" i="1" s="1"/>
  <c r="A3811" i="1" s="1"/>
  <c r="A3812" i="1"/>
  <c r="A3814" i="1"/>
  <c r="A3815" i="1" s="1"/>
  <c r="A3817" i="1"/>
  <c r="A3818" i="1"/>
  <c r="A3820" i="1"/>
  <c r="A3821" i="1" s="1"/>
  <c r="A3823" i="1"/>
  <c r="A3824" i="1" s="1"/>
  <c r="A3825" i="1" s="1"/>
  <c r="A3826" i="1" s="1"/>
  <c r="A3827" i="1" s="1"/>
  <c r="A3828" i="1" s="1"/>
  <c r="A3829" i="1" s="1"/>
  <c r="A3830" i="1" s="1"/>
  <c r="A3831" i="1" s="1"/>
  <c r="A3832" i="1" s="1"/>
  <c r="A3833" i="1" s="1"/>
  <c r="A3835" i="1"/>
  <c r="A3836" i="1"/>
  <c r="A3838" i="1"/>
  <c r="A3839" i="1" s="1"/>
  <c r="A3840" i="1" s="1"/>
  <c r="A3841" i="1"/>
  <c r="A3842" i="1" s="1"/>
  <c r="A3843" i="1" s="1"/>
  <c r="A3845" i="1"/>
  <c r="A3847" i="1"/>
  <c r="A3848" i="1" s="1"/>
  <c r="A3849" i="1"/>
  <c r="A3850" i="1" s="1"/>
  <c r="A3851" i="1" s="1"/>
  <c r="A3853" i="1"/>
  <c r="A3854" i="1" s="1"/>
  <c r="A3855" i="1" s="1"/>
  <c r="A3856" i="1"/>
  <c r="A3857" i="1" s="1"/>
  <c r="A3859" i="1"/>
  <c r="A3860" i="1" s="1"/>
  <c r="A3861" i="1" s="1"/>
  <c r="A3862" i="1" s="1"/>
  <c r="A3863" i="1" s="1"/>
  <c r="A3864" i="1" s="1"/>
  <c r="A3865" i="1" s="1"/>
  <c r="A3866" i="1"/>
  <c r="A3867" i="1" s="1"/>
  <c r="A3869" i="1"/>
  <c r="A3870" i="1"/>
  <c r="A3871" i="1" s="1"/>
  <c r="A3872" i="1" s="1"/>
  <c r="A3873" i="1" s="1"/>
  <c r="A3874" i="1" s="1"/>
  <c r="A3876" i="1"/>
  <c r="A3878" i="1"/>
  <c r="A3879" i="1"/>
  <c r="A3880" i="1" s="1"/>
  <c r="A3881" i="1" s="1"/>
  <c r="A3882" i="1" s="1"/>
  <c r="A3884" i="1"/>
  <c r="A3885" i="1"/>
  <c r="A3886" i="1" s="1"/>
  <c r="A3887" i="1" s="1"/>
  <c r="A3888" i="1" s="1"/>
  <c r="A3890" i="1"/>
  <c r="A3891" i="1" s="1"/>
  <c r="A3892" i="1" s="1"/>
  <c r="A3893" i="1" s="1"/>
  <c r="A3894" i="1" s="1"/>
  <c r="A3896" i="1"/>
  <c r="A3897" i="1"/>
  <c r="A3898" i="1" s="1"/>
  <c r="A3899" i="1" s="1"/>
  <c r="A3900" i="1" s="1"/>
  <c r="A3901" i="1" s="1"/>
  <c r="A3902" i="1" s="1"/>
  <c r="A3904" i="1"/>
  <c r="A3905" i="1"/>
  <c r="A3906" i="1" s="1"/>
  <c r="A3907" i="1"/>
  <c r="A3909" i="1"/>
  <c r="A3910" i="1" s="1"/>
  <c r="A3911" i="1" s="1"/>
  <c r="A3912" i="1" s="1"/>
  <c r="A3913" i="1" s="1"/>
  <c r="A3914" i="1" s="1"/>
  <c r="A3915" i="1" s="1"/>
  <c r="A3917" i="1"/>
  <c r="A3918" i="1" s="1"/>
  <c r="A3919" i="1" s="1"/>
  <c r="A3920" i="1" s="1"/>
  <c r="A3921" i="1" s="1"/>
  <c r="A3922" i="1" s="1"/>
  <c r="A3923" i="1" s="1"/>
  <c r="A3924" i="1" s="1"/>
  <c r="A3925" i="1" s="1"/>
  <c r="A3927" i="1"/>
  <c r="A3929" i="1"/>
  <c r="A3931" i="1"/>
  <c r="A3932" i="1" s="1"/>
  <c r="A3934" i="1"/>
  <c r="A3936" i="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60" i="1"/>
  <c r="A3962" i="1"/>
  <c r="A3964" i="1"/>
  <c r="A3965" i="1"/>
  <c r="A3967" i="1"/>
  <c r="A3969" i="1"/>
  <c r="A3970" i="1" s="1"/>
  <c r="A3971" i="1" s="1"/>
  <c r="A3972" i="1"/>
  <c r="A3974" i="1"/>
  <c r="A3976" i="1"/>
  <c r="A3978" i="1"/>
  <c r="A3980" i="1"/>
  <c r="A3982" i="1"/>
  <c r="A3983" i="1" s="1"/>
  <c r="A3984" i="1" s="1"/>
  <c r="A3985" i="1" s="1"/>
  <c r="A3986" i="1" s="1"/>
  <c r="A3987" i="1"/>
  <c r="A3989" i="1"/>
  <c r="A3990" i="1"/>
  <c r="A3991" i="1" s="1"/>
  <c r="A3992" i="1" s="1"/>
  <c r="A3993" i="1" s="1"/>
  <c r="A3994" i="1" s="1"/>
  <c r="A3996" i="1"/>
  <c r="A3997" i="1"/>
  <c r="A3999" i="1"/>
  <c r="A4001" i="1"/>
  <c r="A4003" i="1"/>
  <c r="A4005" i="1"/>
  <c r="A4007" i="1"/>
  <c r="A4008" i="1"/>
  <c r="A4010" i="1"/>
  <c r="A4012" i="1"/>
  <c r="A4013" i="1" s="1"/>
  <c r="A4014" i="1"/>
  <c r="A4015" i="1" s="1"/>
  <c r="A4016" i="1" s="1"/>
  <c r="A4017" i="1" s="1"/>
  <c r="A4018" i="1" s="1"/>
  <c r="A4019" i="1" s="1"/>
  <c r="A4020" i="1" s="1"/>
  <c r="A4022" i="1"/>
  <c r="A4023" i="1" s="1"/>
  <c r="A4025" i="1"/>
  <c r="A4026" i="1" s="1"/>
  <c r="A4028" i="1"/>
  <c r="A4029" i="1"/>
  <c r="A4031" i="1"/>
  <c r="A4033" i="1"/>
  <c r="A4034" i="1" s="1"/>
  <c r="A4036" i="1"/>
  <c r="A4037" i="1"/>
  <c r="A4038" i="1" s="1"/>
  <c r="A4039" i="1" s="1"/>
  <c r="A4040" i="1" s="1"/>
  <c r="A4041" i="1" s="1"/>
  <c r="A4042" i="1" s="1"/>
  <c r="A4043" i="1" s="1"/>
  <c r="A4044" i="1" s="1"/>
  <c r="A4046" i="1"/>
  <c r="A4047" i="1" s="1"/>
  <c r="A4048" i="1" s="1"/>
  <c r="A4049" i="1"/>
  <c r="A4051" i="1"/>
  <c r="A4052" i="1" s="1"/>
  <c r="A4053" i="1" s="1"/>
  <c r="A4054" i="1"/>
  <c r="A4055" i="1" s="1"/>
  <c r="A4056" i="1" s="1"/>
  <c r="A4057" i="1" s="1"/>
  <c r="A4058" i="1" s="1"/>
  <c r="A4059" i="1" s="1"/>
  <c r="A4060" i="1"/>
  <c r="A4061" i="1"/>
  <c r="A4062" i="1" s="1"/>
  <c r="A4063" i="1" s="1"/>
  <c r="A4064" i="1" s="1"/>
  <c r="A4065" i="1" s="1"/>
  <c r="A4066" i="1" s="1"/>
  <c r="A4067" i="1" s="1"/>
  <c r="A4068" i="1" s="1"/>
  <c r="A4069" i="1" s="1"/>
  <c r="A4070" i="1" s="1"/>
  <c r="A4071" i="1" s="1"/>
  <c r="A4072" i="1" s="1"/>
  <c r="A4073" i="1" s="1"/>
  <c r="A4074" i="1" s="1"/>
  <c r="A4075" i="1" s="1"/>
  <c r="A4076" i="1" s="1"/>
  <c r="A4077" i="1" s="1"/>
  <c r="A4078" i="1" s="1"/>
  <c r="A4079" i="1" s="1"/>
  <c r="A4081" i="1"/>
  <c r="A4082" i="1" s="1"/>
  <c r="A4083" i="1"/>
  <c r="A4084" i="1" s="1"/>
  <c r="A4085" i="1" s="1"/>
  <c r="A4086" i="1" s="1"/>
  <c r="A4087" i="1"/>
  <c r="A4088" i="1" s="1"/>
  <c r="A4089" i="1" s="1"/>
  <c r="A4090" i="1" s="1"/>
  <c r="A4091" i="1" s="1"/>
  <c r="A4092" i="1" s="1"/>
  <c r="A4093" i="1" s="1"/>
  <c r="A4094" i="1" s="1"/>
  <c r="A4096" i="1"/>
  <c r="A4097" i="1"/>
  <c r="A4098" i="1" s="1"/>
  <c r="A4099" i="1" s="1"/>
  <c r="A4101" i="1"/>
  <c r="A4102" i="1" s="1"/>
  <c r="A4103" i="1" s="1"/>
  <c r="A4105" i="1"/>
  <c r="A4106" i="1" s="1"/>
  <c r="A4107" i="1" s="1"/>
  <c r="A4108" i="1" s="1"/>
  <c r="A4109" i="1" s="1"/>
  <c r="A4110" i="1"/>
  <c r="A4111" i="1" s="1"/>
  <c r="A4112" i="1"/>
  <c r="A4113" i="1" s="1"/>
  <c r="A4114" i="1" s="1"/>
  <c r="A4115" i="1"/>
  <c r="A4117" i="1"/>
  <c r="A4119" i="1"/>
  <c r="A4121" i="1"/>
  <c r="A4122" i="1" s="1"/>
  <c r="A4123" i="1" s="1"/>
  <c r="A4124" i="1" s="1"/>
  <c r="A4126" i="1"/>
  <c r="A4127" i="1"/>
  <c r="A4129" i="1"/>
  <c r="A4131" i="1"/>
  <c r="A4132" i="1"/>
  <c r="A4134" i="1"/>
  <c r="A4135" i="1" s="1"/>
  <c r="A4136" i="1" s="1"/>
  <c r="A4137" i="1" s="1"/>
  <c r="A4138" i="1"/>
  <c r="A4139" i="1" s="1"/>
  <c r="A4140" i="1" s="1"/>
  <c r="A4141" i="1" s="1"/>
  <c r="A4143" i="1"/>
  <c r="A4144" i="1"/>
  <c r="A4145" i="1"/>
  <c r="A4146" i="1"/>
  <c r="A4147" i="1" s="1"/>
  <c r="A4148" i="1" s="1"/>
  <c r="A4149" i="1" s="1"/>
  <c r="A4150" i="1" s="1"/>
  <c r="A4151" i="1" s="1"/>
  <c r="A4152" i="1" s="1"/>
  <c r="A4154" i="1"/>
  <c r="A4156" i="1"/>
  <c r="A4157" i="1"/>
  <c r="A4158" i="1" s="1"/>
  <c r="A4159" i="1" s="1"/>
  <c r="A4160" i="1"/>
  <c r="A4161" i="1" s="1"/>
  <c r="A4162" i="1" s="1"/>
  <c r="A4163" i="1" s="1"/>
  <c r="A4165" i="1"/>
  <c r="A4166" i="1" s="1"/>
  <c r="A4167" i="1" s="1"/>
  <c r="A4169" i="1"/>
  <c r="A4170" i="1"/>
  <c r="A4171" i="1"/>
  <c r="A4172" i="1" s="1"/>
  <c r="A4173" i="1" s="1"/>
  <c r="A4174" i="1" s="1"/>
  <c r="A4175" i="1" s="1"/>
  <c r="A4177" i="1"/>
  <c r="A4178" i="1" s="1"/>
  <c r="A4179" i="1"/>
  <c r="A4181" i="1"/>
  <c r="A4182" i="1" s="1"/>
  <c r="A4184" i="1"/>
  <c r="A4185" i="1" s="1"/>
  <c r="A4186" i="1"/>
  <c r="A4187" i="1" s="1"/>
  <c r="A4188" i="1" s="1"/>
  <c r="A4189" i="1" s="1"/>
  <c r="A4190" i="1" s="1"/>
  <c r="A4192" i="1"/>
  <c r="A4194" i="1"/>
  <c r="A4195" i="1" s="1"/>
  <c r="A4196" i="1" s="1"/>
  <c r="A4197" i="1" s="1"/>
  <c r="A4198" i="1" s="1"/>
  <c r="A4199" i="1" s="1"/>
  <c r="A4200" i="1" s="1"/>
  <c r="A4202" i="1"/>
  <c r="A4203" i="1" s="1"/>
  <c r="A4204" i="1" s="1"/>
  <c r="A4206" i="1"/>
  <c r="A4207" i="1" s="1"/>
  <c r="A4208" i="1" s="1"/>
  <c r="A4209" i="1" s="1"/>
  <c r="A4210" i="1" s="1"/>
  <c r="A4211" i="1" s="1"/>
  <c r="A4212" i="1"/>
  <c r="A4214" i="1"/>
  <c r="A4215" i="1" s="1"/>
  <c r="A4216" i="1" s="1"/>
  <c r="A4218" i="1"/>
  <c r="A4219" i="1"/>
  <c r="A4221" i="1"/>
  <c r="A4222" i="1" s="1"/>
  <c r="A4223" i="1" s="1"/>
  <c r="A4224" i="1" s="1"/>
  <c r="A4225" i="1" s="1"/>
  <c r="A4226" i="1" s="1"/>
  <c r="A4228" i="1"/>
  <c r="A4229" i="1"/>
  <c r="A4231" i="1"/>
  <c r="A4232" i="1"/>
  <c r="A4233" i="1" s="1"/>
  <c r="A4234" i="1" s="1"/>
  <c r="A4235" i="1"/>
  <c r="A4237" i="1"/>
  <c r="A4238" i="1" s="1"/>
  <c r="A4239" i="1" s="1"/>
  <c r="A4241" i="1"/>
  <c r="A4242" i="1"/>
  <c r="A4243" i="1" s="1"/>
  <c r="A4244" i="1" s="1"/>
  <c r="A4245" i="1" s="1"/>
  <c r="A4247" i="1"/>
  <c r="A4248" i="1" s="1"/>
  <c r="A4250" i="1"/>
  <c r="A4251" i="1" s="1"/>
  <c r="A4252" i="1"/>
  <c r="A4254" i="1"/>
  <c r="A4255" i="1" s="1"/>
  <c r="A4256" i="1" s="1"/>
  <c r="A4258" i="1"/>
  <c r="A4259" i="1" s="1"/>
  <c r="A4260" i="1"/>
  <c r="A4261" i="1" s="1"/>
  <c r="A4262" i="1" s="1"/>
  <c r="A4263" i="1" s="1"/>
  <c r="A4264" i="1" s="1"/>
  <c r="A4265" i="1" s="1"/>
  <c r="A4266" i="1" s="1"/>
  <c r="A4267" i="1" s="1"/>
  <c r="A4269" i="1"/>
  <c r="A4270" i="1" s="1"/>
  <c r="A4272" i="1"/>
  <c r="A4273" i="1" s="1"/>
  <c r="A4274" i="1" s="1"/>
  <c r="A4276" i="1"/>
  <c r="A4277" i="1" s="1"/>
  <c r="A4278" i="1" s="1"/>
  <c r="A4279" i="1" s="1"/>
  <c r="A4280" i="1"/>
  <c r="A4281" i="1" s="1"/>
  <c r="A4282" i="1" s="1"/>
  <c r="A4283" i="1"/>
  <c r="A4284" i="1" s="1"/>
  <c r="A4285" i="1" s="1"/>
  <c r="A4286" i="1" s="1"/>
  <c r="A4287" i="1" s="1"/>
  <c r="A4288" i="1" s="1"/>
  <c r="A4290" i="1"/>
  <c r="A4291" i="1" s="1"/>
  <c r="A4292" i="1" s="1"/>
  <c r="A4294" i="1"/>
  <c r="A4296" i="1"/>
  <c r="A4297" i="1" s="1"/>
  <c r="A4298" i="1"/>
  <c r="A4299" i="1" s="1"/>
  <c r="A4300" i="1"/>
  <c r="A4301" i="1"/>
  <c r="A4303" i="1"/>
  <c r="A4304" i="1" s="1"/>
  <c r="A4305" i="1" s="1"/>
  <c r="A4306" i="1" s="1"/>
  <c r="A4308" i="1"/>
  <c r="A4309" i="1"/>
  <c r="A4310" i="1"/>
  <c r="A4311" i="1" s="1"/>
  <c r="A4313" i="1"/>
  <c r="A4314" i="1"/>
  <c r="A4315" i="1" s="1"/>
  <c r="A4317" i="1"/>
  <c r="A4319" i="1"/>
  <c r="A4320" i="1" s="1"/>
  <c r="A4321" i="1" s="1"/>
  <c r="A4322" i="1" s="1"/>
  <c r="A4323" i="1" s="1"/>
  <c r="A4324" i="1" s="1"/>
  <c r="A4326" i="1"/>
  <c r="A4328" i="1"/>
  <c r="A4329" i="1"/>
  <c r="A4330" i="1" s="1"/>
  <c r="A4331" i="1"/>
  <c r="A4333" i="1"/>
  <c r="A4334" i="1" s="1"/>
  <c r="A4335" i="1"/>
  <c r="A4336" i="1" s="1"/>
  <c r="A4337" i="1" s="1"/>
  <c r="A4338" i="1" s="1"/>
  <c r="A4340" i="1"/>
  <c r="A4341" i="1" s="1"/>
  <c r="A4342" i="1" s="1"/>
  <c r="A4343" i="1"/>
  <c r="A4345" i="1"/>
  <c r="A4347" i="1"/>
  <c r="A4348" i="1" s="1"/>
  <c r="A4349" i="1"/>
  <c r="A4350" i="1"/>
  <c r="A4351" i="1"/>
  <c r="A4352" i="1" s="1"/>
  <c r="A4353" i="1" s="1"/>
  <c r="A4354" i="1" s="1"/>
  <c r="A4355" i="1" s="1"/>
  <c r="A4357" i="1"/>
  <c r="A4358" i="1"/>
  <c r="A4359" i="1"/>
  <c r="A4361" i="1"/>
  <c r="A4362" i="1"/>
  <c r="A4363" i="1" s="1"/>
  <c r="A4364" i="1" s="1"/>
  <c r="A4365" i="1" s="1"/>
  <c r="A4366" i="1" s="1"/>
  <c r="A4367" i="1" s="1"/>
  <c r="A4369" i="1"/>
  <c r="A4370" i="1" s="1"/>
  <c r="A4371" i="1" s="1"/>
  <c r="A4372" i="1" s="1"/>
  <c r="A4373" i="1"/>
  <c r="A4375" i="1"/>
  <c r="A4377" i="1"/>
  <c r="A4378" i="1"/>
  <c r="A4379" i="1" s="1"/>
  <c r="A4380" i="1" s="1"/>
  <c r="A4381" i="1" s="1"/>
  <c r="A4382" i="1" s="1"/>
  <c r="A4383" i="1" s="1"/>
  <c r="A4385" i="1"/>
  <c r="A4387" i="1"/>
  <c r="A4389" i="1"/>
  <c r="A4391" i="1"/>
  <c r="A4392" i="1" s="1"/>
  <c r="A4393" i="1"/>
  <c r="A4394" i="1" s="1"/>
  <c r="A4395" i="1" s="1"/>
  <c r="A4397" i="1"/>
  <c r="A4398" i="1" s="1"/>
  <c r="A4399" i="1" s="1"/>
  <c r="A4400" i="1"/>
  <c r="A4401" i="1" s="1"/>
  <c r="A4402" i="1" s="1"/>
  <c r="A4403" i="1" s="1"/>
  <c r="A4405" i="1"/>
  <c r="A4407" i="1"/>
  <c r="A4408" i="1" s="1"/>
  <c r="A4409" i="1" s="1"/>
  <c r="A4410" i="1" s="1"/>
  <c r="A4411" i="1"/>
  <c r="A4412" i="1" s="1"/>
  <c r="A4413" i="1" s="1"/>
  <c r="A4414" i="1" s="1"/>
  <c r="A4415" i="1"/>
  <c r="A4416" i="1" s="1"/>
  <c r="A4418" i="1"/>
  <c r="A4419" i="1" s="1"/>
  <c r="A4420" i="1" s="1"/>
  <c r="A4421" i="1"/>
  <c r="A4423" i="1"/>
  <c r="A4424" i="1" s="1"/>
  <c r="A4425" i="1" s="1"/>
  <c r="A4426" i="1" s="1"/>
  <c r="A4428" i="1"/>
  <c r="A4429" i="1" s="1"/>
  <c r="A4430" i="1" s="1"/>
  <c r="A4431" i="1" s="1"/>
  <c r="A4432" i="1" s="1"/>
  <c r="A4434" i="1"/>
  <c r="A4436" i="1"/>
  <c r="A4437" i="1" s="1"/>
  <c r="A4438" i="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2" i="1"/>
  <c r="A4473" i="1"/>
  <c r="A4474" i="1" s="1"/>
  <c r="A4475" i="1" s="1"/>
  <c r="A4477" i="1"/>
  <c r="A4478" i="1"/>
  <c r="A4479" i="1" s="1"/>
  <c r="A4481" i="1"/>
  <c r="A4482" i="1" s="1"/>
  <c r="A4484" i="1"/>
  <c r="A4485" i="1" s="1"/>
  <c r="A4486" i="1" s="1"/>
  <c r="A4487" i="1" s="1"/>
  <c r="A4488" i="1" s="1"/>
  <c r="A4490" i="1"/>
  <c r="A4491" i="1"/>
  <c r="A4492" i="1" s="1"/>
  <c r="A4493" i="1"/>
  <c r="A4494" i="1" s="1"/>
  <c r="A4495" i="1" s="1"/>
  <c r="A4496" i="1"/>
  <c r="A4497" i="1" s="1"/>
  <c r="A4498" i="1" s="1"/>
  <c r="A4499" i="1" s="1"/>
  <c r="A4500" i="1" s="1"/>
  <c r="A4501" i="1" s="1"/>
  <c r="A4502" i="1" s="1"/>
  <c r="A4503" i="1" s="1"/>
  <c r="A4504" i="1" s="1"/>
  <c r="A4505" i="1" s="1"/>
  <c r="A4507" i="1"/>
  <c r="A4508" i="1"/>
  <c r="A4509" i="1" s="1"/>
  <c r="A4510" i="1" s="1"/>
  <c r="A4511" i="1"/>
  <c r="A4512" i="1"/>
  <c r="A4513" i="1" s="1"/>
  <c r="A4515" i="1"/>
  <c r="A4517" i="1"/>
  <c r="A4519" i="1"/>
  <c r="A4521" i="1"/>
  <c r="A4523" i="1"/>
  <c r="A4525" i="1"/>
  <c r="A4526" i="1"/>
  <c r="A4527" i="1" s="1"/>
  <c r="A4528" i="1"/>
  <c r="A4530" i="1"/>
  <c r="A4532" i="1"/>
  <c r="A4533" i="1" s="1"/>
  <c r="A4534" i="1" s="1"/>
  <c r="A4535" i="1" s="1"/>
  <c r="A4536" i="1" s="1"/>
  <c r="A4537" i="1" s="1"/>
  <c r="A4539" i="1"/>
  <c r="A4540" i="1" s="1"/>
  <c r="A4542" i="1"/>
  <c r="A4543" i="1"/>
  <c r="A4544" i="1" s="1"/>
  <c r="A4545" i="1" s="1"/>
  <c r="A4546" i="1"/>
  <c r="A4547" i="1"/>
  <c r="A4548" i="1" s="1"/>
  <c r="A4549" i="1" s="1"/>
  <c r="A4551" i="1"/>
  <c r="A4553" i="1"/>
  <c r="A4554" i="1" s="1"/>
  <c r="A4555" i="1" s="1"/>
  <c r="A4556" i="1" s="1"/>
  <c r="A4557" i="1" s="1"/>
  <c r="A4558" i="1" s="1"/>
  <c r="A4559" i="1" s="1"/>
  <c r="A4561" i="1"/>
  <c r="A4563" i="1"/>
  <c r="A4564" i="1" s="1"/>
  <c r="A4566" i="1"/>
  <c r="A4567" i="1" s="1"/>
  <c r="A4568" i="1" s="1"/>
  <c r="A4570" i="1"/>
  <c r="A4572" i="1"/>
  <c r="A4573" i="1"/>
  <c r="A4574" i="1"/>
  <c r="A4576" i="1"/>
  <c r="A4578" i="1"/>
  <c r="A4579" i="1" s="1"/>
  <c r="A4580" i="1" s="1"/>
  <c r="A4582" i="1"/>
  <c r="A4583" i="1" s="1"/>
  <c r="A4584" i="1"/>
  <c r="A4585" i="1" s="1"/>
  <c r="A4587" i="1"/>
  <c r="A4588" i="1" s="1"/>
  <c r="A4589" i="1"/>
  <c r="A4591" i="1"/>
  <c r="A4592" i="1" s="1"/>
  <c r="A4594" i="1"/>
  <c r="A4596" i="1"/>
  <c r="A4598" i="1"/>
  <c r="A4599" i="1"/>
  <c r="A4600" i="1" s="1"/>
  <c r="A4602" i="1"/>
  <c r="A4603" i="1" s="1"/>
  <c r="A4604" i="1" s="1"/>
  <c r="A4605" i="1" s="1"/>
  <c r="A4607" i="1"/>
  <c r="A4609" i="1"/>
  <c r="A4610" i="1" s="1"/>
  <c r="A4612" i="1"/>
  <c r="A4613" i="1" s="1"/>
  <c r="A4614" i="1" s="1"/>
  <c r="A4616" i="1"/>
  <c r="A4618" i="1"/>
  <c r="A4619" i="1"/>
  <c r="A4620" i="1"/>
  <c r="A4621" i="1" s="1"/>
  <c r="A4622" i="1" s="1"/>
  <c r="A4623" i="1"/>
  <c r="A4624" i="1"/>
  <c r="A4625" i="1" s="1"/>
  <c r="A4626" i="1" s="1"/>
  <c r="A4627" i="1" s="1"/>
  <c r="A4629" i="1"/>
  <c r="A4631" i="1"/>
  <c r="A4633" i="1"/>
  <c r="A4635" i="1"/>
  <c r="A4637" i="1"/>
  <c r="A4638" i="1" s="1"/>
  <c r="A4639" i="1" s="1"/>
  <c r="A4641" i="1"/>
  <c r="A4642" i="1" s="1"/>
  <c r="A4643" i="1"/>
  <c r="A4644" i="1"/>
  <c r="A4645" i="1" s="1"/>
  <c r="A4646" i="1" s="1"/>
  <c r="A4647" i="1" s="1"/>
  <c r="A4648" i="1" s="1"/>
  <c r="A4650" i="1"/>
  <c r="A4651" i="1" s="1"/>
  <c r="A4652" i="1" s="1"/>
  <c r="A4653" i="1"/>
  <c r="A4654" i="1" s="1"/>
  <c r="A4655" i="1" s="1"/>
  <c r="A4656" i="1" s="1"/>
  <c r="A4657" i="1" s="1"/>
  <c r="A4658" i="1" s="1"/>
  <c r="A4659" i="1" s="1"/>
  <c r="A4661" i="1"/>
  <c r="A4662" i="1" s="1"/>
  <c r="A4663" i="1" s="1"/>
  <c r="A4664" i="1" s="1"/>
  <c r="A4665" i="1" s="1"/>
  <c r="A4667" i="1"/>
  <c r="A4668" i="1"/>
  <c r="A4670" i="1"/>
  <c r="A4671" i="1" s="1"/>
  <c r="A4672" i="1" s="1"/>
  <c r="A4674" i="1"/>
  <c r="A4676" i="1"/>
  <c r="A4677" i="1" s="1"/>
  <c r="A4678" i="1" s="1"/>
  <c r="A4679" i="1"/>
  <c r="A4681" i="1"/>
  <c r="A4683" i="1"/>
  <c r="A4684" i="1" s="1"/>
  <c r="A4685" i="1" s="1"/>
  <c r="A4686" i="1"/>
  <c r="A4687" i="1" s="1"/>
  <c r="A4688" i="1" s="1"/>
  <c r="A4689" i="1" s="1"/>
  <c r="A4691" i="1"/>
  <c r="A4692" i="1" s="1"/>
  <c r="A4694" i="1"/>
  <c r="A4696" i="1"/>
  <c r="A4697" i="1" s="1"/>
  <c r="A4698" i="1" s="1"/>
  <c r="A4699" i="1" s="1"/>
  <c r="A4700" i="1" s="1"/>
  <c r="A4701" i="1" s="1"/>
  <c r="A4702" i="1"/>
  <c r="A4703" i="1" s="1"/>
  <c r="A4704" i="1"/>
  <c r="A4705" i="1" s="1"/>
  <c r="A4706" i="1" s="1"/>
  <c r="A4707" i="1" s="1"/>
  <c r="A4709" i="1"/>
  <c r="A4710" i="1"/>
  <c r="A4711" i="1" s="1"/>
  <c r="A4712" i="1" s="1"/>
  <c r="A4714" i="1"/>
  <c r="A4715" i="1" s="1"/>
  <c r="A4716" i="1" s="1"/>
  <c r="A4717" i="1" s="1"/>
  <c r="A4718" i="1" s="1"/>
  <c r="A4719" i="1"/>
  <c r="A4720" i="1" s="1"/>
  <c r="A4721" i="1" s="1"/>
  <c r="A4722" i="1" s="1"/>
  <c r="A4723" i="1" s="1"/>
  <c r="A4725" i="1"/>
  <c r="A4726" i="1" s="1"/>
  <c r="A4727" i="1" s="1"/>
  <c r="A4729" i="1"/>
  <c r="A4730" i="1"/>
  <c r="A4731" i="1" s="1"/>
  <c r="A4732" i="1" s="1"/>
  <c r="A4734" i="1"/>
  <c r="A4735" i="1" s="1"/>
  <c r="A4737" i="1"/>
  <c r="A4738" i="1"/>
  <c r="A4739" i="1" s="1"/>
  <c r="A4741" i="1"/>
  <c r="A4742" i="1"/>
  <c r="A4743" i="1" s="1"/>
  <c r="A4745" i="1"/>
  <c r="A4746" i="1" s="1"/>
  <c r="A4747" i="1" s="1"/>
  <c r="A4748" i="1"/>
  <c r="A4749" i="1" s="1"/>
  <c r="A4750" i="1" s="1"/>
  <c r="A4752" i="1"/>
  <c r="A4753" i="1"/>
  <c r="A4754" i="1" s="1"/>
  <c r="A4755" i="1" s="1"/>
  <c r="A4757" i="1"/>
  <c r="A4758" i="1"/>
  <c r="A4759" i="1" s="1"/>
  <c r="A4760" i="1" s="1"/>
  <c r="A4761" i="1" s="1"/>
  <c r="A4763" i="1"/>
  <c r="A4765" i="1"/>
  <c r="A4767" i="1"/>
  <c r="A4768" i="1" s="1"/>
  <c r="A4770" i="1"/>
  <c r="A4771" i="1" s="1"/>
  <c r="A4772" i="1" s="1"/>
  <c r="A4774" i="1"/>
  <c r="A4775" i="1"/>
  <c r="A4777" i="1"/>
  <c r="A4778" i="1" s="1"/>
  <c r="A4779" i="1" s="1"/>
  <c r="A4780" i="1" s="1"/>
  <c r="A4781" i="1"/>
  <c r="A4782" i="1" s="1"/>
  <c r="A4784" i="1"/>
  <c r="A4785" i="1" s="1"/>
  <c r="A4787" i="1"/>
  <c r="A4789" i="1"/>
  <c r="A4791" i="1"/>
  <c r="A4792" i="1"/>
  <c r="A4793" i="1" s="1"/>
  <c r="A4795" i="1"/>
  <c r="A4796" i="1" s="1"/>
  <c r="A4798" i="1"/>
  <c r="A4799" i="1"/>
  <c r="A4801" i="1"/>
  <c r="A4802" i="1" s="1"/>
  <c r="A4803" i="1" s="1"/>
  <c r="A4805" i="1"/>
  <c r="A4806" i="1"/>
  <c r="A4807" i="1" s="1"/>
  <c r="A4808" i="1" s="1"/>
  <c r="A4809" i="1" s="1"/>
  <c r="A4810" i="1" s="1"/>
  <c r="A4811" i="1" s="1"/>
  <c r="A4812" i="1" s="1"/>
  <c r="A4813" i="1" s="1"/>
  <c r="A4815" i="1"/>
  <c r="A4817" i="1"/>
  <c r="A4818" i="1" s="1"/>
  <c r="A4819" i="1" s="1"/>
  <c r="A4821" i="1"/>
  <c r="A4822" i="1" s="1"/>
  <c r="A4823" i="1"/>
  <c r="A4825" i="1"/>
  <c r="A4826" i="1" s="1"/>
  <c r="A4828" i="1"/>
  <c r="A4829" i="1"/>
  <c r="A4830" i="1" s="1"/>
  <c r="A4832" i="1"/>
  <c r="A4833" i="1" s="1"/>
  <c r="A4834" i="1" s="1"/>
  <c r="A4835" i="1"/>
  <c r="A4836" i="1" s="1"/>
  <c r="A4837" i="1" s="1"/>
  <c r="A4839" i="1"/>
  <c r="A4840" i="1" s="1"/>
  <c r="A4842" i="1"/>
  <c r="A4844" i="1"/>
  <c r="A4845" i="1"/>
  <c r="A4846" i="1"/>
  <c r="A4847" i="1" s="1"/>
  <c r="A4849" i="1"/>
  <c r="A4851" i="1"/>
  <c r="A4852" i="1" s="1"/>
  <c r="A4853" i="1" s="1"/>
  <c r="A4854" i="1" s="1"/>
  <c r="A4856" i="1"/>
  <c r="A4858" i="1"/>
  <c r="A4859" i="1"/>
  <c r="A4860" i="1"/>
  <c r="A4861" i="1" s="1"/>
  <c r="A4863" i="1"/>
  <c r="A4865" i="1"/>
  <c r="A4867" i="1"/>
  <c r="A4869" i="1"/>
  <c r="A4870" i="1" s="1"/>
  <c r="A4871" i="1"/>
  <c r="A4872" i="1" s="1"/>
  <c r="A4874" i="1"/>
  <c r="A4875" i="1"/>
  <c r="A4876" i="1"/>
  <c r="A4877" i="1" s="1"/>
  <c r="A4878" i="1" s="1"/>
  <c r="A4880" i="1"/>
  <c r="A4881" i="1" s="1"/>
  <c r="A4882" i="1" s="1"/>
  <c r="A4883" i="1"/>
  <c r="A4885" i="1"/>
  <c r="A4886" i="1"/>
  <c r="A4887" i="1" s="1"/>
  <c r="A4888" i="1"/>
  <c r="A4889" i="1"/>
  <c r="A4891" i="1"/>
  <c r="A4892" i="1" s="1"/>
  <c r="A4893" i="1" s="1"/>
  <c r="A4894" i="1" s="1"/>
  <c r="A4895" i="1" s="1"/>
  <c r="A4896" i="1" s="1"/>
  <c r="A4897" i="1" s="1"/>
  <c r="A4898" i="1" s="1"/>
  <c r="A4899" i="1" s="1"/>
  <c r="A4900" i="1" s="1"/>
  <c r="A4902" i="1"/>
  <c r="A4903" i="1"/>
  <c r="A4904" i="1"/>
  <c r="A4906" i="1"/>
  <c r="A4907" i="1"/>
  <c r="A4908" i="1"/>
  <c r="A4910" i="1"/>
  <c r="A4911" i="1" s="1"/>
  <c r="A4912" i="1" s="1"/>
  <c r="A4914" i="1"/>
  <c r="A4915" i="1"/>
  <c r="A4917" i="1"/>
  <c r="A4918" i="1"/>
  <c r="A4920" i="1"/>
  <c r="A4921" i="1" s="1"/>
  <c r="A4923" i="1"/>
  <c r="A4924" i="1" s="1"/>
  <c r="A4926" i="1"/>
  <c r="A4927" i="1"/>
  <c r="A4929" i="1"/>
  <c r="A4930" i="1"/>
  <c r="A4932" i="1"/>
  <c r="A4933" i="1" s="1"/>
  <c r="A4935" i="1"/>
  <c r="A4936" i="1" s="1"/>
  <c r="A4937" i="1"/>
  <c r="A4938" i="1" s="1"/>
  <c r="A4939" i="1" s="1"/>
  <c r="A4940" i="1" s="1"/>
  <c r="A4941" i="1"/>
  <c r="A4942" i="1"/>
  <c r="A4943" i="1" s="1"/>
  <c r="A4944" i="1" s="1"/>
  <c r="A4946" i="1"/>
  <c r="A4948" i="1"/>
  <c r="A4950" i="1"/>
  <c r="A4951" i="1"/>
  <c r="A4952" i="1"/>
  <c r="A4953" i="1"/>
  <c r="A4955" i="1"/>
  <c r="A4957" i="1"/>
  <c r="A4958" i="1" s="1"/>
  <c r="A4960" i="1"/>
  <c r="A4961" i="1" s="1"/>
  <c r="A4962" i="1" s="1"/>
  <c r="A4964" i="1"/>
  <c r="A4966" i="1"/>
  <c r="A4967" i="1" s="1"/>
  <c r="A4968" i="1"/>
  <c r="A4969" i="1" s="1"/>
  <c r="A4970" i="1" s="1"/>
  <c r="A4971" i="1" s="1"/>
  <c r="A4973" i="1"/>
  <c r="A4975" i="1"/>
  <c r="A4977" i="1"/>
  <c r="A4979" i="1"/>
  <c r="A4981" i="1"/>
  <c r="A4982" i="1"/>
  <c r="A4983" i="1" s="1"/>
  <c r="A4984" i="1" s="1"/>
  <c r="A4985" i="1" s="1"/>
  <c r="A4986" i="1" s="1"/>
  <c r="A4987" i="1" s="1"/>
  <c r="A4988" i="1" s="1"/>
  <c r="A4989" i="1" s="1"/>
  <c r="A4990" i="1" s="1"/>
  <c r="A4992" i="1"/>
  <c r="A4994" i="1"/>
  <c r="A4996" i="1"/>
  <c r="A4998" i="1"/>
  <c r="A4999" i="1" s="1"/>
  <c r="A5000" i="1" s="1"/>
  <c r="A5002" i="1"/>
  <c r="A5003" i="1" s="1"/>
  <c r="A5005" i="1"/>
  <c r="A5007" i="1"/>
  <c r="A5009" i="1"/>
  <c r="A5011" i="1"/>
  <c r="A5012" i="1"/>
  <c r="A5013" i="1" s="1"/>
  <c r="A5014" i="1" s="1"/>
  <c r="A5016" i="1"/>
  <c r="A5018" i="1"/>
  <c r="A5020" i="1"/>
  <c r="A5021" i="1"/>
  <c r="A5022" i="1"/>
  <c r="A5024" i="1"/>
  <c r="A5025" i="1" s="1"/>
  <c r="A5026" i="1"/>
  <c r="A5027" i="1" s="1"/>
  <c r="A5028" i="1" s="1"/>
  <c r="A5029" i="1" s="1"/>
  <c r="A5030" i="1" s="1"/>
  <c r="A5032" i="1"/>
  <c r="A5033" i="1"/>
  <c r="A5035" i="1"/>
  <c r="A5037" i="1"/>
  <c r="A5039" i="1"/>
  <c r="A5040" i="1"/>
  <c r="A5041" i="1" s="1"/>
  <c r="A5042" i="1" s="1"/>
  <c r="A5043" i="1" s="1"/>
  <c r="A5044" i="1" s="1"/>
  <c r="A5045" i="1"/>
  <c r="A5047" i="1"/>
  <c r="A5048" i="1" s="1"/>
  <c r="A5049" i="1" s="1"/>
  <c r="A5050" i="1" s="1"/>
  <c r="A5051" i="1" s="1"/>
  <c r="A5052" i="1" s="1"/>
  <c r="A5053" i="1" s="1"/>
  <c r="A5055" i="1"/>
  <c r="A5056" i="1"/>
  <c r="A5057" i="1" s="1"/>
  <c r="A5058" i="1" s="1"/>
  <c r="A5059" i="1" s="1"/>
  <c r="A5060" i="1"/>
  <c r="A5061" i="1"/>
  <c r="A5062" i="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9" i="1"/>
  <c r="A5091" i="1"/>
  <c r="A5092" i="1" s="1"/>
  <c r="A5094" i="1"/>
  <c r="A5095" i="1" s="1"/>
  <c r="A5097" i="1"/>
  <c r="A5098" i="1"/>
  <c r="A5099" i="1" s="1"/>
  <c r="A5101" i="1"/>
  <c r="A5103" i="1"/>
  <c r="A5104" i="1" s="1"/>
  <c r="A5106" i="1"/>
  <c r="A5108" i="1"/>
  <c r="A5109" i="1" s="1"/>
  <c r="A5110" i="1" s="1"/>
  <c r="A5111" i="1" s="1"/>
  <c r="A5112" i="1" s="1"/>
  <c r="A5113" i="1" s="1"/>
  <c r="A5114" i="1" s="1"/>
  <c r="A5115" i="1" s="1"/>
  <c r="A5117" i="1"/>
  <c r="A5119" i="1"/>
  <c r="A5120" i="1"/>
  <c r="A5122" i="1"/>
  <c r="A5124" i="1"/>
  <c r="A5125" i="1" s="1"/>
  <c r="A5127" i="1"/>
  <c r="A5129" i="1"/>
  <c r="A5131" i="1"/>
  <c r="A5132" i="1" s="1"/>
  <c r="A5133" i="1"/>
  <c r="A5135" i="1"/>
  <c r="A5137" i="1"/>
  <c r="A5139" i="1"/>
  <c r="A5140" i="1" s="1"/>
  <c r="A5141" i="1" s="1"/>
  <c r="A5142" i="1" s="1"/>
  <c r="A5143" i="1" s="1"/>
  <c r="A5144" i="1"/>
  <c r="A5146" i="1"/>
  <c r="A5147" i="1"/>
  <c r="A5148" i="1" s="1"/>
  <c r="A5150" i="1"/>
  <c r="A5152" i="1"/>
  <c r="A5153" i="1" s="1"/>
  <c r="A5155" i="1"/>
  <c r="A5156" i="1"/>
  <c r="A5157" i="1"/>
  <c r="A5158" i="1" s="1"/>
  <c r="A5159" i="1" s="1"/>
  <c r="A5161" i="1"/>
  <c r="A5162" i="1"/>
  <c r="A5164" i="1"/>
  <c r="A5166" i="1"/>
  <c r="A5168" i="1"/>
  <c r="A5170" i="1"/>
  <c r="A5172" i="1"/>
  <c r="A5174" i="1"/>
  <c r="A5175" i="1" s="1"/>
  <c r="A5176" i="1"/>
  <c r="A5177" i="1" s="1"/>
  <c r="A5179" i="1"/>
  <c r="A5180" i="1"/>
  <c r="A5181" i="1" s="1"/>
  <c r="A5182" i="1" s="1"/>
  <c r="A5183" i="1" s="1"/>
  <c r="A5184" i="1" s="1"/>
  <c r="A5185" i="1" s="1"/>
  <c r="A5186" i="1" s="1"/>
  <c r="A5187" i="1" s="1"/>
  <c r="A5188" i="1" s="1"/>
  <c r="A5189" i="1" s="1"/>
  <c r="A5191" i="1"/>
  <c r="A5192" i="1" s="1"/>
  <c r="A5193" i="1" s="1"/>
  <c r="A5194" i="1"/>
  <c r="A5196" i="1"/>
  <c r="A5198" i="1"/>
  <c r="A5200" i="1"/>
  <c r="A5202" i="1"/>
  <c r="A5203" i="1"/>
  <c r="A5204" i="1" s="1"/>
  <c r="A5205" i="1" s="1"/>
  <c r="A5206" i="1"/>
  <c r="A5207" i="1"/>
  <c r="A5208" i="1" s="1"/>
  <c r="A5209" i="1"/>
  <c r="A5210" i="1" s="1"/>
  <c r="A5211" i="1" s="1"/>
  <c r="A5212" i="1" s="1"/>
  <c r="A5213" i="1" s="1"/>
  <c r="A5214" i="1" s="1"/>
  <c r="A5215" i="1" s="1"/>
  <c r="A5216" i="1" s="1"/>
  <c r="A5218" i="1"/>
  <c r="A5219" i="1"/>
  <c r="A5220" i="1" s="1"/>
  <c r="A5221" i="1" s="1"/>
  <c r="A5223" i="1"/>
  <c r="A5224" i="1"/>
  <c r="A5225" i="1" s="1"/>
  <c r="A5226" i="1" s="1"/>
  <c r="A5228" i="1"/>
  <c r="A5230" i="1"/>
  <c r="A5232" i="1"/>
  <c r="A5233" i="1" s="1"/>
  <c r="A5234" i="1" s="1"/>
  <c r="A5235" i="1" s="1"/>
  <c r="A5236" i="1" s="1"/>
  <c r="A5237" i="1" s="1"/>
  <c r="A5238" i="1" s="1"/>
  <c r="A5239" i="1" s="1"/>
  <c r="A5240" i="1" s="1"/>
  <c r="A5241" i="1" s="1"/>
  <c r="A5242" i="1" s="1"/>
  <c r="A5243" i="1" s="1"/>
  <c r="A5244" i="1" s="1"/>
  <c r="A5245" i="1" s="1"/>
  <c r="A5246" i="1" s="1"/>
  <c r="A5248" i="1"/>
  <c r="A5250" i="1"/>
  <c r="A5252" i="1"/>
  <c r="A5253" i="1" s="1"/>
  <c r="A5255" i="1"/>
  <c r="A5256" i="1" s="1"/>
  <c r="A5258" i="1"/>
  <c r="A5259" i="1"/>
  <c r="A5260" i="1"/>
  <c r="A5261" i="1"/>
  <c r="A5262" i="1" s="1"/>
  <c r="A5263" i="1" s="1"/>
  <c r="A5264" i="1"/>
  <c r="A5265" i="1"/>
  <c r="A5267" i="1"/>
  <c r="A5268" i="1"/>
  <c r="A5269" i="1"/>
  <c r="A5271" i="1"/>
  <c r="A5272" i="1" s="1"/>
  <c r="A5274" i="1"/>
  <c r="A5275" i="1"/>
  <c r="A5276" i="1"/>
  <c r="A5277" i="1" s="1"/>
  <c r="A5279" i="1"/>
  <c r="A5280" i="1" s="1"/>
  <c r="A5281" i="1" s="1"/>
  <c r="A5282" i="1" s="1"/>
  <c r="A5283" i="1" s="1"/>
  <c r="A5284" i="1" s="1"/>
  <c r="A5285" i="1" s="1"/>
  <c r="A5286" i="1" s="1"/>
  <c r="A5287" i="1" s="1"/>
  <c r="A5288" i="1" s="1"/>
  <c r="A5289" i="1" s="1"/>
  <c r="A5290" i="1" s="1"/>
  <c r="A5291" i="1" s="1"/>
  <c r="A5292" i="1" s="1"/>
  <c r="A5294" i="1"/>
  <c r="A5296" i="1"/>
  <c r="A5298" i="1"/>
  <c r="A5300" i="1"/>
  <c r="A5301" i="1"/>
  <c r="A5302" i="1" s="1"/>
  <c r="A5303" i="1" s="1"/>
  <c r="A5304" i="1"/>
  <c r="A5306" i="1"/>
  <c r="A5308" i="1"/>
  <c r="A5310" i="1"/>
  <c r="A5312" i="1"/>
  <c r="A5314" i="1"/>
  <c r="A5315" i="1" s="1"/>
  <c r="A5316" i="1" s="1"/>
  <c r="A5317" i="1" s="1"/>
  <c r="A5318" i="1" s="1"/>
  <c r="A5319" i="1" s="1"/>
  <c r="A5320" i="1" s="1"/>
  <c r="A5321" i="1" s="1"/>
  <c r="A5322" i="1" s="1"/>
  <c r="A5323" i="1" s="1"/>
  <c r="A5324" i="1" s="1"/>
  <c r="A5325" i="1" s="1"/>
  <c r="A5326" i="1" s="1"/>
  <c r="A5327" i="1" s="1"/>
  <c r="A5328" i="1" s="1"/>
  <c r="A5330" i="1"/>
  <c r="A5332" i="1"/>
  <c r="A5334" i="1"/>
  <c r="A5335" i="1" s="1"/>
  <c r="A5337" i="1"/>
  <c r="A5338" i="1" s="1"/>
  <c r="A5340" i="1"/>
  <c r="A5341" i="1"/>
  <c r="A5343" i="1"/>
  <c r="A5344" i="1" s="1"/>
  <c r="A5345" i="1" s="1"/>
  <c r="A5346" i="1" s="1"/>
  <c r="A5347" i="1"/>
  <c r="A5348" i="1"/>
  <c r="A5349" i="1" s="1"/>
  <c r="A5350" i="1"/>
  <c r="A5352" i="1"/>
  <c r="A5354" i="1"/>
  <c r="A5356" i="1"/>
  <c r="A5357" i="1" s="1"/>
  <c r="A5358" i="1"/>
  <c r="A5360" i="1"/>
  <c r="A5361" i="1" s="1"/>
  <c r="A5362" i="1"/>
  <c r="A5363" i="1"/>
  <c r="A5364" i="1"/>
  <c r="A5365" i="1" s="1"/>
  <c r="A5366" i="1" s="1"/>
  <c r="A5368" i="1"/>
  <c r="A5369" i="1" s="1"/>
  <c r="A5371" i="1"/>
  <c r="A5372" i="1"/>
  <c r="A5373" i="1" s="1"/>
  <c r="A5374" i="1" s="1"/>
  <c r="A5375" i="1" s="1"/>
  <c r="A5376" i="1" s="1"/>
  <c r="A5377" i="1" s="1"/>
  <c r="A5378" i="1" s="1"/>
  <c r="A5379" i="1" s="1"/>
  <c r="A5380" i="1" s="1"/>
  <c r="A5382" i="1"/>
  <c r="A5383" i="1" s="1"/>
  <c r="A5385" i="1"/>
  <c r="A5386" i="1" s="1"/>
  <c r="A5388" i="1"/>
  <c r="A5389" i="1"/>
  <c r="A5390" i="1" s="1"/>
  <c r="A5391" i="1" s="1"/>
  <c r="A5393" i="1"/>
  <c r="A5394" i="1"/>
  <c r="A5396" i="1"/>
  <c r="A5397" i="1" s="1"/>
  <c r="A5398" i="1" s="1"/>
  <c r="A5399" i="1"/>
  <c r="A5400" i="1" s="1"/>
  <c r="A5401" i="1" s="1"/>
  <c r="A5402" i="1" s="1"/>
  <c r="A5403" i="1" s="1"/>
  <c r="A5404" i="1" s="1"/>
  <c r="A5405" i="1" s="1"/>
  <c r="A5406" i="1" s="1"/>
  <c r="A5408" i="1"/>
  <c r="A5410" i="1"/>
  <c r="A5412" i="1"/>
  <c r="A5414" i="1"/>
  <c r="A5416" i="1"/>
  <c r="A5418" i="1"/>
  <c r="A5419" i="1" s="1"/>
  <c r="A5420" i="1" s="1"/>
  <c r="A5421" i="1" s="1"/>
  <c r="A5422" i="1" s="1"/>
  <c r="A5423" i="1" s="1"/>
  <c r="A5424" i="1" s="1"/>
  <c r="A5426" i="1"/>
  <c r="A5428" i="1"/>
  <c r="A5429" i="1" s="1"/>
  <c r="A5431" i="1"/>
  <c r="A5432" i="1"/>
  <c r="A5434" i="1"/>
  <c r="A5435" i="1"/>
  <c r="A5436" i="1"/>
  <c r="A5437" i="1" s="1"/>
  <c r="A5438" i="1" s="1"/>
  <c r="A5439" i="1" s="1"/>
  <c r="A5440" i="1" s="1"/>
  <c r="A5441" i="1" s="1"/>
  <c r="A5442" i="1" s="1"/>
  <c r="A5443" i="1" s="1"/>
  <c r="A5444" i="1" s="1"/>
  <c r="A5445" i="1" s="1"/>
  <c r="A5447" i="1"/>
  <c r="A5449" i="1"/>
  <c r="A5451" i="1"/>
  <c r="A5452" i="1" s="1"/>
  <c r="A5453" i="1" s="1"/>
  <c r="A5454" i="1" s="1"/>
  <c r="A5455" i="1" s="1"/>
  <c r="A5456" i="1" s="1"/>
  <c r="A5457" i="1" s="1"/>
  <c r="A5458" i="1" s="1"/>
  <c r="A5459" i="1" s="1"/>
  <c r="A5460" i="1" s="1"/>
  <c r="A5461" i="1" s="1"/>
  <c r="A5462" i="1" s="1"/>
  <c r="A5463" i="1" s="1"/>
  <c r="A5464" i="1" s="1"/>
  <c r="A5465" i="1" s="1"/>
  <c r="A5467" i="1"/>
  <c r="A5468" i="1"/>
  <c r="A5469" i="1"/>
  <c r="A5470" i="1" s="1"/>
  <c r="A5471" i="1" s="1"/>
  <c r="A5473" i="1"/>
  <c r="A5475" i="1"/>
  <c r="A5476" i="1" s="1"/>
  <c r="A5478" i="1"/>
  <c r="A5479" i="1"/>
  <c r="A5480" i="1"/>
  <c r="A5482" i="1"/>
  <c r="A5483" i="1"/>
  <c r="A5485" i="1"/>
  <c r="A5486" i="1"/>
  <c r="A5487" i="1" s="1"/>
  <c r="A5489" i="1"/>
  <c r="A5490" i="1"/>
  <c r="A5491" i="1" s="1"/>
  <c r="A5492" i="1" s="1"/>
  <c r="A5493" i="1"/>
  <c r="A5495" i="1"/>
  <c r="A5496" i="1"/>
  <c r="A5497" i="1" s="1"/>
  <c r="A5499" i="1"/>
  <c r="A5500" i="1"/>
  <c r="A5501" i="1"/>
  <c r="A5502" i="1" s="1"/>
  <c r="A5503" i="1" s="1"/>
  <c r="A5504" i="1" s="1"/>
  <c r="A5506" i="1"/>
  <c r="A5507" i="1" s="1"/>
  <c r="A5509" i="1"/>
  <c r="A5510" i="1"/>
  <c r="A5511" i="1"/>
  <c r="A5512" i="1" s="1"/>
  <c r="A5513" i="1"/>
  <c r="A5514" i="1" s="1"/>
  <c r="A5516" i="1"/>
  <c r="A5518" i="1"/>
  <c r="A5519" i="1" s="1"/>
  <c r="A5521" i="1"/>
  <c r="A5522" i="1" s="1"/>
  <c r="A5524" i="1"/>
  <c r="A5526" i="1"/>
  <c r="A5528" i="1"/>
  <c r="A5530" i="1"/>
  <c r="A5531" i="1" s="1"/>
  <c r="A5532" i="1" s="1"/>
  <c r="A5533" i="1" s="1"/>
  <c r="A5534" i="1" s="1"/>
  <c r="A5535" i="1" s="1"/>
  <c r="A5536" i="1" s="1"/>
  <c r="A5537" i="1" s="1"/>
  <c r="A5538" i="1" s="1"/>
  <c r="A5540" i="1"/>
  <c r="A5541" i="1" s="1"/>
  <c r="A5543" i="1"/>
  <c r="A5545" i="1"/>
  <c r="A5546" i="1" s="1"/>
  <c r="A5547" i="1" s="1"/>
  <c r="A5548" i="1" s="1"/>
  <c r="A5549" i="1"/>
  <c r="A5550" i="1" s="1"/>
  <c r="A5551" i="1" s="1"/>
  <c r="A5553" i="1"/>
  <c r="A5554" i="1"/>
  <c r="A5556" i="1"/>
  <c r="A5557" i="1"/>
  <c r="A5558" i="1"/>
  <c r="A5560" i="1"/>
  <c r="A5561" i="1" s="1"/>
  <c r="A5562" i="1" s="1"/>
  <c r="A5563" i="1" s="1"/>
  <c r="A5564" i="1"/>
  <c r="A5565" i="1" s="1"/>
  <c r="A5566" i="1" s="1"/>
  <c r="A5567" i="1"/>
  <c r="A5568" i="1"/>
  <c r="A5570" i="1"/>
  <c r="A5571" i="1" s="1"/>
  <c r="A5572" i="1" s="1"/>
  <c r="A5574" i="1"/>
  <c r="A5575" i="1" s="1"/>
  <c r="A5576" i="1" s="1"/>
  <c r="A5577" i="1"/>
  <c r="A5578" i="1" s="1"/>
  <c r="A5579" i="1" s="1"/>
  <c r="A5580" i="1" s="1"/>
  <c r="A5581" i="1" s="1"/>
  <c r="A5582" i="1" s="1"/>
  <c r="A5583" i="1" s="1"/>
  <c r="A5584" i="1" s="1"/>
  <c r="A5585" i="1" s="1"/>
  <c r="A5586" i="1" s="1"/>
  <c r="A5587" i="1" s="1"/>
  <c r="A5589" i="1"/>
  <c r="A5591" i="1"/>
  <c r="A5593" i="1"/>
  <c r="A5595" i="1"/>
  <c r="A5597" i="1"/>
  <c r="A5599" i="1"/>
  <c r="A5600" i="1"/>
  <c r="A5601" i="1" s="1"/>
  <c r="A5602" i="1" s="1"/>
  <c r="A5603" i="1"/>
  <c r="A5604" i="1" s="1"/>
  <c r="A5605" i="1" s="1"/>
  <c r="A5606" i="1" s="1"/>
  <c r="A5608" i="1"/>
  <c r="A5610" i="1"/>
  <c r="A5611" i="1" s="1"/>
  <c r="A5613" i="1"/>
  <c r="A5614" i="1"/>
  <c r="A5616" i="1"/>
  <c r="A5617" i="1" s="1"/>
  <c r="A5618" i="1"/>
  <c r="A5619" i="1" s="1"/>
  <c r="A5620" i="1"/>
  <c r="A5621" i="1" s="1"/>
  <c r="A5622" i="1" s="1"/>
  <c r="A5623" i="1" s="1"/>
  <c r="A5625" i="1"/>
  <c r="A5626" i="1" s="1"/>
  <c r="A5628" i="1"/>
  <c r="A5630" i="1"/>
  <c r="A5632" i="1"/>
  <c r="A5634" i="1"/>
  <c r="A5635" i="1" s="1"/>
  <c r="A5636" i="1" s="1"/>
  <c r="A5637" i="1"/>
  <c r="A5638" i="1" s="1"/>
  <c r="A5639" i="1"/>
  <c r="A5640" i="1"/>
  <c r="A5641" i="1" s="1"/>
  <c r="A5642" i="1" s="1"/>
  <c r="A5643" i="1" s="1"/>
  <c r="A5644" i="1" s="1"/>
  <c r="A5646" i="1"/>
  <c r="A5647" i="1" s="1"/>
  <c r="A5649" i="1"/>
  <c r="A5650" i="1" s="1"/>
  <c r="A5652" i="1"/>
  <c r="A5654" i="1"/>
  <c r="A5656" i="1"/>
  <c r="A5658" i="1"/>
  <c r="A5660" i="1"/>
  <c r="A5662" i="1"/>
  <c r="A5663" i="1"/>
  <c r="A5664" i="1" s="1"/>
  <c r="A5666" i="1"/>
  <c r="A5667" i="1" s="1"/>
  <c r="A5668" i="1" s="1"/>
  <c r="A5669" i="1"/>
  <c r="A5670" i="1"/>
  <c r="A5671" i="1" s="1"/>
  <c r="A5672" i="1"/>
  <c r="A5673" i="1"/>
  <c r="A5674" i="1" s="1"/>
  <c r="A5675" i="1" s="1"/>
  <c r="A5676" i="1" s="1"/>
  <c r="A5678" i="1"/>
  <c r="A5680" i="1"/>
  <c r="A5682" i="1"/>
  <c r="A5683" i="1"/>
  <c r="A5684" i="1"/>
  <c r="A5685" i="1"/>
  <c r="A5686" i="1" s="1"/>
  <c r="A5687" i="1" s="1"/>
  <c r="A5688" i="1"/>
  <c r="A5689" i="1" s="1"/>
  <c r="A5690" i="1" s="1"/>
  <c r="A5691" i="1" s="1"/>
  <c r="A5692" i="1" s="1"/>
  <c r="A5693" i="1" s="1"/>
  <c r="A5694" i="1" s="1"/>
  <c r="A5695" i="1" s="1"/>
  <c r="A5696" i="1" s="1"/>
  <c r="A5697" i="1" s="1"/>
  <c r="A5698" i="1" s="1"/>
  <c r="A5699" i="1" s="1"/>
  <c r="A5701" i="1"/>
  <c r="A5702" i="1"/>
  <c r="A5703" i="1" s="1"/>
  <c r="A5704" i="1" s="1"/>
  <c r="A5705" i="1" s="1"/>
  <c r="A5706" i="1" s="1"/>
  <c r="A5707" i="1" s="1"/>
  <c r="A5708" i="1" s="1"/>
  <c r="A5709" i="1" s="1"/>
  <c r="A5710" i="1" s="1"/>
  <c r="A5711" i="1" s="1"/>
  <c r="A5713" i="1"/>
  <c r="A5714" i="1"/>
  <c r="A5715" i="1"/>
  <c r="A5716" i="1" s="1"/>
  <c r="A5717" i="1"/>
  <c r="A5718" i="1" s="1"/>
  <c r="A5719" i="1" s="1"/>
  <c r="A5720" i="1" s="1"/>
  <c r="A5721" i="1" s="1"/>
  <c r="A5722" i="1" s="1"/>
  <c r="A5723" i="1" s="1"/>
  <c r="A5724" i="1" s="1"/>
  <c r="A5725" i="1" s="1"/>
  <c r="A5726" i="1" s="1"/>
  <c r="A5727" i="1" s="1"/>
  <c r="A5728" i="1" s="1"/>
  <c r="A5729" i="1" s="1"/>
  <c r="A5730" i="1" s="1"/>
  <c r="A5731" i="1" s="1"/>
  <c r="A5732" i="1" s="1"/>
  <c r="A5734" i="1"/>
  <c r="A5736" i="1"/>
  <c r="A5738" i="1"/>
  <c r="A5740" i="1"/>
  <c r="A5742" i="1"/>
  <c r="A5743" i="1"/>
  <c r="A5744" i="1"/>
  <c r="A5746" i="1"/>
  <c r="A5748" i="1"/>
  <c r="A5749" i="1"/>
  <c r="A5750" i="1" s="1"/>
  <c r="A5752" i="1"/>
  <c r="A5754" i="1"/>
  <c r="A5756" i="1"/>
  <c r="A5758" i="1"/>
  <c r="A5759" i="1" s="1"/>
  <c r="A5761" i="1"/>
  <c r="A5763" i="1"/>
  <c r="A5765" i="1"/>
  <c r="A5767" i="1"/>
  <c r="A5768" i="1" s="1"/>
  <c r="A5770" i="1"/>
  <c r="A5772" i="1"/>
  <c r="A5773" i="1"/>
  <c r="A5774" i="1" s="1"/>
  <c r="A5775" i="1" s="1"/>
  <c r="A5776" i="1" s="1"/>
  <c r="A5778" i="1"/>
  <c r="A5779" i="1" s="1"/>
  <c r="A5780" i="1"/>
  <c r="A5781" i="1"/>
  <c r="A5782" i="1" s="1"/>
  <c r="A5783" i="1"/>
  <c r="A5785" i="1"/>
  <c r="A5786" i="1" s="1"/>
  <c r="A5787" i="1" s="1"/>
  <c r="A5788" i="1" s="1"/>
  <c r="A5789" i="1" s="1"/>
  <c r="A5790" i="1" s="1"/>
  <c r="A5792" i="1"/>
  <c r="A5794" i="1"/>
  <c r="A5795" i="1" s="1"/>
  <c r="A5797" i="1"/>
  <c r="A5798" i="1" s="1"/>
  <c r="A5800" i="1"/>
  <c r="A5801" i="1"/>
  <c r="A5803" i="1"/>
  <c r="A5804" i="1" s="1"/>
  <c r="A5806" i="1"/>
  <c r="A5807" i="1" s="1"/>
  <c r="A5808" i="1" s="1"/>
  <c r="A5809" i="1" s="1"/>
  <c r="A5810" i="1" s="1"/>
  <c r="A5811" i="1" s="1"/>
  <c r="A5812" i="1" s="1"/>
  <c r="A5813" i="1" s="1"/>
  <c r="A5815" i="1"/>
  <c r="A5817" i="1"/>
  <c r="A5818" i="1" s="1"/>
  <c r="A5819" i="1" s="1"/>
  <c r="A5820" i="1" s="1"/>
  <c r="A5821" i="1" s="1"/>
  <c r="A5823" i="1"/>
  <c r="A5824" i="1"/>
  <c r="A5825" i="1"/>
  <c r="A5826" i="1"/>
  <c r="A5827" i="1"/>
  <c r="A5828" i="1" s="1"/>
  <c r="A5829" i="1" s="1"/>
  <c r="A5831" i="1"/>
  <c r="A5832" i="1" s="1"/>
  <c r="A5833" i="1" s="1"/>
  <c r="A5834" i="1" s="1"/>
  <c r="A5836" i="1"/>
  <c r="A5838" i="1"/>
  <c r="A5839" i="1" s="1"/>
  <c r="A5840" i="1" s="1"/>
  <c r="A5841" i="1"/>
  <c r="A5842" i="1"/>
  <c r="A5843" i="1"/>
  <c r="A5844" i="1" s="1"/>
  <c r="A5845" i="1" s="1"/>
  <c r="A5846" i="1" s="1"/>
  <c r="A5847" i="1" s="1"/>
  <c r="A5848" i="1" s="1"/>
  <c r="A5850" i="1"/>
  <c r="A5851" i="1" s="1"/>
  <c r="A5852" i="1" s="1"/>
  <c r="A5853" i="1" s="1"/>
  <c r="A5854" i="1" s="1"/>
  <c r="A5855" i="1" s="1"/>
  <c r="A5857" i="1"/>
  <c r="A5858" i="1" s="1"/>
  <c r="A5859" i="1" s="1"/>
  <c r="A5860" i="1" s="1"/>
  <c r="A5862" i="1"/>
  <c r="A5864" i="1"/>
  <c r="A5865" i="1"/>
  <c r="A5866" i="1"/>
  <c r="A5867" i="1" s="1"/>
  <c r="A5868" i="1" s="1"/>
  <c r="A5870" i="1"/>
  <c r="A5872" i="1"/>
  <c r="A5874" i="1"/>
  <c r="A5875" i="1"/>
  <c r="A5877" i="1"/>
  <c r="A5878" i="1" s="1"/>
  <c r="A5880" i="1"/>
  <c r="A5881" i="1" s="1"/>
  <c r="A5882" i="1"/>
  <c r="A5883" i="1"/>
  <c r="A5884" i="1"/>
  <c r="A5885" i="1" s="1"/>
  <c r="A5887" i="1"/>
  <c r="A5888" i="1" s="1"/>
  <c r="A5889" i="1" s="1"/>
  <c r="A5891" i="1"/>
  <c r="A5892" i="1"/>
  <c r="A5893" i="1"/>
  <c r="A5895" i="1"/>
  <c r="A5896" i="1"/>
  <c r="A5897" i="1" s="1"/>
  <c r="A5898" i="1"/>
  <c r="A5900" i="1"/>
  <c r="A5901" i="1" s="1"/>
  <c r="A5903" i="1"/>
  <c r="A5904" i="1"/>
  <c r="A5905" i="1" s="1"/>
  <c r="A5907" i="1"/>
  <c r="A5908" i="1"/>
  <c r="A5909" i="1" s="1"/>
  <c r="A5911" i="1"/>
  <c r="A5912" i="1" s="1"/>
  <c r="A5913" i="1"/>
  <c r="A5914" i="1" s="1"/>
  <c r="A5916" i="1"/>
  <c r="A5917" i="1"/>
  <c r="A5918" i="1" s="1"/>
  <c r="A5919" i="1" s="1"/>
  <c r="A5920" i="1" s="1"/>
  <c r="A5922" i="1"/>
  <c r="A5923" i="1"/>
  <c r="A5924" i="1"/>
  <c r="A5925" i="1" s="1"/>
  <c r="A5926" i="1" s="1"/>
  <c r="A5927" i="1" s="1"/>
  <c r="A5929" i="1"/>
  <c r="A5930" i="1" s="1"/>
  <c r="A5931" i="1" s="1"/>
  <c r="A5932" i="1"/>
  <c r="A5933" i="1"/>
  <c r="A5934" i="1"/>
  <c r="A5936" i="1"/>
  <c r="A5937" i="1" s="1"/>
  <c r="A5938" i="1" s="1"/>
  <c r="A5940" i="1"/>
  <c r="A5942" i="1"/>
  <c r="A5943" i="1"/>
  <c r="A5944" i="1"/>
  <c r="A5946" i="1"/>
  <c r="A5947" i="1"/>
  <c r="A5948" i="1" s="1"/>
  <c r="A5950" i="1"/>
  <c r="A5951" i="1"/>
  <c r="A5952" i="1" s="1"/>
  <c r="A5954" i="1"/>
  <c r="A5955" i="1"/>
  <c r="A5956" i="1"/>
  <c r="A5958" i="1"/>
  <c r="A5960" i="1"/>
  <c r="A5961" i="1" s="1"/>
  <c r="A5962" i="1" s="1"/>
  <c r="A5963" i="1" s="1"/>
  <c r="A5964" i="1" s="1"/>
  <c r="A5966" i="1"/>
  <c r="A5967" i="1"/>
  <c r="A5968" i="1"/>
  <c r="A5970" i="1"/>
  <c r="A5971" i="1"/>
  <c r="A5973" i="1"/>
  <c r="A5975" i="1"/>
  <c r="A5977" i="1"/>
  <c r="A5979" i="1"/>
  <c r="A5980" i="1"/>
  <c r="A5981" i="1"/>
  <c r="A5982" i="1"/>
  <c r="A5983" i="1"/>
  <c r="A5984" i="1" s="1"/>
  <c r="A5986" i="1"/>
  <c r="A5987" i="1"/>
  <c r="A5988" i="1" s="1"/>
  <c r="A5990" i="1"/>
  <c r="A5992" i="1"/>
  <c r="A5993" i="1"/>
  <c r="A5994" i="1"/>
  <c r="A5995" i="1"/>
  <c r="A5996" i="1" s="1"/>
  <c r="A5997" i="1" s="1"/>
  <c r="A5998" i="1" s="1"/>
  <c r="A5999" i="1" s="1"/>
  <c r="A6000" i="1" s="1"/>
  <c r="A6001" i="1" s="1"/>
  <c r="A6002" i="1" s="1"/>
  <c r="A6003" i="1" s="1"/>
  <c r="A6005" i="1"/>
  <c r="A6006" i="1"/>
  <c r="A6007" i="1" s="1"/>
  <c r="A6008" i="1" s="1"/>
  <c r="A6009" i="1" s="1"/>
  <c r="A6010" i="1" s="1"/>
  <c r="A6011" i="1" s="1"/>
  <c r="A6013" i="1"/>
  <c r="A6014" i="1" s="1"/>
  <c r="A6015" i="1"/>
  <c r="A6017" i="1"/>
  <c r="A6018" i="1"/>
  <c r="A6020" i="1"/>
  <c r="A6021" i="1"/>
  <c r="A6023" i="1"/>
  <c r="A6024" i="1" s="1"/>
  <c r="A6025" i="1" s="1"/>
  <c r="A6027" i="1"/>
  <c r="A6028" i="1"/>
  <c r="A6029" i="1"/>
  <c r="A6031" i="1"/>
  <c r="A6033" i="1"/>
  <c r="A6034" i="1"/>
  <c r="A6035" i="1"/>
  <c r="A6036" i="1" s="1"/>
  <c r="A6037" i="1" s="1"/>
  <c r="A6038" i="1" s="1"/>
  <c r="A6039" i="1" s="1"/>
  <c r="A6040" i="1" s="1"/>
  <c r="A6041" i="1" s="1"/>
  <c r="A6042" i="1" s="1"/>
  <c r="A6043" i="1" s="1"/>
  <c r="A6045" i="1"/>
  <c r="A6046" i="1"/>
  <c r="A6048" i="1"/>
  <c r="A6050" i="1"/>
  <c r="A6051" i="1"/>
  <c r="A6053" i="1"/>
  <c r="A6054" i="1" s="1"/>
  <c r="A6056" i="1"/>
  <c r="A6057" i="1" s="1"/>
  <c r="A6059" i="1"/>
  <c r="A6060" i="1" s="1"/>
  <c r="A6061" i="1" s="1"/>
  <c r="A6062" i="1" s="1"/>
  <c r="A6063" i="1" s="1"/>
  <c r="A6065" i="1"/>
  <c r="A6066" i="1" s="1"/>
  <c r="A6067" i="1" s="1"/>
  <c r="A6069" i="1"/>
  <c r="A6070" i="1"/>
  <c r="A6072" i="1"/>
  <c r="A6074" i="1"/>
  <c r="A6076" i="1"/>
  <c r="A6077" i="1" s="1"/>
  <c r="A6078" i="1" s="1"/>
  <c r="A6079" i="1" s="1"/>
  <c r="A6080" i="1" s="1"/>
  <c r="A6081" i="1" s="1"/>
  <c r="A6082" i="1" s="1"/>
  <c r="A6083" i="1" s="1"/>
  <c r="A6084" i="1" s="1"/>
  <c r="A6085" i="1" s="1"/>
  <c r="A6086" i="1" s="1"/>
  <c r="A6087" i="1" s="1"/>
  <c r="A6088" i="1" s="1"/>
  <c r="A6089" i="1" s="1"/>
  <c r="A6090" i="1" s="1"/>
  <c r="A6091" i="1" s="1"/>
  <c r="A6092" i="1" s="1"/>
  <c r="A6093" i="1" s="1"/>
  <c r="A6095" i="1"/>
  <c r="A6096" i="1" s="1"/>
  <c r="A6098" i="1"/>
  <c r="A6099" i="1"/>
  <c r="A6101" i="1"/>
  <c r="A6102" i="1"/>
  <c r="A6103" i="1"/>
  <c r="A6104" i="1"/>
  <c r="A6106" i="1"/>
  <c r="A6107" i="1" s="1"/>
  <c r="A6108" i="1" s="1"/>
  <c r="A6109" i="1" s="1"/>
  <c r="A6110" i="1" s="1"/>
  <c r="A6111" i="1" s="1"/>
  <c r="A6112" i="1" s="1"/>
  <c r="A6113" i="1" s="1"/>
  <c r="A6114" i="1" s="1"/>
  <c r="A6115" i="1" s="1"/>
  <c r="A6116" i="1" s="1"/>
  <c r="A6117" i="1" s="1"/>
  <c r="A6118" i="1" s="1"/>
  <c r="A6119" i="1" s="1"/>
  <c r="A6121" i="1"/>
  <c r="A6122" i="1"/>
  <c r="A6124" i="1"/>
  <c r="A6125" i="1" s="1"/>
  <c r="A6127" i="1"/>
  <c r="A6129" i="1"/>
  <c r="A6131" i="1"/>
  <c r="A6133" i="1"/>
  <c r="A6135" i="1"/>
  <c r="A6137" i="1"/>
  <c r="A6139" i="1"/>
  <c r="A6140" i="1" s="1"/>
  <c r="A6141" i="1"/>
  <c r="A6143" i="1"/>
  <c r="A6144" i="1"/>
  <c r="A6145" i="1"/>
  <c r="A6147" i="1"/>
  <c r="A6148" i="1" s="1"/>
  <c r="A6150" i="1"/>
  <c r="A6152" i="1"/>
  <c r="A6154" i="1"/>
  <c r="A6155" i="1"/>
  <c r="A6156" i="1"/>
  <c r="A6157" i="1"/>
  <c r="A6158" i="1" s="1"/>
  <c r="A6159" i="1" s="1"/>
  <c r="A6160" i="1" s="1"/>
  <c r="A6161" i="1" s="1"/>
  <c r="A6162" i="1" s="1"/>
  <c r="A6163" i="1" s="1"/>
  <c r="A6164" i="1" s="1"/>
  <c r="A6166" i="1"/>
  <c r="A6168" i="1"/>
  <c r="A6170" i="1"/>
  <c r="A6172" i="1"/>
  <c r="A6174" i="1"/>
  <c r="A6176" i="1"/>
  <c r="A6177" i="1" s="1"/>
  <c r="A6178" i="1" s="1"/>
  <c r="A6180" i="1"/>
  <c r="A6182" i="1"/>
  <c r="A6184" i="1"/>
  <c r="A6186" i="1"/>
  <c r="A6188" i="1"/>
  <c r="A6190" i="1"/>
  <c r="A6191" i="1" s="1"/>
  <c r="A6193" i="1"/>
  <c r="A6195" i="1"/>
  <c r="A6196" i="1"/>
  <c r="A6198" i="1"/>
  <c r="A6199" i="1" s="1"/>
  <c r="A6200" i="1" s="1"/>
  <c r="A6202" i="1"/>
  <c r="A6203" i="1"/>
  <c r="A6205" i="1"/>
  <c r="A6206" i="1"/>
  <c r="A6207" i="1"/>
  <c r="A6208" i="1"/>
  <c r="A6209" i="1"/>
  <c r="A6210" i="1" s="1"/>
  <c r="A6211" i="1" s="1"/>
  <c r="A6212" i="1" s="1"/>
  <c r="A6213" i="1" s="1"/>
  <c r="A6214" i="1" s="1"/>
  <c r="A6215" i="1" s="1"/>
  <c r="A6217" i="1"/>
  <c r="A6218" i="1"/>
  <c r="A6220" i="1"/>
  <c r="A6221" i="1"/>
  <c r="A6222" i="1" s="1"/>
  <c r="A6223" i="1" s="1"/>
  <c r="A6224" i="1" s="1"/>
  <c r="A6225" i="1" s="1"/>
  <c r="A6226" i="1" s="1"/>
  <c r="A6227" i="1" s="1"/>
  <c r="A6229" i="1"/>
  <c r="A6230" i="1"/>
  <c r="A6231" i="1" s="1"/>
  <c r="A6232" i="1"/>
  <c r="A6234" i="1"/>
  <c r="A6235" i="1" s="1"/>
  <c r="A6236" i="1" s="1"/>
  <c r="A6237" i="1" s="1"/>
  <c r="A6239" i="1"/>
  <c r="A6240" i="1"/>
  <c r="A6242" i="1"/>
  <c r="A6243" i="1"/>
  <c r="A6244" i="1" s="1"/>
  <c r="A6245" i="1" s="1"/>
  <c r="A6247" i="1"/>
  <c r="A6248" i="1" s="1"/>
  <c r="A6249" i="1" s="1"/>
  <c r="A6251" i="1"/>
  <c r="A6252" i="1"/>
  <c r="A6253" i="1" s="1"/>
  <c r="A6255" i="1"/>
  <c r="A6256" i="1"/>
  <c r="A6257" i="1" s="1"/>
  <c r="A6259" i="1"/>
  <c r="A6260" i="1" s="1"/>
  <c r="A6261" i="1"/>
  <c r="A6262" i="1" s="1"/>
  <c r="A6264" i="1"/>
  <c r="A6265" i="1" s="1"/>
  <c r="A6266" i="1"/>
  <c r="A6267" i="1"/>
  <c r="A6269" i="1"/>
  <c r="A6270" i="1" s="1"/>
  <c r="A6272" i="1"/>
  <c r="A6273" i="1" s="1"/>
  <c r="A6274" i="1" s="1"/>
  <c r="A6276" i="1"/>
  <c r="A6277" i="1" s="1"/>
  <c r="A6278" i="1"/>
  <c r="A6279" i="1"/>
  <c r="A6280" i="1" s="1"/>
  <c r="A6281" i="1"/>
  <c r="A6283" i="1"/>
  <c r="A6285" i="1"/>
  <c r="A6286" i="1" s="1"/>
  <c r="A6287" i="1" s="1"/>
  <c r="A6288" i="1" s="1"/>
  <c r="A6289" i="1" s="1"/>
  <c r="A6290" i="1" s="1"/>
  <c r="A6292" i="1"/>
  <c r="A6293" i="1"/>
  <c r="A6294" i="1"/>
  <c r="A6296" i="1"/>
  <c r="A6297" i="1" s="1"/>
  <c r="A6298" i="1" s="1"/>
  <c r="A6300" i="1"/>
  <c r="A6302" i="1"/>
  <c r="A6303" i="1"/>
  <c r="A6304" i="1"/>
  <c r="A6305" i="1"/>
  <c r="A6306" i="1"/>
  <c r="A6308" i="1"/>
  <c r="A6310" i="1"/>
  <c r="A6312" i="1"/>
  <c r="A6313" i="1" s="1"/>
  <c r="A6314" i="1"/>
  <c r="A6315" i="1"/>
  <c r="A6317" i="1"/>
  <c r="A6318" i="1"/>
  <c r="A6320" i="1"/>
  <c r="A6321" i="1" s="1"/>
  <c r="A6322" i="1" s="1"/>
  <c r="A6324" i="1"/>
  <c r="A6325" i="1"/>
  <c r="A6326" i="1"/>
  <c r="A6327" i="1"/>
  <c r="A6328" i="1"/>
  <c r="A6329" i="1"/>
  <c r="A6330" i="1" s="1"/>
  <c r="A6331" i="1" s="1"/>
  <c r="A6332" i="1" s="1"/>
  <c r="A6333" i="1" s="1"/>
  <c r="A6334" i="1" s="1"/>
  <c r="A6335" i="1" s="1"/>
  <c r="A6336" i="1" s="1"/>
  <c r="A6337" i="1" s="1"/>
  <c r="A6338" i="1" s="1"/>
  <c r="A6339" i="1" s="1"/>
  <c r="A6341" i="1"/>
  <c r="A6343" i="1"/>
  <c r="A6345" i="1"/>
  <c r="A6347" i="1"/>
  <c r="A6348" i="1"/>
  <c r="A6349" i="1"/>
  <c r="A6350" i="1"/>
  <c r="A6351" i="1"/>
  <c r="A6352" i="1" s="1"/>
  <c r="A6353" i="1" s="1"/>
  <c r="A6355" i="1"/>
  <c r="A6356" i="1"/>
  <c r="A6357" i="1" s="1"/>
  <c r="A6358" i="1" s="1"/>
  <c r="A6359" i="1" s="1"/>
  <c r="A6360" i="1" s="1"/>
  <c r="A6361" i="1" s="1"/>
  <c r="A6362" i="1" s="1"/>
  <c r="A6363" i="1" s="1"/>
  <c r="A6364" i="1" s="1"/>
  <c r="A6365" i="1" s="1"/>
  <c r="A6366" i="1" s="1"/>
  <c r="A6367" i="1" s="1"/>
  <c r="A6368" i="1" s="1"/>
  <c r="A6369" i="1" s="1"/>
  <c r="A6370" i="1" s="1"/>
  <c r="A6372" i="1"/>
  <c r="A6373" i="1"/>
  <c r="A6374" i="1" s="1"/>
  <c r="A6376" i="1"/>
  <c r="A6378" i="1"/>
  <c r="A6380" i="1"/>
  <c r="A6382" i="1"/>
  <c r="A6383" i="1"/>
  <c r="A6384" i="1"/>
  <c r="A6385" i="1"/>
  <c r="A6387" i="1"/>
  <c r="A6388" i="1"/>
  <c r="A6390" i="1"/>
  <c r="A6392" i="1"/>
  <c r="A6394" i="1"/>
  <c r="A6395" i="1"/>
  <c r="A6396" i="1"/>
  <c r="A6398" i="1"/>
  <c r="A6399" i="1" s="1"/>
  <c r="A6400" i="1"/>
  <c r="A6401" i="1" s="1"/>
  <c r="A6403" i="1"/>
  <c r="A6405" i="1"/>
  <c r="A6407" i="1"/>
  <c r="A6409" i="1"/>
  <c r="A6410" i="1"/>
  <c r="A6411" i="1" s="1"/>
  <c r="A6412" i="1"/>
  <c r="A6413" i="1"/>
  <c r="A6415" i="1"/>
  <c r="A6417" i="1"/>
  <c r="A6418" i="1"/>
  <c r="A6420" i="1"/>
  <c r="A6421" i="1"/>
  <c r="A6423" i="1"/>
  <c r="A6425" i="1"/>
  <c r="A6427" i="1"/>
  <c r="A6429" i="1"/>
  <c r="A6431" i="1"/>
  <c r="A6433" i="1"/>
  <c r="A6435" i="1"/>
  <c r="A6437" i="1"/>
  <c r="A6438" i="1" s="1"/>
  <c r="A6439" i="1"/>
  <c r="A6440" i="1"/>
  <c r="A6441" i="1"/>
  <c r="A6443" i="1"/>
  <c r="A6445" i="1"/>
  <c r="A6446" i="1"/>
  <c r="A6447" i="1" s="1"/>
  <c r="A6448" i="1" s="1"/>
  <c r="A6449" i="1" s="1"/>
  <c r="A6450" i="1" s="1"/>
  <c r="A6451" i="1" s="1"/>
  <c r="A6452" i="1" s="1"/>
  <c r="A6453" i="1" s="1"/>
  <c r="A6454" i="1" s="1"/>
  <c r="A6455" i="1" s="1"/>
  <c r="A6456" i="1" s="1"/>
  <c r="A6457" i="1" s="1"/>
  <c r="A6459" i="1"/>
  <c r="A6461" i="1"/>
  <c r="A6462" i="1"/>
  <c r="A6463" i="1"/>
  <c r="A6464" i="1" s="1"/>
  <c r="A6465" i="1" s="1"/>
  <c r="A6466" i="1" s="1"/>
  <c r="A6468" i="1"/>
  <c r="A6470" i="1"/>
  <c r="A6471" i="1"/>
  <c r="A6473" i="1"/>
  <c r="A6475" i="1"/>
  <c r="A6477" i="1"/>
  <c r="A6479" i="1"/>
  <c r="A6480" i="1" s="1"/>
  <c r="A6481" i="1" s="1"/>
  <c r="A6482" i="1" s="1"/>
  <c r="A6483" i="1" s="1"/>
  <c r="A6484" i="1" s="1"/>
  <c r="A6485" i="1" s="1"/>
  <c r="A6487" i="1"/>
  <c r="A6488" i="1"/>
  <c r="A6490" i="1"/>
  <c r="A6491" i="1"/>
  <c r="A6492" i="1"/>
  <c r="A6494" i="1"/>
  <c r="A6495" i="1"/>
  <c r="A6496" i="1"/>
  <c r="A6498" i="1"/>
  <c r="A6499" i="1"/>
  <c r="A6500" i="1" s="1"/>
  <c r="A6502" i="1"/>
  <c r="A6503" i="1" s="1"/>
  <c r="A6504" i="1" s="1"/>
  <c r="A6505" i="1" s="1"/>
  <c r="A6506" i="1" s="1"/>
  <c r="A6507" i="1" s="1"/>
  <c r="A6508" i="1" s="1"/>
  <c r="A6509" i="1" s="1"/>
  <c r="A6511" i="1"/>
  <c r="A6512" i="1" s="1"/>
  <c r="A6513" i="1" s="1"/>
  <c r="A6514" i="1" s="1"/>
  <c r="A6515" i="1" s="1"/>
  <c r="A6516" i="1" s="1"/>
  <c r="A6517" i="1" s="1"/>
  <c r="A6519" i="1"/>
  <c r="A6520" i="1"/>
  <c r="A6521" i="1" s="1"/>
  <c r="A6522" i="1" s="1"/>
  <c r="A6523" i="1" s="1"/>
  <c r="A6524" i="1" s="1"/>
  <c r="A6525" i="1" s="1"/>
  <c r="A6526" i="1" s="1"/>
  <c r="A6527" i="1" s="1"/>
  <c r="A6528" i="1" s="1"/>
  <c r="A6529" i="1" s="1"/>
  <c r="A6531" i="1"/>
  <c r="A6532" i="1" s="1"/>
  <c r="A6533" i="1" s="1"/>
  <c r="A6534" i="1" s="1"/>
  <c r="A6535" i="1" s="1"/>
  <c r="A6536" i="1" s="1"/>
  <c r="A6537" i="1" s="1"/>
  <c r="A6539" i="1"/>
  <c r="A6540" i="1"/>
  <c r="A6541" i="1" s="1"/>
  <c r="A6542" i="1" s="1"/>
  <c r="A6543" i="1" s="1"/>
  <c r="A6544" i="1" s="1"/>
  <c r="A6545" i="1" s="1"/>
  <c r="A6546" i="1" s="1"/>
  <c r="A6547" i="1" s="1"/>
  <c r="A6548" i="1" s="1"/>
  <c r="A6549" i="1" s="1"/>
  <c r="A6551" i="1"/>
  <c r="A6553" i="1"/>
  <c r="A6555" i="1"/>
  <c r="A6556" i="1" s="1"/>
  <c r="A6557" i="1" s="1"/>
  <c r="A6558" i="1" s="1"/>
  <c r="A6560" i="1"/>
  <c r="A6561" i="1"/>
  <c r="A6563" i="1"/>
  <c r="A6565" i="1"/>
  <c r="A6566" i="1" s="1"/>
  <c r="A6568" i="1"/>
  <c r="A6570" i="1"/>
  <c r="A6571" i="1"/>
  <c r="A6572" i="1"/>
  <c r="A6573" i="1"/>
  <c r="A6574" i="1"/>
  <c r="A6576" i="1"/>
  <c r="A6578" i="1"/>
  <c r="A6580" i="1"/>
  <c r="A6582" i="1"/>
  <c r="A6584" i="1"/>
  <c r="A6585" i="1"/>
  <c r="A6586" i="1"/>
  <c r="A6587" i="1"/>
  <c r="A6589" i="1"/>
  <c r="A6591" i="1"/>
  <c r="A6593" i="1"/>
  <c r="A6595" i="1"/>
  <c r="A6596" i="1"/>
  <c r="A6597" i="1"/>
  <c r="A6598" i="1"/>
  <c r="A6599" i="1"/>
  <c r="A6600" i="1" s="1"/>
  <c r="A6601" i="1" s="1"/>
  <c r="A6602" i="1" s="1"/>
  <c r="A6603" i="1" s="1"/>
  <c r="A6604" i="1" s="1"/>
  <c r="A6605" i="1" s="1"/>
  <c r="A6607" i="1"/>
  <c r="A6608" i="1"/>
  <c r="A6609" i="1"/>
  <c r="A6610" i="1" s="1"/>
  <c r="A6612" i="1"/>
  <c r="A6614" i="1"/>
  <c r="A6616" i="1"/>
  <c r="A6618" i="1"/>
  <c r="A6619" i="1"/>
  <c r="A6620" i="1"/>
  <c r="A6621" i="1"/>
  <c r="A6622" i="1" s="1"/>
  <c r="A6623" i="1" s="1"/>
  <c r="A6624" i="1" s="1"/>
  <c r="A6626" i="1"/>
  <c r="A6628" i="1"/>
  <c r="A6630" i="1"/>
  <c r="A6632" i="1"/>
  <c r="A6634" i="1"/>
  <c r="A6636" i="1"/>
  <c r="A6637" i="1" s="1"/>
  <c r="A6638" i="1" s="1"/>
  <c r="A6639" i="1" s="1"/>
  <c r="A6640" i="1" s="1"/>
  <c r="A6641" i="1" s="1"/>
  <c r="A6642" i="1" s="1"/>
  <c r="A6643" i="1" s="1"/>
  <c r="A6644" i="1" s="1"/>
  <c r="A6646" i="1"/>
  <c r="A6648" i="1"/>
  <c r="A6650" i="1"/>
  <c r="A6651" i="1"/>
  <c r="A6652" i="1"/>
  <c r="A6654" i="1"/>
  <c r="A6656" i="1"/>
  <c r="A6657" i="1" s="1"/>
  <c r="A6658" i="1" s="1"/>
  <c r="A6659" i="1" s="1"/>
  <c r="A6661" i="1"/>
  <c r="A6662" i="1"/>
  <c r="A6663" i="1"/>
  <c r="A6665" i="1"/>
  <c r="A6666" i="1"/>
  <c r="A6667" i="1" s="1"/>
  <c r="A6669" i="1"/>
  <c r="A6670" i="1"/>
  <c r="A6671" i="1" s="1"/>
  <c r="A6672" i="1" s="1"/>
  <c r="A6673" i="1" s="1"/>
  <c r="A6674" i="1" s="1"/>
  <c r="A6676" i="1"/>
  <c r="A6678" i="1"/>
  <c r="A6679" i="1" s="1"/>
  <c r="A6680" i="1" s="1"/>
  <c r="A6681" i="1" s="1"/>
  <c r="A6682" i="1" s="1"/>
  <c r="A6683" i="1" s="1"/>
  <c r="A6684" i="1" s="1"/>
  <c r="A6685" i="1" s="1"/>
  <c r="A6686" i="1" s="1"/>
  <c r="A6687" i="1" s="1"/>
  <c r="A6689" i="1"/>
  <c r="A6691" i="1"/>
  <c r="A6693" i="1"/>
  <c r="A6695" i="1"/>
  <c r="A6697" i="1"/>
  <c r="A6699" i="1"/>
  <c r="A6701" i="1"/>
  <c r="A6702" i="1" s="1"/>
  <c r="A6704" i="1"/>
  <c r="A6706" i="1"/>
  <c r="A6708" i="1"/>
  <c r="A6710" i="1"/>
  <c r="A6712" i="1"/>
  <c r="A6714" i="1"/>
  <c r="A6715" i="1" s="1"/>
  <c r="A6716" i="1" s="1"/>
  <c r="A6717" i="1" s="1"/>
  <c r="A6718" i="1" s="1"/>
  <c r="A6719" i="1" s="1"/>
  <c r="A6720" i="1" s="1"/>
  <c r="A6721" i="1" s="1"/>
  <c r="A6722" i="1" s="1"/>
  <c r="A6723" i="1" s="1"/>
  <c r="A6725" i="1"/>
  <c r="A6726" i="1"/>
  <c r="A6727" i="1" s="1"/>
  <c r="A6728" i="1" s="1"/>
  <c r="A6729" i="1" s="1"/>
  <c r="A6730" i="1" s="1"/>
  <c r="A6731" i="1" s="1"/>
  <c r="A6732" i="1" s="1"/>
  <c r="A6733" i="1" s="1"/>
  <c r="A6734" i="1" s="1"/>
  <c r="A6736" i="1"/>
  <c r="A6738" i="1"/>
  <c r="A6740" i="1"/>
  <c r="A6742" i="1"/>
  <c r="A6743" i="1"/>
  <c r="A6744" i="1" s="1"/>
  <c r="A6745" i="1" s="1"/>
  <c r="A6746" i="1" s="1"/>
  <c r="A6748" i="1"/>
  <c r="A6750" i="1"/>
  <c r="A6752" i="1"/>
  <c r="A6754" i="1"/>
  <c r="A6755" i="1"/>
  <c r="A6756" i="1" s="1"/>
  <c r="A6757" i="1" s="1"/>
  <c r="A6758" i="1" s="1"/>
  <c r="A6759" i="1" s="1"/>
  <c r="A6760" i="1" s="1"/>
  <c r="A6762" i="1"/>
  <c r="A6764" i="1"/>
  <c r="A6766" i="1"/>
  <c r="A6768" i="1"/>
  <c r="A6769" i="1" s="1"/>
  <c r="A6770" i="1" s="1"/>
  <c r="A6771" i="1" s="1"/>
  <c r="A6773" i="1"/>
  <c r="A6774" i="1"/>
  <c r="A6775" i="1"/>
  <c r="A6776" i="1"/>
  <c r="A6777" i="1" s="1"/>
  <c r="A6779" i="1"/>
  <c r="A6780" i="1"/>
  <c r="A6781" i="1" s="1"/>
  <c r="A6782" i="1" s="1"/>
  <c r="A6784" i="1"/>
  <c r="A6785" i="1"/>
  <c r="A6786" i="1"/>
  <c r="A6787" i="1" s="1"/>
  <c r="A6788" i="1" s="1"/>
  <c r="A6789" i="1" s="1"/>
  <c r="A6790" i="1" s="1"/>
  <c r="A6792" i="1"/>
  <c r="A6794" i="1"/>
  <c r="A6796" i="1"/>
  <c r="A6798" i="1"/>
  <c r="A6800" i="1"/>
  <c r="A6801" i="1" s="1"/>
  <c r="A6802" i="1" s="1"/>
  <c r="A6804" i="1"/>
  <c r="A6806" i="1"/>
  <c r="A6808" i="1"/>
  <c r="A6810" i="1"/>
  <c r="A6811" i="1"/>
  <c r="A6812" i="1" s="1"/>
  <c r="A6813" i="1" s="1"/>
  <c r="A6814" i="1" s="1"/>
  <c r="A6815" i="1" s="1"/>
  <c r="A6816" i="1" s="1"/>
  <c r="A6817" i="1" s="1"/>
  <c r="A6819" i="1"/>
  <c r="A6820" i="1"/>
  <c r="A6822" i="1"/>
  <c r="A6823" i="1" s="1"/>
  <c r="A6824" i="1" s="1"/>
  <c r="A6825" i="1" s="1"/>
  <c r="A6826" i="1" s="1"/>
  <c r="A6827" i="1" s="1"/>
  <c r="A6828" i="1" s="1"/>
  <c r="A6829" i="1" s="1"/>
  <c r="A6830" i="1" s="1"/>
  <c r="A6831" i="1" s="1"/>
  <c r="A6833" i="1"/>
  <c r="A6835" i="1"/>
  <c r="A6837" i="1"/>
  <c r="A6839" i="1"/>
  <c r="A6841" i="1"/>
  <c r="A6843" i="1"/>
  <c r="A6845" i="1"/>
  <c r="A6847" i="1"/>
  <c r="A6849" i="1"/>
  <c r="A6851" i="1"/>
  <c r="A6852" i="1"/>
  <c r="A6853" i="1"/>
  <c r="A6854" i="1"/>
  <c r="A6855" i="1"/>
  <c r="A6857" i="1"/>
  <c r="A6859" i="1"/>
  <c r="A6861" i="1"/>
  <c r="A6863" i="1"/>
  <c r="A6864" i="1"/>
  <c r="A6865" i="1"/>
  <c r="A6866" i="1"/>
  <c r="A6868" i="1"/>
  <c r="A6870" i="1"/>
  <c r="A6872" i="1"/>
  <c r="A6874" i="1"/>
  <c r="A6875" i="1" s="1"/>
  <c r="A6876" i="1" s="1"/>
  <c r="A6877" i="1" s="1"/>
  <c r="A6878" i="1" s="1"/>
  <c r="A6879" i="1" s="1"/>
  <c r="A6880" i="1" s="1"/>
  <c r="A6881" i="1" s="1"/>
  <c r="A6883" i="1"/>
  <c r="A6884" i="1" s="1"/>
  <c r="A6885" i="1" s="1"/>
  <c r="A6886" i="1" s="1"/>
  <c r="A6887" i="1" s="1"/>
  <c r="A6888" i="1" s="1"/>
  <c r="A6889" i="1" s="1"/>
  <c r="A6890" i="1" s="1"/>
  <c r="A6891" i="1" s="1"/>
  <c r="A6892" i="1" s="1"/>
  <c r="A6893" i="1" s="1"/>
  <c r="A6894" i="1" s="1"/>
  <c r="A6896" i="1"/>
  <c r="A6898" i="1"/>
  <c r="A6899" i="1" s="1"/>
  <c r="A6901" i="1"/>
  <c r="A6903" i="1"/>
  <c r="A6904" i="1" s="1"/>
  <c r="A6905" i="1" s="1"/>
  <c r="A6906" i="1" s="1"/>
  <c r="A6907" i="1" s="1"/>
  <c r="A6909" i="1"/>
  <c r="A6910" i="1" s="1"/>
  <c r="A6911" i="1" s="1"/>
  <c r="A6912" i="1" s="1"/>
  <c r="A6914" i="1"/>
  <c r="A6916" i="1"/>
  <c r="A6918" i="1"/>
  <c r="A6920" i="1"/>
  <c r="A6922" i="1"/>
  <c r="A6924" i="1"/>
  <c r="A6925" i="1" s="1"/>
  <c r="A6926" i="1" s="1"/>
  <c r="A6927" i="1" s="1"/>
  <c r="A6929" i="1"/>
  <c r="A6930" i="1"/>
  <c r="A6931" i="1"/>
  <c r="A6932" i="1"/>
  <c r="A6933" i="1" s="1"/>
  <c r="A6935" i="1"/>
  <c r="A6936" i="1"/>
  <c r="A6937" i="1" s="1"/>
  <c r="A6938" i="1" s="1"/>
  <c r="A6940" i="1"/>
  <c r="A6941" i="1"/>
  <c r="A6942" i="1"/>
  <c r="A6943" i="1" s="1"/>
  <c r="A6944" i="1" s="1"/>
  <c r="A6945" i="1" s="1"/>
  <c r="A6947" i="1"/>
  <c r="A6949" i="1"/>
  <c r="A6951" i="1"/>
  <c r="A6952" i="1"/>
  <c r="A6953" i="1"/>
  <c r="A6954" i="1" s="1"/>
  <c r="A6955" i="1" s="1"/>
  <c r="A6957" i="1"/>
  <c r="A6958" i="1" s="1"/>
  <c r="A6959" i="1" s="1"/>
  <c r="A6960" i="1" s="1"/>
  <c r="A6961" i="1" s="1"/>
  <c r="A6962" i="1" s="1"/>
  <c r="A6964" i="1"/>
  <c r="A6966" i="1"/>
  <c r="A6968" i="1"/>
  <c r="A6970" i="1"/>
  <c r="A6971" i="1"/>
  <c r="A6972" i="1"/>
  <c r="A6973" i="1"/>
  <c r="A6974" i="1"/>
  <c r="A6976" i="1"/>
  <c r="A6977" i="1" s="1"/>
  <c r="A6979" i="1"/>
  <c r="A6981" i="1"/>
  <c r="A6982" i="1"/>
  <c r="A6984" i="1"/>
  <c r="A6986" i="1"/>
  <c r="A6988" i="1"/>
  <c r="A6989" i="1" s="1"/>
  <c r="A6990" i="1" s="1"/>
  <c r="A6991" i="1" s="1"/>
  <c r="A6992" i="1" s="1"/>
  <c r="A6993" i="1" s="1"/>
  <c r="A6994" i="1" s="1"/>
  <c r="A6995" i="1" s="1"/>
  <c r="A6997" i="1"/>
  <c r="A6998" i="1" s="1"/>
  <c r="A6999" i="1" s="1"/>
  <c r="A7000" i="1" s="1"/>
  <c r="A7002" i="1"/>
  <c r="A7004" i="1"/>
  <c r="A7006" i="1"/>
  <c r="A7008" i="1"/>
  <c r="A7010" i="1"/>
  <c r="A7011" i="1" s="1"/>
  <c r="A7012" i="1" s="1"/>
  <c r="A7014" i="1"/>
  <c r="A7015" i="1" s="1"/>
  <c r="A7016" i="1" s="1"/>
  <c r="A7017" i="1" s="1"/>
  <c r="A7018" i="1" s="1"/>
  <c r="A7019" i="1" s="1"/>
  <c r="A7020" i="1" s="1"/>
  <c r="A7021" i="1" s="1"/>
  <c r="A7022" i="1" s="1"/>
  <c r="A7023" i="1" s="1"/>
  <c r="A7024" i="1" s="1"/>
  <c r="A7025" i="1" s="1"/>
  <c r="A7026" i="1" s="1"/>
  <c r="A7028" i="1"/>
  <c r="A7030" i="1"/>
  <c r="A7031" i="1" s="1"/>
  <c r="A7033" i="1"/>
  <c r="A7035" i="1"/>
  <c r="A7036" i="1"/>
  <c r="A7037" i="1"/>
  <c r="A7038" i="1"/>
  <c r="A7039" i="1"/>
  <c r="A7041" i="1"/>
  <c r="A7042" i="1" s="1"/>
  <c r="A7043" i="1" s="1"/>
  <c r="A7044" i="1" s="1"/>
  <c r="A7045" i="1" s="1"/>
  <c r="A7047" i="1"/>
  <c r="A7049" i="1"/>
  <c r="A7051" i="1"/>
  <c r="A7053" i="1"/>
  <c r="A7055" i="1"/>
  <c r="A7057" i="1"/>
  <c r="A7059" i="1"/>
  <c r="A7060" i="1"/>
  <c r="A7061" i="1"/>
  <c r="A7062" i="1"/>
  <c r="A7064" i="1"/>
  <c r="A7065" i="1" s="1"/>
  <c r="A7066" i="1" s="1"/>
  <c r="A7067" i="1" s="1"/>
  <c r="A7068" i="1" s="1"/>
  <c r="A7070" i="1"/>
  <c r="A7071" i="1"/>
  <c r="A7072" i="1"/>
  <c r="A7073" i="1"/>
  <c r="A7074" i="1" s="1"/>
  <c r="A7076" i="1"/>
  <c r="A7078" i="1"/>
  <c r="A7080" i="1"/>
  <c r="A7081" i="1"/>
  <c r="A7083" i="1"/>
  <c r="A7085" i="1"/>
  <c r="A7086" i="1"/>
  <c r="A7087" i="1" s="1"/>
  <c r="A7088" i="1" s="1"/>
  <c r="A7089" i="1" s="1"/>
  <c r="A7091" i="1"/>
  <c r="A7093" i="1"/>
  <c r="A7095" i="1"/>
  <c r="A7096" i="1"/>
  <c r="A7097" i="1"/>
  <c r="A7099" i="1"/>
  <c r="A7101" i="1"/>
  <c r="A7102" i="1"/>
  <c r="A7104" i="1"/>
  <c r="A7106" i="1"/>
  <c r="A7107" i="1"/>
  <c r="A7108" i="1"/>
  <c r="A7109" i="1"/>
  <c r="A7111" i="1"/>
  <c r="A7113" i="1"/>
  <c r="A7115" i="1"/>
  <c r="A7117" i="1"/>
  <c r="A7118" i="1"/>
  <c r="A7119" i="1"/>
  <c r="A7120" i="1"/>
  <c r="A7121" i="1"/>
  <c r="A7123" i="1"/>
  <c r="A7124" i="1" s="1"/>
  <c r="A7125" i="1" s="1"/>
  <c r="A7127" i="1"/>
  <c r="A7128" i="1"/>
  <c r="A7130" i="1"/>
  <c r="A7132" i="1"/>
  <c r="A7134" i="1"/>
  <c r="A7136" i="1"/>
  <c r="A7137" i="1" s="1"/>
  <c r="A7139" i="1"/>
  <c r="A7140" i="1" s="1"/>
  <c r="A7142" i="1"/>
  <c r="A7143" i="1"/>
  <c r="A7144" i="1"/>
  <c r="A7145" i="1"/>
  <c r="A7147" i="1"/>
  <c r="A7148" i="1" s="1"/>
  <c r="A7149" i="1" s="1"/>
  <c r="A7150" i="1" s="1"/>
  <c r="A7151" i="1" s="1"/>
  <c r="A7152" i="1" s="1"/>
  <c r="A7153" i="1" s="1"/>
  <c r="A7154" i="1" s="1"/>
  <c r="A7156" i="1"/>
  <c r="A7158" i="1"/>
  <c r="A7160" i="1"/>
  <c r="A7162" i="1"/>
  <c r="A7164" i="1"/>
  <c r="A7166" i="1"/>
  <c r="A7167" i="1"/>
  <c r="A7168" i="1"/>
  <c r="A7169" i="1" s="1"/>
  <c r="A7171" i="1"/>
  <c r="A7172" i="1"/>
  <c r="A7173" i="1" s="1"/>
  <c r="A7174" i="1" s="1"/>
  <c r="A7175" i="1" s="1"/>
  <c r="A7177" i="1"/>
  <c r="A7178" i="1"/>
  <c r="A7179" i="1" s="1"/>
  <c r="A7180" i="1" s="1"/>
  <c r="A7182" i="1"/>
  <c r="A7184" i="1"/>
  <c r="A7186" i="1"/>
  <c r="A7187" i="1"/>
  <c r="A7188" i="1"/>
  <c r="A7190" i="1"/>
  <c r="A7192" i="1"/>
  <c r="A7193" i="1" s="1"/>
  <c r="A7194" i="1" s="1"/>
  <c r="A7195" i="1" s="1"/>
  <c r="A7196" i="1" s="1"/>
  <c r="A7197" i="1" s="1"/>
  <c r="A7198" i="1" s="1"/>
  <c r="A7199" i="1" s="1"/>
  <c r="A7200" i="1" s="1"/>
  <c r="A7201" i="1" s="1"/>
  <c r="A7203" i="1"/>
  <c r="A7205" i="1"/>
  <c r="A7207" i="1"/>
  <c r="A7209" i="1"/>
  <c r="A7211" i="1"/>
  <c r="A7212" i="1"/>
  <c r="A7214" i="1"/>
  <c r="A7216" i="1"/>
  <c r="A7218" i="1"/>
  <c r="A7220" i="1"/>
  <c r="A7222" i="1"/>
  <c r="A7223" i="1"/>
  <c r="A7224" i="1"/>
  <c r="A7225" i="1"/>
  <c r="A7227" i="1"/>
  <c r="A7229" i="1"/>
  <c r="A7231" i="1"/>
  <c r="A7233" i="1"/>
  <c r="A7235" i="1"/>
  <c r="A7236" i="1"/>
  <c r="A7237" i="1"/>
  <c r="A7238" i="1"/>
  <c r="A7239" i="1" s="1"/>
  <c r="A7240" i="1" s="1"/>
  <c r="A7241" i="1" s="1"/>
  <c r="A7242" i="1" s="1"/>
  <c r="A7244" i="1"/>
  <c r="A7246" i="1"/>
  <c r="A7249" i="1"/>
  <c r="A7251" i="1"/>
  <c r="A7254" i="1"/>
  <c r="A7257" i="1"/>
  <c r="A7258" i="1"/>
  <c r="A7259" i="1" s="1"/>
  <c r="A7260" i="1" s="1"/>
  <c r="A7261" i="1" s="1"/>
  <c r="A7263" i="1"/>
  <c r="A7265" i="1"/>
  <c r="A7267" i="1"/>
  <c r="A7269" i="1"/>
  <c r="A7271" i="1"/>
  <c r="A7273" i="1"/>
  <c r="A7274" i="1"/>
  <c r="A7275" i="1"/>
  <c r="A7276" i="1"/>
  <c r="A7277" i="1"/>
  <c r="A7278" i="1" s="1"/>
  <c r="A7279" i="1" s="1"/>
  <c r="A7280" i="1" s="1"/>
  <c r="A7282" i="1"/>
  <c r="A7283" i="1"/>
  <c r="A7284" i="1"/>
  <c r="A7285" i="1"/>
  <c r="A7286" i="1"/>
  <c r="A7288" i="1"/>
  <c r="A7289" i="1" s="1"/>
  <c r="A7290" i="1" s="1"/>
  <c r="A7291" i="1" s="1"/>
  <c r="A7292" i="1" s="1"/>
  <c r="A7293" i="1" s="1"/>
  <c r="A7294" i="1" s="1"/>
  <c r="D262" i="1" l="1"/>
  <c r="D647" i="1"/>
  <c r="D648" i="1"/>
  <c r="D932" i="1"/>
  <c r="D1906" i="1"/>
  <c r="D1907" i="1"/>
  <c r="D2006" i="1"/>
  <c r="D2009" i="1"/>
  <c r="D2010" i="1"/>
  <c r="D2023" i="1"/>
  <c r="D2106" i="1"/>
  <c r="D2107" i="1"/>
  <c r="D2108" i="1"/>
  <c r="D2109" i="1"/>
  <c r="D2110" i="1"/>
  <c r="D2111" i="1"/>
  <c r="D2113" i="1"/>
  <c r="D2114" i="1"/>
  <c r="D2115" i="1"/>
  <c r="D2119" i="1"/>
  <c r="D2121" i="1"/>
  <c r="D2123" i="1"/>
  <c r="D2142" i="1"/>
  <c r="D2143" i="1"/>
  <c r="D2152" i="1"/>
  <c r="D2222" i="1"/>
  <c r="D2223" i="1"/>
  <c r="D2225" i="1"/>
  <c r="D2275" i="1"/>
  <c r="D2311" i="1"/>
  <c r="D2314" i="1"/>
  <c r="D2317" i="1"/>
  <c r="D2322" i="1"/>
  <c r="D2323" i="1"/>
  <c r="D2330" i="1"/>
  <c r="D2331" i="1"/>
  <c r="D2332" i="1"/>
  <c r="D2335" i="1"/>
  <c r="D2336" i="1"/>
  <c r="D2337" i="1"/>
  <c r="D2412" i="1"/>
  <c r="D2413" i="1"/>
  <c r="D2416" i="1"/>
  <c r="D2417" i="1"/>
  <c r="D2493" i="1"/>
  <c r="D2494" i="1"/>
  <c r="D2495" i="1"/>
  <c r="D2496" i="1"/>
  <c r="D2497" i="1"/>
  <c r="D2498" i="1"/>
  <c r="D2499" i="1"/>
  <c r="D2500" i="1"/>
  <c r="D2501" i="1"/>
  <c r="D2502" i="1"/>
  <c r="D2503" i="1"/>
  <c r="D2504" i="1"/>
  <c r="D2505" i="1"/>
  <c r="D2506" i="1"/>
  <c r="D2507" i="1"/>
  <c r="D2543" i="1"/>
  <c r="D2598" i="1"/>
  <c r="D2616" i="1"/>
  <c r="D2634" i="1"/>
  <c r="D2642" i="1"/>
  <c r="D2651" i="1"/>
  <c r="D2685" i="1"/>
  <c r="D2694" i="1"/>
  <c r="D2705" i="1"/>
  <c r="D2719" i="1"/>
  <c r="D2727" i="1"/>
  <c r="D2736" i="1"/>
  <c r="D2769" i="1"/>
  <c r="D2778" i="1"/>
  <c r="D2779" i="1"/>
  <c r="D2780" i="1"/>
  <c r="D2816" i="1"/>
  <c r="D2817" i="1"/>
  <c r="D2857" i="1"/>
  <c r="D2859" i="1"/>
  <c r="D2862" i="1"/>
  <c r="D2865" i="1"/>
  <c r="D2867" i="1"/>
  <c r="D2869" i="1"/>
  <c r="D2870" i="1"/>
  <c r="D2871" i="1"/>
  <c r="D2911" i="1"/>
  <c r="D2915" i="1"/>
  <c r="D2917" i="1"/>
  <c r="D2935" i="1"/>
  <c r="D2937" i="1"/>
  <c r="D2950" i="1"/>
  <c r="D2952" i="1"/>
  <c r="D2962" i="1"/>
  <c r="D2964" i="1"/>
  <c r="D2967" i="1"/>
  <c r="D2970" i="1"/>
  <c r="D2975" i="1"/>
  <c r="D2977" i="1"/>
  <c r="D3020" i="1"/>
  <c r="D3022" i="1"/>
  <c r="D3032" i="1"/>
  <c r="D3034" i="1"/>
  <c r="D3036" i="1"/>
  <c r="D3037" i="1"/>
  <c r="D3059" i="1"/>
  <c r="D3061" i="1"/>
  <c r="D3065" i="1"/>
  <c r="D3075" i="1"/>
  <c r="D3089" i="1"/>
  <c r="D3091" i="1"/>
  <c r="D3103" i="1"/>
  <c r="D3105" i="1"/>
  <c r="D3120" i="1"/>
  <c r="D3122" i="1"/>
  <c r="D3128" i="1"/>
  <c r="D3130" i="1"/>
  <c r="D3135" i="1"/>
  <c r="D3140" i="1"/>
  <c r="D3142" i="1"/>
  <c r="D3186" i="1"/>
  <c r="D3207" i="1"/>
  <c r="D3215" i="1"/>
  <c r="D3219" i="1"/>
  <c r="D3221" i="1"/>
  <c r="D3229" i="1"/>
  <c r="D3230" i="1"/>
  <c r="D3232" i="1"/>
  <c r="D3237" i="1"/>
  <c r="D3238" i="1"/>
  <c r="D3239" i="1"/>
  <c r="D3244" i="1"/>
  <c r="D3246" i="1"/>
  <c r="D3247" i="1"/>
  <c r="D3281" i="1"/>
  <c r="D3286" i="1"/>
  <c r="D3291" i="1"/>
  <c r="D3294" i="1"/>
  <c r="D3316" i="1"/>
  <c r="D3323" i="1"/>
  <c r="D3441" i="1"/>
  <c r="D3445" i="1"/>
  <c r="D3537" i="1"/>
  <c r="D3600" i="1"/>
  <c r="D3609" i="1"/>
  <c r="D3631" i="1"/>
  <c r="D3632" i="1"/>
  <c r="D3633" i="1"/>
  <c r="D3634" i="1"/>
  <c r="D3635" i="1"/>
  <c r="D3636" i="1"/>
  <c r="D3672" i="1"/>
  <c r="D3673" i="1"/>
  <c r="D3683" i="1"/>
  <c r="D3685" i="1"/>
  <c r="D3758" i="1"/>
  <c r="D3766" i="1"/>
  <c r="D3939" i="1"/>
  <c r="D3940" i="1"/>
  <c r="D3941" i="1"/>
  <c r="D3943" i="1"/>
  <c r="D3983" i="1"/>
  <c r="D3984" i="1"/>
  <c r="D4013" i="1"/>
  <c r="D4051" i="1"/>
  <c r="D4052" i="1"/>
  <c r="D4053" i="1"/>
  <c r="D4054" i="1"/>
  <c r="D4055" i="1"/>
  <c r="D4056" i="1"/>
  <c r="D4057" i="1"/>
  <c r="D4058" i="1"/>
  <c r="D4059" i="1"/>
  <c r="D4060" i="1"/>
  <c r="D4061" i="1"/>
  <c r="D4062" i="1"/>
  <c r="D4341" i="1"/>
  <c r="D4418" i="1"/>
  <c r="D4420" i="1"/>
  <c r="D4423" i="1"/>
  <c r="D4428" i="1"/>
  <c r="D4563" i="1"/>
  <c r="D4622" i="1"/>
  <c r="D4638" i="1"/>
  <c r="D5232" i="1"/>
  <c r="D5233" i="1"/>
  <c r="D5235" i="1"/>
  <c r="D5259" i="1"/>
  <c r="D5281" i="1"/>
  <c r="D5318" i="1"/>
  <c r="D5319" i="1"/>
  <c r="D5360" i="1"/>
  <c r="D5362" i="1"/>
  <c r="D5376" i="1"/>
  <c r="D5382" i="1"/>
  <c r="D5388" i="1"/>
  <c r="D5389" i="1"/>
  <c r="D5398" i="1"/>
  <c r="D5452" i="1"/>
  <c r="D5453" i="1"/>
  <c r="D5454" i="1"/>
  <c r="D5456" i="1"/>
  <c r="D5457" i="1"/>
  <c r="D5534" i="1"/>
  <c r="D5535" i="1"/>
  <c r="D5576" i="1"/>
  <c r="D5577" i="1"/>
  <c r="D5578" i="1"/>
  <c r="D5579" i="1"/>
  <c r="D5599" i="1"/>
  <c r="D5602" i="1"/>
  <c r="D5617" i="1"/>
  <c r="D5618" i="1"/>
  <c r="D5619" i="1"/>
  <c r="D5634" i="1"/>
  <c r="D5858" i="1"/>
  <c r="D5979" i="1"/>
  <c r="D5980" i="1"/>
  <c r="D6065" i="1"/>
  <c r="D6066" i="1"/>
  <c r="D6619" i="1"/>
  <c r="D6620" i="1"/>
  <c r="D3290" i="1"/>
  <c r="D3058" i="1"/>
  <c r="D3243" i="1"/>
  <c r="D2974" i="1"/>
  <c r="D3102" i="1"/>
  <c r="D3139" i="1"/>
</calcChain>
</file>

<file path=xl/sharedStrings.xml><?xml version="1.0" encoding="utf-8"?>
<sst xmlns="http://schemas.openxmlformats.org/spreadsheetml/2006/main" count="18159" uniqueCount="5650">
  <si>
    <t>GUID</t>
  </si>
  <si>
    <t>Title</t>
  </si>
  <si>
    <t>Status</t>
  </si>
  <si>
    <t>On or near this text</t>
  </si>
  <si>
    <t>Link</t>
  </si>
  <si>
    <t>GUID-943F397D-A36E-4368-9D3D-91C392709EEA</t>
  </si>
  <si>
    <t>What's new in FeatureCAM 2019.1</t>
  </si>
  <si>
    <t>OK: Valid link between publications</t>
  </si>
  <si>
    <t>New Feature wizard</t>
  </si>
  <si>
    <t>http://beehive-stage.autodesk.com/community/service/rest/cloudhelp/resource/cloudhelpchannel/guidcrossbook/jsonp?v=2019&amp;p=FCAM&amp;l=ENU&amp;guid=GUID-4EF22A0E-CC6D-40FA-9F3A-3C4FDB97DBB2</t>
  </si>
  <si>
    <t>creating and editing user views</t>
  </si>
  <si>
    <t>http://beehive-stage.autodesk.com/community/service/rest/cloudhelp/resource/cloudhelpchannel/guidcrossbook/jsonp?v=2019&amp;p=FCAM&amp;l=ENU&amp;guid=GUID-545879A9-CAB0-4ABE-9EC0-B7B1FCF41450</t>
  </si>
  <si>
    <t>GUID-15C8027E-BB00-4DBC-A422-82D357C1430D</t>
  </si>
  <si>
    <t>What's new in FeatureCAM 2019</t>
  </si>
  <si>
    <t>Directed Automatic Feature Recognition</t>
  </si>
  <si>
    <t>http://beehive-stage.autodesk.com/community/service/rest/cloudhelp/resource/cloudhelpchannel/guidcrossbook/jsonp?v=2019&amp;p=FCAM&amp;l=ENU&amp;guid=GUID-A29C8561-5ECF-4159-9572-E792868CCC99</t>
  </si>
  <si>
    <t>Back Cutting</t>
  </si>
  <si>
    <t>http://beehive-stage.autodesk.com/community/service/rest/cloudhelp/resource/cloudhelpchannel/guidcrossbook/jsonp?v=2019&amp;p=FCAM&amp;l=ENU&amp;guid=GUID-964FB49E-2F4D-4136-AF80-E44B03813662</t>
  </si>
  <si>
    <t>Pattern Properties dialog</t>
  </si>
  <si>
    <t>http://beehive-stage.autodesk.com/community/service/rest/cloudhelp/resource/cloudhelpchannel/guidcrossbook/jsonp?v=2019&amp;p=FCAM&amp;l=ENU&amp;guid=GUID-484E1007-7B38-4EB9-8E3D-F7B1D7541CAE</t>
  </si>
  <si>
    <t>Tool Information dialog</t>
  </si>
  <si>
    <t>http://beehive-stage.autodesk.com/community/service/rest/cloudhelp/resource/cloudhelpchannel/guidcrossbook/jsonp?v=2019&amp;p=FCAM&amp;l=ENU&amp;guid=GUID-A9D6CA75-9976-40F2-AD86-552F2CE70B6A</t>
  </si>
  <si>
    <t>option which lets you create more complex threaded shapes. Select this option, then select a curve to define the path of the thread.&lt;</t>
  </si>
  <si>
    <t>http://beehive-stage.autodesk.com/community/service/rest/cloudhelp/resource/cloudhelpchannel/guidcrossbook/jsonp?v=2019&amp;p=FCAM&amp;l=ENU&amp;guid=GUID-323A4D27-AD51-4198-88C4-6855EC8DBF23</t>
  </si>
  <si>
    <t>machine level</t>
  </si>
  <si>
    <t>http://beehive-stage.autodesk.com/community/service/rest/cloudhelp/resource/cloudhelpchannel/guidcrossbook/jsonp?v=2019&amp;p=FCAM&amp;l=ENU&amp;guid=GUID-A321CB4C-4A36-4BF3-877A-DDAB49A596EE</t>
  </si>
  <si>
    <t>feature level</t>
  </si>
  <si>
    <t>http://beehive-stage.autodesk.com/community/service/rest/cloudhelp/resource/cloudhelpchannel/guidcrossbook/jsonp?v=2019&amp;p=FCAM&amp;l=ENU&amp;guid=GUID-066E9E86-B004-4636-9616-CE430C8EEC3E</t>
  </si>
  <si>
    <t>patterns</t>
  </si>
  <si>
    <t>http://beehive-stage.autodesk.com/community/service/rest/cloudhelp/resource/cloudhelpchannel/guidcrossbook/jsonp?v=2019&amp;p=FCAM&amp;l=ENU&amp;guid=GUID-364F3550-FD1B-45D1-BCDE-CA61B6B35371</t>
  </si>
  <si>
    <t>Options &gt; View &gt; Machine page</t>
  </si>
  <si>
    <t>http://beehive-stage.autodesk.com/community/service/rest/cloudhelp/resource/cloudhelpchannel/guidcrossbook/jsonp?v=2019&amp;p=FCAM&amp;l=ENU&amp;guid=GUID-5BD20235-128F-4A2F-BE21-602B85978C01</t>
  </si>
  <si>
    <t>center drill</t>
  </si>
  <si>
    <t>http://beehive-stage.autodesk.com/community/service/rest/cloudhelp/resource/cloudhelpchannel/guidcrossbook/jsonp?v=2019&amp;p=FCAM&amp;l=ENU&amp;guid=GUID-28D3BD41-0057-45DF-82BE-31911492E57D</t>
  </si>
  <si>
    <t>http://beehive-stage.autodesk.com/community/service/rest/cloudhelp/resource/cloudhelpchannel/guidcrossbook/jsonp?v=2019&amp;p=FCAM&amp;l=ENU&amp;guid=GUID-536CB5B9-92AD-491A-B4BA-2BE47AC398D6</t>
  </si>
  <si>
    <t>http://beehive-stage.autodesk.com/community/service/rest/cloudhelp/resource/cloudhelpchannel/guidcrossbook/jsonp?v=2019&amp;p=FCAM&amp;l=ENU&amp;guid=GUID-CB77CB6C-3C2C-453B-96D3-A2DB084C3275</t>
  </si>
  <si>
    <t>interactive curvature-analysis tool</t>
  </si>
  <si>
    <t>http://beehive-stage.autodesk.com/community/service/rest/cloudhelp/resource/cloudhelpchannel/guidcrossbook/jsonp?v=2019&amp;p=FCAM&amp;l=ENU&amp;guid=GUID-B2D6D3ED-E4D8-4136-B2CB-08CD2C63B2A7</t>
  </si>
  <si>
    <t>Setups</t>
  </si>
  <si>
    <t>http://beehive-stage.autodesk.com/community/service/rest/cloudhelp/resource/cloudhelpchannel/guidcrossbook/jsonp?v=2019&amp;p=FCAM&amp;l=ENU&amp;guid=GUID-BA78DCA4-BD3B-49D8-BBD8-9736515D28D6</t>
  </si>
  <si>
    <t>snapping grid</t>
  </si>
  <si>
    <t>http://beehive-stage.autodesk.com/community/service/rest/cloudhelp/resource/cloudhelpchannel/guidcrossbook/jsonp?v=2019&amp;p=FCAM&amp;l=ENU&amp;guid=GUID-98D48712-BDBC-4901-AA8D-C1535F013B4E</t>
  </si>
  <si>
    <t>Operations List</t>
  </si>
  <si>
    <t>http://beehive-stage.autodesk.com/community/service/rest/cloudhelp/resource/cloudhelpchannel/guidcrossbook/jsonp?v=2019&amp;p=FCAM&amp;l=ENU&amp;guid=GUID-00454E51-3D73-43A7-8251-B128E51251CE</t>
  </si>
  <si>
    <t>Machining Attributes &gt; Mill &gt; Misc</t>
  </si>
  <si>
    <t>http://beehive-stage.autodesk.com/community/service/rest/cloudhelp/resource/cloudhelpchannel/guidcrossbook/jsonp?v=2019&amp;p=FCAM&amp;l=ENU&amp;guid=GUID-2FC9A6B2-66B4-4C34-9EBE-6E2FD11F7ADE</t>
  </si>
  <si>
    <t>Tool Posts view</t>
  </si>
  <si>
    <t>http://beehive-stage.autodesk.com/community/service/rest/cloudhelp/resource/cloudhelpchannel/guidcrossbook/jsonp?v=2019&amp;p=FCAM&amp;l=ENU&amp;guid=GUID-C7CAB70B-384C-4072-9819-1DCF339C01C5</t>
  </si>
  <si>
    <t>error reports</t>
  </si>
  <si>
    <t>http://beehive-stage.autodesk.com/community/service/rest/cloudhelp/resource/cloudhelpchannel/guidcrossbook/jsonp?v=2019&amp;p=FCAM&amp;l=ENU&amp;guid=GUID-6AA42BE0-C377-47DD-A692-5D401280F329</t>
  </si>
  <si>
    <t>shared view</t>
  </si>
  <si>
    <t>http://beehive-stage.autodesk.com/community/service/rest/cloudhelp/resource/cloudhelpchannel/guidcrossbook/jsonp?v=2019&amp;p=FCAM&amp;l=ENU&amp;guid=GUID-37A48753-02EA-49AF-9896-B225F0A5CDE2</t>
  </si>
  <si>
    <t>Fusion Production add-in</t>
  </si>
  <si>
    <t>http://beehive-stage.autodesk.com/community/service/rest/cloudhelp/resource/cloudhelpchannel/guidcrossbook/jsonp?v=2019&amp;p=FCAM&amp;l=ENU&amp;guid=GUID-D18E9A46-2D42-4580-8715-A5105083539A</t>
  </si>
  <si>
    <t>GUID-AA865211-F829-4BF4-954F-28D40F76EA0B</t>
  </si>
  <si>
    <t>Subscription Benefits</t>
  </si>
  <si>
    <t>OK: Valid external link</t>
  </si>
  <si>
    <t>benefits</t>
  </si>
  <si>
    <t>https://www.autodesk.com/subscription</t>
  </si>
  <si>
    <t>Shared Views</t>
  </si>
  <si>
    <t>Autodesk Viewer</t>
  </si>
  <si>
    <t>https://viewer.autodesk.com/</t>
  </si>
  <si>
    <t>OK: Valid help MURL</t>
  </si>
  <si>
    <t>AutodeskÂ® Drive</t>
  </si>
  <si>
    <t>https://www.autodesk.com/help-drive-enu</t>
  </si>
  <si>
    <t>GUID-26D12243-2D81-4019-9789-D438BA291D63</t>
  </si>
  <si>
    <t>Getting started in FeatureCAM</t>
  </si>
  <si>
    <t>OK: Valid link within publication</t>
  </si>
  <si>
    <t>FeatureCAM&lt;/s</t>
  </si>
  <si>
    <t>GUID-4FF76A53-158B-47CA-A1FE-CD99B4DCB6FC.htm#GUID-4FF76A53-158B-47CA-A1FE-CD99B4DCB6FC</t>
  </si>
  <si>
    <t>GUID-BDBE63C1-740E-480C-BD09-5904BF3789E2.htm#GUID-BDBE63C1-740E-480C-BD09-5904BF3789E2</t>
  </si>
  <si>
    <t>2.5D Milling example</t>
  </si>
  <si>
    <t>GUID-26FACFBB-F00B-4C25-9395-3F3E6079AF3E.htm#GUID-26FACFBB-F00B-4C25-9395-3F3E6079AF3E</t>
  </si>
  <si>
    <t>Turning example</t>
  </si>
  <si>
    <t>GUID-82EBF74B-D437-4DEF-90AD-5DA9B116D686.htm#%20</t>
  </si>
  <si>
    <t>TurnMill example</t>
  </si>
  <si>
    <t>GUID-398611A3-1C43-4369-A1D9-596CCDD89911.htm#%20</t>
  </si>
  <si>
    <t>3D Milling example</t>
  </si>
  <si>
    <t>GUID-6F05DFEE-3A94-4AEA-9DC1-79D95848B196.htm#%20</t>
  </si>
  <si>
    <t>Wire EDM example</t>
  </si>
  <si>
    <t>GUID-4B1A7C91-2C0C-4079-920C-3B39A03AB3DD.htm#%20</t>
  </si>
  <si>
    <t>Automatic Feature Recognition example</t>
  </si>
  <si>
    <t>GUID-AF1292EA-6A9B-42A3-BDFB-5D7B0E1C4ADA.htm#%20</t>
  </si>
  <si>
    <t>Interactive Feature Recognition example</t>
  </si>
  <si>
    <t>GUID-CFA8C4CC-F08A-4070-A196-C3008C209C23.htm#%20</t>
  </si>
  <si>
    <t>GUID-4FF76A53-158B-47CA-A1FE-CD99B4DCB6FC</t>
  </si>
  <si>
    <t>Starting FeatureCAM for the first time</t>
  </si>
  <si>
    <t>Tool and Material Setup</t>
  </si>
  <si>
    <t>http://beehive-stage.autodesk.com/community/service/rest/cloudhelp/resource/cloudhelpchannel/guidcrossbook/jsonp?v=2019&amp;p=FCAM&amp;l=ENU&amp;guid=GUID-4D92654D-9B2E-491C-A5CB-8D767DD8A67C</t>
  </si>
  <si>
    <t>GUID-BDBE63C1-740E-480C-BD09-5904BF3789E2</t>
  </si>
  <si>
    <t>FeatureCAM interface</t>
  </si>
  <si>
    <t>GUID-26FACFBB-F00B-4C25-9395-3F3E6079AF3E</t>
  </si>
  <si>
    <t>GUID-ACFD9D4A-A417-469B-9FEC-B50DFA6B42FC.htm</t>
  </si>
  <si>
    <t>GUID-13B0270B-A298-4108-81A2-3155D3F592D5.htm</t>
  </si>
  <si>
    <t>GUID-A9980346-24D0-4114-A656-78C1A06E1FAC.htm</t>
  </si>
  <si>
    <t>GUID-8324B425-5032-4CEC-BBC6-ACFAECA1DF5E.htm</t>
  </si>
  <si>
    <t>GUID-3930F57D-94DE-44F8-B564-3586591ABE71.htm</t>
  </si>
  <si>
    <t>GUID-73305F45-E4C0-4BED-934C-BAEF39448E1C.htm</t>
  </si>
  <si>
    <t>GUID-1FBE0512-517F-4B52-9E89-32B1DED813EE.htm</t>
  </si>
  <si>
    <t>GUID-3E64AD4B-B985-4666-82D4-72D25DAED516.htm</t>
  </si>
  <si>
    <t>GUID-11617A2C-0526-421D-93F1-4E01C3E17591.htm</t>
  </si>
  <si>
    <t>GUID-AD8C872F-1D10-4C31-8C4D-A8F2A8C33283.htm</t>
  </si>
  <si>
    <t>GUID-ECBDBC39-2EA3-4AB7-AA75-1BB135E1CD90.htm</t>
  </si>
  <si>
    <t>GUID-FB182515-DCAB-4A51-861E-4CCC4B2E7877.htm</t>
  </si>
  <si>
    <t>GUID-8C720FFE-8C96-4E11-9BB7-49CB1456D73E.htm</t>
  </si>
  <si>
    <t>GUID-ACFD9D4A-A417-469B-9FEC-B50DFA6B42FC</t>
  </si>
  <si>
    <t>2.5D Milling example part 1: Creating a new file</t>
  </si>
  <si>
    <t>GUID-26FACFBB-F00B-4C25-9395-3F3E6079AF3E.htm</t>
  </si>
  <si>
    <t>GUID-13B0270B-A298-4108-81A2-3155D3F592D5</t>
  </si>
  <si>
    <t>2.5D Milling example part 2: Defining the Stock</t>
  </si>
  <si>
    <t>GUID-A9980346-24D0-4114-A656-78C1A06E1FAC</t>
  </si>
  <si>
    <t>2.5D Milling example part 3: Creating the features</t>
  </si>
  <si>
    <t>GUID-8324B425-5032-4CEC-BBC6-ACFAECA1DF5E</t>
  </si>
  <si>
    <t>2.5D Milling example part 4: Viewing the part</t>
  </si>
  <si>
    <t>GUID-3930F57D-94DE-44F8-B564-3586591ABE71</t>
  </si>
  <si>
    <t>2.5D Milling example part 5: Simulating the toolpaths</t>
  </si>
  <si>
    <t>GUID-73305F45-E4C0-4BED-934C-BAEF39448E1C</t>
  </si>
  <si>
    <t>2.5D Milling example part 6: Ordering operations automatically</t>
  </si>
  <si>
    <t>GUID-1FBE0512-517F-4B52-9E89-32B1DED813EE</t>
  </si>
  <si>
    <t>2.5D Milling example part 7: Ordering operations manually</t>
  </si>
  <si>
    <t>GUID-3E64AD4B-B985-4666-82D4-72D25DAED516</t>
  </si>
  <si>
    <t>2.5D Milling example part 8: Part documentation (2.5D milling)</t>
  </si>
  <si>
    <t>GUID-11617A2C-0526-421D-93F1-4E01C3E17591</t>
  </si>
  <si>
    <t>2.5D Milling example part 9: Controlling the strategies</t>
  </si>
  <si>
    <t>GUID-AD8C872F-1D10-4C31-8C4D-A8F2A8C33283</t>
  </si>
  <si>
    <t>2.5D Milling example part 10: Generating NC code</t>
  </si>
  <si>
    <t>GUID-ECBDBC39-2EA3-4AB7-AA75-1BB135E1CD90</t>
  </si>
  <si>
    <t>2.5D Milling example part 11: Tool mapping</t>
  </si>
  <si>
    <t>GUID-FB182515-DCAB-4A51-861E-4CCC4B2E7877</t>
  </si>
  <si>
    <t>2.5D Milling example part 12: Changing the post processor</t>
  </si>
  <si>
    <t>GUID-8C720FFE-8C96-4E11-9BB7-49CB1456D73E</t>
  </si>
  <si>
    <t>2.5D Milling example part 13: Saving the NC code</t>
  </si>
  <si>
    <t>GUID-82EBF74B-D437-4DEF-90AD-5DA9B116D686</t>
  </si>
  <si>
    <t>GUID-9114583D-DF02-40CF-BEC5-21D4F9150A4B.htm</t>
  </si>
  <si>
    <t>GUID-EDAAC780-9054-4907-8D2D-11F9980D2864.htm</t>
  </si>
  <si>
    <t>GUID-CC482AED-1BDB-470D-BB79-049BA5B77577.htm</t>
  </si>
  <si>
    <t>GUID-CD9D0C76-502B-4B57-B4B1-D656583450A1.htm</t>
  </si>
  <si>
    <t>GUID-1557EEB3-2889-4931-9A86-0646C3F8BC79.htm</t>
  </si>
  <si>
    <t>GUID-8EE4B811-431D-4097-8337-6405C5D6C94D.htm</t>
  </si>
  <si>
    <t>GUID-9A66C75E-494A-434A-8936-35B9885B5C40.htm</t>
  </si>
  <si>
    <t>GUID-CBE5563B-36BA-4A61-BD6A-7DA3CD78732E.htm</t>
  </si>
  <si>
    <t>GUID-0B8D01B3-19D1-4DD3-B447-41E119621ABE.htm</t>
  </si>
  <si>
    <t>GUID-56BD88FB-6809-47AF-A5AD-0FFCC845E91B.htm</t>
  </si>
  <si>
    <t>GUID-4E06ECF5-F37F-4B53-BCEE-72E07B431031.htm</t>
  </si>
  <si>
    <t>GUID-6B2A9E14-46D5-40D8-A17F-60578BA805A7.htm</t>
  </si>
  <si>
    <t>GUID-9114583D-DF02-40CF-BEC5-21D4F9150A4B</t>
  </si>
  <si>
    <t>Turning example part 1: Creating a new file</t>
  </si>
  <si>
    <t>GUID-82EBF74B-D437-4DEF-90AD-5DA9B116D686.htm</t>
  </si>
  <si>
    <t>GUID-EDAAC780-9054-4907-8D2D-11F9980D2864</t>
  </si>
  <si>
    <t>Turning example part 2: Defining the stock</t>
  </si>
  <si>
    <t>GUID-CC482AED-1BDB-470D-BB79-049BA5B77577</t>
  </si>
  <si>
    <t>Turning example part 3: Preparatory steps</t>
  </si>
  <si>
    <t>GUID-CD9D0C76-502B-4B57-B4B1-D656583450A1</t>
  </si>
  <si>
    <t>Turning example part 4: Defining the geometry</t>
  </si>
  <si>
    <t>GUID-1557EEB3-2889-4931-9A86-0646C3F8BC79</t>
  </si>
  <si>
    <t>Turning example part 5: Creating the features</t>
  </si>
  <si>
    <t>GUID-8EE4B811-431D-4097-8337-6405C5D6C94D</t>
  </si>
  <si>
    <t>Turning example part 6: Viewing the part</t>
  </si>
  <si>
    <t>GUID-9A66C75E-494A-434A-8936-35B9885B5C40</t>
  </si>
  <si>
    <t>Turning example part 7: Simulating the toolpaths</t>
  </si>
  <si>
    <t>GUID-CBE5563B-36BA-4A61-BD6A-7DA3CD78732E</t>
  </si>
  <si>
    <t>Turning example part 8: Ordering manufacturing operations</t>
  </si>
  <si>
    <t>using rules</t>
  </si>
  <si>
    <t>GUID-0B8D01B3-19D1-4DD3-B447-41E119621ABE</t>
  </si>
  <si>
    <t>Turning example part 9: Part documentation</t>
  </si>
  <si>
    <t>GUID-56BD88FB-6809-47AF-A5AD-0FFCC845E91B</t>
  </si>
  <si>
    <t>Turning example part 10: Generating NC code</t>
  </si>
  <si>
    <t>GUID-4E06ECF5-F37F-4B53-BCEE-72E07B431031</t>
  </si>
  <si>
    <t>Turning example part 11: Changing the post processor</t>
  </si>
  <si>
    <t>GUID-6B2A9E14-46D5-40D8-A17F-60578BA805A7</t>
  </si>
  <si>
    <t>Turning example part 12: Saving the NC code</t>
  </si>
  <si>
    <t>GUID-398611A3-1C43-4369-A1D9-596CCDD89911</t>
  </si>
  <si>
    <t>GUID-5FCCD8B0-4712-42C9-A307-9627D78D3D9A.htm</t>
  </si>
  <si>
    <t>GUID-1DE73388-09FB-4DBC-90C9-39FE66805630.htm</t>
  </si>
  <si>
    <t>GUID-83502EBE-5509-4C38-A751-218377EE143A.htm</t>
  </si>
  <si>
    <t>GUID-8541551A-5BBB-4635-A78A-42BE06D98139.htm</t>
  </si>
  <si>
    <t>GUID-7C982AAA-8BA6-4ECD-805D-BD45BD16A396.htm</t>
  </si>
  <si>
    <t>GUID-D169D6B1-B38A-46C3-9DCD-8EFEEDB239F9.htm</t>
  </si>
  <si>
    <t>GUID-B4BE42A5-EA2F-478E-9756-03DE8A996367.htm</t>
  </si>
  <si>
    <t>GUID-76600E35-E9E9-4705-A70F-95764DE59939.htm</t>
  </si>
  <si>
    <t>GUID-24789088-27DF-41A9-99BD-AC8F538C3ABA.htm</t>
  </si>
  <si>
    <t>GUID-5FCCD8B0-4712-42C9-A307-9627D78D3D9A</t>
  </si>
  <si>
    <t>TurnMill example part 1: Creating a new file</t>
  </si>
  <si>
    <t>GUID-398611A3-1C43-4369-A1D9-596CCDD89911.htm</t>
  </si>
  <si>
    <t>GUID-1DE73388-09FB-4DBC-90C9-39FE66805630</t>
  </si>
  <si>
    <t>TurnMill example part 2: Preparatory steps</t>
  </si>
  <si>
    <t>GUID-83502EBE-5509-4C38-A751-218377EE143A</t>
  </si>
  <si>
    <t>TurnMill example part 3: Defining the geometry</t>
  </si>
  <si>
    <t>GUID-8541551A-5BBB-4635-A78A-42BE06D98139</t>
  </si>
  <si>
    <t>TurnMill example part 4: Creating the features</t>
  </si>
  <si>
    <t>GUID-7C982AAA-8BA6-4ECD-805D-BD45BD16A396</t>
  </si>
  <si>
    <t>TurnMill example part 5: Viewing the part</t>
  </si>
  <si>
    <t>GUID-D169D6B1-B38A-46C3-9DCD-8EFEEDB239F9</t>
  </si>
  <si>
    <t>TurnMill example part 6: Creating three radial holes on the face</t>
  </si>
  <si>
    <t>GUID-B4BE42A5-EA2F-478E-9756-03DE8A996367</t>
  </si>
  <si>
    <t>TurnMill example part 7: Engraving the face</t>
  </si>
  <si>
    <t>GUID-76600E35-E9E9-4705-A70F-95764DE59939</t>
  </si>
  <si>
    <t>TurnMill example part 8: Creating slots</t>
  </si>
  <si>
    <t>GUID-24789088-27DF-41A9-99BD-AC8F538C3ABA</t>
  </si>
  <si>
    <t>TurnMill example part 9: Simulating the toolpaths</t>
  </si>
  <si>
    <t>GUID-6F05DFEE-3A94-4AEA-9DC1-79D95848B196</t>
  </si>
  <si>
    <t>GUID-DAC7E965-E5E5-4352-9DD9-78C466575ACE.htm</t>
  </si>
  <si>
    <t>GUID-A6DDA077-86AC-4CB1-A53D-28FA3451A2E9.htm</t>
  </si>
  <si>
    <t>GUID-F23F3FE0-9B1E-483A-9714-AB8416807F29.htm</t>
  </si>
  <si>
    <t>GUID-70638E59-8863-450F-B983-68AEE484EEA9.htm</t>
  </si>
  <si>
    <t>GUID-5185D732-9282-45A2-95C0-10AE3528DD83.htm</t>
  </si>
  <si>
    <t>GUID-FCB7980F-133B-4561-AAB0-F8F102F8EBC2.htm</t>
  </si>
  <si>
    <t>GUID-F20DA641-8699-4FE3-B406-CA2CC17E089F.htm</t>
  </si>
  <si>
    <t>GUID-DAC7E965-E5E5-4352-9DD9-78C466575ACE</t>
  </si>
  <si>
    <t>3D Milling example part 1: Creating a new file</t>
  </si>
  <si>
    <t>GUID-6F05DFEE-3A94-4AEA-9DC1-79D95848B196.htm</t>
  </si>
  <si>
    <t>GUID-A6DDA077-86AC-4CB1-A53D-28FA3451A2E9</t>
  </si>
  <si>
    <t>3D Milling example part 2: Defining the Stock</t>
  </si>
  <si>
    <t>GUID-F23F3FE0-9B1E-483A-9714-AB8416807F29</t>
  </si>
  <si>
    <t>3D Milling example part 3: Defining the geometry</t>
  </si>
  <si>
    <t>GUID-70638E59-8863-450F-B983-68AEE484EEA9</t>
  </si>
  <si>
    <t>3D Milling example part 4: Creating the bottle surface</t>
  </si>
  <si>
    <t>GUID-5185D732-9282-45A2-95C0-10AE3528DD83</t>
  </si>
  <si>
    <t>3D Milling example part 5: Viewing the part</t>
  </si>
  <si>
    <t>GUID-FCB7980F-133B-4561-AAB0-F8F102F8EBC2</t>
  </si>
  <si>
    <t>3D Milling example part 6: Creating a surface milling feature</t>
  </si>
  <si>
    <t>GUID-F20DA641-8699-4FE3-B406-CA2CC17E089F</t>
  </si>
  <si>
    <t>3D Milling example part 7: Simulating the toolpaths</t>
  </si>
  <si>
    <t>GUID-4B1A7C91-2C0C-4079-920C-3B39A03AB3DD</t>
  </si>
  <si>
    <t>GUID-D0114EE4-7E42-4CD9-ABDC-BAA02385E1B0.htm</t>
  </si>
  <si>
    <t>GUID-47F39BC1-EC70-4DD6-846B-30133B0DECD0.htm</t>
  </si>
  <si>
    <t>GUID-961EA973-1BC0-4CA5-B6B2-EC345CB446D4.htm</t>
  </si>
  <si>
    <t>GUID-E3454931-DD6A-48B0-A557-849AE7EBB0DC.htm</t>
  </si>
  <si>
    <t>GUID-802AA0F3-AC45-4478-AE03-37A8511CCA46.htm</t>
  </si>
  <si>
    <t>GUID-C7384D70-80B9-4C0C-9AEB-7A2C5D5C7417.htm</t>
  </si>
  <si>
    <t>GUID-6F18C0BC-15DB-4F34-AC0A-179E7E289EBE.htm</t>
  </si>
  <si>
    <t>GUID-D0114EE4-7E42-4CD9-ABDC-BAA02385E1B0</t>
  </si>
  <si>
    <t>Wire EDM example part 1: Creating a new file</t>
  </si>
  <si>
    <t>GUID-4B1A7C91-2C0C-4079-920C-3B39A03AB3DD.htm</t>
  </si>
  <si>
    <t>GUID-47F39BC1-EC70-4DD6-846B-30133B0DECD0</t>
  </si>
  <si>
    <t>Wire EDM example part 2: Defining the stock</t>
  </si>
  <si>
    <t>GUID-961EA973-1BC0-4CA5-B6B2-EC345CB446D4</t>
  </si>
  <si>
    <t>Wire EDM example part 3: Creating the profile</t>
  </si>
  <si>
    <t>GUID-E3454931-DD6A-48B0-A557-849AE7EBB0DC</t>
  </si>
  <si>
    <t>Wire EDM example part 4: Creating a feature</t>
  </si>
  <si>
    <t>GUID-802AA0F3-AC45-4478-AE03-37A8511CCA46</t>
  </si>
  <si>
    <t>Wire EDM example part 5: Simulating the wire EDM toolpath</t>
  </si>
  <si>
    <t>GUID-C7384D70-80B9-4C0C-9AEB-7A2C5D5C7417</t>
  </si>
  <si>
    <t>Wire EDM example part 6: Generating NC code</t>
  </si>
  <si>
    <t>GUID-6F18C0BC-15DB-4F34-AC0A-179E7E289EBE</t>
  </si>
  <si>
    <t>Wire EDM example part 7: Adding a taper angle</t>
  </si>
  <si>
    <t>GUID-AF1292EA-6A9B-42A3-BDFB-5D7B0E1C4ADA</t>
  </si>
  <si>
    <t>GUID-E25D2B2E-B45D-4640-ACD3-A07630518B53.htm</t>
  </si>
  <si>
    <t>GUID-2C35838A-8A92-401E-8D2B-6A8822379E8E.htm</t>
  </si>
  <si>
    <t>GUID-D2EB41E4-FC88-45A1-9C9C-2C9486C85DAB.htm</t>
  </si>
  <si>
    <t>GUID-E25D2B2E-B45D-4640-ACD3-A07630518B53</t>
  </si>
  <si>
    <t>AFR example part 1: Importing the solid model</t>
  </si>
  <si>
    <t>GUID-AF1292EA-6A9B-42A3-BDFB-5D7B0E1C4ADA.htm</t>
  </si>
  <si>
    <t>GUID-2C35838A-8A92-401E-8D2B-6A8822379E8E</t>
  </si>
  <si>
    <t>AFR example part 2: Recognizing the features</t>
  </si>
  <si>
    <t>GUID-D2EB41E4-FC88-45A1-9C9C-2C9486C85DAB</t>
  </si>
  <si>
    <t>AFR example part 3: Simulating the toolpaths</t>
  </si>
  <si>
    <t>GUID-CFA8C4CC-F08A-4070-A196-C3008C209C23</t>
  </si>
  <si>
    <t>GUID-53B5807C-DC05-4240-A0C9-4A9AAE3F0201.htm</t>
  </si>
  <si>
    <t>GUID-5D978B1A-B85F-48D1-8F48-A4134AEF6653.htm</t>
  </si>
  <si>
    <t>GUID-4147E4D2-5911-4F5C-8E07-97767BAF37F6.htm</t>
  </si>
  <si>
    <t>GUID-8D067279-7B46-4A10-B6D5-08112C601D2A.htm</t>
  </si>
  <si>
    <t>GUID-53B5807C-DC05-4240-A0C9-4A9AAE3F0201</t>
  </si>
  <si>
    <t>IFR example part 1: Importing the solid model</t>
  </si>
  <si>
    <t>GUID-CFA8C4CC-F08A-4070-A196-C3008C209C23.htm</t>
  </si>
  <si>
    <t>GUID-5D978B1A-B85F-48D1-8F48-A4134AEF6653</t>
  </si>
  <si>
    <t>IFR example part 2: Using Interactive Feature Recognition</t>
  </si>
  <si>
    <t>GUID-4147E4D2-5911-4F5C-8E07-97767BAF37F6</t>
  </si>
  <si>
    <t>IFR example part 3: Tool selection</t>
  </si>
  <si>
    <t>GUID-8D067279-7B46-4A10-B6D5-08112C601D2A</t>
  </si>
  <si>
    <t>IFR example part 4: Simulating the toolpaths</t>
  </si>
  <si>
    <t>GUID-3F00D953-9E89-4652-8175-5DA9CA0A96B8</t>
  </si>
  <si>
    <t>To get help with FeatureCAM</t>
  </si>
  <si>
    <t>GUID-3ADA3AA8-9FAF-4784-974A-CF87940EC2F0.htm</t>
  </si>
  <si>
    <t>GUID-72E359EB-5D10-4233-9C81-9EF47D080F34.htm</t>
  </si>
  <si>
    <t>GUID-074ACFA6-A554-48C6-B60A-87A77E49C40B.htm</t>
  </si>
  <si>
    <t>GUID-51A36081-A3D9-4890-8442-B974F18F9354.htm</t>
  </si>
  <si>
    <t>GUID-9BB74665-B3BC-4353-B0C3-8A31E8CAC91B.htm</t>
  </si>
  <si>
    <t>GUID-3ADA3AA8-9FAF-4784-974A-CF87940EC2F0</t>
  </si>
  <si>
    <t>To use offline help</t>
  </si>
  <si>
    <t>GUID-3F00D953-9E89-4652-8175-5DA9CA0A96B8.htm</t>
  </si>
  <si>
    <t>GUID-72E359EB-5D10-4233-9C81-9EF47D080F34</t>
  </si>
  <si>
    <t>Desktop Analytics Program</t>
  </si>
  <si>
    <t>GUID-074ACFA6-A554-48C6-B60A-87A77E49C40B</t>
  </si>
  <si>
    <t>To test components you have not purchased</t>
  </si>
  <si>
    <t>GUID-51A36081-A3D9-4890-8442-B974F18F9354</t>
  </si>
  <si>
    <t>To see which version of FeatureCAM you are using</t>
  </si>
  <si>
    <t>GUID-9BB74665-B3BC-4353-B0C3-8A31E8CAC91B</t>
  </si>
  <si>
    <t>To manage your license</t>
  </si>
  <si>
    <t>GUID-52E79E1A-FCA7-40C8-881B-0D8212A1BC17.htm</t>
  </si>
  <si>
    <t>GUID-F461B250-BB99-47FD-B451-8483020D19D3.htm</t>
  </si>
  <si>
    <t>GUID-6BC06E3C-7A99-4137-B2E9-0936C6A87545.htm</t>
  </si>
  <si>
    <t>GUID-3A98F25C-384B-477D-8A00-2D85B4574727.htm</t>
  </si>
  <si>
    <t>GUID-28F2F30A-D9E0-4285-B7D0-1130E60932F3.htm</t>
  </si>
  <si>
    <t>GUID-52E79E1A-FCA7-40C8-881B-0D8212A1BC17</t>
  </si>
  <si>
    <t>About the Quick Access Toolbar</t>
  </si>
  <si>
    <t>GUID-BDBE63C1-740E-480C-BD09-5904BF3789E2.htm</t>
  </si>
  <si>
    <t>GUID-F461B250-BB99-47FD-B451-8483020D19D3</t>
  </si>
  <si>
    <t>About the ribbon</t>
  </si>
  <si>
    <t>GUID-2BB94A12-0855-4135-B47E-2C16EA529797.htm</t>
  </si>
  <si>
    <t>GUID-2BB94A12-0855-4135-B47E-2C16EA529797</t>
  </si>
  <si>
    <t>To customize the ribbon</t>
  </si>
  <si>
    <t>GUID-154EEE0E-F113-42C6-A978-4479567E63DF.htm</t>
  </si>
  <si>
    <t>GUID-5E5895DC-A7B7-4D7C-9A20-1CF24466FDB1.htm</t>
  </si>
  <si>
    <t>GUID-154EEE0E-F113-42C6-A978-4479567E63DF</t>
  </si>
  <si>
    <t>To customize keyboard shortcuts</t>
  </si>
  <si>
    <t>GUID-5E5895DC-A7B7-4D7C-9A20-1CF24466FDB1</t>
  </si>
  <si>
    <t>Default keyboard shortcuts</t>
  </si>
  <si>
    <t>GUID-6BC06E3C-7A99-4137-B2E9-0936C6A87545</t>
  </si>
  <si>
    <t>About the Graphics window</t>
  </si>
  <si>
    <t>Graphics window</t>
  </si>
  <si>
    <t>ViewCube</t>
  </si>
  <si>
    <t>GUID-DDBBC644-69F6-4F52-A9F3-B6EAA49C3FCD.htm</t>
  </si>
  <si>
    <t>View tab</t>
  </si>
  <si>
    <t>GUID-4852034B-859F-4239-8EAA-98376250EFB1.htm</t>
  </si>
  <si>
    <t>Principle Views</t>
  </si>
  <si>
    <t>GUID-82C0A98D-5930-4627-B5C9-DB858AF13F17.htm</t>
  </si>
  <si>
    <t>User Views</t>
  </si>
  <si>
    <t>GUID-545879A9-CAB0-4ABE-9EC0-B7B1FCF41450.htm</t>
  </si>
  <si>
    <t>Refreshing the view</t>
  </si>
  <si>
    <t>GUID-C263BC9C-8A49-453B-A801-1125FDA52250.htm</t>
  </si>
  <si>
    <t>Hide&lt;/str</t>
  </si>
  <si>
    <t>GUID-CB76AE81-9286-47C4-810D-C2332816EE34.htm</t>
  </si>
  <si>
    <t>Entities&lt;/str</t>
  </si>
  <si>
    <t>GUID-74C51735-08D2-416F-AC2E-19BCE25ED160.htm</t>
  </si>
  <si>
    <t>GUID-DDF9386F-572E-4186-BBE0-ABF93D0A6048.htm</t>
  </si>
  <si>
    <t>GUID-62A1CCC5-98DA-4565-97F4-55FC0C9A269E.htm</t>
  </si>
  <si>
    <t>GUID-41C20707-5876-4563-B589-44992AF4D6A6.htm</t>
  </si>
  <si>
    <t>GUID-DDBBC644-69F6-4F52-A9F3-B6EAA49C3FCD</t>
  </si>
  <si>
    <t>About the ViewCube</t>
  </si>
  <si>
    <t>GUID-C263BC9C-8A49-453B-A801-1125FDA52250</t>
  </si>
  <si>
    <t>To refresh the view</t>
  </si>
  <si>
    <t>GUID-4852034B-859F-4239-8EAA-98376250EFB1</t>
  </si>
  <si>
    <t>View modes</t>
  </si>
  <si>
    <t>GUID-82C0A98D-5930-4627-B5C9-DB858AF13F17</t>
  </si>
  <si>
    <t>Standard Views</t>
  </si>
  <si>
    <t>GUID-545879A9-CAB0-4ABE-9EC0-B7B1FCF41450</t>
  </si>
  <si>
    <t>Working with user views</t>
  </si>
  <si>
    <t>GUID-CB76AE81-9286-47C4-810D-C2332816EE34</t>
  </si>
  <si>
    <t>To show or hide types of items</t>
  </si>
  <si>
    <t>Dimension tools</t>
  </si>
  <si>
    <t>GUID-B2D6D3ED-E4D8-4136-B2CB-08CD2C63B2A7.htm</t>
  </si>
  <si>
    <t>curves</t>
  </si>
  <si>
    <t>GUID-8757E0C9-7722-4E1E-AC27-EDC830875C72.htm</t>
  </si>
  <si>
    <t>solids</t>
  </si>
  <si>
    <t>GUID-96CBD0D9-0DC3-40CC-8A8C-6A8D49153629.htm</t>
  </si>
  <si>
    <t>UCS</t>
  </si>
  <si>
    <t>GUID-394CFFF0-9A25-4A9F-8D3B-7FD19EB7A618.htm</t>
  </si>
  <si>
    <t>GUID-62A1CCC5-98DA-4565-97F4-55FC0C9A269E</t>
  </si>
  <si>
    <t>To select objects in the Graphics window</t>
  </si>
  <si>
    <t>dialog, you can select either the green lines or the gray lines, but not both at the same time.</t>
  </si>
  <si>
    <t>GUID-99F2196F-C848-43A1-B90B-F9B0F9AFEDA7.htm</t>
  </si>
  <si>
    <t>GUID-C393083A-3816-45BF-96E6-D2E9C958C75E.htm</t>
  </si>
  <si>
    <t>GUID-ED4993B2-BEF0-4FAC-B8BB-06887711FF17.htm</t>
  </si>
  <si>
    <t>GUID-99F2196F-C848-43A1-B90B-F9B0F9AFEDA7</t>
  </si>
  <si>
    <t>To select all objects of the same type or color</t>
  </si>
  <si>
    <t>GUID-C393083A-3816-45BF-96E6-D2E9C958C75E</t>
  </si>
  <si>
    <t>To change the color of an object</t>
  </si>
  <si>
    <t>settings file</t>
  </si>
  <si>
    <t>GUID-D311F7EC-AC55-4AFF-90FF-2FD0D7C2E17C.htm</t>
  </si>
  <si>
    <t>GUID-ED4993B2-BEF0-4FAC-B8BB-06887711FF17</t>
  </si>
  <si>
    <t>Selecting from within dialogs</t>
  </si>
  <si>
    <t>GUID-41C20707-5876-4563-B589-44992AF4D6A6</t>
  </si>
  <si>
    <t>Line display</t>
  </si>
  <si>
    <t>GUID-3A98F25C-384B-477D-8A00-2D85B4574727</t>
  </si>
  <si>
    <t>About the Toolbox</t>
  </si>
  <si>
    <t>GUID-1DAC0A82-339F-428D-A0C3-1AC277CE1582.htm</t>
  </si>
  <si>
    <t>GUID-2A028B6C-586E-486F-809B-C6083393BC7B.htm</t>
  </si>
  <si>
    <t>GUID-A1E34DEC-0C44-4291-81F5-ED8477172D04.htm</t>
  </si>
  <si>
    <t>GUID-1DAC0A82-339F-428D-A0C3-1AC277CE1582</t>
  </si>
  <si>
    <t>Part View</t>
  </si>
  <si>
    <t>Machining Attributes&lt;/str</t>
  </si>
  <si>
    <t>GUID-3C34F389-F69E-4223-BF63-289248298DF0.htm</t>
  </si>
  <si>
    <t>stock models</t>
  </si>
  <si>
    <t>GUID-D42F425D-9E84-4E2C-A348-2C029362ABEC.htm</t>
  </si>
  <si>
    <t>layers</t>
  </si>
  <si>
    <t>GUID-42B507A4-C468-4AB4-97EE-C111F3864232.htm</t>
  </si>
  <si>
    <t>GUID-2A028B6C-586E-486F-809B-C6083393BC7B</t>
  </si>
  <si>
    <t>Steps panel</t>
  </si>
  <si>
    <t>GUID-A1E34DEC-0C44-4291-81F5-ED8477172D04</t>
  </si>
  <si>
    <t>Browser</t>
  </si>
  <si>
    <t>Options &gt; File &gt; Browser&lt;/str</t>
  </si>
  <si>
    <t>GUID-4004E220-E059-48EA-89D6-15103EB267FB.htm</t>
  </si>
  <si>
    <t>GUID-28F2F30A-D9E0-4285-B7D0-1130E60932F3</t>
  </si>
  <si>
    <t>About the Status bar</t>
  </si>
  <si>
    <t>dialog.&lt;</t>
  </si>
  <si>
    <t>GUID-BF7DA748-CBA8-4A99-BB55-D4640743F3CC.htm</t>
  </si>
  <si>
    <t>GUID-DA0887EE-74D2-4DC7-BCEB-4F68B767D7AE</t>
  </si>
  <si>
    <t>Files and documents</t>
  </si>
  <si>
    <t>GUID-6EDA69A7-2AB1-4890-BC9E-6C951B5318C9.htm</t>
  </si>
  <si>
    <t>GUID-FCA3C2D5-A64D-4BEE-9836-09A08D0A6CEC.htm</t>
  </si>
  <si>
    <t>GUID-7040D6AE-009A-4F71-A27F-698B9F6A330D.htm</t>
  </si>
  <si>
    <t>GUID-0675A58D-8690-46EB-AE10-296865173E8A.htm</t>
  </si>
  <si>
    <t>GUID-8988A83C-59AE-4551-97B4-763C28BB09EA.htm</t>
  </si>
  <si>
    <t>GUID-37A48753-02EA-49AF-9896-B225F0A5CDE2.htm</t>
  </si>
  <si>
    <t>GUID-7EAA101E-A119-4D36-85D7-969261AED8E9.htm</t>
  </si>
  <si>
    <t>GUID-3BF9789D-A731-46DD-BFA2-E432C118800F.htm</t>
  </si>
  <si>
    <t>GUID-6EDA69A7-2AB1-4890-BC9E-6C951B5318C9</t>
  </si>
  <si>
    <t>To create a new document</t>
  </si>
  <si>
    <t>for laying out multiple parts on the table. You can mix different milled parts for multiple part manufacturing.&lt;</t>
  </si>
  <si>
    <t>GUID-5F9A7CF5-6CBF-4F20-86CB-F844A7876A60.htm</t>
  </si>
  <si>
    <t>Tombstone Machining</t>
  </si>
  <si>
    <t>GUID-5BAA7DE9-F873-4FDF-A225-E0F421D15447.htm</t>
  </si>
  <si>
    <t>GUID-DA0887EE-74D2-4DC7-BCEB-4F68B767D7AE.htm</t>
  </si>
  <si>
    <t>GUID-FCA3C2D5-A64D-4BEE-9836-09A08D0A6CEC</t>
  </si>
  <si>
    <t>To save a document</t>
  </si>
  <si>
    <t>GUID-A6243013-503B-4DC6-BFCD-2BF8DD1D6C7C.htm</t>
  </si>
  <si>
    <t>GUID-A6243013-503B-4DC6-BFCD-2BF8DD1D6C7C</t>
  </si>
  <si>
    <t>FeatureCAM file types</t>
  </si>
  <si>
    <t>GUID-D311F7EC-AC55-4AFF-90FF-2FD0D7C2E17C</t>
  </si>
  <si>
    <t>To save your settings</t>
  </si>
  <si>
    <t>GUID-CE6774D2-166B-43A9-A34E-4DF83421D3B7.htm</t>
  </si>
  <si>
    <t>GUID-CE6774D2-166B-43A9-A34E-4DF83421D3B7</t>
  </si>
  <si>
    <t>Command line options</t>
  </si>
  <si>
    <t>GUID-7040D6AE-009A-4F71-A27F-698B9F6A330D</t>
  </si>
  <si>
    <t>To import files</t>
  </si>
  <si>
    <t>GUID-0E418C06-7172-4B62-BA11-01E344170C80.htm</t>
  </si>
  <si>
    <t>)</t>
  </si>
  <si>
    <t>GUID-E68D0081-511B-467C-92BE-63E52D0842AD.htm</t>
  </si>
  <si>
    <t>GUID-8FEC16D9-6935-4135-B0FE-069016E49A00.htm</t>
  </si>
  <si>
    <t>GUID-A58D1397-27BF-4DD1-8A6F-9F39B860E4F3.htm</t>
  </si>
  <si>
    <t>GUID-1BC2573F-5AF4-44EE-A039-8567DE462E9C.htm</t>
  </si>
  <si>
    <t>GUID-F69E9217-6457-4C87-978C-E59731168428.htm</t>
  </si>
  <si>
    <t>GUID-421D7DA6-05BF-4BD5-86F8-38B966145381.htm</t>
  </si>
  <si>
    <t>GUID-46E5BD85-EB2E-47EE-AA29-A0F0DAF12854.htm</t>
  </si>
  <si>
    <t>GUID-9894B402-FB1D-46AE-BF3F-FB0E6A4F2D87.htm</t>
  </si>
  <si>
    <t>GUID-D25D5351-A23B-48F4-88CE-E106CDE7BB77.htm</t>
  </si>
  <si>
    <t>GUID-61FE54F6-0F47-4FB2-97FB-2A7BD3B316A0.htm</t>
  </si>
  <si>
    <t>GUID-AB02638B-A29F-4DBC-B324-FA2375859590.htm</t>
  </si>
  <si>
    <t>GUID-F5081D31-6B3A-4329-A338-F947095BA0D2.htm</t>
  </si>
  <si>
    <t>GUID-B408D6A7-CC08-4A30-B82F-5E3786A74C86.htm</t>
  </si>
  <si>
    <t>GUID-45865C22-C8D9-4893-9B9C-80CF9F772250.htm</t>
  </si>
  <si>
    <t>GUID-22748FEE-EBFA-43C9-B702-D4BF843D1217.htm</t>
  </si>
  <si>
    <t>GUID-47ACA735-CF70-44B2-8005-2E36FAF94E01.htm</t>
  </si>
  <si>
    <t>GUID-4DD6DED3-D197-479C-B266-7D9C3EC64609.htm</t>
  </si>
  <si>
    <t>GUID-BC6FD29D-404F-4E86-A4A7-7B037A5C620C.htm</t>
  </si>
  <si>
    <t>GUID-BDCC8BBE-EF78-4328-A779-FB579639BC2E.htm</t>
  </si>
  <si>
    <t>GUID-22748FEE-EBFA-43C9-B702-D4BF843D1217</t>
  </si>
  <si>
    <t>Working with imported geometry</t>
  </si>
  <si>
    <t>GUID-47ACA735-CF70-44B2-8005-2E36FAF94E01</t>
  </si>
  <si>
    <t>Import wizard</t>
  </si>
  <si>
    <t>GUID-5EA2162D-945B-4999-8F84-C60480BF5257.htm</t>
  </si>
  <si>
    <t>GUID-0EAC855C-BE46-437A-86D4-AABCF33BF91A.htm</t>
  </si>
  <si>
    <t>GUID-C83AB68D-59B3-46E6-8C2C-D00017D1C577.htm</t>
  </si>
  <si>
    <t>GUID-C36C5F8C-730B-4D6B-A012-ED699D9A8E73.htm</t>
  </si>
  <si>
    <t>GUID-5EA2162D-945B-4999-8F84-C60480BF5257</t>
  </si>
  <si>
    <t>Import Results page</t>
  </si>
  <si>
    <t>to align the part to the stock, size the stock, and for some file formats, perform some initial feature recognition.</t>
  </si>
  <si>
    <t>GUID-0EAC855C-BE46-437A-86D4-AABCF33BF91A</t>
  </si>
  <si>
    <t>Stock Type page</t>
  </si>
  <si>
    <t>and enter t</t>
  </si>
  <si>
    <t>GUID-1CE457E2-40F8-4DEF-B9A9-15695813EE04.htm</t>
  </si>
  <si>
    <t>, t</t>
  </si>
  <si>
    <t>.&lt;</t>
  </si>
  <si>
    <t>GUID-93136574-C69B-41AD-91D3-0C071FD12A13.htm</t>
  </si>
  <si>
    <t>GUID-C83AB68D-59B3-46E6-8C2C-D00017D1C577</t>
  </si>
  <si>
    <t>Select Round Stock Center page</t>
  </si>
  <si>
    <t>GUID-C36C5F8C-730B-4D6B-A012-ED699D9A8E73</t>
  </si>
  <si>
    <t>Pick Initial Setup XYZ Location page</t>
  </si>
  <si>
    <t>GUID-E68D0081-511B-467C-92BE-63E52D0842AD</t>
  </si>
  <si>
    <t>Import Using Exchange</t>
  </si>
  <si>
    <t>GUID-7EA56F1B-C55C-4E68-9F6E-9B8FEA817BBF.htm</t>
  </si>
  <si>
    <t>GUID-7EA56F1B-C55C-4E68-9F6E-9B8FEA817BBF</t>
  </si>
  <si>
    <t>Importing PDF files</t>
  </si>
  <si>
    <t>GUID-0E418C06-7172-4B62-BA11-01E344170C80</t>
  </si>
  <si>
    <t>Importing PowerShape files</t>
  </si>
  <si>
    <t>GUID-8FEC16D9-6935-4135-B0FE-069016E49A00</t>
  </si>
  <si>
    <t>Importing AutoCAD files</t>
  </si>
  <si>
    <t>404: Broken inter/intra-book GUID</t>
  </si>
  <si>
    <t>Simplifying 3D AutoCAD data for 2D import</t>
  </si>
  <si>
    <t>http://beehive-stage.autodesk.com/community/service/rest/cloudhelp/resource/cloudhelpchannel/guidcrossbook/jsonp?v=2019&amp;p=FCAM&amp;l=ENU&amp;guid=GUID-37AE6AFD-A8D6-4D12-A7F2-E67AF8A46EF3</t>
  </si>
  <si>
    <t>GUID-A58D1397-27BF-4DD1-8A6F-9F39B860E4F3</t>
  </si>
  <si>
    <t>Importing IGES files</t>
  </si>
  <si>
    <t>SolidWorks settings</t>
  </si>
  <si>
    <t>GUID-7B1919FB-D18E-444B-AF78-3BA5F52A4328.htm</t>
  </si>
  <si>
    <t>AutoCAD settings</t>
  </si>
  <si>
    <t>GUID-234CCEF6-4569-4ACB-984E-D93088516AF4.htm</t>
  </si>
  <si>
    <t>GUID-234CCEF6-4569-4ACB-984E-D93088516AF4</t>
  </si>
  <si>
    <t>AutoCAD IGES Export settings</t>
  </si>
  <si>
    <t>GUID-7B1919FB-D18E-444B-AF78-3BA5F52A4328</t>
  </si>
  <si>
    <t>SolidWorks IGES Export settings</t>
  </si>
  <si>
    <t>GUID-1BC2573F-5AF4-44EE-A039-8567DE462E9C</t>
  </si>
  <si>
    <t>Importing Parasolid files</t>
  </si>
  <si>
    <t>GUID-F69E9217-6457-4C87-978C-E59731168428</t>
  </si>
  <si>
    <t>Importing ACIS files</t>
  </si>
  <si>
    <t>GUID-421D7DA6-05BF-4BD5-86F8-38B966145381</t>
  </si>
  <si>
    <t>Importing SolidWorks files</t>
  </si>
  <si>
    <t>GUID-50865A5A-9C72-4702-98DB-AC75C84EFE11.htm</t>
  </si>
  <si>
    <t>GUID-50865A5A-9C72-4702-98DB-AC75C84EFE11</t>
  </si>
  <si>
    <t>Solid Source File dialog</t>
  </si>
  <si>
    <t>GUID-46E5BD85-EB2E-47EE-AA29-A0F0DAF12854</t>
  </si>
  <si>
    <t>Importing SolidWorks assemblies</t>
  </si>
  <si>
    <t>Importing Solidworks files</t>
  </si>
  <si>
    <t>GUID-9894B402-FB1D-46AE-BF3F-FB0E6A4F2D87</t>
  </si>
  <si>
    <t>Importing CATIA V4 files</t>
  </si>
  <si>
    <t>option settings</t>
  </si>
  <si>
    <t>GUID-BD611296-5B66-483B-950B-7A2F77E6F604.htm</t>
  </si>
  <si>
    <t>GUID-D25D5351-A23B-48F4-88CE-E106CDE7BB77</t>
  </si>
  <si>
    <t>Importing Autodesk Inventor files</t>
  </si>
  <si>
    <t>GUID-61FE54F6-0F47-4FB2-97FB-2A7BD3B316A0</t>
  </si>
  <si>
    <t>Importing Pro/E files</t>
  </si>
  <si>
    <t>dialog. Any curves or surfaces read must be part of a solid.</t>
  </si>
  <si>
    <t>GUID-AB02638B-A29F-4DBC-B324-FA2375859590</t>
  </si>
  <si>
    <t>Importing CATIA V5 files</t>
  </si>
  <si>
    <t>GUID-F5081D31-6B3A-4329-A338-F947095BA0D2</t>
  </si>
  <si>
    <t>Importing SolidEdge files</t>
  </si>
  <si>
    <t>GUID-B408D6A7-CC08-4A30-B82F-5E3786A74C86</t>
  </si>
  <si>
    <t>Importing NX (Unigraphics) files</t>
  </si>
  <si>
    <t>GUID-45865C22-C8D9-4893-9B9C-80CF9F772250</t>
  </si>
  <si>
    <t>Importing STEP files</t>
  </si>
  <si>
    <t>GUID-4DD6DED3-D197-479C-B266-7D9C3EC64609</t>
  </si>
  <si>
    <t>Importing STL files</t>
  </si>
  <si>
    <t>GUID-BC6FD29D-404F-4E86-A4A7-7B037A5C620C</t>
  </si>
  <si>
    <t>Importing DMT files</t>
  </si>
  <si>
    <t>STL</t>
  </si>
  <si>
    <t>GUID-BDCC8BBE-EF78-4328-A779-FB579639BC2E</t>
  </si>
  <si>
    <t>Hole recognition on imported parts</t>
  </si>
  <si>
    <t>GUID-F51E5E94-9860-4630-BA15-733294346408.htm</t>
  </si>
  <si>
    <t>GUID-5590D5E6-1942-4C12-BC7F-20BC7B329737.htm</t>
  </si>
  <si>
    <t>GUID-DA4D0595-1B96-47B5-B42B-19E5D99C5BD9.htm</t>
  </si>
  <si>
    <t>GUID-5E3F191B-1D23-433A-945F-62F59B313F90.htm</t>
  </si>
  <si>
    <t>GUID-741D807A-C57F-425F-A92A-773B23A4D336.htm</t>
  </si>
  <si>
    <t>GUID-F51E5E94-9860-4630-BA15-733294346408</t>
  </si>
  <si>
    <t>Inventor hole recognition</t>
  </si>
  <si>
    <t>Autodesk Inventor parts</t>
  </si>
  <si>
    <t>this example</t>
  </si>
  <si>
    <t>GUID-5590D5E6-1942-4C12-BC7F-20BC7B329737</t>
  </si>
  <si>
    <t>ASM hole recognition</t>
  </si>
  <si>
    <t>GUID-DA4D0595-1B96-47B5-B42B-19E5D99C5BD9</t>
  </si>
  <si>
    <t>SolidWorks hole recognition</t>
  </si>
  <si>
    <t>GUID-5E3F191B-1D23-433A-945F-62F59B313F90</t>
  </si>
  <si>
    <t>SolidEdge hole recognition</t>
  </si>
  <si>
    <t>SolidEdge parts</t>
  </si>
  <si>
    <t>GUID-741D807A-C57F-425F-A92A-773B23A4D336</t>
  </si>
  <si>
    <t>Recognizing and suppressing holes on imported parts example</t>
  </si>
  <si>
    <t>GUID-0675A58D-8690-46EB-AE10-296865173E8A</t>
  </si>
  <si>
    <t>To edit the document information</t>
  </si>
  <si>
    <t>custom setup sheet add-in</t>
  </si>
  <si>
    <t>GUID-D373A61A-C244-48B6-8828-24FB75D3BFCE.htm</t>
  </si>
  <si>
    <t>GUID-8988A83C-59AE-4551-97B4-763C28BB09EA</t>
  </si>
  <si>
    <t>To export files</t>
  </si>
  <si>
    <t>Play a 3D simulation</t>
  </si>
  <si>
    <t>GUID-960662A1-77A7-4932-8C15-8F59AB41DDF3.htm</t>
  </si>
  <si>
    <t>GUID-37A48753-02EA-49AF-9896-B225F0A5CDE2</t>
  </si>
  <si>
    <t>About Shared Views</t>
  </si>
  <si>
    <t>click here to learn more</t>
  </si>
  <si>
    <t>http://www.autodesk.com/shared_views</t>
  </si>
  <si>
    <t>GUID-934E5CAF-12EB-4764-9488-73D40C12C8C6.htm</t>
  </si>
  <si>
    <t>GUID-CA0C1CE5-1C23-4C1F-877E-93C4A6CEE2AC.htm</t>
  </si>
  <si>
    <t>GUID-D95EAFEA-6CE1-41F6-8CF6-0951C518F512.htm</t>
  </si>
  <si>
    <t>GUID-934E5CAF-12EB-4764-9488-73D40C12C8C6</t>
  </si>
  <si>
    <t>To Share a View from FeatureCAM</t>
  </si>
  <si>
    <t>GUID-CA0C1CE5-1C23-4C1F-877E-93C4A6CEE2AC</t>
  </si>
  <si>
    <t>To Work with Shared Views</t>
  </si>
  <si>
    <t>Autodesk Viewer.</t>
  </si>
  <si>
    <t>GUID-D95EAFEA-6CE1-41F6-8CF6-0951C518F512</t>
  </si>
  <si>
    <t>To Collaborate on a Shared View in the Autodesk Viewer</t>
  </si>
  <si>
    <t>Learn more about the Autodesk Viewer.</t>
  </si>
  <si>
    <t>http://www.autodesk.com/viewer-help</t>
  </si>
  <si>
    <t>GUID-7EAA101E-A119-4D36-85D7-969261AED8E9</t>
  </si>
  <si>
    <t>To print a document</t>
  </si>
  <si>
    <t>GUID-3BF9789D-A731-46DD-BFA2-E432C118800F</t>
  </si>
  <si>
    <t>FeatureCAM Options dialog</t>
  </si>
  <si>
    <t>GUID-05F4F821-836A-4F00-B66D-1692A27B6BCF.htm</t>
  </si>
  <si>
    <t>GUID-9334CF7B-BBA0-4A88-978A-4483F4B3D6A9.htm</t>
  </si>
  <si>
    <t>GUID-741D159D-5340-4CAC-A90C-49B1BE3D90C1.htm</t>
  </si>
  <si>
    <t>GUID-BD88DEB8-C055-4061-8543-FA870FD8D203.htm</t>
  </si>
  <si>
    <t>GUID-727A4098-F2C0-4F33-9445-09F2A6B5BE7D.htm</t>
  </si>
  <si>
    <t>GUID-6AA42BE0-C377-47DD-A692-5D401280F329.htm</t>
  </si>
  <si>
    <t>GUID-B6680C8E-CBFF-4EE4-9E93-FCFC93DEEB11.htm</t>
  </si>
  <si>
    <t>GUID-0069FDB2-6A13-489A-B3D1-727ACA0E50EE.htm</t>
  </si>
  <si>
    <t>GUID-8977C08B-5620-446E-8E18-8B7BAECEE2DC.htm</t>
  </si>
  <si>
    <t>GUID-98D48712-BDBC-4901-AA8D-C1535F013B4E.htm</t>
  </si>
  <si>
    <t>GUID-B94234F0-B433-40E7-8389-E34B24BE96BB.htm</t>
  </si>
  <si>
    <t>GUID-9F49EEC2-B9A8-4EA9-98EB-CF37F6AE53B0.htm</t>
  </si>
  <si>
    <t>GUID-B1BFE2E0-FA14-49CB-B429-C52930711C60.htm</t>
  </si>
  <si>
    <t>GUID-FCD92A33-DC46-4BB8-BBC8-A409B44D82F6.htm</t>
  </si>
  <si>
    <t>GUID-908849E8-1EEC-48F3-9F27-153E917ED8B3.htm</t>
  </si>
  <si>
    <t>GUID-EA770162-03ED-4269-9C5A-29E071D8B1F8.htm</t>
  </si>
  <si>
    <t>GUID-7CEDBBFE-8D6B-4ECB-87E6-700651BE71F4.htm</t>
  </si>
  <si>
    <t>GUID-5BD20235-128F-4A2F-BE21-602B85978C01.htm</t>
  </si>
  <si>
    <t>GUID-F4FA02B4-8493-42DA-8B69-8AF576286717.htm</t>
  </si>
  <si>
    <t>GUID-F38C8923-0861-4FB2-8474-D97C5FF8635A.htm</t>
  </si>
  <si>
    <t>GUID-52B6C7DE-5A7F-421E-8FEF-11D813A6908A.htm</t>
  </si>
  <si>
    <t>GUID-6424A631-75FE-4CFC-9EB4-1356EFF3CDBB.htm</t>
  </si>
  <si>
    <t>GUID-F726F3D8-DEB5-4461-9A79-6F90BE9156AF.htm</t>
  </si>
  <si>
    <t>GUID-26F734E3-E574-4B16-9C80-23C59BD4EB8F.htm</t>
  </si>
  <si>
    <t>GUID-5088D94C-F9E1-4033-85A8-7DBE9A278BFA.htm</t>
  </si>
  <si>
    <t>GUID-62DCF81D-4DDF-4D5E-AC2C-140B2A78462C.htm</t>
  </si>
  <si>
    <t>GUID-4931F50C-453E-409E-9291-65CA3154ABD6.htm</t>
  </si>
  <si>
    <t>GUID-E7ABBA23-206E-49E0-847A-94559A47A113.htm</t>
  </si>
  <si>
    <t>GUID-2C3FC185-0BB8-46CE-8601-0FDFD7499F55.htm</t>
  </si>
  <si>
    <t>GUID-514FE5AF-13E1-4E07-8FBB-793D6D8828FA.htm</t>
  </si>
  <si>
    <t>GUID-62040907-BD37-49D6-9C6B-1F83E67D7EF9.htm</t>
  </si>
  <si>
    <t>GUID-CD745993-DA0B-41C8-AF51-25CBD3E4C690.htm</t>
  </si>
  <si>
    <t>GUID-BFE9BA25-A8A5-4DA3-9181-E979938E382D.htm</t>
  </si>
  <si>
    <t>GUID-717BE6FC-E2A0-4C5F-B9C6-0DC6A4E38EAF.htm</t>
  </si>
  <si>
    <t>GUID-38782F1C-A356-435F-8CC9-324CA4C355E5.htm</t>
  </si>
  <si>
    <t>GUID-05F4F821-836A-4F00-B66D-1692A27B6BCF</t>
  </si>
  <si>
    <t>Options &gt; General &gt; Auto Save</t>
  </si>
  <si>
    <t>save the current settings</t>
  </si>
  <si>
    <t>GUID-9334CF7B-BBA0-4A88-978A-4483F4B3D6A9</t>
  </si>
  <si>
    <t>Options &gt; General &gt; Dialogs</t>
  </si>
  <si>
    <t>GUID-741D159D-5340-4CAC-A90C-49B1BE3D90C1</t>
  </si>
  <si>
    <t>Options &gt; General &gt; Window</t>
  </si>
  <si>
    <t>GUID-BD88DEB8-C055-4061-8543-FA870FD8D203</t>
  </si>
  <si>
    <t>Options &gt; General &gt; Computer</t>
  </si>
  <si>
    <t>GUID-727A4098-F2C0-4F33-9445-09F2A6B5BE7D</t>
  </si>
  <si>
    <t>Options &gt; General &gt; Language &amp; Help</t>
  </si>
  <si>
    <t>GUID-6AA42BE0-C377-47DD-A692-5D401280F329</t>
  </si>
  <si>
    <t>Options &gt; General &gt; Error Reports</t>
  </si>
  <si>
    <t>GUID-B6680C8E-CBFF-4EE4-9E93-FCFC93DEEB11</t>
  </si>
  <si>
    <t>Options &gt; Display &gt; New Object Color</t>
  </si>
  <si>
    <t>GUID-0069FDB2-6A13-489A-B3D1-727ACA0E50EE</t>
  </si>
  <si>
    <t>Options &gt; Display &gt; Default Colors</t>
  </si>
  <si>
    <t>GUID-DDF9386F-572E-4186-BBE0-ABF93D0A6048</t>
  </si>
  <si>
    <t>Options &gt; Display &gt; Wireframe</t>
  </si>
  <si>
    <t>dimension</t>
  </si>
  <si>
    <t>GUID-8977C08B-5620-446E-8E18-8B7BAECEE2DC</t>
  </si>
  <si>
    <t>Options &gt; Display &gt; Shaded</t>
  </si>
  <si>
    <t>GUID-98D48712-BDBC-4901-AA8D-C1535F013B4E</t>
  </si>
  <si>
    <t>Options &gt; Display &gt; Snapping Grid</t>
  </si>
  <si>
    <t>GUID-B94234F0-B433-40E7-8389-E34B24BE96BB</t>
  </si>
  <si>
    <t>Options &gt; Geometry &gt; General</t>
  </si>
  <si>
    <t>GUID-9F49EEC2-B9A8-4EA9-98EB-CF37F6AE53B0</t>
  </si>
  <si>
    <t>Options &gt; Geometry &gt; Chaining</t>
  </si>
  <si>
    <t>GUID-B1BFE2E0-FA14-49CB-B429-C52930711C60</t>
  </si>
  <si>
    <t>Options &gt; Manufacturing &gt; Toolpaths</t>
  </si>
  <si>
    <t>GUID-FCD92A33-DC46-4BB8-BBC8-A409B44D82F6</t>
  </si>
  <si>
    <t>Options &gt; Manufacturing &gt; AFR Options</t>
  </si>
  <si>
    <t>GUID-908849E8-1EEC-48F3-9F27-153E917ED8B3</t>
  </si>
  <si>
    <t>Options &gt; Manufacturing &gt; Tools</t>
  </si>
  <si>
    <t>GUID-EA770162-03ED-4269-9C5A-29E071D8B1F8</t>
  </si>
  <si>
    <t>Options &gt; View &gt; General</t>
  </si>
  <si>
    <t>GUID-7CEDBBFE-8D6B-4ECB-87E6-700651BE71F4</t>
  </si>
  <si>
    <t>Options &gt; View &gt; Dynamic</t>
  </si>
  <si>
    <t>GUID-5BD20235-128F-4A2F-BE21-602B85978C01</t>
  </si>
  <si>
    <t>Options &gt; View &gt; Machine</t>
  </si>
  <si>
    <t>GUID-F4FA02B4-8493-42DA-8B69-8AF576286717</t>
  </si>
  <si>
    <t>Options &gt; View &gt; ViewCube</t>
  </si>
  <si>
    <t>GUID-F38C8923-0861-4FB2-8474-D97C5FF8635A</t>
  </si>
  <si>
    <t>Options &gt; Simulation &gt; General</t>
  </si>
  <si>
    <t>Simulation toolbar</t>
  </si>
  <si>
    <t>GUID-9C565E5C-8272-47A5-BDF3-CC8EFF6471F7.htm</t>
  </si>
  <si>
    <t>GUID-52B6C7DE-5A7F-421E-8FEF-11D813A6908A</t>
  </si>
  <si>
    <t>Options &gt; Simulation &gt; 2D/3D Shaded</t>
  </si>
  <si>
    <t>a certain number of times per minute. T</t>
  </si>
  <si>
    <t>GUID-34C0D519-ED61-4C38-A7CB-C2B0E38C61BC.htm</t>
  </si>
  <si>
    <t>Detecting gouges</t>
  </si>
  <si>
    <t>GUID-E6792E52-7C18-4172-9D50-59F7759FE7F1.htm</t>
  </si>
  <si>
    <t>feature.</t>
  </si>
  <si>
    <t>GUID-ABE44529-8FEA-4D47-8E9B-3DDD80A41259.htm</t>
  </si>
  <si>
    <t>GUID-6424A631-75FE-4CFC-9EB4-1356EFF3CDBB</t>
  </si>
  <si>
    <t>Options &gt; Simulation &gt; Round Stock</t>
  </si>
  <si>
    <t>GUID-F726F3D8-DEB5-4461-9A79-6F90BE9156AF</t>
  </si>
  <si>
    <t>Options &gt; Simulation &gt; Centerline</t>
  </si>
  <si>
    <t>GUID-26F734E3-E574-4B16-9C80-23C59BD4EB8F</t>
  </si>
  <si>
    <t>Options &gt; Simulation &gt; Part Compare</t>
  </si>
  <si>
    <t>part compare</t>
  </si>
  <si>
    <t>GUID-100A20F0-BFD7-46EC-B9C4-BCA1DE1BB49D.htm</t>
  </si>
  <si>
    <t>GUID-48BE15D9-59B4-4145-95AC-F7DC3D26BA0F.htm</t>
  </si>
  <si>
    <t>GUID-48BE15D9-59B4-4145-95AC-F7DC3D26BA0F</t>
  </si>
  <si>
    <t>Target part tessellation tolerance</t>
  </si>
  <si>
    <t>GUID-5088D94C-F9E1-4033-85A8-7DBE9A278BFA</t>
  </si>
  <si>
    <t>Options &gt; Simulation &gt; Wire</t>
  </si>
  <si>
    <t>condition dialog</t>
  </si>
  <si>
    <t>GUID-4E7A6E96-616E-4060-B8D8-664F3B017EF2.htm</t>
  </si>
  <si>
    <t>GUID-62DCF81D-4DDF-4D5E-AC2C-140B2A78462C</t>
  </si>
  <si>
    <t>Options &gt; Posting &gt; General</t>
  </si>
  <si>
    <t>GUID-4931F50C-453E-409E-9291-65CA3154ABD6</t>
  </si>
  <si>
    <t>Options &gt; Posting &gt; Milling</t>
  </si>
  <si>
    <t>most-used CNC files for milling</t>
  </si>
  <si>
    <t>http://beehive-stage.autodesk.com/community/service/rest/cloudhelp/resource/cloudhelpchannel/guidcrossbook/jsonp?v=2019&amp;p=FCAM&amp;l=ENU&amp;guid=GUID-B54A2C00-7E34-4233-9D83-ABAA7AA02662</t>
  </si>
  <si>
    <t>Hole macros</t>
  </si>
  <si>
    <t>GUID-4963CA9C-A2B3-43ED-8A0A-DCE6769D2C58.htm</t>
  </si>
  <si>
    <t>GUID-62C70D8E-1B72-4A3B-81A7-12E60B132883.htm</t>
  </si>
  <si>
    <t>GUID-62C70D8E-1B72-4A3B-81A7-12E60B132883</t>
  </si>
  <si>
    <t>PMOPT</t>
  </si>
  <si>
    <t>GUID-E7ABBA23-206E-49E0-847A-94559A47A113</t>
  </si>
  <si>
    <t>Options &gt; Posting &gt; Turning or Turn/Mill</t>
  </si>
  <si>
    <t>most-used CNC files for turn</t>
  </si>
  <si>
    <t>http://beehive-stage.autodesk.com/community/service/rest/cloudhelp/resource/cloudhelpchannel/guidcrossbook/jsonp?v=2019&amp;p=FCAM&amp;l=ENU&amp;guid=GUID-3C980E39-26F4-4264-A53C-3B1F28B4C157</t>
  </si>
  <si>
    <t>Enable Tool Nose Radius Comp</t>
  </si>
  <si>
    <t>GUID-8CD63318-1C14-4F7D-903A-86A716277A13.htm</t>
  </si>
  <si>
    <t>GUID-2C3FC185-0BB8-46CE-8601-0FDFD7499F55</t>
  </si>
  <si>
    <t>Options &gt; Posting &gt; Wire</t>
  </si>
  <si>
    <t>GUID-514FE5AF-13E1-4E07-8FBB-793D6D8828FA</t>
  </si>
  <si>
    <t>Options &gt; File &gt; Preview Picture</t>
  </si>
  <si>
    <t>GUID-62040907-BD37-49D6-9C6B-1F83E67D7EF9</t>
  </si>
  <si>
    <t>Options &gt; File &gt; New Files</t>
  </si>
  <si>
    <t>GUID-CD745993-DA0B-41C8-AF51-25CBD3E4C690</t>
  </si>
  <si>
    <t>Options &gt; File &gt; Existing Files</t>
  </si>
  <si>
    <t>GUID-BFE9BA25-A8A5-4DA3-9181-E979938E382D</t>
  </si>
  <si>
    <t>Options &gt; File &gt; Save</t>
  </si>
  <si>
    <t>GUID-717BE6FC-E2A0-4C5F-B9C6-0DC6A4E38EAF</t>
  </si>
  <si>
    <t>Options &gt; File &gt; Import/Export</t>
  </si>
  <si>
    <t>GUID-BD611296-5B66-483B-950B-7A2F77E6F604</t>
  </si>
  <si>
    <t>Options &gt; File &gt; Solid Import</t>
  </si>
  <si>
    <t>GUID-38782F1C-A356-435F-8CC9-324CA4C355E5</t>
  </si>
  <si>
    <t>Options &gt; File &gt; Database</t>
  </si>
  <si>
    <t>GUID-B46F0B2E-EDE1-4FA0-A44A-A5F620482EBC.htm</t>
  </si>
  <si>
    <t>GUID-1A2F9D14-BFD0-46BD-B404-9D270433A607.htm</t>
  </si>
  <si>
    <t>configuration</t>
  </si>
  <si>
    <t>GUID-38BDCD9A-82B2-40D0-BD08-60824A14A20F.htm</t>
  </si>
  <si>
    <t>GUID-4004E220-E059-48EA-89D6-15103EB267FB</t>
  </si>
  <si>
    <t>Options &gt; File &gt; Browser</t>
  </si>
  <si>
    <t>GUID-454D5AF5-62E6-4B00-8796-0A5F2754A5DC</t>
  </si>
  <si>
    <t>About coordinate systems</t>
  </si>
  <si>
    <t>GUID-BA78DCA4-BD3B-49D8-BBD8-9736515D28D6.htm</t>
  </si>
  <si>
    <t>GUID-394CFFF0-9A25-4A9F-8D3B-7FD19EB7A618</t>
  </si>
  <si>
    <t>Working with User Coordinate Systems (UCSs)</t>
  </si>
  <si>
    <t>GUID-89C0EBF2-9C5F-49D9-B61E-563CB46BE5FC.htm</t>
  </si>
  <si>
    <t>GUID-454D5AF5-62E6-4B00-8796-0A5F2754A5DC.htm</t>
  </si>
  <si>
    <t>GUID-89C0EBF2-9C5F-49D9-B61E-563CB46BE5FC</t>
  </si>
  <si>
    <t>To align a UCS</t>
  </si>
  <si>
    <t>GUID-BA78DCA4-BD3B-49D8-BBD8-9736515D28D6</t>
  </si>
  <si>
    <t>Working with Setups</t>
  </si>
  <si>
    <t>GUID-18BF6B57-9FE7-4FA1-8C61-7C6A32591121.htm</t>
  </si>
  <si>
    <t>GUID-2866426D-ECBC-4D4B-9E47-E0F46DFC81BB.htm</t>
  </si>
  <si>
    <t>GUID-8A9D3288-FDD8-4F8F-B7B1-7AEFE95ADAFC.htm</t>
  </si>
  <si>
    <t>GUID-C9A484EA-58E1-4033-A028-0F3498BAED23.htm</t>
  </si>
  <si>
    <t>GUID-09DDE459-D090-41C8-BD1E-399DFCE84E6A.htm</t>
  </si>
  <si>
    <t>GUID-18BF6B57-9FE7-4FA1-8C61-7C6A32591121</t>
  </si>
  <si>
    <t>Setup Properties &gt; Definition</t>
  </si>
  <si>
    <t>value is used for the index retract mov</t>
  </si>
  <si>
    <t>GUID-2FC9A6B2-66B4-4C34-9EBE-6E2FD11F7ADE.htm</t>
  </si>
  <si>
    <t>alternate orientation</t>
  </si>
  <si>
    <t>GUID-9139FE00-087E-4CF0-B4F7-E707F0447AC2.htm</t>
  </si>
  <si>
    <t>GUID-9DC2CD0E-6D32-4239-955D-703F06F61C2B.htm</t>
  </si>
  <si>
    <t>GUID-BBFC6D43-ED2F-49FD-8CE5-2965DA751FA5.htm</t>
  </si>
  <si>
    <t>GUID-9DC2CD0E-6D32-4239-955D-703F06F61C2B</t>
  </si>
  <si>
    <t>Part Name</t>
  </si>
  <si>
    <t>GUID-BBFC6D43-ED2F-49FD-8CE5-2965DA751FA5</t>
  </si>
  <si>
    <t>Fixture ID</t>
  </si>
  <si>
    <t>GUID-2866426D-ECBC-4D4B-9E47-E0F46DFC81BB</t>
  </si>
  <si>
    <t>Setup Properties &gt; Zero</t>
  </si>
  <si>
    <t>- Select this option if you want to align the Setup with the center or corner of one of the Stock faces, or to explicitly pick a location.&lt;</t>
  </si>
  <si>
    <t>GUID-5B7A7555-7A05-4077-8308-7126591EEF84.htm</t>
  </si>
  <si>
    <t xml:space="preserve">- Select this option to align the Setup with the index axis. (This option is available only for a turn/mill </t>
  </si>
  <si>
    <t>GUID-E0179632-DA63-40B3-B1EF-CBBEA0B4CD3B.htm</t>
  </si>
  <si>
    <t>4th-axis indexed</t>
  </si>
  <si>
    <t>GUID-5971FEC9-45AB-4A25-9844-15608B21F7EB.htm</t>
  </si>
  <si>
    <t>- Select this option if you want to align the Setup with a previously created user coordinate system (UCS).&lt;</t>
  </si>
  <si>
    <t>GUID-31C56EEF-2B1E-44E2-AE06-A9B8CADE2CFE.htm</t>
  </si>
  <si>
    <t>- Select this option if you want to align the Setup relative to the part geometry.&lt;</t>
  </si>
  <si>
    <t>GUID-B99EE00C-99B8-40E5-B6D4-FD667D3E9035.htm</t>
  </si>
  <si>
    <t>GUID-5B7A7555-7A05-4077-8308-7126591EEF84</t>
  </si>
  <si>
    <t>Align to Stock Face</t>
  </si>
  <si>
    <t>GUID-E0179632-DA63-40B3-B1EF-CBBEA0B4CD3B</t>
  </si>
  <si>
    <t>Align to Index axis</t>
  </si>
  <si>
    <t>Stock axis</t>
  </si>
  <si>
    <t>GUID-96119129-3C16-44DA-9AEE-A7214E4C79C8.htm</t>
  </si>
  <si>
    <t>GUID-31C56EEF-2B1E-44E2-AE06-A9B8CADE2CFE</t>
  </si>
  <si>
    <t>Align with existing UCS</t>
  </si>
  <si>
    <t>GUID-B99EE00C-99B8-40E5-B6D4-FD667D3E9035</t>
  </si>
  <si>
    <t>Align to part geometry</t>
  </si>
  <si>
    <t>GUID-8A9D3288-FDD8-4F8F-B7B1-7AEFE95ADAFC</t>
  </si>
  <si>
    <t>Setup Properties &gt; Posting</t>
  </si>
  <si>
    <t>GUID-BF7DA748-CBA8-4A99-BB55-D4640743F3CC</t>
  </si>
  <si>
    <t>Setup Properties &gt; Simulation</t>
  </si>
  <si>
    <t>editing a Setup</t>
  </si>
  <si>
    <t>top-most location</t>
  </si>
  <si>
    <t>GUID-FB2FBBD4-0A44-4267-BF80-5F76F916C8D9.htm</t>
  </si>
  <si>
    <t>GUID-C9A484EA-58E1-4033-A028-0F3498BAED23</t>
  </si>
  <si>
    <t>Setting up a part for multi-spindle turning</t>
  </si>
  <si>
    <t>sub-spindle features</t>
  </si>
  <si>
    <t>GUID-1F9479AC-A819-433E-93CE-248AE4BA1B3F.htm</t>
  </si>
  <si>
    <t>bar feed features</t>
  </si>
  <si>
    <t>GUID-663FF427-F782-4168-91D7-7BA5278A6504.htm</t>
  </si>
  <si>
    <t>GUID-09DDE459-D090-41C8-BD1E-399DFCE84E6A</t>
  </si>
  <si>
    <t>Setting up a part for multi-turret turning</t>
  </si>
  <si>
    <t>automatically synchronized features</t>
  </si>
  <si>
    <t>GUID-B14BD27D-6320-4579-A4C9-ECAA3B8D7D94.htm</t>
  </si>
  <si>
    <t>tab.&lt;</t>
  </si>
  <si>
    <t>GUID-C7CAB70B-384C-4072-9819-1DCF339C01C5.htm</t>
  </si>
  <si>
    <t>GUID-541DB6AF-5F21-472E-8784-A9C20FC9F053</t>
  </si>
  <si>
    <t>About stock</t>
  </si>
  <si>
    <t>solid model</t>
  </si>
  <si>
    <t>GUID-483E0642-0B88-4617-946C-EFD980D97264.htm</t>
  </si>
  <si>
    <t>GUID-E79C5A00-51B3-4194-8E4B-DB535616A4AE.htm</t>
  </si>
  <si>
    <t>GUID-2394DB81-D291-49F6-9812-445C556BCA4B.htm</t>
  </si>
  <si>
    <t>GUID-CCD95CC4-56B5-4A1D-8F66-86EC831A554E.htm</t>
  </si>
  <si>
    <t>GUID-1EF40D9F-5D12-4AD4-BC37-330792E4D235.htm</t>
  </si>
  <si>
    <t>GUID-74F0AE15-CA31-4198-97C5-B48F301A2637.htm</t>
  </si>
  <si>
    <t>GUID-E79C5A00-51B3-4194-8E4B-DB535616A4AE</t>
  </si>
  <si>
    <t>To define the stock from dimensions</t>
  </si>
  <si>
    <t>GUID-541DB6AF-5F21-472E-8784-A9C20FC9F053.htm</t>
  </si>
  <si>
    <t>GUID-483E0642-0B88-4617-946C-EFD980D97264</t>
  </si>
  <si>
    <t>To define the stock using a solid</t>
  </si>
  <si>
    <t>multiple regions</t>
  </si>
  <si>
    <t>GUID-23049389-0068-4FC6-B745-D98BACE36C84.htm</t>
  </si>
  <si>
    <t>opt</t>
  </si>
  <si>
    <t>GUID-B08DB94C-5F96-4CD7-A6A1-46D6C3766B3A.htm</t>
  </si>
  <si>
    <t>GUID-23049389-0068-4FC6-B745-D98BACE36C84</t>
  </si>
  <si>
    <t>Stock Solid Multiple Regions</t>
  </si>
  <si>
    <t>GUID-2394DB81-D291-49F6-9812-445C556BCA4B</t>
  </si>
  <si>
    <t>To define the stock using a curve</t>
  </si>
  <si>
    <t>about which the curve is revolved.&lt;</t>
  </si>
  <si>
    <t>GUID-FDA953D5-8F22-49E3-9969-E9E796BB6601.htm#GUID-FDA953D5-8F22-49E3-9969-E9E796BB6601</t>
  </si>
  <si>
    <t>GUID-FDA953D5-8F22-49E3-9969-E9E796BB6601.htm</t>
  </si>
  <si>
    <t>GUID-FDA953D5-8F22-49E3-9969-E9E796BB6601</t>
  </si>
  <si>
    <t>Stock Axis</t>
  </si>
  <si>
    <t>Fourth axis wrapping</t>
  </si>
  <si>
    <t>GUID-B35A5BB7-B625-442C-B5A4-2E18DC6FD7B2.htm</t>
  </si>
  <si>
    <t>GUID-CCD95CC4-56B5-4A1D-8F66-86EC831A554E</t>
  </si>
  <si>
    <t>To compute the stock dimensions automatically</t>
  </si>
  <si>
    <t>GUID-1EF40D9F-5D12-4AD4-BC37-330792E4D235</t>
  </si>
  <si>
    <t>To use multi-axis positioning</t>
  </si>
  <si>
    <t>4-axis indexing</t>
  </si>
  <si>
    <t>GUID-6964311F-6EB9-4822-82AE-6CE5563672D5.htm</t>
  </si>
  <si>
    <t>5-axis positioning</t>
  </si>
  <si>
    <t>GUID-1364A41B-633D-4971-92E3-0F28A931F71E.htm</t>
  </si>
  <si>
    <t>5 axis Z-indexing</t>
  </si>
  <si>
    <t>GUID-074E6C83-4E25-4DE7-B388-D71632DE95DC.htm</t>
  </si>
  <si>
    <t>GUID-40A4AF43-AC45-4472-B1CF-3B8FF2B3D259.htm</t>
  </si>
  <si>
    <t>GUID-4696CB86-820F-44DE-8B0A-045F5B649337.htm</t>
  </si>
  <si>
    <t>GUID-ABFCCC70-ECC1-4433-B73C-BBC2E52C0138.htm</t>
  </si>
  <si>
    <t>GUID-F7BA8040-9CE5-4C30-B6E0-E6B5C6D2AA64.htm</t>
  </si>
  <si>
    <t>GUID-40A4AF43-AC45-4472-B1CF-3B8FF2B3D259</t>
  </si>
  <si>
    <t>Operation ordering dominance</t>
  </si>
  <si>
    <t>GUID-4696CB86-820F-44DE-8B0A-045F5B649337</t>
  </si>
  <si>
    <t>To set index axis limits</t>
  </si>
  <si>
    <t>GUID-ABFCCC70-ECC1-4433-B73C-BBC2E52C0138</t>
  </si>
  <si>
    <t>4th-axis positioning</t>
  </si>
  <si>
    <t>Indexing</t>
  </si>
  <si>
    <t>Wrapping</t>
  </si>
  <si>
    <t>4-axis simultaneous</t>
  </si>
  <si>
    <t>GUID-7DF63FDA-C256-42A0-9AA7-FD6BE123E4B1.htm</t>
  </si>
  <si>
    <t>GUID-6964311F-6EB9-4822-82AE-6CE5563672D5</t>
  </si>
  <si>
    <t>4th-axis indexing</t>
  </si>
  <si>
    <t>assigned to a separate Setup</t>
  </si>
  <si>
    <t>GUID-74B1BB8A-C7AD-4803-97B5-7BE9BD1DF344.htm</t>
  </si>
  <si>
    <t>placed radially</t>
  </si>
  <si>
    <t>GUID-773858B4-8FCA-4205-AF59-1ACE2B177306.htm</t>
  </si>
  <si>
    <t>4th-axis wrapping</t>
  </si>
  <si>
    <t>GUID-78E2C340-1207-48C0-AC9E-28F866ACDC19.htm</t>
  </si>
  <si>
    <t>GUID-5C46A99C-8103-4B9F-B897-CE382CC50A94.htm</t>
  </si>
  <si>
    <t>GUID-A9A83F91-A6F1-451B-8510-D78A5EFE84A2.htm</t>
  </si>
  <si>
    <t>GUID-3E04BB51-7113-4E7E-B25E-8A590D4D6491.htm</t>
  </si>
  <si>
    <t>GUID-1E0F9E0D-0579-4E51-8CE5-433EBE35C60A.htm</t>
  </si>
  <si>
    <t>GUID-96119129-3C16-44DA-9AEE-A7214E4C79C8</t>
  </si>
  <si>
    <t>The Stock Axis</t>
  </si>
  <si>
    <t>GUID-130D1B35-735F-45A5-8D88-83442C2A5DF9.htm</t>
  </si>
  <si>
    <t>GUID-130D1B35-735F-45A5-8D88-83442C2A5DF9</t>
  </si>
  <si>
    <t>4th-axis index around Z example</t>
  </si>
  <si>
    <t>GUID-78E2C340-1207-48C0-AC9E-28F866ACDC19</t>
  </si>
  <si>
    <t>Creating an indexed part</t>
  </si>
  <si>
    <t>Position the stock</t>
  </si>
  <si>
    <t>Setups for indexing</t>
  </si>
  <si>
    <t>create your features</t>
  </si>
  <si>
    <t>GUID-4EF22A0E-CC6D-40FA-9F3A-3C4FDB97DBB2.htm</t>
  </si>
  <si>
    <t>follow this procedure</t>
  </si>
  <si>
    <t>GUID-5C46A99C-8103-4B9F-B897-CE382CC50A94</t>
  </si>
  <si>
    <t>4th-axis rotation</t>
  </si>
  <si>
    <t>GUID-74B1BB8A-C7AD-4803-97B5-7BE9BD1DF344</t>
  </si>
  <si>
    <t>Using multiple Setups</t>
  </si>
  <si>
    <t>GUID-3463C007-49A8-4159-89A2-75551CA79490.htm</t>
  </si>
  <si>
    <t>GUID-3463C007-49A8-4159-89A2-75551CA79490</t>
  </si>
  <si>
    <t>Vertical mill/turn</t>
  </si>
  <si>
    <t>GUID-773858B4-8FCA-4205-AF59-1ACE2B177306</t>
  </si>
  <si>
    <t>Using a single Setup</t>
  </si>
  <si>
    <t>GUID-A9A83F91-A6F1-451B-8510-D78A5EFE84A2</t>
  </si>
  <si>
    <t>Tool Change Location</t>
  </si>
  <si>
    <t>GUID-3E04BB51-7113-4E7E-B25E-8A590D4D6491</t>
  </si>
  <si>
    <t>How the clearance plane is calculated</t>
  </si>
  <si>
    <t>GUID-1E0F9E0D-0579-4E51-8CE5-433EBE35C60A</t>
  </si>
  <si>
    <t>Restrictions of indexing</t>
  </si>
  <si>
    <t>GUID-B35A5BB7-B625-442C-B5A4-2E18DC6FD7B2</t>
  </si>
  <si>
    <t>attribute.</t>
  </si>
  <si>
    <t>GUID-EEC7F09F-13D4-496D-B3BF-C23A371C4086.htm</t>
  </si>
  <si>
    <t>GUID-F858974E-599F-46D2-A086-76DE1CA6CC74.htm</t>
  </si>
  <si>
    <t>GUID-A761C1DA-F69A-496A-BAC7-BF106FC69A2C.htm</t>
  </si>
  <si>
    <t>GUID-81981684-B890-42D6-8661-DBD4052BB315.htm</t>
  </si>
  <si>
    <t>GUID-A409DB91-C631-41DC-9544-763836473653.htm</t>
  </si>
  <si>
    <t>GUID-01A98A01-4A75-45CB-A37E-9DAD71D23245.htm</t>
  </si>
  <si>
    <t>GUID-DB41612E-E459-4631-AD3A-4DB4A2685AC9.htm</t>
  </si>
  <si>
    <t>GUID-EEC7F09F-13D4-496D-B3BF-C23A371C4086</t>
  </si>
  <si>
    <t>Basic requirements for 4th-axis wrapping</t>
  </si>
  <si>
    <t>GUID-F858974E-599F-46D2-A086-76DE1CA6CC74</t>
  </si>
  <si>
    <t>Creating a part using 4th-axis wrapping</t>
  </si>
  <si>
    <t>GUID-A761C1DA-F69A-496A-BAC7-BF106FC69A2C</t>
  </si>
  <si>
    <t>Creating a 4th-axis wrapped feature from a 3D model</t>
  </si>
  <si>
    <t>restrictions of 4th-axis wrapping</t>
  </si>
  <si>
    <t>Cut sides perpendicular to index axis</t>
  </si>
  <si>
    <t>surface edges</t>
  </si>
  <si>
    <t>GUID-FC212BCF-D5D9-4A3C-A6F1-11C065264A78.htm</t>
  </si>
  <si>
    <t>Unwrap</t>
  </si>
  <si>
    <t>GUID-56161FF4-92D8-476A-BFE3-A2692CD3E95F.htm</t>
  </si>
  <si>
    <t>GUID-81981684-B890-42D6-8661-DBD4052BB315</t>
  </si>
  <si>
    <t>Cylindrical cams</t>
  </si>
  <si>
    <t>Cams</t>
  </si>
  <si>
    <t>GUID-AC4B6BA8-C2E2-4A8A-BE04-B60AF9FB3DFA.htm</t>
  </si>
  <si>
    <t>GUID-90FA526A-F40D-45B5-84A7-3612A8CFF9B9.htm</t>
  </si>
  <si>
    <t>GUID-90FA526A-F40D-45B5-84A7-3612A8CFF9B9</t>
  </si>
  <si>
    <t>To create a cylindrical Cam</t>
  </si>
  <si>
    <t>How to create a NC program using 4th-axis wrapping</t>
  </si>
  <si>
    <t>GUID-A409DB91-C631-41DC-9544-763836473653</t>
  </si>
  <si>
    <t>wrapped</t>
  </si>
  <si>
    <t>restrictions</t>
  </si>
  <si>
    <t>GUID-01A98A01-4A75-45CB-A37E-9DAD71D23245</t>
  </si>
  <si>
    <t>Restrictions for cut sides perpendicular</t>
  </si>
  <si>
    <t>Stepovers tab</t>
  </si>
  <si>
    <t>GUID-E5233AF7-6DE1-48D8-A087-D3797A742CF3.htm</t>
  </si>
  <si>
    <t>GUID-DB41612E-E459-4631-AD3A-4DB4A2685AC9</t>
  </si>
  <si>
    <t>Restrictions of 4th-axis wrapping</t>
  </si>
  <si>
    <t>Cut Sides perpendicular to index axis</t>
  </si>
  <si>
    <t>GUID-7DF63FDA-C256-42A0-9AA7-FD6BE123E4B1</t>
  </si>
  <si>
    <t>tab. T</t>
  </si>
  <si>
    <t>GUID-44833382-5BE4-4380-A030-9F0BE5B8B70A.htm</t>
  </si>
  <si>
    <t>5-axis</t>
  </si>
  <si>
    <t>GUID-074E6C83-4E25-4DE7-B388-D71632DE95DC</t>
  </si>
  <si>
    <t>5 Axis Z-indexing</t>
  </si>
  <si>
    <t>GUID-1364A41B-633D-4971-92E3-0F28A931F71E</t>
  </si>
  <si>
    <t>single coordinate system</t>
  </si>
  <si>
    <t>GUID-033CB7DC-0E1F-428E-8495-784684B3DACD.htm</t>
  </si>
  <si>
    <t>fixture offsets</t>
  </si>
  <si>
    <t>GUID-B2FF87B4-B077-4739-9DA4-AA95C536A953.htm</t>
  </si>
  <si>
    <t>GUID-1AB2D960-70EA-4BD5-8919-7AC61F5F2998.htm</t>
  </si>
  <si>
    <t>GUID-9D936BD3-F25F-42F4-AB9A-03E89D50A573.htm</t>
  </si>
  <si>
    <t>GUID-8EF02813-727D-4F0A-88C8-0DCDEFE815A4.htm</t>
  </si>
  <si>
    <t>GUID-1AB2D960-70EA-4BD5-8919-7AC61F5F2998</t>
  </si>
  <si>
    <t>5-axis machine types</t>
  </si>
  <si>
    <t>GUID-9139FE00-087E-4CF0-B4F7-E707F0447AC2</t>
  </si>
  <si>
    <t>Alternative 5-axis position</t>
  </si>
  <si>
    <t>Operation level</t>
  </si>
  <si>
    <t>GUID-FFEE63E5-C255-4A0A-AAA6-5E27565A3705.htm</t>
  </si>
  <si>
    <t>Setup level</t>
  </si>
  <si>
    <t>Machine level</t>
  </si>
  <si>
    <t>GUID-09336CDA-FEF5-4AD2-BDBD-6BA3009E6733.htm</t>
  </si>
  <si>
    <t>GUID-033CB7DC-0E1F-428E-8495-784684B3DACD</t>
  </si>
  <si>
    <t>5-axis positioning using a single coordinate system</t>
  </si>
  <si>
    <t>page of t</t>
  </si>
  <si>
    <t>tab of t</t>
  </si>
  <si>
    <t>is selected in t</t>
  </si>
  <si>
    <t>http://beehive-stage.autodesk.com/community/service/rest/cloudhelp/resource/cloudhelpchannel/guidcrossbook/jsonp?v=2019&amp;p=FCAM&amp;l=ENU&amp;guid=GUID-E60F7761-CD50-41CA-8256-968D6CC793F1</t>
  </si>
  <si>
    <t>GUID-B2FF87B4-B077-4739-9DA4-AA95C536A953</t>
  </si>
  <si>
    <t>5-axis positioning using fixture offsets</t>
  </si>
  <si>
    <t>GUID-9D936BD3-F25F-42F4-AB9A-03E89D50A573</t>
  </si>
  <si>
    <t>Rotation of primary axis</t>
  </si>
  <si>
    <t>GUID-8EF02813-727D-4F0A-88C8-0DCDEFE815A4</t>
  </si>
  <si>
    <t>5 Axis Fixture Location dialog</t>
  </si>
  <si>
    <t>GUID-F7BA8040-9CE5-4C30-B6E0-E6B5C6D2AA64</t>
  </si>
  <si>
    <t>Orientation angle</t>
  </si>
  <si>
    <t>option to specify a C-axis orientation of either 0 or 180 degrees.&lt;</t>
  </si>
  <si>
    <t>Drilling tab</t>
  </si>
  <si>
    <t>GUID-90EFDBD0-6E59-406E-AFD5-D12F53B353AC.htm</t>
  </si>
  <si>
    <t>Milling tab (Surface Milling Properties dialog)</t>
  </si>
  <si>
    <t>GUID-D42F425D-9E84-4E2C-A348-2C029362ABEC</t>
  </si>
  <si>
    <t>About stock models</t>
  </si>
  <si>
    <t>GUID-105EC1DE-8945-4E3E-8B8B-8647C2AB98CB.htm</t>
  </si>
  <si>
    <t>GUID-A0287F1D-CAD4-45F5-B806-F279A3221245.htm</t>
  </si>
  <si>
    <t>GUID-CBB209F3-D2CF-447A-A784-4646DC8AD5D5.htm</t>
  </si>
  <si>
    <t>GUID-74BD367A-5228-4BC3-90A4-0E619FC46AEF.htm</t>
  </si>
  <si>
    <t>GUID-FD734B57-2C30-48B9-8C4F-729189B2AB92.htm</t>
  </si>
  <si>
    <t>GUID-105EC1DE-8945-4E3E-8B8B-8647C2AB98CB</t>
  </si>
  <si>
    <t>To create a stock model</t>
  </si>
  <si>
    <t>GUID-A0287F1D-CAD4-45F5-B806-F279A3221245</t>
  </si>
  <si>
    <t>To apply a stock model to a feature</t>
  </si>
  <si>
    <t>GUID-4850E7D0-CB83-48AA-B7C7-F7A4CDCD7C5F.htm</t>
  </si>
  <si>
    <t>GUID-4850E7D0-CB83-48AA-B7C7-F7A4CDCD7C5F</t>
  </si>
  <si>
    <t>Stock Model Settings dialog</t>
  </si>
  <si>
    <t>Milling&lt;/str</t>
  </si>
  <si>
    <t>GUID-862F9C0A-3989-4422-BAC2-58AD036DEE5B.htm</t>
  </si>
  <si>
    <t>GUID-CBB209F3-D2CF-447A-A784-4646DC8AD5D5</t>
  </si>
  <si>
    <t>To edit a stock model</t>
  </si>
  <si>
    <t>GUID-74BD367A-5228-4BC3-90A4-0E619FC46AEF</t>
  </si>
  <si>
    <t>To recompute a stock model</t>
  </si>
  <si>
    <t>GUID-FD734B57-2C30-48B9-8C4F-729189B2AB92</t>
  </si>
  <si>
    <t>Stock model example</t>
  </si>
  <si>
    <t>GUID-74F0AE15-CA31-4198-97C5-B48F301A2637</t>
  </si>
  <si>
    <t>Stock wizard</t>
  </si>
  <si>
    <t>GUID-8B0A2EF0-DDCC-4BF9-93C7-66CA73F63DF5.htm</t>
  </si>
  <si>
    <t>GUID-A0C9D8EE-EFD2-441A-849C-6CD943947F23.htm</t>
  </si>
  <si>
    <t>GUID-93136574-C69B-41AD-91D3-0C071FD12A13</t>
  </si>
  <si>
    <t>Finish stock button</t>
  </si>
  <si>
    <t>Setup Properties&lt;/str</t>
  </si>
  <si>
    <t>GUID-8B0A2EF0-DDCC-4BF9-93C7-66CA73F63DF5</t>
  </si>
  <si>
    <t>Dimensions</t>
  </si>
  <si>
    <t>Stock&lt;/str</t>
  </si>
  <si>
    <t>wrapping</t>
  </si>
  <si>
    <t>indexing</t>
  </si>
  <si>
    <t>page of the Stock wizard, or cli</t>
  </si>
  <si>
    <t>GUID-1CE457E2-40F8-4DEF-B9A9-15695813EE04</t>
  </si>
  <si>
    <t>GUID-A0C9D8EE-EFD2-441A-849C-6CD943947F23</t>
  </si>
  <si>
    <t>Material</t>
  </si>
  <si>
    <t>dialog to specify which materials are displayed in t</t>
  </si>
  <si>
    <t>GUID-00FE1AF4-A06E-434E-BCD3-53959C658429.htm</t>
  </si>
  <si>
    <t>Specific Cutting Force&lt;/str</t>
  </si>
  <si>
    <t>GUID-AD4A06B2-6972-4F93-9D7A-E2825783D69D.htm</t>
  </si>
  <si>
    <t>GUID-1A85DDA7-34D9-4DF3-A8AA-5F09FF369590.htm</t>
  </si>
  <si>
    <t>dialog.</t>
  </si>
  <si>
    <t>GUID-600E7B1C-325C-4424-BB4B-C2CADA5188FC.htm</t>
  </si>
  <si>
    <t>page, or cli</t>
  </si>
  <si>
    <t>.</t>
  </si>
  <si>
    <t>GUID-A93F7DE6-FD8D-4376-8F13-C2D978686037.htm</t>
  </si>
  <si>
    <t>GUID-AD4A06B2-6972-4F93-9D7A-E2825783D69D</t>
  </si>
  <si>
    <t>Unit Horsepower or Specific Cutting Force</t>
  </si>
  <si>
    <t>GUID-1A85DDA7-34D9-4DF3-A8AA-5F09FF369590</t>
  </si>
  <si>
    <t>Hardness</t>
  </si>
  <si>
    <t>GUID-A93F7DE6-FD8D-4376-8F13-C2D978686037</t>
  </si>
  <si>
    <t>Adding a new stock material</t>
  </si>
  <si>
    <t>GUID-00FE1AF4-A06E-434E-BCD3-53959C658429</t>
  </si>
  <si>
    <t>Show/Hide Material</t>
  </si>
  <si>
    <t>Feeds/Speeds And Cutting Data Tables&lt;/str</t>
  </si>
  <si>
    <t>http://beehive-stage.autodesk.com/community/service/rest/cloudhelp/resource/cloudhelpchannel/guidcrossbook/jsonp?v=2019&amp;p=FCAM&amp;l=ENU&amp;guid=GUID-8FF98522-8532-4397-9FD7-FD829F00D348</t>
  </si>
  <si>
    <t>GUID-5971FEC9-45AB-4A25-9844-15608B21F7EB</t>
  </si>
  <si>
    <t>Multi-axis positioning</t>
  </si>
  <si>
    <t>page is displayed.</t>
  </si>
  <si>
    <t>GUID-CB67EDC7-E765-4109-A29D-3B33908FE205.htm</t>
  </si>
  <si>
    <t>GUID-CB67EDC7-E765-4109-A29D-3B33908FE205</t>
  </si>
  <si>
    <t>Multi-axis options</t>
  </si>
  <si>
    <t>page.&lt;/</t>
  </si>
  <si>
    <t>here</t>
  </si>
  <si>
    <t>Overview of 5-axis positioning</t>
  </si>
  <si>
    <t>GUID-4E7A6E96-616E-4060-B8D8-664F3B017EF2</t>
  </si>
  <si>
    <t>Condition dialog</t>
  </si>
  <si>
    <t>Feed, water and cutter compensation registers</t>
  </si>
  <si>
    <t>GUID-E60539DF-2A76-4923-AC55-5459D987DFCF.htm</t>
  </si>
  <si>
    <t>Feeds/Speeds and Cutting Data Tables&lt;/str</t>
  </si>
  <si>
    <t>GUID-BA68F56A-17B4-4B30-BF51-ED9CA7748008</t>
  </si>
  <si>
    <t>About geometry</t>
  </si>
  <si>
    <t>GUID-0F8ABB40-4AF6-49B3-A933-E55D4AFDDA44.htm</t>
  </si>
  <si>
    <t>GUID-7051E322-5D77-40A5-AE41-05B82409505E.htm</t>
  </si>
  <si>
    <t>GUID-84706961-BB01-4693-AE95-8422E76DCF9D.htm</t>
  </si>
  <si>
    <t>GUID-30C9DE9A-D43B-4C47-B1E4-31E99DA2FF62.htm</t>
  </si>
  <si>
    <t>GUID-8FC35D25-D169-4840-AC8F-492F6A8BF890.htm</t>
  </si>
  <si>
    <t>GUID-E746B4D9-D9D8-4786-8EC7-DFE3AE73D769.htm</t>
  </si>
  <si>
    <t>GUID-E4DB1FCD-DBD9-4444-A466-860D3ED88916.htm</t>
  </si>
  <si>
    <t>GUID-A9EB155B-5006-41CC-9C4E-90469A461699.htm</t>
  </si>
  <si>
    <t>GUID-F7AC7271-4E02-468B-B6A4-E918A27D5508.htm</t>
  </si>
  <si>
    <t>GUID-2F9BF9AA-94A4-407C-B867-CDFD77B07785.htm</t>
  </si>
  <si>
    <t>GUID-0F8ABB40-4AF6-49B3-A933-E55D4AFDDA44</t>
  </si>
  <si>
    <t>To exit a geometry mode</t>
  </si>
  <si>
    <t>GUID-BA68F56A-17B4-4B30-BF51-ED9CA7748008.htm</t>
  </si>
  <si>
    <t>GUID-7051E322-5D77-40A5-AE41-05B82409505E</t>
  </si>
  <si>
    <t>Points</t>
  </si>
  <si>
    <t>snapping</t>
  </si>
  <si>
    <t>GUID-84706961-BB01-4693-AE95-8422E76DCF9D</t>
  </si>
  <si>
    <t>Lines</t>
  </si>
  <si>
    <t>GUID-0EF90B6E-3F2C-4F39-AF6D-E2F555064C53.htm</t>
  </si>
  <si>
    <t>GUID-3837CF53-1D77-49A2-B9A3-052CB216D4C4.htm</t>
  </si>
  <si>
    <t>GUID-D6AA29CC-7FC2-4926-9356-DA9286613099.htm</t>
  </si>
  <si>
    <t>GUID-30EECB61-2DD7-4949-AA1E-8F663ACA9688.htm</t>
  </si>
  <si>
    <t>GUID-CE7B080C-9D52-42CD-A665-934E96FB8857.htm</t>
  </si>
  <si>
    <t>GUID-E831E88B-B539-4FAF-86E7-25EB65D7E920.htm</t>
  </si>
  <si>
    <t>GUID-965928D6-085A-4A27-A3E4-80BEBF87277A.htm</t>
  </si>
  <si>
    <t>GUID-0EF90B6E-3F2C-4F39-AF6D-E2F555064C53</t>
  </si>
  <si>
    <t>2 Points line</t>
  </si>
  <si>
    <t>finite</t>
  </si>
  <si>
    <t>exit line mode</t>
  </si>
  <si>
    <t>GUID-3837CF53-1D77-49A2-B9A3-052CB216D4C4</t>
  </si>
  <si>
    <t>Connected lines</t>
  </si>
  <si>
    <t>GUID-D6AA29CC-7FC2-4926-9356-DA9286613099</t>
  </si>
  <si>
    <t>Horizontal line</t>
  </si>
  <si>
    <t>infinite</t>
  </si>
  <si>
    <t>GUID-30EECB61-2DD7-4949-AA1E-8F663ACA9688</t>
  </si>
  <si>
    <t>Vertical line</t>
  </si>
  <si>
    <t>GUID-CE7B080C-9D52-42CD-A665-934E96FB8857</t>
  </si>
  <si>
    <t>Angle line</t>
  </si>
  <si>
    <t>GUID-E831E88B-B539-4FAF-86E7-25EB65D7E920</t>
  </si>
  <si>
    <t>Offset line</t>
  </si>
  <si>
    <t>exit the mode</t>
  </si>
  <si>
    <t>GUID-965928D6-085A-4A27-A3E4-80BEBF87277A</t>
  </si>
  <si>
    <t>Infinite and finite lines</t>
  </si>
  <si>
    <t>line from two points</t>
  </si>
  <si>
    <t>horizontal</t>
  </si>
  <si>
    <t>vertical</t>
  </si>
  <si>
    <t>Clip</t>
  </si>
  <si>
    <t>GUID-312823C2-A597-4BC2-A038-E45D769FCCD5.htm</t>
  </si>
  <si>
    <t>Infinite</t>
  </si>
  <si>
    <t>GUID-C00BFC3E-F9D7-4F5A-8949-FD82E806120D.htm</t>
  </si>
  <si>
    <t>GUID-30C9DE9A-D43B-4C47-B1E4-31E99DA2FF62</t>
  </si>
  <si>
    <t>Circles</t>
  </si>
  <si>
    <t>GUID-AEBDCDA4-317D-4C9F-9E20-7154C37C2DC2.htm</t>
  </si>
  <si>
    <t>GUID-B0DA95E4-C25C-4861-9287-EB776FCE7E73.htm</t>
  </si>
  <si>
    <t>GUID-148AF41C-22BD-4F50-9DE2-D3518F3543B3.htm</t>
  </si>
  <si>
    <t>GUID-7D3BFCBD-FE09-434D-92CF-9210DB1EF5A4.htm</t>
  </si>
  <si>
    <t>GUID-7E7C5B68-4229-46E5-A5DF-6C6D98D732E6.htm</t>
  </si>
  <si>
    <t>GUID-2781D977-80EA-4A63-9109-6F48B11D90B0.htm</t>
  </si>
  <si>
    <t>GUID-24C138F3-B741-4BE0-9F7D-10E12F20B17F.htm</t>
  </si>
  <si>
    <t>GUID-AEBDCDA4-317D-4C9F-9E20-7154C37C2DC2</t>
  </si>
  <si>
    <t>Circle from radius and center</t>
  </si>
  <si>
    <t>exit circle mode</t>
  </si>
  <si>
    <t>GUID-B0DA95E4-C25C-4861-9287-EB776FCE7E73</t>
  </si>
  <si>
    <t>Circle from center and edge</t>
  </si>
  <si>
    <t>GUID-148AF41C-22BD-4F50-9DE2-D3518F3543B3</t>
  </si>
  <si>
    <t>Circle from diameter</t>
  </si>
  <si>
    <t>GUID-7D3BFCBD-FE09-434D-92CF-9210DB1EF5A4</t>
  </si>
  <si>
    <t>Circle tangent to two entities</t>
  </si>
  <si>
    <t>GUID-7E7C5B68-4229-46E5-A5DF-6C6D98D732E6</t>
  </si>
  <si>
    <t>Circle from two points and radius</t>
  </si>
  <si>
    <t>GUID-2781D977-80EA-4A63-9109-6F48B11D90B0</t>
  </si>
  <si>
    <t>Circle through three points</t>
  </si>
  <si>
    <t>GUID-24C138F3-B741-4BE0-9F7D-10E12F20B17F</t>
  </si>
  <si>
    <t>Select Circles dialog</t>
  </si>
  <si>
    <t>Creating patterns</t>
  </si>
  <si>
    <t>GUID-64ECEBE6-9FEA-49EE-8F55-C7A26F3E5DFB.htm</t>
  </si>
  <si>
    <t>Point list pattern</t>
  </si>
  <si>
    <t>GUID-3BAED6DF-5B6C-49E8-8131-C24F29A280F3.htm</t>
  </si>
  <si>
    <t>Interrogating numeric values</t>
  </si>
  <si>
    <t>GUID-8FC35D25-D169-4840-AC8F-492F6A8BF890</t>
  </si>
  <si>
    <t>Fillets</t>
  </si>
  <si>
    <t>GUID-C83833C1-5D60-4F49-A53F-4A42BB56252F.htm</t>
  </si>
  <si>
    <t>GUID-7A03B41B-5B60-4642-8B71-1BF617CCC016.htm</t>
  </si>
  <si>
    <t>GUID-6AC6B3BE-FB77-4EBB-ADAD-0A49F8A9E3E8.htm</t>
  </si>
  <si>
    <t>GUID-002DA42D-074C-4E3D-A277-947564996D27.htm</t>
  </si>
  <si>
    <t>GUID-C83833C1-5D60-4F49-A53F-4A42BB56252F</t>
  </si>
  <si>
    <t>Corner fillet</t>
  </si>
  <si>
    <t>fillet</t>
  </si>
  <si>
    <t>exit fillet-creation mode</t>
  </si>
  <si>
    <t>GUID-7A03B41B-5B60-4642-8B71-1BF617CCC016</t>
  </si>
  <si>
    <t>Two point fillet</t>
  </si>
  <si>
    <t>corner fillet</t>
  </si>
  <si>
    <t>exit fillet mode</t>
  </si>
  <si>
    <t>GUID-6AC6B3BE-FB77-4EBB-ADAD-0A49F8A9E3E8</t>
  </si>
  <si>
    <t>Three point fillet</t>
  </si>
  <si>
    <t>three point circle</t>
  </si>
  <si>
    <t>GUID-002DA42D-074C-4E3D-A277-947564996D27</t>
  </si>
  <si>
    <t>2D Chamfer</t>
  </si>
  <si>
    <t>exit chamfer mode</t>
  </si>
  <si>
    <t>GUID-E746B4D9-D9D8-4786-8EC7-DFE3AE73D769</t>
  </si>
  <si>
    <t>Arcs</t>
  </si>
  <si>
    <t>GUID-E73E1D06-FE59-4CAD-9CD5-EB1645F4CB7B.htm</t>
  </si>
  <si>
    <t>GUID-23DCD4CF-8AE8-4089-8382-551483B9B48B.htm</t>
  </si>
  <si>
    <t>GUID-84251F92-EEB0-43A8-8681-6990BA87015F.htm</t>
  </si>
  <si>
    <t>GUID-0BD97CB0-28CB-4D1D-883F-F656574EFEA1.htm</t>
  </si>
  <si>
    <t>GUID-E73E1D06-FE59-4CAD-9CD5-EB1645F4CB7B</t>
  </si>
  <si>
    <t>Arc from three points</t>
  </si>
  <si>
    <t>arc</t>
  </si>
  <si>
    <t>exit arc mode</t>
  </si>
  <si>
    <t>GUID-23DCD4CF-8AE8-4089-8382-551483B9B48B</t>
  </si>
  <si>
    <t>Arc from two points and radius</t>
  </si>
  <si>
    <t>GUID-84251F92-EEB0-43A8-8681-6990BA87015F</t>
  </si>
  <si>
    <t>Arc from two points and center</t>
  </si>
  <si>
    <t>GUID-0BD97CB0-28CB-4D1D-883F-F656574EFEA1</t>
  </si>
  <si>
    <t>Arc from center, radius, begin, and end points</t>
  </si>
  <si>
    <t>GUID-B2D6D3ED-E4D8-4136-B2CB-08CD2C63B2A7</t>
  </si>
  <si>
    <t>GUID-7A335D8F-8776-488D-84D8-F6AFB72BDE94.htm</t>
  </si>
  <si>
    <t>GUID-7A335D8F-8776-488D-84D8-F6AFB72BDE94</t>
  </si>
  <si>
    <t>Dimension dialog bar</t>
  </si>
  <si>
    <t>GUID-E4DB1FCD-DBD9-4444-A466-860D3ED88916</t>
  </si>
  <si>
    <t>Interrogation</t>
  </si>
  <si>
    <t>snapping modes</t>
  </si>
  <si>
    <t>dialog. When you cli</t>
  </si>
  <si>
    <t>GUID-9B9F3BFB-CAD5-4032-8C3C-49FC64C2D337.htm</t>
  </si>
  <si>
    <t>GUID-C1CD6C1C-B183-46CB-8772-E3E914567FEB.htm</t>
  </si>
  <si>
    <t>GUID-5CE22412-7D04-4330-AE3A-65EA2933E61D.htm</t>
  </si>
  <si>
    <t>GUID-9B9F3BFB-CAD5-4032-8C3C-49FC64C2D337</t>
  </si>
  <si>
    <t>Pick Dimension dialog</t>
  </si>
  <si>
    <t>pick filters</t>
  </si>
  <si>
    <t>Pick type</t>
  </si>
  <si>
    <t>Pick filter</t>
  </si>
  <si>
    <t>Alignment</t>
  </si>
  <si>
    <t>GUID-C1CD6C1C-B183-46CB-8772-E3E914567FEB</t>
  </si>
  <si>
    <t>Pick types and pick filters for interrogation</t>
  </si>
  <si>
    <t>GUID-5CE22412-7D04-4330-AE3A-65EA2933E61D</t>
  </si>
  <si>
    <t>Alignments for interrogation</t>
  </si>
  <si>
    <t>GUID-55A3F189-D322-4174-8D9F-7D9466665F0E.htm</t>
  </si>
  <si>
    <t>GUID-A9EB155B-5006-41CC-9C4E-90469A461699</t>
  </si>
  <si>
    <t>Snapping</t>
  </si>
  <si>
    <t>rotating snapping grid</t>
  </si>
  <si>
    <t>Snapping Grid</t>
  </si>
  <si>
    <t>points</t>
  </si>
  <si>
    <t>Curvature</t>
  </si>
  <si>
    <t>dialog if more than one snapping option applies.&lt;</t>
  </si>
  <si>
    <t>GUID-45C12A71-0B47-4E91-BCB6-2A41B8A8634E.htm</t>
  </si>
  <si>
    <t>GUID-2240FFB0-047E-4DFD-8244-95830B5C0DB2.htm</t>
  </si>
  <si>
    <t>GUID-2240FFB0-047E-4DFD-8244-95830B5C0DB2</t>
  </si>
  <si>
    <t>Snapping modes and grids</t>
  </si>
  <si>
    <t>GUID-55A3F189-D322-4174-8D9F-7D9466665F0E</t>
  </si>
  <si>
    <t>Rotating snapping grid</t>
  </si>
  <si>
    <t>GUID-45C12A71-0B47-4E91-BCB6-2A41B8A8634E</t>
  </si>
  <si>
    <t>Snap Discrimination Dialog</t>
  </si>
  <si>
    <t>GUID-42B507A4-C468-4AB4-97EE-C111F3864232</t>
  </si>
  <si>
    <t>Working with layers</t>
  </si>
  <si>
    <t>GUID-F7AC7271-4E02-468B-B6A4-E918A27D5508</t>
  </si>
  <si>
    <t>To use math to enter values</t>
  </si>
  <si>
    <t>parametric mode</t>
  </si>
  <si>
    <t>GUID-B94234F0-B433-40E7-8389-E34B24BE96BB.htm#GUID-B94234F0-B433-40E7-8389-E34B24BE96BB</t>
  </si>
  <si>
    <t>GUID-2F9BF9AA-94A4-407C-B867-CDFD77B07785</t>
  </si>
  <si>
    <t>To modify existing geometry</t>
  </si>
  <si>
    <t>GUID-733B4C69-4785-41EE-978B-BD208D52A7FE.htm</t>
  </si>
  <si>
    <t>GUID-8EADE806-F17B-4477-89D8-0142E9DB1458.htm</t>
  </si>
  <si>
    <t>GUID-733B4C69-4785-41EE-978B-BD208D52A7FE</t>
  </si>
  <si>
    <t>Transform dialog</t>
  </si>
  <si>
    <t>- Move selected objects to a new location. You can move an absolute distance as specified in XYZ vectors, or you can move from point to point.&lt;</t>
  </si>
  <si>
    <t>GUID-48660049-F0DA-46CB-A435-4DED4C7FB36B.htm</t>
  </si>
  <si>
    <t>- Rotate selected objects by a specified angle about a point and axis.&lt;</t>
  </si>
  <si>
    <t>GUID-0934C2C0-1415-4532-A1B2-003A66BF6F36.htm</t>
  </si>
  <si>
    <t>- Scale the selected objects about a point, either uniformly, or along individual axes. This option is unavailable for features.&lt;</t>
  </si>
  <si>
    <t>GUID-26C6EE8B-CB96-45EA-9D3B-5343709EC142.htm</t>
  </si>
  <si>
    <t>- Mirror the selected objects about a line. The line can be an existing axis, or any other line.&lt;</t>
  </si>
  <si>
    <t>GUID-6C0378E0-0CB8-423A-B1DC-B1CE894DF849.htm</t>
  </si>
  <si>
    <t>Paste special</t>
  </si>
  <si>
    <t>GUID-49DA11C0-3D9D-4589-AD5C-5BB9B237C43E.htm</t>
  </si>
  <si>
    <t>GUID-48660049-F0DA-46CB-A435-4DED4C7FB36B</t>
  </si>
  <si>
    <t>Translating an object</t>
  </si>
  <si>
    <t>GUID-0934C2C0-1415-4532-A1B2-003A66BF6F36</t>
  </si>
  <si>
    <t>Rotating an object</t>
  </si>
  <si>
    <t>GUID-26C6EE8B-CB96-45EA-9D3B-5343709EC142</t>
  </si>
  <si>
    <t>Scaling an object</t>
  </si>
  <si>
    <t>GUID-6C0378E0-0CB8-423A-B1DC-B1CE894DF849</t>
  </si>
  <si>
    <t>Reflecting an object</t>
  </si>
  <si>
    <t>GUID-8EADE806-F17B-4477-89D8-0142E9DB1458</t>
  </si>
  <si>
    <t>Edit</t>
  </si>
  <si>
    <t>parametric modeling</t>
  </si>
  <si>
    <t>GUID-6A0FFD70-816B-42A9-B6BD-BA496ABD33A6.htm</t>
  </si>
  <si>
    <t>GUID-312823C2-A597-4BC2-A038-E45D769FCCD5</t>
  </si>
  <si>
    <t>exit clipping mode</t>
  </si>
  <si>
    <t>GUID-6A0FFD70-816B-42A9-B6BD-BA496ABD33A6</t>
  </si>
  <si>
    <t>Trim or extend</t>
  </si>
  <si>
    <t>exit trim/extend mode</t>
  </si>
  <si>
    <t>GUID-C00BFC3E-F9D7-4F5A-8949-FD82E806120D</t>
  </si>
  <si>
    <t>finite lines</t>
  </si>
  <si>
    <t>infinite lines</t>
  </si>
  <si>
    <t>exit infinite mode</t>
  </si>
  <si>
    <t>GUID-8757E0C9-7722-4E1E-AC27-EDC830875C72</t>
  </si>
  <si>
    <t>About curves</t>
  </si>
  <si>
    <t>GUID-283693C0-2932-490B-8ED6-C9CC7FD2F854.htm</t>
  </si>
  <si>
    <t>GUID-12EA0117-D909-4322-AB1F-572A4A321A92.htm</t>
  </si>
  <si>
    <t>GUID-95FBE3E6-5D3F-4D50-89F1-15EB03D9A48E.htm</t>
  </si>
  <si>
    <t>GUID-403CB2FD-725E-48E2-A702-48A8FADC4504.htm</t>
  </si>
  <si>
    <t>GUID-30E44046-F466-4E0B-A3CE-54381F1ABFF2.htm</t>
  </si>
  <si>
    <t>GUID-283693C0-2932-490B-8ED6-C9CC7FD2F854</t>
  </si>
  <si>
    <t>To chain geometry into curves</t>
  </si>
  <si>
    <t>Curve join</t>
  </si>
  <si>
    <t>GUID-9173CFAA-E6BD-4F35-BB18-A17C25B0AAA8.htm</t>
  </si>
  <si>
    <t>GUID-7D7A0954-1145-4F78-8308-8032FDBE8D46.htm</t>
  </si>
  <si>
    <t>GUID-7D7A0954-1145-4F78-8308-8032FDBE8D46</t>
  </si>
  <si>
    <t>Troubleshooting pick pieces (chaining)</t>
  </si>
  <si>
    <t>dialog. To see if this is the case, go in</t>
  </si>
  <si>
    <t>dialog. Look for blue squares in the chaining data. They indicate that the curve is not connected to another piece at that point. Zoom in on that data. Select the pieces in the gap. If there are no pieces, you may need to increase t</t>
  </si>
  <si>
    <t>GUID-12EA0117-D909-4322-AB1F-572A4A321A92</t>
  </si>
  <si>
    <t>To create curves by entering information</t>
  </si>
  <si>
    <t>GUID-AE86EBD0-D567-4FEB-A661-F0B4F75C5901.htm</t>
  </si>
  <si>
    <t>GUID-4BCFE1F8-59F9-4DB6-A10C-861C633A0EB8.htm</t>
  </si>
  <si>
    <t>GUID-E1ABA199-DBC5-4EB3-94B8-C792699D3D0A.htm</t>
  </si>
  <si>
    <t>GUID-B0F81ACB-2B35-4F22-9E20-8EC4B84371A9.htm</t>
  </si>
  <si>
    <t>GUID-209E7970-6062-4005-91D7-9AE4E2F7F653.htm</t>
  </si>
  <si>
    <t>GUID-C502F2F0-AB59-40A5-AEF5-31DEBA5B6CB1.htm</t>
  </si>
  <si>
    <t>GUID-6F3A528F-70E5-45D1-B0A6-3E59F54014C0.htm</t>
  </si>
  <si>
    <t>GUID-AE86EBD0-D567-4FEB-A661-F0B4F75C5901</t>
  </si>
  <si>
    <t>Function</t>
  </si>
  <si>
    <t>GUID-456A9967-5156-422A-A63B-A5210B25E546.htm</t>
  </si>
  <si>
    <t>GUID-D1331FF7-45FE-4490-A455-08D3C236A7FE.htm</t>
  </si>
  <si>
    <t>GUID-E0E46394-7666-4890-B72F-F67307D5F3CF.htm</t>
  </si>
  <si>
    <t>GUID-BED4C7BE-C36B-4BCC-8008-8671E8330E2D.htm</t>
  </si>
  <si>
    <t>GUID-0AC23B1C-AFB0-4372-8883-2643DAE5FE1B.htm</t>
  </si>
  <si>
    <t>GUID-AB77366B-C968-48F5-8637-EF8F249CF441.htm</t>
  </si>
  <si>
    <t>GUID-456A9967-5156-422A-A63B-A5210B25E546</t>
  </si>
  <si>
    <t>Functions dialog</t>
  </si>
  <si>
    <t>y=F(x)</t>
  </si>
  <si>
    <t>x=F(y)</t>
  </si>
  <si>
    <t>r=F(a)</t>
  </si>
  <si>
    <t>x=F(t), y=G(t)</t>
  </si>
  <si>
    <t>r=F(a), Z=G(a)</t>
  </si>
  <si>
    <t>x=F(t), y=G(t), z=H(t)</t>
  </si>
  <si>
    <t>Equations</t>
  </si>
  <si>
    <t>GUID-F7AC7271-4E02-468B-B6A4-E918A27D5508.htm#GUID-F7AC7271-4E02-468B-B6A4-E918A27D5508</t>
  </si>
  <si>
    <t>GUID-D1331FF7-45FE-4490-A455-08D3C236A7FE</t>
  </si>
  <si>
    <t>y = F(x) and x = F(y)</t>
  </si>
  <si>
    <t>GUID-E0E46394-7666-4890-B72F-F67307D5F3CF</t>
  </si>
  <si>
    <t>r = F(a)</t>
  </si>
  <si>
    <t>GUID-BED4C7BE-C36B-4BCC-8008-8671E8330E2D</t>
  </si>
  <si>
    <t>x = F(t), y = G(t)</t>
  </si>
  <si>
    <t>Ellipse curve</t>
  </si>
  <si>
    <t>GUID-0AC23B1C-AFB0-4372-8883-2643DAE5FE1B</t>
  </si>
  <si>
    <t>r = F(a), z = G(a)</t>
  </si>
  <si>
    <t>GUID-AB77366B-C968-48F5-8637-EF8F249CF441</t>
  </si>
  <si>
    <t>x = F(t), y = G(t), z = H(t)</t>
  </si>
  <si>
    <t>GUID-AC4B6BA8-C2E2-4A8A-BE04-B60AF9FB3DFA</t>
  </si>
  <si>
    <t>4th axis support</t>
  </si>
  <si>
    <t>Cylindrical or Barrel cams</t>
  </si>
  <si>
    <t>GUID-07A0BD50-8D1F-443B-A76C-409BF6158A27.htm</t>
  </si>
  <si>
    <t>GUID-EDFB83CF-39D8-4B06-8E7D-6EE5960715A5.htm</t>
  </si>
  <si>
    <t>GUID-50285162-5AC6-48BB-82F2-858EA67802BA.htm</t>
  </si>
  <si>
    <t>GUID-07A0BD50-8D1F-443B-A76C-409BF6158A27</t>
  </si>
  <si>
    <t>General tab</t>
  </si>
  <si>
    <t>cylindrical cams</t>
  </si>
  <si>
    <t>GUID-EDFB83CF-39D8-4B06-8E7D-6EE5960715A5</t>
  </si>
  <si>
    <t>Roller tab</t>
  </si>
  <si>
    <t>of follower motion and its associated acceleration diagram, commonly described a</t>
  </si>
  <si>
    <t>GUID-700B0AC0-4D46-4A50-AB86-23FBB6373552.htm</t>
  </si>
  <si>
    <t>GUID-700B0AC0-4D46-4A50-AB86-23FBB6373552</t>
  </si>
  <si>
    <t>Cam performance at high speeds</t>
  </si>
  <si>
    <t>GUID-50285162-5AC6-48BB-82F2-858EA67802BA</t>
  </si>
  <si>
    <t>Segments tab</t>
  </si>
  <si>
    <t>dialog is displayed.&lt;</t>
  </si>
  <si>
    <t>GUID-20F121E4-9686-4BCC-968D-D9A53682F945.htm</t>
  </si>
  <si>
    <t>GUID-20F121E4-9686-4BCC-968D-D9A53682F945</t>
  </si>
  <si>
    <t>Edit cam segment</t>
  </si>
  <si>
    <t>ta</t>
  </si>
  <si>
    <t>tab. So a fall should not be the first segment defined. U</t>
  </si>
  <si>
    <t>GUID-4BCFE1F8-59F9-4DB6-A10C-861C633A0EB8</t>
  </si>
  <si>
    <t>Splines</t>
  </si>
  <si>
    <t>GUID-E1ABA199-DBC5-4EB3-94B8-C792699D3D0A</t>
  </si>
  <si>
    <t>Text</t>
  </si>
  <si>
    <t>Groove</t>
  </si>
  <si>
    <t>GUID-739B3C1A-E96F-4F71-A92E-769E61D3E386.htm</t>
  </si>
  <si>
    <t>GUID-5AEE775C-6D08-480C-9B99-2D3489EAEE2A.htm</t>
  </si>
  <si>
    <t>GUID-0A3ECE0A-7419-45FA-9B80-AB72225DFB30.htm</t>
  </si>
  <si>
    <t>GUID-7F1E128F-95E7-42CD-878D-F4DFC9460C45.htm</t>
  </si>
  <si>
    <t>GUID-5AEE775C-6D08-480C-9B99-2D3489EAEE2A</t>
  </si>
  <si>
    <t>Linear text</t>
  </si>
  <si>
    <t>GUID-0A3ECE0A-7419-45FA-9B80-AB72225DFB30</t>
  </si>
  <si>
    <t>Circular text</t>
  </si>
  <si>
    <t>GUID-7F1E128F-95E7-42CD-878D-F4DFC9460C45</t>
  </si>
  <si>
    <t>Curve text</t>
  </si>
  <si>
    <t>GUID-B0F81ACB-2B35-4F22-9E20-8EC4B84371A9</t>
  </si>
  <si>
    <t>Ellipse</t>
  </si>
  <si>
    <t>GUID-209E7970-6062-4005-91D7-9AE4E2F7F653</t>
  </si>
  <si>
    <t>Rectangle</t>
  </si>
  <si>
    <t>GUID-C502F2F0-AB59-40A5-AEF5-31DEBA5B6CB1</t>
  </si>
  <si>
    <t>Polygon</t>
  </si>
  <si>
    <t>GUID-6F3A528F-70E5-45D1-B0A6-3E59F54014C0</t>
  </si>
  <si>
    <t>Gears</t>
  </si>
  <si>
    <t>GUID-95FBE3E6-5D3F-4D50-89F1-15EB03D9A48E</t>
  </si>
  <si>
    <t>To create curves from surfaces</t>
  </si>
  <si>
    <t>GUID-C81D28CB-B78D-42A4-9D16-C7835D842D1F.htm</t>
  </si>
  <si>
    <t>GUID-340BD517-0B21-4640-AF6F-5855F73A9E4F.htm</t>
  </si>
  <si>
    <t>GUID-DC4F9ABC-FA93-434D-A392-DCD2AA232F89.htm</t>
  </si>
  <si>
    <t>GUID-D338306F-9827-4A83-A3D8-F807BA45CC6A.htm</t>
  </si>
  <si>
    <t>GUID-4A113EC4-7585-4879-95A0-A7CF529548D7.htm</t>
  </si>
  <si>
    <t>GUID-62CF6665-41FD-405D-AEA5-C9B282B49860.htm</t>
  </si>
  <si>
    <t>GUID-AD64CA1C-E560-40BA-932C-9AEDCEF4A1A6.htm</t>
  </si>
  <si>
    <t>GUID-C81D28CB-B78D-42A4-9D16-C7835D842D1F</t>
  </si>
  <si>
    <t>Surface boundary</t>
  </si>
  <si>
    <t>GUID-340BD517-0B21-4640-AF6F-5855F73A9E4F</t>
  </si>
  <si>
    <t>Trimmed edge</t>
  </si>
  <si>
    <t>GUID-DC4F9ABC-FA93-434D-A392-DCD2AA232F89</t>
  </si>
  <si>
    <t>Intersection</t>
  </si>
  <si>
    <t>surface trimming</t>
  </si>
  <si>
    <t>GUID-A37CC9A4-8821-47EC-A520-F3FE8142551B.htm</t>
  </si>
  <si>
    <t>GUID-D338306F-9827-4A83-A3D8-F807BA45CC6A</t>
  </si>
  <si>
    <t>Isoline</t>
  </si>
  <si>
    <t>GUID-4A113EC4-7585-4879-95A0-A7CF529548D7</t>
  </si>
  <si>
    <t>Project onto surface</t>
  </si>
  <si>
    <t>GUID-FC212BCF-D5D9-4A3C-A6F1-11C065264A78</t>
  </si>
  <si>
    <t>Surface edges</t>
  </si>
  <si>
    <t>GUID-62CF6665-41FD-405D-AEA5-C9B282B49860</t>
  </si>
  <si>
    <t>Surface Projection</t>
  </si>
  <si>
    <t>GUID-AD64CA1C-E560-40BA-932C-9AEDCEF4A1A6</t>
  </si>
  <si>
    <t>Revolved Boundary</t>
  </si>
  <si>
    <t>GUID-75826F19-C944-4A2E-9125-F36502FCD914.htm</t>
  </si>
  <si>
    <t>GUID-75826F19-C944-4A2E-9125-F36502FCD914</t>
  </si>
  <si>
    <t>Revolved surface boundary examples</t>
  </si>
  <si>
    <t>GUID-403CB2FD-725E-48E2-A702-48A8FADC4504</t>
  </si>
  <si>
    <t>To modify curves</t>
  </si>
  <si>
    <t>GUID-AF651112-D191-4D55-B088-3AF0100B2A4F.htm</t>
  </si>
  <si>
    <t>GUID-3D71222E-569C-47D8-8FCE-FAC17CF531D3.htm</t>
  </si>
  <si>
    <t>GUID-1BBB07E4-9EE0-422D-A56E-8FEFDA4B30F8.htm</t>
  </si>
  <si>
    <t>GUID-047FB43F-E5F9-4101-BA9C-34B52763605B.htm</t>
  </si>
  <si>
    <t>GUID-54F4BAE5-5230-4176-AE01-6A9DF9DC1CE2.htm</t>
  </si>
  <si>
    <t>GUID-211B5379-DBAA-48AA-88EE-3EDDEB4BB92D.htm</t>
  </si>
  <si>
    <t>GUID-9173CFAA-E6BD-4F35-BB18-A17C25B0AAA8</t>
  </si>
  <si>
    <t>Join</t>
  </si>
  <si>
    <t>GUID-AF651112-D191-4D55-B088-3AF0100B2A4F</t>
  </si>
  <si>
    <t>Curve Start/Reverse</t>
  </si>
  <si>
    <t>change the direction of a curve</t>
  </si>
  <si>
    <t>GUID-BED51B6E-5E9A-4416-B297-36A6364D03C6.htm</t>
  </si>
  <si>
    <t>change the start point of a curve</t>
  </si>
  <si>
    <t>GUID-8E05CC23-62FA-4658-86F2-56F061438965.htm</t>
  </si>
  <si>
    <t>direction</t>
  </si>
  <si>
    <t>start point</t>
  </si>
  <si>
    <t>. The start points of the two curves are used to form a correspondence between the curves when the surface is created.</t>
  </si>
  <si>
    <t>GUID-B7F817D4-3294-4234-AF1F-1E485027A2D9.htm</t>
  </si>
  <si>
    <t>GUID-BED51B6E-5E9A-4416-B297-36A6364D03C6</t>
  </si>
  <si>
    <t>Reversing a curve</t>
  </si>
  <si>
    <t>GUID-8E05CC23-62FA-4658-86F2-56F061438965</t>
  </si>
  <si>
    <t>Changing the start point of a curve</t>
  </si>
  <si>
    <t>GUID-3D71222E-569C-47D8-8FCE-FAC17CF531D3</t>
  </si>
  <si>
    <t>Offset</t>
  </si>
  <si>
    <t>dialog.&lt;/</t>
  </si>
  <si>
    <t>GUID-1BBB07E4-9EE0-422D-A56E-8FEFDA4B30F8</t>
  </si>
  <si>
    <t>Project to UCS</t>
  </si>
  <si>
    <t>GUID-047FB43F-E5F9-4101-BA9C-34B52763605B</t>
  </si>
  <si>
    <t>Extract Font Curve</t>
  </si>
  <si>
    <t>GUID-54F4BAE5-5230-4176-AE01-6A9DF9DC1CE2</t>
  </si>
  <si>
    <t>Smooth/Reduce Curve</t>
  </si>
  <si>
    <t>curve reduction method</t>
  </si>
  <si>
    <t>GUID-52C41834-0E9E-4162-ABC3-C99C1861B60D.htm</t>
  </si>
  <si>
    <t>GUID-0CBD662A-F1BC-4AD2-B2C1-DE9913E68EBE.htm</t>
  </si>
  <si>
    <t>GUID-0CBD662A-F1BC-4AD2-B2C1-DE9913E68EBE</t>
  </si>
  <si>
    <t>Approximating curves with lines and arcs</t>
  </si>
  <si>
    <t>GUID-52C41834-0E9E-4162-ABC3-C99C1861B60D</t>
  </si>
  <si>
    <t>Reducing curve data</t>
  </si>
  <si>
    <t>GUID-56161FF4-92D8-476A-BFE3-A2692CD3E95F</t>
  </si>
  <si>
    <t>Unwrap Curve</t>
  </si>
  <si>
    <t>from data that is already wrapped</t>
  </si>
  <si>
    <t>GUID-A41A776B-4DEB-4E4B-9B2A-FE767A9F87C9.htm</t>
  </si>
  <si>
    <t>GUID-A41A776B-4DEB-4E4B-9B2A-FE767A9F87C9</t>
  </si>
  <si>
    <t>Unwrap Curve example</t>
  </si>
  <si>
    <t>GUID-211B5379-DBAA-48AA-88EE-3EDDEB4BB92D</t>
  </si>
  <si>
    <t>Merge Curves</t>
  </si>
  <si>
    <t>GUID-E8F83725-B82F-4C2B-B492-11B5552BF1BA.htm</t>
  </si>
  <si>
    <t>GUID-E8F83725-B82F-4C2B-B492-11B5552BF1BA</t>
  </si>
  <si>
    <t>Merge Curves example</t>
  </si>
  <si>
    <t>dialog, you can see that there are many circles in the design:</t>
  </si>
  <si>
    <t>curve chaining</t>
  </si>
  <si>
    <t>GUID-30E44046-F466-4E0B-A3CE-54381F1ABFF2</t>
  </si>
  <si>
    <t>To convert curves to geometry</t>
  </si>
  <si>
    <t>GUID-A8FC56D4-E98C-4035-89E0-E96F405DF1F3</t>
  </si>
  <si>
    <t>About surfaces</t>
  </si>
  <si>
    <t>GUID-36AA47DA-687F-48A5-AC66-32F7B3B56E5A.htm</t>
  </si>
  <si>
    <t>GUID-7364E724-3F4F-4AF4-881B-442376B4E446.htm</t>
  </si>
  <si>
    <t>GUID-8670B387-836C-4487-BF38-0D0600D5CFB5.htm</t>
  </si>
  <si>
    <t>GUID-D9668B84-ADA0-4567-91BB-87D2E974408D.htm</t>
  </si>
  <si>
    <t>GUID-F993F8CE-0911-4CDA-BBBE-01A58D2B3BCF.htm</t>
  </si>
  <si>
    <t>GUID-C7ACB0E9-73DC-4623-A99B-F8157689C18F.htm</t>
  </si>
  <si>
    <t>GUID-F78E30ED-2EBA-480A-AC7C-A49D7CAF4115.htm</t>
  </si>
  <si>
    <t>GUID-36AA47DA-687F-48A5-AC66-32F7B3B56E5A</t>
  </si>
  <si>
    <t>To create a primitive surface</t>
  </si>
  <si>
    <t>GUID-E197F6AD-4FC7-4EA6-8F8B-00CCCF45E978.htm</t>
  </si>
  <si>
    <t>GUID-5446CBBF-2D16-46BA-BE79-1164804FFACA.htm</t>
  </si>
  <si>
    <t>GUID-381D1CD6-E7FE-42AB-91F9-91CF4413FE71.htm</t>
  </si>
  <si>
    <t>GUID-351A5DED-D902-4528-B8ED-E2EB1C4E1DB9.htm</t>
  </si>
  <si>
    <t>GUID-A8FC56D4-E98C-4035-89E0-E96F405DF1F3.htm</t>
  </si>
  <si>
    <t>GUID-E197F6AD-4FC7-4EA6-8F8B-00CCCF45E978</t>
  </si>
  <si>
    <t>Sphere</t>
  </si>
  <si>
    <t>exact</t>
  </si>
  <si>
    <t>Surface design hints</t>
  </si>
  <si>
    <t>GUID-62B5DF18-4F12-433C-8C63-E6360DEEEB7E.htm</t>
  </si>
  <si>
    <t>GUID-62B5DF18-4F12-433C-8C63-E6360DEEEB7E</t>
  </si>
  <si>
    <t>Sphere example</t>
  </si>
  <si>
    <t>GUID-5446CBBF-2D16-46BA-BE79-1164804FFACA</t>
  </si>
  <si>
    <t>Cylinder</t>
  </si>
  <si>
    <t>surface to complete your design. Cylinders a</t>
  </si>
  <si>
    <t>GUID-7C761706-41FA-4FB4-AE1F-F1A89447135C.htm</t>
  </si>
  <si>
    <t>GUID-4058ADD0-02D1-42B4-A45E-C20C95AAA1D5.htm</t>
  </si>
  <si>
    <t>GUID-4058ADD0-02D1-42B4-A45E-C20C95AAA1D5</t>
  </si>
  <si>
    <t>Cylinder example</t>
  </si>
  <si>
    <t>GUID-381D1CD6-E7FE-42AB-91F9-91CF4413FE71</t>
  </si>
  <si>
    <t>Flat Surface</t>
  </si>
  <si>
    <t>GUID-F1979355-6338-4A3D-9EED-73FC078CC777.htm</t>
  </si>
  <si>
    <t>GUID-2E804F83-010E-4ED0-BF71-F9316FB86C31.htm</t>
  </si>
  <si>
    <t>GUID-F1979355-6338-4A3D-9EED-73FC078CC777</t>
  </si>
  <si>
    <t>More about flat surfaces</t>
  </si>
  <si>
    <t>GUID-2E804F83-010E-4ED0-BF71-F9316FB86C31</t>
  </si>
  <si>
    <t>Flat example</t>
  </si>
  <si>
    <t>GUID-351A5DED-D902-4528-B8ED-E2EB1C4E1DB9</t>
  </si>
  <si>
    <t>Surface(s) from Feature</t>
  </si>
  <si>
    <t>GUID-98647760-37B1-4CB5-890E-FE615B276D8F.htm</t>
  </si>
  <si>
    <t>GUID-FC8AAF6F-D24C-4385-B677-54F730388E4C.htm</t>
  </si>
  <si>
    <t>GUID-98647760-37B1-4CB5-890E-FE615B276D8F</t>
  </si>
  <si>
    <t>More about turning features into surfaces</t>
  </si>
  <si>
    <t>GUID-FC8AAF6F-D24C-4385-B677-54F730388E4C</t>
  </si>
  <si>
    <t>Feature to surface example</t>
  </si>
  <si>
    <t>GUID-7364E724-3F4F-4AF4-881B-442376B4E446</t>
  </si>
  <si>
    <t>To create a surface from curves</t>
  </si>
  <si>
    <t>GUID-018BA93D-824A-48DC-BF4B-C795914A57B6.htm</t>
  </si>
  <si>
    <t>GUID-19879705-383F-4861-9552-3D4FBFFEEA1B.htm</t>
  </si>
  <si>
    <t>GUID-7B92FB96-6BF7-4BD5-8210-1DDA1D81BFC6.htm</t>
  </si>
  <si>
    <t>GUID-CD83D058-8706-4208-8655-92361B4C678C.htm</t>
  </si>
  <si>
    <t>GUID-569F86DF-3AB3-4EBC-9337-451EAD51BA1D.htm</t>
  </si>
  <si>
    <t>GUID-4BA706FE-2197-4F2A-9222-0D2B4529AD82.htm</t>
  </si>
  <si>
    <t>GUID-018BA93D-824A-48DC-BF4B-C795914A57B6</t>
  </si>
  <si>
    <t>Extrude</t>
  </si>
  <si>
    <t>GUID-19879705-383F-4861-9552-3D4FBFFEEA1B</t>
  </si>
  <si>
    <t>Surface of Revolution</t>
  </si>
  <si>
    <t>cap surface</t>
  </si>
  <si>
    <t>GUID-76C20FC1-011F-46FE-B53A-BB89DAD7BD74.htm</t>
  </si>
  <si>
    <t>GUID-DA869A64-8CE7-4005-8BB5-C5B7A8302133.htm</t>
  </si>
  <si>
    <t>GUID-76C20FC1-011F-46FE-B53A-BB89DAD7BD74</t>
  </si>
  <si>
    <t>More about revolved surfaces</t>
  </si>
  <si>
    <t>An example of a revolved surface</t>
  </si>
  <si>
    <t>GUID-DA869A64-8CE7-4005-8BB5-C5B7A8302133</t>
  </si>
  <si>
    <t>Revolved example</t>
  </si>
  <si>
    <t>GUID-7B92FB96-6BF7-4BD5-8210-1DDA1D81BFC6</t>
  </si>
  <si>
    <t>Swept Surface</t>
  </si>
  <si>
    <t>GUID-39462736-78B9-4A1D-8EE3-22CA282C78B1.htm</t>
  </si>
  <si>
    <t>GUID-DE4E350C-CA22-4319-BBE1-01224FA14183.htm</t>
  </si>
  <si>
    <t>GUID-39462736-78B9-4A1D-8EE3-22CA282C78B1</t>
  </si>
  <si>
    <t>More about swept surfaces</t>
  </si>
  <si>
    <t>GUID-DE4E350C-CA22-4319-BBE1-01224FA14183</t>
  </si>
  <si>
    <t>Sweep example</t>
  </si>
  <si>
    <t>GUID-B7F817D4-3294-4234-AF1F-1E485027A2D9</t>
  </si>
  <si>
    <t>Ruled Surface</t>
  </si>
  <si>
    <t>GUID-D47E2C40-2904-428A-9CA1-37FF8636F63A.htm</t>
  </si>
  <si>
    <t>GUID-176FF3E1-CCC7-4837-9AEA-B703D6F06F21.htm</t>
  </si>
  <si>
    <t>GUID-BF341124-BD4B-4FB0-83CC-D237A5D77867.htm</t>
  </si>
  <si>
    <t>GUID-D47E2C40-2904-428A-9CA1-37FF8636F63A</t>
  </si>
  <si>
    <t>More about ruled surfaces</t>
  </si>
  <si>
    <t>Twists in surfaces or solids with closed cross sections</t>
  </si>
  <si>
    <t>GUID-176FF3E1-CCC7-4837-9AEA-B703D6F06F21</t>
  </si>
  <si>
    <t>Ruled example</t>
  </si>
  <si>
    <t>GUID-BF341124-BD4B-4FB0-83CC-D237A5D77867</t>
  </si>
  <si>
    <t>Curve start/reverse</t>
  </si>
  <si>
    <t>GUID-CD83D058-8706-4208-8655-92361B4C678C</t>
  </si>
  <si>
    <t>Coons</t>
  </si>
  <si>
    <t>Cap surface</t>
  </si>
  <si>
    <t>Lofted</t>
  </si>
  <si>
    <t>approximate</t>
  </si>
  <si>
    <t>GUID-9183F7E2-A86B-4BA4-A76D-E52A4441E215.htm</t>
  </si>
  <si>
    <t>GUID-9C3DFD17-71C9-41AF-A9BC-D530A376C103.htm</t>
  </si>
  <si>
    <t>GUID-9183F7E2-A86B-4BA4-A76D-E52A4441E215</t>
  </si>
  <si>
    <t>Creating a Coons surface</t>
  </si>
  <si>
    <t>GUID-9C3DFD17-71C9-41AF-A9BC-D530A376C103</t>
  </si>
  <si>
    <t>Coons example</t>
  </si>
  <si>
    <t>GUID-569F86DF-3AB3-4EBC-9337-451EAD51BA1D</t>
  </si>
  <si>
    <t>Curve Mesh</t>
  </si>
  <si>
    <t>GUID-F696838A-9648-426C-B4FD-4F54A6E975EE.htm</t>
  </si>
  <si>
    <t>GUID-90991289-14EA-4350-9FF6-70E07EB90FE7.htm</t>
  </si>
  <si>
    <t>GUID-A9624D95-899F-4A2C-A41B-ECCF53FEA77B.htm</t>
  </si>
  <si>
    <t>GUID-F696838A-9648-426C-B4FD-4F54A6E975EE</t>
  </si>
  <si>
    <t>Overview of surface from curve mesh</t>
  </si>
  <si>
    <t>GUID-90991289-14EA-4350-9FF6-70E07EB90FE7</t>
  </si>
  <si>
    <t>Creating a surface from a curve mesh</t>
  </si>
  <si>
    <t>GUID-A9624D95-899F-4A2C-A41B-ECCF53FEA77B</t>
  </si>
  <si>
    <t>Restrictions of surface from curve mesh</t>
  </si>
  <si>
    <t>GUID-4BA706FE-2197-4F2A-9222-0D2B4529AD82</t>
  </si>
  <si>
    <t>Lofted Surface</t>
  </si>
  <si>
    <t>GUID-B0A4BE48-0B9C-4375-A0E5-7970737C7438.htm</t>
  </si>
  <si>
    <t>GUID-C7457C5C-172F-43D9-AACA-7707C00AE5AB.htm</t>
  </si>
  <si>
    <t>GUID-B0A4BE48-0B9C-4375-A0E5-7970737C7438</t>
  </si>
  <si>
    <t>More about lofted surfaces</t>
  </si>
  <si>
    <t>GUID-C7457C5C-172F-43D9-AACA-7707C00AE5AB</t>
  </si>
  <si>
    <t>Lofted example</t>
  </si>
  <si>
    <t>GUID-7C761706-41FA-4FB4-AE1F-F1A89447135C</t>
  </si>
  <si>
    <t>Cap Surface</t>
  </si>
  <si>
    <t>extract the source curve from an existing surface</t>
  </si>
  <si>
    <t>GUID-F6D74D3E-512C-46C8-8ED1-FEBDF2E3127F.htm</t>
  </si>
  <si>
    <t>GUID-77392710-80C7-4392-A2FE-12FADA54DCB0.htm</t>
  </si>
  <si>
    <t>GUID-F6D74D3E-512C-46C8-8ED1-FEBDF2E3127F</t>
  </si>
  <si>
    <t>More about cap surfaces</t>
  </si>
  <si>
    <t>settings</t>
  </si>
  <si>
    <t>GUID-77392710-80C7-4392-A2FE-12FADA54DCB0</t>
  </si>
  <si>
    <t>Cap example</t>
  </si>
  <si>
    <t>GUID-8670B387-836C-4487-BF38-0D0600D5CFB5</t>
  </si>
  <si>
    <t>To create a surface from an existing surface</t>
  </si>
  <si>
    <t>GUID-DCCFBE27-DE49-43F6-80F1-3B925E42E19D.htm</t>
  </si>
  <si>
    <t>GUID-98D92367-1A42-4869-8D88-FC76E723CDA8.htm</t>
  </si>
  <si>
    <t>GUID-2787E697-129D-48FC-B230-F4D858E122B4.htm</t>
  </si>
  <si>
    <t>GUID-CD0FE6E7-510F-4B14-B5B1-69586A423D10.htm</t>
  </si>
  <si>
    <t>GUID-6B85FF91-29BD-4FED-9A8C-B7683DBC831B.htm</t>
  </si>
  <si>
    <t>GUID-52A17D96-8DCD-4A8D-A0A6-DFBA962FA941.htm</t>
  </si>
  <si>
    <t>GUID-DCCFBE27-DE49-43F6-80F1-3B925E42E19D</t>
  </si>
  <si>
    <t>Surface Region</t>
  </si>
  <si>
    <t>GUID-9E2B0E22-4D44-45C5-BB32-F7420F8B8044.htm</t>
  </si>
  <si>
    <t>GUID-7FC1E4A9-7160-4E40-80BC-A39B10ECE203.htm</t>
  </si>
  <si>
    <t>GUID-9E2B0E22-4D44-45C5-BB32-F7420F8B8044</t>
  </si>
  <si>
    <t>More about surface regions</t>
  </si>
  <si>
    <t>GUID-7FC1E4A9-7160-4E40-80BC-A39B10ECE203</t>
  </si>
  <si>
    <t>Region example</t>
  </si>
  <si>
    <t>GUID-98D92367-1A42-4869-8D88-FC76E723CDA8</t>
  </si>
  <si>
    <t>Surface Reverse</t>
  </si>
  <si>
    <t>GUID-A8876DD3-7518-4F49-B21E-DBAF7D1F79DE.htm</t>
  </si>
  <si>
    <t>GUID-A8876DD3-7518-4F49-B21E-DBAF7D1F79DE</t>
  </si>
  <si>
    <t>More about surface reverse</t>
  </si>
  <si>
    <t>isoline milling</t>
  </si>
  <si>
    <t>GUID-E2891B42-6472-4F3F-B7EE-A7B2231DDDB4.htm</t>
  </si>
  <si>
    <t>GUID-2787E697-129D-48FC-B230-F4D858E122B4</t>
  </si>
  <si>
    <t>Surface Offset</t>
  </si>
  <si>
    <t>GUID-C4E690B2-0707-4E98-9014-FFEC141213A0.htm</t>
  </si>
  <si>
    <t>GUID-C4E690B2-0707-4E98-9014-FFEC141213A0</t>
  </si>
  <si>
    <t>More about surface offset</t>
  </si>
  <si>
    <t>GUID-CD0FE6E7-510F-4B14-B5B1-69586A423D10</t>
  </si>
  <si>
    <t>Extend Surface</t>
  </si>
  <si>
    <t>GUID-C1F60F9A-07A4-4B34-9DE8-D2CFBABF89FF.htm</t>
  </si>
  <si>
    <t>GUID-DAAA33F2-D92E-4575-90F9-B813F4D91EF1.htm</t>
  </si>
  <si>
    <t>GUID-C1F60F9A-07A4-4B34-9DE8-D2CFBABF89FF</t>
  </si>
  <si>
    <t>More about extending surfaces</t>
  </si>
  <si>
    <t>GUID-DAAA33F2-D92E-4575-90F9-B813F4D91EF1</t>
  </si>
  <si>
    <t>Extend example</t>
  </si>
  <si>
    <t>GUID-A37CC9A4-8821-47EC-A520-F3FE8142551B</t>
  </si>
  <si>
    <t>Trim Surface</t>
  </si>
  <si>
    <t>GUID-F74E2244-4F03-45EE-BF20-4399D6A72197.htm</t>
  </si>
  <si>
    <t>GUID-0073C433-A6C4-4087-B55D-1FF2E3733F75.htm</t>
  </si>
  <si>
    <t>GUID-34E5FB22-C4D6-45BF-BC5E-3C4E1F85B2C3.htm</t>
  </si>
  <si>
    <t>GUID-F74E2244-4F03-45EE-BF20-4399D6A72197</t>
  </si>
  <si>
    <t>Overview of trimmed surface</t>
  </si>
  <si>
    <t>trimming restrictions</t>
  </si>
  <si>
    <t>GUID-0073C433-A6C4-4087-B55D-1FF2E3733F75</t>
  </si>
  <si>
    <t>Trimming a surface with a curve</t>
  </si>
  <si>
    <t>GUID-34E5FB22-C4D6-45BF-BC5E-3C4E1F85B2C3</t>
  </si>
  <si>
    <t>Trimming restrictions</t>
  </si>
  <si>
    <t>Project a curve onto the surface</t>
  </si>
  <si>
    <t>Intersect two surfaces to get a curve</t>
  </si>
  <si>
    <t>GUID-6B85FF91-29BD-4FED-9A8C-B7683DBC831B</t>
  </si>
  <si>
    <t>Untrim surface</t>
  </si>
  <si>
    <t>GUID-B0BBA44C-F3DE-4998-8B27-F28117766FC8.htm</t>
  </si>
  <si>
    <t>GUID-256FE41F-03C7-4387-9B5C-AE1A2147ABA8.htm</t>
  </si>
  <si>
    <t>GUID-B0BBA44C-F3DE-4998-8B27-F28117766FC8</t>
  </si>
  <si>
    <t>Overview of untrimming surfaces</t>
  </si>
  <si>
    <t>Overview of trimmed surfaces</t>
  </si>
  <si>
    <t>Hole feature</t>
  </si>
  <si>
    <t>GUID-27B6CA4B-8CC5-4A63-AA41-AC61BE8A4214.htm</t>
  </si>
  <si>
    <t>GUID-256FE41F-03C7-4387-9B5C-AE1A2147ABA8</t>
  </si>
  <si>
    <t>Untrimming surfaces and filling holes</t>
  </si>
  <si>
    <t>trimmed</t>
  </si>
  <si>
    <t>GUID-52A17D96-8DCD-4A8D-A0A6-DFBA962FA941</t>
  </si>
  <si>
    <t>Split Surface</t>
  </si>
  <si>
    <t>GUID-930D24A1-8BFC-4B43-B21C-D7FD53E83B64.htm</t>
  </si>
  <si>
    <t>GUID-930D24A1-8BFC-4B43-B21C-D7FD53E83B64</t>
  </si>
  <si>
    <t>More about splitting surfaces</t>
  </si>
  <si>
    <t>GUID-D9668B84-ADA0-4567-91BB-87D2E974408D</t>
  </si>
  <si>
    <t>To create a surface from multiple surfaces</t>
  </si>
  <si>
    <t>GUID-7F5589DF-448F-4B52-9375-C5CE0DFE75AF.htm</t>
  </si>
  <si>
    <t>GUID-34D35326-DA10-4021-B464-939F4BABDF16.htm</t>
  </si>
  <si>
    <t>GUID-C505251A-E913-460E-A467-ADCBAA195986.htm</t>
  </si>
  <si>
    <t>GUID-2A68F1CE-541A-4557-9BB4-681C67977576.htm</t>
  </si>
  <si>
    <t>GUID-1FCE8F56-F2BA-4B38-ACE2-6F31AB4047D7.htm</t>
  </si>
  <si>
    <t>GUID-7F5589DF-448F-4B52-9375-C5CE0DFE75AF</t>
  </si>
  <si>
    <t>Fillet Surface</t>
  </si>
  <si>
    <t>surface-surface intersection</t>
  </si>
  <si>
    <t>GUID-1494C1A9-5381-44B0-A4B2-84A23DB09D18.htm</t>
  </si>
  <si>
    <t>GUID-35F69A71-F170-4125-94F0-95F1B854D6AF.htm</t>
  </si>
  <si>
    <t>GUID-FD8E4139-670D-4E73-AFED-7896F8500EC7.htm</t>
  </si>
  <si>
    <t>GUID-1494C1A9-5381-44B0-A4B2-84A23DB09D18</t>
  </si>
  <si>
    <t>Overview of fillets</t>
  </si>
  <si>
    <t>Intersect the two surfaces</t>
  </si>
  <si>
    <t>GUID-35F69A71-F170-4125-94F0-95F1B854D6AF</t>
  </si>
  <si>
    <t>Creating a Fillet Surface</t>
  </si>
  <si>
    <t>GUID-FD8E4139-670D-4E73-AFED-7896F8500EC7</t>
  </si>
  <si>
    <t>Fillet restrictions</t>
  </si>
  <si>
    <t>GUID-34D35326-DA10-4021-B464-939F4BABDF16</t>
  </si>
  <si>
    <t>Merge Surfaces</t>
  </si>
  <si>
    <t>GUID-05D6DA08-D942-490F-B006-EB90D5457517.htm</t>
  </si>
  <si>
    <t>GUID-05D6DA08-D942-490F-B006-EB90D5457517</t>
  </si>
  <si>
    <t>More about merging surfaces</t>
  </si>
  <si>
    <t>GUID-C505251A-E913-460E-A467-ADCBAA195986</t>
  </si>
  <si>
    <t>Surface-Surface Trimming</t>
  </si>
  <si>
    <t>Trim a surface with a curve</t>
  </si>
  <si>
    <t>Surface-surface intersection</t>
  </si>
  <si>
    <t>GUID-A16F8BE2-DCDA-4EFD-9211-F8F0C263292D.htm</t>
  </si>
  <si>
    <t>GUID-9A70B502-D477-44A9-B36D-59DB5C938784.htm</t>
  </si>
  <si>
    <t>GUID-6FEA32FD-6021-44DE-9172-EE1C80E2335C.htm</t>
  </si>
  <si>
    <t>GUID-A442012A-5751-4CED-9D4E-A6361354769B.htm</t>
  </si>
  <si>
    <t>GUID-A16F8BE2-DCDA-4EFD-9211-F8F0C263292D</t>
  </si>
  <si>
    <t>Overview of surface-surface trimming</t>
  </si>
  <si>
    <t>GUID-9A70B502-D477-44A9-B36D-59DB5C938784</t>
  </si>
  <si>
    <t>Trimming surfaces against other surfaces</t>
  </si>
  <si>
    <t>GUID-6FEA32FD-6021-44DE-9172-EE1C80E2335C</t>
  </si>
  <si>
    <t>Surface-surface trimming restrictions</t>
  </si>
  <si>
    <t>GUID-A442012A-5751-4CED-9D4E-A6361354769B</t>
  </si>
  <si>
    <t>Comparison of Surface-surface trimming and Trim a surface with a curve</t>
  </si>
  <si>
    <t>GUID-2A68F1CE-541A-4557-9BB4-681C67977576</t>
  </si>
  <si>
    <t>Modify Surface</t>
  </si>
  <si>
    <t>Move point</t>
  </si>
  <si>
    <t>GUID-9F228C14-7240-410D-8ACD-0BE0CDB49E92.htm</t>
  </si>
  <si>
    <t>Change link to line</t>
  </si>
  <si>
    <t>GUID-28A63067-46EC-42C8-BEAD-AB77D03A046D.htm</t>
  </si>
  <si>
    <t>Change link to arc</t>
  </si>
  <si>
    <t>GUID-B58E4935-7214-42EC-AAB5-63C1E446BA1E.htm</t>
  </si>
  <si>
    <t>Add surface curve</t>
  </si>
  <si>
    <t>GUID-6A00AC73-680D-4A60-93B8-DAFFD1C3A532.htm</t>
  </si>
  <si>
    <t>Delete surface curve</t>
  </si>
  <si>
    <t>GUID-48274074-C06E-4694-B655-D696041B6043.htm</t>
  </si>
  <si>
    <t>GUID-76A9E3C0-24C6-4ED5-97BB-E79A5E41AF25.htm</t>
  </si>
  <si>
    <t>GUID-BCFC820D-8818-456B-8621-A78DE8039B50.htm</t>
  </si>
  <si>
    <t>GUID-9F228C14-7240-410D-8ACD-0BE0CDB49E92</t>
  </si>
  <si>
    <t>Move Point</t>
  </si>
  <si>
    <t>dialog, sele</t>
  </si>
  <si>
    <t>GUID-28A63067-46EC-42C8-BEAD-AB77D03A046D</t>
  </si>
  <si>
    <t>GUID-B58E4935-7214-42EC-AAB5-63C1E446BA1E</t>
  </si>
  <si>
    <t>GUID-6A00AC73-680D-4A60-93B8-DAFFD1C3A532</t>
  </si>
  <si>
    <t>GUID-48274074-C06E-4694-B655-D696041B6043</t>
  </si>
  <si>
    <t>GUID-76A9E3C0-24C6-4ED5-97BB-E79A5E41AF25</t>
  </si>
  <si>
    <t>More about modifying surfaces</t>
  </si>
  <si>
    <t>GUID-BCFC820D-8818-456B-8621-A78DE8039B50</t>
  </si>
  <si>
    <t>Modify example</t>
  </si>
  <si>
    <t>GUID-1FCE8F56-F2BA-4B38-ACE2-6F31AB4047D7</t>
  </si>
  <si>
    <t>Corner Blend</t>
  </si>
  <si>
    <t>Fillet</t>
  </si>
  <si>
    <t>Surface/surface trimming</t>
  </si>
  <si>
    <t>Curve from surface intersection</t>
  </si>
  <si>
    <t>Curve from surface isoline</t>
  </si>
  <si>
    <t>Curve projected onto a surface</t>
  </si>
  <si>
    <t>GUID-F446F2A3-6C9E-4B7A-8C8B-E970DAC9091B.htm</t>
  </si>
  <si>
    <t>GUID-98BC2A04-8133-4D38-970C-7D52935DF3FF.htm</t>
  </si>
  <si>
    <t>GUID-4B7E73B8-28C7-4F90-AD8D-8EE12E451D86.htm</t>
  </si>
  <si>
    <t>GUID-F446F2A3-6C9E-4B7A-8C8B-E970DAC9091B</t>
  </si>
  <si>
    <t>Overview of blend surfaces</t>
  </si>
  <si>
    <t>GUID-98BC2A04-8133-4D38-970C-7D52935DF3FF</t>
  </si>
  <si>
    <t>Using Corner Blend</t>
  </si>
  <si>
    <t>Restrictions on blend surfaces</t>
  </si>
  <si>
    <t>GUID-4B7E73B8-28C7-4F90-AD8D-8EE12E451D86</t>
  </si>
  <si>
    <t>GUID-F993F8CE-0911-4CDA-BBBE-01A58D2B3BCF</t>
  </si>
  <si>
    <t>To show or hide surfaces</t>
  </si>
  <si>
    <t>GUID-0C7C3D31-CA38-47D2-B55E-E2AF4BD50BD3.htm</t>
  </si>
  <si>
    <t>GUID-0C7C3D31-CA38-47D2-B55E-E2AF4BD50BD3</t>
  </si>
  <si>
    <t>Show or hide surface normals</t>
  </si>
  <si>
    <t>GUID-C7ACB0E9-73DC-4623-A99B-F8157689C18F</t>
  </si>
  <si>
    <t>To edit a surface</t>
  </si>
  <si>
    <t>GUID-F78E30ED-2EBA-480A-AC7C-A49D7CAF4115</t>
  </si>
  <si>
    <t>Surface design and editing tips</t>
  </si>
  <si>
    <t>GUID-96CBD0D9-0DC3-40CC-8A8C-6A8D49153629</t>
  </si>
  <si>
    <t>About solids</t>
  </si>
  <si>
    <t>GUID-A70F0147-401A-409F-B26B-B28EEB1A49CB.htm</t>
  </si>
  <si>
    <t>GUID-CF5C78B0-506A-442E-80C1-D63F463209AA.htm</t>
  </si>
  <si>
    <t>GUID-0077C798-4202-4613-ABDA-01D150E3D26B.htm</t>
  </si>
  <si>
    <t>GUID-9C75032A-E965-4147-AE92-9FC6D4FB9BE5.htm</t>
  </si>
  <si>
    <t>GUID-B5480286-D874-496E-868F-46872D333D39.htm</t>
  </si>
  <si>
    <t>GUID-7A14194E-35C2-4C44-B335-BFCA7CA9C450.htm</t>
  </si>
  <si>
    <t>GUID-692DDA96-4A95-42E1-9792-F90331AB4258.htm</t>
  </si>
  <si>
    <t>GUID-2FAE8B4A-F6CD-4038-AB34-4984675A3C7C.htm</t>
  </si>
  <si>
    <t>GUID-C0D9DDD5-C3A9-4DAB-A07E-931EB30066A5.htm</t>
  </si>
  <si>
    <t>GUID-A70F0147-401A-409F-B26B-B28EEB1A49CB</t>
  </si>
  <si>
    <t>Parts of a solid</t>
  </si>
  <si>
    <t>GUID-CF5C78B0-506A-442E-80C1-D63F463209AA</t>
  </si>
  <si>
    <t>To select a solid</t>
  </si>
  <si>
    <t>GUID-0077C798-4202-4613-ABDA-01D150E3D26B</t>
  </si>
  <si>
    <t>To create solids from curves</t>
  </si>
  <si>
    <t>GUID-5B98717C-5C6C-4894-BD42-3CDC7B1808AA.htm</t>
  </si>
  <si>
    <t>GUID-23ECAF98-2DC9-4B91-8417-4CC08CECD74C.htm</t>
  </si>
  <si>
    <t>GUID-9B4EFF1A-B925-4358-A796-1C6AEA0B9E2E.htm</t>
  </si>
  <si>
    <t>GUID-4BF9796F-CE0B-40CF-9872-54ED5ED7A5EA.htm</t>
  </si>
  <si>
    <t>GUID-5B98717C-5C6C-4894-BD42-3CDC7B1808AA</t>
  </si>
  <si>
    <t>type</t>
  </si>
  <si>
    <t>GUID-23ECAF98-2DC9-4B91-8417-4CC08CECD74C</t>
  </si>
  <si>
    <t>Revolve</t>
  </si>
  <si>
    <t>GUID-2DC74DD6-D627-4D7E-9444-427BECF76EBF.htm</t>
  </si>
  <si>
    <t>GUID-2DC74DD6-D627-4D7E-9444-427BECF76EBF</t>
  </si>
  <si>
    <t>Type of design feature</t>
  </si>
  <si>
    <t>GUID-9B4EFF1A-B925-4358-A796-1C6AEA0B9E2E</t>
  </si>
  <si>
    <t>Sweep</t>
  </si>
  <si>
    <t>GUID-4BF9796F-CE0B-40CF-9872-54ED5ED7A5EA</t>
  </si>
  <si>
    <t>Loft</t>
  </si>
  <si>
    <t>option.&lt;</t>
  </si>
  <si>
    <t>GUID-08C603A3-D239-45C3-B15D-D8529778458D.htm</t>
  </si>
  <si>
    <t>GUID-08C603A3-D239-45C3-B15D-D8529778458D</t>
  </si>
  <si>
    <t>Closed lofted solids</t>
  </si>
  <si>
    <t>GUID-9C75032A-E965-4147-AE92-9FC6D4FB9BE5</t>
  </si>
  <si>
    <t>To create solids from surfaces</t>
  </si>
  <si>
    <t>GUID-AA890547-D941-4240-81FD-7021758A6452.htm</t>
  </si>
  <si>
    <t>GUID-3BBA382E-43E9-4D4E-AAA2-520D9E634044.htm</t>
  </si>
  <si>
    <t>GUID-D5BB0932-D783-47B2-908A-3AE9C642CD6F.htm</t>
  </si>
  <si>
    <t>GUID-F0F616E3-9564-4303-B8A0-CDE96ED257A8.htm</t>
  </si>
  <si>
    <t>GUID-11431316-4127-42CD-BCB9-08336C0A4578.htm</t>
  </si>
  <si>
    <t>GUID-AA890547-D941-4240-81FD-7021758A6452</t>
  </si>
  <si>
    <t>Stitch</t>
  </si>
  <si>
    <t>Overview of solids</t>
  </si>
  <si>
    <t>GUID-3BBA382E-43E9-4D4E-AAA2-520D9E634044</t>
  </si>
  <si>
    <t>Stock</t>
  </si>
  <si>
    <t>GUID-D5BB0932-D783-47B2-908A-3AE9C642CD6F</t>
  </si>
  <si>
    <t>From Feature</t>
  </si>
  <si>
    <t>GUID-F0F616E3-9564-4303-B8A0-CDE96ED257A8</t>
  </si>
  <si>
    <t>Extrude a Surface</t>
  </si>
  <si>
    <t>Extrude solid design feature</t>
  </si>
  <si>
    <t>GUID-11431316-4127-42CD-BCB9-08336C0A4578</t>
  </si>
  <si>
    <t>Revolve a Surface</t>
  </si>
  <si>
    <t>GUID-B5480286-D874-496E-868F-46872D333D39</t>
  </si>
  <si>
    <t>To apply shape modifiers to a solid</t>
  </si>
  <si>
    <t>GUID-846449E9-C811-4461-8F68-E21F19C8FC86.htm</t>
  </si>
  <si>
    <t>GUID-23631EEB-8BF0-49A2-8050-A04DE0FB9BBE.htm</t>
  </si>
  <si>
    <t>GUID-C8681ACB-EC33-4C44-B73D-63FE07F0AC31.htm</t>
  </si>
  <si>
    <t>GUID-4F5E4C3A-0F91-4BF9-935D-ACCE06B4D197.htm</t>
  </si>
  <si>
    <t>GUID-91BEAAE0-DB2E-4159-AEAA-53786BE03CE9.htm</t>
  </si>
  <si>
    <t>GUID-08174FDA-C2E3-4F6E-9B80-D5A76A28B101.htm</t>
  </si>
  <si>
    <t>GUID-FFF521C2-1E91-49F4-90FB-0D7ABE7E249F.htm</t>
  </si>
  <si>
    <t>GUID-846449E9-C811-4461-8F68-E21F19C8FC86</t>
  </si>
  <si>
    <t>Select the solid</t>
  </si>
  <si>
    <t>GUID-23631EEB-8BF0-49A2-8050-A04DE0FB9BBE</t>
  </si>
  <si>
    <t>Cut with Surface</t>
  </si>
  <si>
    <t>separating the solid into two mold halves</t>
  </si>
  <si>
    <t>GUID-08F71504-1CEE-4163-8E15-2B7554E06C6A.htm</t>
  </si>
  <si>
    <t>GUID-62583B01-50BB-47A5-BC08-546CF83BA1C9.htm</t>
  </si>
  <si>
    <t>GUID-08F71504-1CEE-4163-8E15-2B7554E06C6A</t>
  </si>
  <si>
    <t>An example of cutting a solid with a surface</t>
  </si>
  <si>
    <t>GUID-62583B01-50BB-47A5-BC08-546CF83BA1C9</t>
  </si>
  <si>
    <t>Cutting a solid with a parting surface</t>
  </si>
  <si>
    <t>Overview of cut solid with parting surface</t>
  </si>
  <si>
    <t>GUID-C8681ACB-EC33-4C44-B73D-63FE07F0AC31</t>
  </si>
  <si>
    <t>Combine Solids</t>
  </si>
  <si>
    <t>example</t>
  </si>
  <si>
    <t>GUID-56CBA8C3-C0CD-482F-9C71-26BF436270D4.htm</t>
  </si>
  <si>
    <t>select the solids</t>
  </si>
  <si>
    <t>GUID-56CBA8C3-C0CD-482F-9C71-26BF436270D4</t>
  </si>
  <si>
    <t>An example of combining solids</t>
  </si>
  <si>
    <t>GUID-4F5E4C3A-0F91-4BF9-935D-ACCE06B4D197</t>
  </si>
  <si>
    <t>Shell</t>
  </si>
  <si>
    <t>select the solid</t>
  </si>
  <si>
    <t>GUID-91BEAAE0-DB2E-4159-AEAA-53786BE03CE9</t>
  </si>
  <si>
    <t>GUID-08174FDA-C2E3-4F6E-9B80-D5A76A28B101</t>
  </si>
  <si>
    <t>Offset Faces</t>
  </si>
  <si>
    <t>GUID-FFF521C2-1E91-49F4-90FB-0D7ABE7E249F</t>
  </si>
  <si>
    <t>Chamfer</t>
  </si>
  <si>
    <t>GUID-7A14194E-35C2-4C44-B335-BFCA7CA9C450</t>
  </si>
  <si>
    <t>To prepare a solid for manufacturing</t>
  </si>
  <si>
    <t>GUID-9CE70BC6-ED7D-4A05-B0A6-62A1630DF165.htm</t>
  </si>
  <si>
    <t>GUID-1F430106-7F36-4CC3-B343-7DDFD0C97C00.htm</t>
  </si>
  <si>
    <t>GUID-50295F0A-49A6-44E6-920C-63F15AE9306E.htm</t>
  </si>
  <si>
    <t>GUID-B43F73BC-B33B-41E3-B929-30CA915B0DAB.htm</t>
  </si>
  <si>
    <t>GUID-BA29FDDC-232A-4337-960B-585E1B53944E.htm</t>
  </si>
  <si>
    <t>GUID-E909CC4D-437F-4838-B8E7-A57B22591EF5.htm</t>
  </si>
  <si>
    <t>GUID-29694036-C88E-4AC2-9997-0C3A0676BE6C.htm</t>
  </si>
  <si>
    <t>GUID-9CE70BC6-ED7D-4A05-B0A6-62A1630DF165</t>
  </si>
  <si>
    <t>Silhouette Lines</t>
  </si>
  <si>
    <t>Select core/cavity</t>
  </si>
  <si>
    <t>parting surfaces</t>
  </si>
  <si>
    <t>hidden silhouettes</t>
  </si>
  <si>
    <t>GUID-7F10512C-4D1A-4962-A683-FCF2E12AA886.htm</t>
  </si>
  <si>
    <t>reduce the number of these pieces</t>
  </si>
  <si>
    <t>join</t>
  </si>
  <si>
    <t>GUID-7F10512C-4D1A-4962-A683-FCF2E12AA886</t>
  </si>
  <si>
    <t>Include hidden silhouettes</t>
  </si>
  <si>
    <t>GUID-1F430106-7F36-4CC3-B343-7DDFD0C97C00</t>
  </si>
  <si>
    <t>Core/Cavity</t>
  </si>
  <si>
    <t>GUID-50295F0A-49A6-44E6-920C-63F15AE9306E</t>
  </si>
  <si>
    <t>Split Face</t>
  </si>
  <si>
    <t>GUID-B43F73BC-B33B-41E3-B929-30CA915B0DAB</t>
  </si>
  <si>
    <t>Delete Face</t>
  </si>
  <si>
    <t>delete a design feature</t>
  </si>
  <si>
    <t>This example</t>
  </si>
  <si>
    <t>GUID-6480119A-9617-4CB1-A772-0EE63CB1532E.htm</t>
  </si>
  <si>
    <t>GUID-6480119A-9617-4CB1-A772-0EE63CB1532E</t>
  </si>
  <si>
    <t>An example of deleting faces</t>
  </si>
  <si>
    <t>GUID-BA29FDDC-232A-4337-960B-585E1B53944E</t>
  </si>
  <si>
    <t>Explode Solid</t>
  </si>
  <si>
    <t>GUID-E909CC4D-437F-4838-B8E7-A57B22591EF5</t>
  </si>
  <si>
    <t>Parting Surface</t>
  </si>
  <si>
    <t>Cut solid with parting surface</t>
  </si>
  <si>
    <t>Silhouette Curves</t>
  </si>
  <si>
    <t>Surface Edges</t>
  </si>
  <si>
    <t>GUID-29694036-C88E-4AC2-9997-0C3A0676BE6C</t>
  </si>
  <si>
    <t>Draft a Face</t>
  </si>
  <si>
    <t>GUID-692DDA96-4A95-42E1-9792-F90331AB4258</t>
  </si>
  <si>
    <t>To edit a solid</t>
  </si>
  <si>
    <t>GUID-2FAE8B4A-F6CD-4038-AB34-4984675A3C7C</t>
  </si>
  <si>
    <t>Unattached design features</t>
  </si>
  <si>
    <t>GUID-C0D9DDD5-C3A9-4DAB-A07E-931EB30066A5</t>
  </si>
  <si>
    <t>Working with invalid solids</t>
  </si>
  <si>
    <t>GUID-0C7A7594-C7CD-44B7-A237-364964AFC0B0</t>
  </si>
  <si>
    <t>About Feature Recognition</t>
  </si>
  <si>
    <t>GUID-C2FF3B8A-5B9B-4DBC-BED0-B37C26B0C318.htm</t>
  </si>
  <si>
    <t>GUID-A29C8561-5ECF-4159-9572-E792868CCC99.htm</t>
  </si>
  <si>
    <t>GUID-75020782-7E28-4E21-9933-424B0982D08E.htm</t>
  </si>
  <si>
    <t>GUID-7CCF63F9-0D5F-4377-A991-C88CBC0EB08D.htm</t>
  </si>
  <si>
    <t>GUID-1744BF10-53E3-47C5-9F9D-D20976E7228A.htm</t>
  </si>
  <si>
    <t>GUID-F14CE125-CBFC-4314-A991-D17898A0E697.htm</t>
  </si>
  <si>
    <t>GUID-FB3B9E97-5E56-4D23-BAB7-58AB18997BF1.htm</t>
  </si>
  <si>
    <t>GUID-F84EB8D0-9FE8-4191-9DB2-C27467C4AFE9.htm</t>
  </si>
  <si>
    <t>GUID-EA13655C-5F00-4670-9857-5F0CA86E5EF7.htm</t>
  </si>
  <si>
    <t>GUID-C2FF3B8A-5B9B-4DBC-BED0-B37C26B0C318</t>
  </si>
  <si>
    <t>To use Automatic Feature Recognition</t>
  </si>
  <si>
    <t>GUID-F7FDFC95-1D16-41B9-9A60-C20FD8662575.htm</t>
  </si>
  <si>
    <t>GUID-0C7A7594-C7CD-44B7-A237-364964AFC0B0.htm</t>
  </si>
  <si>
    <t>GUID-F7FDFC95-1D16-41B9-9A60-C20FD8662575</t>
  </si>
  <si>
    <t>Automatic Feature Recognition options in the New Feature wizard</t>
  </si>
  <si>
    <t>group</t>
  </si>
  <si>
    <t>GUID-364F3550-FD1B-45D1-BCDE-CA61B6B35371.htm</t>
  </si>
  <si>
    <t>GUID-A29C8561-5ECF-4159-9572-E792868CCC99</t>
  </si>
  <si>
    <t>To use Directed Automatic Feature Recognition</t>
  </si>
  <si>
    <t>GUID-75020782-7E28-4E21-9933-424B0982D08E</t>
  </si>
  <si>
    <t>To use Interactive Feature Recognition from surfaces</t>
  </si>
  <si>
    <t>wizard.&lt;</t>
  </si>
  <si>
    <t>GUID-7CCF63F9-0D5F-4377-A991-C88CBC0EB08D</t>
  </si>
  <si>
    <t>To use Interactive Feature Recognition from curves</t>
  </si>
  <si>
    <t>GUID-1744BF10-53E3-47C5-9F9D-D20976E7228A</t>
  </si>
  <si>
    <t>To use Interactive Feature Recognition with turn/mill and multi-axis parts</t>
  </si>
  <si>
    <t>GUID-F14CE125-CBFC-4314-A991-D17898A0E697</t>
  </si>
  <si>
    <t>To use Interactive Feature Recognition with Wire EDM parts</t>
  </si>
  <si>
    <t>GUID-FB3B9E97-5E56-4D23-BAB7-58AB18997BF1</t>
  </si>
  <si>
    <t>Feature recognition examples</t>
  </si>
  <si>
    <t>GUID-F84EB8D0-9FE8-4191-9DB2-C27467C4AFE9</t>
  </si>
  <si>
    <t>Rerecognition</t>
  </si>
  <si>
    <t>same alignment</t>
  </si>
  <si>
    <t>GUID-EA13655C-5F00-4670-9857-5F0CA86E5EF7</t>
  </si>
  <si>
    <t>Features that can be recognized</t>
  </si>
  <si>
    <t>tools and then create your features from this geometry.</t>
  </si>
  <si>
    <t>GUID-73049527-77C2-4DF0-A3F9-2D67E7557B94.htm</t>
  </si>
  <si>
    <t>GUID-187FEE97-A3C9-404D-8EB6-E6D9728A983C.htm</t>
  </si>
  <si>
    <t>GUID-BE6C0C2F-AD9C-42F9-924A-5EDDBD615121.htm</t>
  </si>
  <si>
    <t>GUID-74F204A6-1ADD-4BEA-9B39-1AFE8F759EFB.htm</t>
  </si>
  <si>
    <t>GUID-0F256F17-895D-418C-A0DC-5372D92E74A0.htm</t>
  </si>
  <si>
    <t>GUID-2BA3C5AA-8851-4407-AAAE-71DA3C072C18.htm</t>
  </si>
  <si>
    <t>GUID-81F3C992-CB8F-443E-AC14-1486140F9AA6.htm</t>
  </si>
  <si>
    <t>GUID-2829F5F8-EE7D-4B65-B8B8-A33F0AEB7712.htm</t>
  </si>
  <si>
    <t>GUID-4EC16399-6A27-45D3-AC5E-882DEA85ECAD.htm</t>
  </si>
  <si>
    <t>GUID-73049527-77C2-4DF0-A3F9-2D67E7557B94</t>
  </si>
  <si>
    <t>Hole recognition</t>
  </si>
  <si>
    <t>wizard or IFR option in t</t>
  </si>
  <si>
    <t>machining attribute to determine whether a surface is a hole.</t>
  </si>
  <si>
    <t>GUID-C78ECBA8-2D81-4F06-97B5-EC5BE362797E.htm</t>
  </si>
  <si>
    <t>GUID-FF20C8C3-C11A-4564-84DE-DFFE2A041657.htm</t>
  </si>
  <si>
    <t>GUID-B4D5D1DE-023B-4DF7-B0E8-71BCB94A6E2F.htm</t>
  </si>
  <si>
    <t>GUID-C78ECBA8-2D81-4F06-97B5-EC5BE362797E</t>
  </si>
  <si>
    <t>Recognizing all holes in a Setup</t>
  </si>
  <si>
    <t>Hole recognition options</t>
  </si>
  <si>
    <t>GUID-FF20C8C3-C11A-4564-84DE-DFFE2A041657</t>
  </si>
  <si>
    <t>New Feature - Hole recognition method</t>
  </si>
  <si>
    <t>Hole Recognition Options&lt;/str</t>
  </si>
  <si>
    <t>GUID-D306760B-9BC7-40BF-94B8-43C8D0D89467.htm</t>
  </si>
  <si>
    <t>GUID-D306760B-9BC7-40BF-94B8-43C8D0D89467</t>
  </si>
  <si>
    <t>Disjoint and hidden holes example</t>
  </si>
  <si>
    <t>GUID-B4D5D1DE-023B-4DF7-B0E8-71BCB94A6E2F</t>
  </si>
  <si>
    <t>New Feature - Hole Recognition Options</t>
  </si>
  <si>
    <t>GUID-187FEE97-A3C9-404D-8EB6-E6D9728A983C</t>
  </si>
  <si>
    <t>Slot recognition</t>
  </si>
  <si>
    <t>Side feature</t>
  </si>
  <si>
    <t>GUID-BE6C0C2F-AD9C-42F9-924A-5EDDBD615121</t>
  </si>
  <si>
    <t>Boss recognition</t>
  </si>
  <si>
    <t>recognizing features directly from surfaces</t>
  </si>
  <si>
    <t>using curve chaining from the solid model</t>
  </si>
  <si>
    <t>automatically</t>
  </si>
  <si>
    <t>GUID-467D615A-7EE2-4202-B528-760C246F013B.htm</t>
  </si>
  <si>
    <t>How to recognize drafted features</t>
  </si>
  <si>
    <t>GUID-467D615A-7EE2-4202-B528-760C246F013B</t>
  </si>
  <si>
    <t>Automatic Boss recognition on solid models</t>
  </si>
  <si>
    <t>wizard for parts with Boss features. For a set of faces to be recognized as a Boss automatically, the following conditions must be met:</t>
  </si>
  <si>
    <t>Chain feature curves option</t>
  </si>
  <si>
    <t>GUID-74F204A6-1ADD-4BEA-9B39-1AFE8F759EFB</t>
  </si>
  <si>
    <t>Pocket recognition</t>
  </si>
  <si>
    <t>automatically recognized</t>
  </si>
  <si>
    <t>GUID-67FECC4D-2D52-416C-A268-CCD821EFDEBE.htm</t>
  </si>
  <si>
    <t>selected surfaces</t>
  </si>
  <si>
    <t>feature geometry and chaining curves</t>
  </si>
  <si>
    <t>recognize drafted pockets</t>
  </si>
  <si>
    <t>open Pocket</t>
  </si>
  <si>
    <t>GUID-93389878-2CC2-444F-B057-9212D811943A.htm</t>
  </si>
  <si>
    <t>GUID-A711ABCC-CDAA-43A7-958C-1D627A9540DD.htm</t>
  </si>
  <si>
    <t>GUID-67FECC4D-2D52-416C-A268-CCD821EFDEBE</t>
  </si>
  <si>
    <t>Automatic Pocket recognition on solid models</t>
  </si>
  <si>
    <t>GUID-A711ABCC-CDAA-43A7-958C-1D627A9540DD</t>
  </si>
  <si>
    <t>Recognizing Pockets automatically from solids</t>
  </si>
  <si>
    <t>GUID-0F256F17-895D-418C-A0DC-5372D92E74A0</t>
  </si>
  <si>
    <t>Side recognition</t>
  </si>
  <si>
    <t>method, or from side surfaces.</t>
  </si>
  <si>
    <t>GUID-C520BCD5-3A30-4A1D-9012-479618D66A9A.htm</t>
  </si>
  <si>
    <t>boss</t>
  </si>
  <si>
    <t>pocket</t>
  </si>
  <si>
    <t>GUID-C520BCD5-3A30-4A1D-9012-479618D66A9A</t>
  </si>
  <si>
    <t>Automatic Side recognition on solid models</t>
  </si>
  <si>
    <t>wizard is better at recognizing Side features.</t>
  </si>
  <si>
    <t>GUID-2BA3C5AA-8851-4407-AAAE-71DA3C072C18</t>
  </si>
  <si>
    <t>Face recognition</t>
  </si>
  <si>
    <t>GUID-B069591C-0FE9-4310-86A3-6BB97A41CA1A.htm</t>
  </si>
  <si>
    <t>GUID-B069591C-0FE9-4310-86A3-6BB97A41CA1A</t>
  </si>
  <si>
    <t>Recognizing a Face feature from a solid</t>
  </si>
  <si>
    <t>Select a flat surface</t>
  </si>
  <si>
    <t>Strategy&lt;/str</t>
  </si>
  <si>
    <t>GUID-BD8FF3FA-6C97-43E3-9841-FFE8F946415D.htm</t>
  </si>
  <si>
    <t>GUID-81F3C992-CB8F-443E-AC14-1486140F9AA6</t>
  </si>
  <si>
    <t>Chamfer recognition</t>
  </si>
  <si>
    <t>GUID-2829F5F8-EE7D-4B65-B8B8-A33F0AEB7712</t>
  </si>
  <si>
    <t>Draft recognition</t>
  </si>
  <si>
    <t>GUID-4EC16399-6A27-45D3-AC5E-882DEA85ECAD</t>
  </si>
  <si>
    <t>To recognize turning features</t>
  </si>
  <si>
    <t>GUID-3ACF705D-81A0-4D75-B1C3-C34E8E959452</t>
  </si>
  <si>
    <t>About features</t>
  </si>
  <si>
    <t>GUID-D55BC419-B02A-4F61-A10E-B12DEC2BD6C9.htm</t>
  </si>
  <si>
    <t>GUID-579C5EF0-9833-49A2-B14B-DC413F8288F0.htm</t>
  </si>
  <si>
    <t>GUID-506EED98-30AF-4AD3-8ED4-77B533B629D8.htm</t>
  </si>
  <si>
    <t>GUID-1F342BFE-AF1F-475A-91DF-3BE25C1A8EC6.htm</t>
  </si>
  <si>
    <t>GUID-16967777-5A56-4FEF-9EB1-A271372F2232.htm</t>
  </si>
  <si>
    <t>GUID-992902B0-7AFA-41AF-807D-16C5E469002F.htm</t>
  </si>
  <si>
    <t>GUID-D55BC419-B02A-4F61-A10E-B12DEC2BD6C9</t>
  </si>
  <si>
    <t>Working with features</t>
  </si>
  <si>
    <t>GUID-3ACF705D-81A0-4D75-B1C3-C34E8E959452.htm</t>
  </si>
  <si>
    <t>GUID-4EF22A0E-CC6D-40FA-9F3A-3C4FDB97DBB2</t>
  </si>
  <si>
    <t>GUID-579C5EF0-9833-49A2-B14B-DC413F8288F0</t>
  </si>
  <si>
    <t>Feature Properties dialog</t>
  </si>
  <si>
    <t>GUID-2FC5B322-08D9-4686-B174-030A820FDE1F.htm</t>
  </si>
  <si>
    <t>GUID-F4E5FE15-996A-48F9-8400-B514F9D4387A.htm</t>
  </si>
  <si>
    <t>GUID-48D06284-898E-430E-A176-D28CCEA86216.htm</t>
  </si>
  <si>
    <t>GUID-0E38F825-7BFB-4C17-8FD6-F0E219594B25.htm</t>
  </si>
  <si>
    <t>GUID-495B02F8-D250-4572-9B88-64657A2798B2.htm</t>
  </si>
  <si>
    <t>GUID-2FC5B322-08D9-4686-B174-030A820FDE1F</t>
  </si>
  <si>
    <t>Drilling feature attributes</t>
  </si>
  <si>
    <t>GUID-58DB3A42-0CCF-40DC-B691-CD8F432E1CAB.htm</t>
  </si>
  <si>
    <t>GUID-8A481D06-EB63-4CC1-839C-B33C735FD9A7.htm</t>
  </si>
  <si>
    <t>GUID-A932DBE9-9290-43C5-82D8-49BD10924A8D.htm</t>
  </si>
  <si>
    <t>GUID-298D2711-9114-4FA6-9C65-CB3AF7258CA2.htm</t>
  </si>
  <si>
    <t>GUID-58DB3A42-0CCF-40DC-B691-CD8F432E1CAB</t>
  </si>
  <si>
    <t>Dimensions tab (Drilling)</t>
  </si>
  <si>
    <t xml:space="preserve">- In Turn/Mill, 4 axis, </t>
  </si>
  <si>
    <t>GUID-9828B3A2-6BC6-42F3-80A4-1C999AEF8F6A.htm</t>
  </si>
  <si>
    <t>5 axis parts with Z-indexing</t>
  </si>
  <si>
    <t>GUID-9828B3A2-6BC6-42F3-80A4-1C999AEF8F6A</t>
  </si>
  <si>
    <t>Cut feature using Y Axis coordinates</t>
  </si>
  <si>
    <t>Dimensions tab (Surface Milling)</t>
  </si>
  <si>
    <t>GUID-B17A74A4-8DBD-4B5D-9EF0-33A229C304E3.htm</t>
  </si>
  <si>
    <t>GUID-8A481D06-EB63-4CC1-839C-B33C735FD9A7</t>
  </si>
  <si>
    <t>Location tab (Hole)</t>
  </si>
  <si>
    <t>Hole Feature Properties&lt;/str</t>
  </si>
  <si>
    <t>GUID-A932DBE9-9290-43C5-82D8-49BD10924A8D</t>
  </si>
  <si>
    <t>Strategy tab (Drilling)</t>
  </si>
  <si>
    <t>GUID-D291EB18-4750-4501-85CB-026F5FA07E78.htm</t>
  </si>
  <si>
    <t>a</t>
  </si>
  <si>
    <t>tabs.&lt;/</t>
  </si>
  <si>
    <t>GUID-38000735-B846-4849-9F55-8C970FAAC049.htm</t>
  </si>
  <si>
    <t>GUID-5FA77C36-6266-4F92-BC40-ACCD0B125E97.htm</t>
  </si>
  <si>
    <t>GUID-CB77CB6C-3C2C-453B-96D3-A2DB084C3275.htm</t>
  </si>
  <si>
    <t>GUID-D291EB18-4750-4501-85CB-026F5FA07E78</t>
  </si>
  <si>
    <t>Combine with similar holes into canned cycle</t>
  </si>
  <si>
    <t>tab. If you are using a post that supports Fanuc-sty</t>
  </si>
  <si>
    <t>GUID-00454E51-3D73-43A7-8251-B128E51251CE.htm</t>
  </si>
  <si>
    <t>tab contains one of the following symbols:</t>
  </si>
  <si>
    <t>Drilling page</t>
  </si>
  <si>
    <t>GUID-B79D2B6F-DB17-4078-B59B-226C35F9C1EA.htm</t>
  </si>
  <si>
    <t>GUID-CB77CB6C-3C2C-453B-96D3-A2DB084C3275</t>
  </si>
  <si>
    <t>Drill/Mill Options (feature level)</t>
  </si>
  <si>
    <t>cutter compensation</t>
  </si>
  <si>
    <t>GUID-9D72609A-A1CC-452C-9BE0-7C9AE4BC4AF8.htm</t>
  </si>
  <si>
    <t>GUID-5FA77C36-6266-4F92-BC40-ACCD0B125E97</t>
  </si>
  <si>
    <t>Pilot Drill</t>
  </si>
  <si>
    <t>GUID-38000735-B846-4849-9F55-8C970FAAC049</t>
  </si>
  <si>
    <t>Spot Drill</t>
  </si>
  <si>
    <t>GUID-298D2711-9114-4FA6-9C65-CB3AF7258CA2</t>
  </si>
  <si>
    <t>Cycle tab</t>
  </si>
  <si>
    <t>tool's pecking options</t>
  </si>
  <si>
    <t>GUID-F7A3DEBD-FA88-4C83-899F-418EAACE49AA.htm</t>
  </si>
  <si>
    <t>GUID-90EFDBD0-6E59-406E-AFD5-D12F53B353AC</t>
  </si>
  <si>
    <t>initial C-axis position</t>
  </si>
  <si>
    <t>GUID-F4E5FE15-996A-48F9-8400-B514F9D4387A</t>
  </si>
  <si>
    <t>Milling feature attributes</t>
  </si>
  <si>
    <t>GUID-2A7D4A17-B848-48BF-B567-D05602A7AEE8.htm</t>
  </si>
  <si>
    <t>GUID-76BB9C01-93C7-4F54-B9CA-53A531B387B5.htm</t>
  </si>
  <si>
    <t>GUID-417656A4-095F-4F62-AD39-C2E2E62C70C9.htm</t>
  </si>
  <si>
    <t>GUID-88B82FC3-1BF8-4D4C-8A0D-B43F4FBAEB01.htm</t>
  </si>
  <si>
    <t>GUID-6270EF84-BA8F-47A3-8B19-5F94CD456B3F.htm</t>
  </si>
  <si>
    <t>GUID-684DD82B-59BC-47AA-ACFA-980241389EC2.htm</t>
  </si>
  <si>
    <t>GUID-355CA280-574F-4541-970F-7F22ECE9940C.htm</t>
  </si>
  <si>
    <t>GUID-22AF2C03-2242-45CA-B62C-D842BD063D3B.htm</t>
  </si>
  <si>
    <t>GUID-D9552386-19F8-4F89-8D2F-A6F1AD5C2821.htm</t>
  </si>
  <si>
    <t>GUID-A570EFCE-2076-46EC-8BA4-3E4B40922877.htm</t>
  </si>
  <si>
    <t>GUID-2AC4100E-C06D-41DA-B33F-6E19D26CD271.htm</t>
  </si>
  <si>
    <t>GUID-D66BB682-55C8-4F7A-8FBB-19736CEBBDAD.htm</t>
  </si>
  <si>
    <t>GUID-2A7D4A17-B848-48BF-B567-D05602A7AEE8</t>
  </si>
  <si>
    <t>Dimensions tab</t>
  </si>
  <si>
    <t>blue label</t>
  </si>
  <si>
    <t>GUID-E92C588F-E4DC-46B0-B3A6-1639F7F6014A.htm</t>
  </si>
  <si>
    <t>GUID-E92C588F-E4DC-46B0-B3A6-1639F7F6014A</t>
  </si>
  <si>
    <t>Dimensions tab dialogs</t>
  </si>
  <si>
    <t>GUID-9A20E67D-0617-4330-8FB4-14F387F9E0C3.htm</t>
  </si>
  <si>
    <t>GUID-B62E4EF6-0C84-44AB-BEE6-9E74EF8EACF5.htm</t>
  </si>
  <si>
    <t>GUID-8BE3AD36-52F5-437D-8B22-629FEC6D7016.htm</t>
  </si>
  <si>
    <t>GUID-01975D1B-91E0-47E6-B146-A6183F5F3E35.htm</t>
  </si>
  <si>
    <t>GUID-F0938D89-11A8-4E77-9FD1-080D69B65748.htm</t>
  </si>
  <si>
    <t>GUID-304464F8-5D19-4449-9FE2-4560C958EB07.htm</t>
  </si>
  <si>
    <t>GUID-940A969B-879B-4C20-9D14-A93A95B153D8.htm</t>
  </si>
  <si>
    <t>GUID-879F95A7-7C26-4B5A-8D94-9EAD5AF2C006.htm</t>
  </si>
  <si>
    <t>GUID-9A20E67D-0617-4330-8FB4-14F387F9E0C3</t>
  </si>
  <si>
    <t>Select Islands dialog</t>
  </si>
  <si>
    <t>Select the curve</t>
  </si>
  <si>
    <t>GUID-B62E4EF6-0C84-44AB-BEE6-9E74EF8EACF5</t>
  </si>
  <si>
    <t>Select Side Curve dialog</t>
  </si>
  <si>
    <t>GUID-8BE3AD36-52F5-437D-8B22-629FEC6D7016</t>
  </si>
  <si>
    <t>Ordering dialog</t>
  </si>
  <si>
    <t>Select Boundary Curves&lt;/str</t>
  </si>
  <si>
    <t>Automatic Ordering Options&lt;/str</t>
  </si>
  <si>
    <t>GUID-01975D1B-91E0-47E6-B146-A6183F5F3E35</t>
  </si>
  <si>
    <t>Select Boundary Curves dialog</t>
  </si>
  <si>
    <t>Dimensions&lt;/str</t>
  </si>
  <si>
    <t>GUID-F0938D89-11A8-4E77-9FD1-080D69B65748</t>
  </si>
  <si>
    <t>Select Stock Curve dialog</t>
  </si>
  <si>
    <t>select a curve</t>
  </si>
  <si>
    <t>GUID-304464F8-5D19-4449-9FE2-4560C958EB07</t>
  </si>
  <si>
    <t>Select Check Surfaces dialog</t>
  </si>
  <si>
    <t>GUID-31D7DA63-C931-4195-8340-452859C39227.htm</t>
  </si>
  <si>
    <t>GUID-940A969B-879B-4C20-9D14-A93A95B153D8</t>
  </si>
  <si>
    <t>Curve Sorting Options dialog</t>
  </si>
  <si>
    <t>GUID-879F95A7-7C26-4B5A-8D94-9EAD5AF2C006</t>
  </si>
  <si>
    <t>Upper/Lower Curve dialog (WIRE)</t>
  </si>
  <si>
    <t>GUID-76BB9C01-93C7-4F54-B9CA-53A531B387B5</t>
  </si>
  <si>
    <t>Location tab (Milling)</t>
  </si>
  <si>
    <t>4th-axis</t>
  </si>
  <si>
    <t>GUID-BD8FF3FA-6C97-43E3-9841-FFE8F946415D</t>
  </si>
  <si>
    <t>Strategy tab (Milling)</t>
  </si>
  <si>
    <t>GUID-47D45321-43A8-4D0B-B34F-0BA077EFD263.htm</t>
  </si>
  <si>
    <t>GUID-9AEA9727-6604-4993-B7C3-47DE35C39F7D.htm</t>
  </si>
  <si>
    <t>GUID-5E877611-E7A4-41CB-A70D-7D402314B52D.htm</t>
  </si>
  <si>
    <t>GUID-9D72609A-A1CC-452C-9BE0-7C9AE4BC4AF8.htm#GUID-9D72609A-A1CC-452C-9BE0-7C9AE4BC4AF8</t>
  </si>
  <si>
    <t>GUID-29DB7BCB-FCE2-469B-B751-CE97C577EA00.htm</t>
  </si>
  <si>
    <t>stepover type</t>
  </si>
  <si>
    <t>GUID-3E2222DC-41DA-4BA6-9D3E-0EB008EBBD2D.htm</t>
  </si>
  <si>
    <t>GUID-534DCACC-EF01-4F40-B379-C3B17E8788C6.htm</t>
  </si>
  <si>
    <t>GUID-B3ABC375-915F-41D6-B49E-C8C31EB1AA3B.htm</t>
  </si>
  <si>
    <t>NT toolpaths</t>
  </si>
  <si>
    <t>GUID-3F9A54ED-CFE1-4E59-AC50-77B8FB1EA617.htm</t>
  </si>
  <si>
    <t>Semi-finish</t>
  </si>
  <si>
    <t>GUID-B8ABF5E1-B11B-486D-AB0A-66DA0D07E115.htm</t>
  </si>
  <si>
    <t>GUID-F9E28E6D-CCD1-45B1-9A37-19586030134F.htm</t>
  </si>
  <si>
    <t>- Disable this option to avoid ramping to depth on the Finish and Semi-finish pass of a 2.5D feature. This saves machining time.</t>
  </si>
  <si>
    <t>GUID-EF0D0B03-FA32-425A-82E7-10CB9E1F8E30.htm</t>
  </si>
  <si>
    <t>GUID-EAB64D21-5B73-4F99-8201-B752FE239F8B.htm</t>
  </si>
  <si>
    <t>GUID-2120FFBD-BBD0-4AEA-A87D-6FB85634303B.htm</t>
  </si>
  <si>
    <t>GUID-C9A5B155-3A06-4160-B011-3869FB1916CF.htm</t>
  </si>
  <si>
    <t>GUID-9049D3FE-B444-4CE3-BDBC-AD3A29032770.htm</t>
  </si>
  <si>
    <t>GUID-FC5E5379-87DA-4C53-A283-E313B332C896.htm</t>
  </si>
  <si>
    <t>GUID-E53782D9-44CB-46B3-B78F-360820A087E9.htm</t>
  </si>
  <si>
    <t>GUID-1F5E8A2C-7245-4C57-819B-AD046776AEDE.htm</t>
  </si>
  <si>
    <t>GUID-FC5E5379-87DA-4C53-A283-E313B332C896</t>
  </si>
  <si>
    <t>Strategy tab (Thread Milling)</t>
  </si>
  <si>
    <t>GUID-5E877611-E7A4-41CB-A70D-7D402314B52D</t>
  </si>
  <si>
    <t>Part line program</t>
  </si>
  <si>
    <t>GUID-3E2222DC-41DA-4BA6-9D3E-0EB008EBBD2D</t>
  </si>
  <si>
    <t>2.5D stepover types</t>
  </si>
  <si>
    <t>- This toolpath type is based on a series of offset curves.&lt;</t>
  </si>
  <si>
    <t>GUID-B38E840E-E8E2-4298-9671-FC558CCB56A1.htm</t>
  </si>
  <si>
    <t>- This toolpath type uses straight toolpaths that are parallel to each other.&lt;</t>
  </si>
  <si>
    <t>GUID-000F3836-034C-44F1-A90C-47CDB56F3297.htm</t>
  </si>
  <si>
    <t>GUID-222857FA-A918-4FEA-95E8-2B12C93954D0.htm</t>
  </si>
  <si>
    <t>- An offset toolpath, which is machined at the specified cutting feed rate almost all of the time. The optimum tool engagement angle is never exceeded, by replacing difficult toolpath segments with trochoids. This works well for solid carbide tools.&lt;</t>
  </si>
  <si>
    <t>GUID-677A07DA-81CE-4822-B29B-5D682DA0918E.htm</t>
  </si>
  <si>
    <t>differences between Traditional and NT toolpaths</t>
  </si>
  <si>
    <t>GUID-3F9A54ED-CFE1-4E59-AC50-77B8FB1EA617</t>
  </si>
  <si>
    <t>Differences between Traditional and NT toolpaths</t>
  </si>
  <si>
    <t>GUID-677A07DA-81CE-4822-B29B-5D682DA0918E</t>
  </si>
  <si>
    <t>2.5D Vortex example</t>
  </si>
  <si>
    <t>GUID-000F3836-034C-44F1-A90C-47CDB56F3297</t>
  </si>
  <si>
    <t>Zigzag milling method</t>
  </si>
  <si>
    <t xml:space="preserve">attribute. </t>
  </si>
  <si>
    <t>attribute. To more finely control the spacing of multiple clean-up passes, set t</t>
  </si>
  <si>
    <t>GUID-17000559-2F10-485C-82F8-13B40BA3FE57.htm</t>
  </si>
  <si>
    <t>attributes.</t>
  </si>
  <si>
    <t>or t</t>
  </si>
  <si>
    <t xml:space="preserve">attribute is selected, the toolpath </t>
  </si>
  <si>
    <t>GUID-3BAFCC88-0773-4D06-A35D-38B8843A8D31.htm</t>
  </si>
  <si>
    <t>reordered</t>
  </si>
  <si>
    <t>GUID-CCC9E14F-1B07-4CBB-84FA-8ADA36B4C205.htm</t>
  </si>
  <si>
    <t>GUID-17000559-2F10-485C-82F8-13B40BA3FE57</t>
  </si>
  <si>
    <t>Controlling zigzag milling</t>
  </si>
  <si>
    <t>GUID-CCC9E14F-1B07-4CBB-84FA-8ADA36B4C205</t>
  </si>
  <si>
    <t>Reordering zigzag paths</t>
  </si>
  <si>
    <t>GUID-222857FA-A918-4FEA-95E8-2B12C93954D0</t>
  </si>
  <si>
    <t>NT Spiral example</t>
  </si>
  <si>
    <t>GUID-B38E840E-E8E2-4298-9671-FC558CCB56A1</t>
  </si>
  <si>
    <t>Spiral</t>
  </si>
  <si>
    <t>GUID-B08DB94C-5F96-4CD7-A6A1-46D6C3766B3A</t>
  </si>
  <si>
    <t>Individual rough levels</t>
  </si>
  <si>
    <t>GUID-47D45321-43A8-4D0B-B34F-0BA077EFD263</t>
  </si>
  <si>
    <t>Depth first</t>
  </si>
  <si>
    <t>GUID-9AEA9727-6604-4993-B7C3-47DE35C39F7D</t>
  </si>
  <si>
    <t>Min. retract</t>
  </si>
  <si>
    <t>GUID-B8ABF5E1-B11B-486D-AB0A-66DA0D07E115</t>
  </si>
  <si>
    <t>Semi-finish pass</t>
  </si>
  <si>
    <t>for more information.</t>
  </si>
  <si>
    <t>GUID-9049D3FE-B444-4CE3-BDBC-AD3A29032770</t>
  </si>
  <si>
    <t>Finish walls</t>
  </si>
  <si>
    <t>GUID-E53782D9-44CB-46B3-B78F-360820A087E9</t>
  </si>
  <si>
    <t>Spring passes</t>
  </si>
  <si>
    <t>GUID-1F5E8A2C-7245-4C57-819B-AD046776AEDE</t>
  </si>
  <si>
    <t>Wall finish allowance</t>
  </si>
  <si>
    <t>GUID-534DCACC-EF01-4F40-B379-C3B17E8788C6</t>
  </si>
  <si>
    <t>Bi-directional rough</t>
  </si>
  <si>
    <t>Milling page</t>
  </si>
  <si>
    <t>GUID-B3ABC375-915F-41D6-B49E-C8C31EB1AA3B</t>
  </si>
  <si>
    <t>Finish bottom</t>
  </si>
  <si>
    <t>GUID-EAB64D21-5B73-4F99-8201-B752FE239F8B</t>
  </si>
  <si>
    <t>Helical side finish examples</t>
  </si>
  <si>
    <t>GUID-29DB7BCB-FCE2-469B-B751-CE97C577EA00</t>
  </si>
  <si>
    <t>Pre drill</t>
  </si>
  <si>
    <t>GUID-EF0D0B03-FA32-425A-82E7-10CB9E1F8E30</t>
  </si>
  <si>
    <t>Ramp from top</t>
  </si>
  <si>
    <t>GUID-417656A4-095F-4F62-AD39-C2E2E62C70C9</t>
  </si>
  <si>
    <t>Side control tab</t>
  </si>
  <si>
    <t>GUID-88B82FC3-1BF8-4D4C-8A0D-B43F4FBAEB01</t>
  </si>
  <si>
    <t>Right Angle Head tab</t>
  </si>
  <si>
    <t>allow right-angled tool holders</t>
  </si>
  <si>
    <t>http://beehive-stage.autodesk.com/community/service/rest/cloudhelp/resource/cloudhelpchannel/guidcrossbook/jsonp?v=2019&amp;p=FCAM&amp;l=ENU&amp;guid=GUID-20174311-B01C-4BF9-9E8E-7F6D2A31E581</t>
  </si>
  <si>
    <t>Turning feature attributes</t>
  </si>
  <si>
    <t>GUID-6270EF84-BA8F-47A3-8B19-5F94CD456B3F</t>
  </si>
  <si>
    <t>Misc. tab</t>
  </si>
  <si>
    <t>GUID-84182F66-2E2B-4B22-B6BC-914EFCBD4233.htm</t>
  </si>
  <si>
    <t>GUID-C3D0BE6B-2ADB-4FA5-AF85-05B624C0EF86.htm</t>
  </si>
  <si>
    <t>GUID-EBD6CA75-5FA0-451A-830F-6FFF8A6767A3.htm</t>
  </si>
  <si>
    <t>GUID-491FE904-E1FB-4419-8EA9-65BBFCA08856.htm</t>
  </si>
  <si>
    <t>GUID-D70D5E14-7DBB-4301-B8ED-F3636C2B7C26.htm</t>
  </si>
  <si>
    <t>GUID-84182F66-2E2B-4B22-B6BC-914EFCBD4233</t>
  </si>
  <si>
    <t>B-axis fixture location</t>
  </si>
  <si>
    <t>GUID-D70D5E14-7DBB-4301-B8ED-F3636C2B7C26</t>
  </si>
  <si>
    <t>Chamfer depth</t>
  </si>
  <si>
    <t>Misc page</t>
  </si>
  <si>
    <t>GUID-EBD6CA75-5FA0-451A-830F-6FFF8A6767A3</t>
  </si>
  <si>
    <t>Relative plunge</t>
  </si>
  <si>
    <t>GUID-491FE904-E1FB-4419-8EA9-65BBFCA08856</t>
  </si>
  <si>
    <t>Retract-rapid</t>
  </si>
  <si>
    <t>GUID-684DD82B-59BC-47AA-ACFA-980241389EC2</t>
  </si>
  <si>
    <t>Wall tab</t>
  </si>
  <si>
    <t>Milling Feature Properties&lt;/str</t>
  </si>
  <si>
    <t>tab to control the number of steps.</t>
  </si>
  <si>
    <t>tab controls the scallop height of the operation.</t>
  </si>
  <si>
    <t>GUID-B12FE41B-AA3F-445F-B3DB-A852F991DEE1.htm</t>
  </si>
  <si>
    <t>GUID-975CEF37-27C7-4117-BD8D-641F97D43E0D.htm</t>
  </si>
  <si>
    <t>GUID-B12FE41B-AA3F-445F-B3DB-A852F991DEE1</t>
  </si>
  <si>
    <t>Manufacturing milled features with tapered walls</t>
  </si>
  <si>
    <t>GUID-975CEF37-27C7-4117-BD8D-641F97D43E0D</t>
  </si>
  <si>
    <t>Manufacturing steps for milled features with bottom radius regions or cross sections</t>
  </si>
  <si>
    <t>GUID-355CA280-574F-4541-970F-7F22ECE9940C</t>
  </si>
  <si>
    <t>Tools tab</t>
  </si>
  <si>
    <t>GUID-956EA6FE-2FE0-4976-BF30-22C6853E17BA.htm</t>
  </si>
  <si>
    <t>dialog for the selected tool.</t>
  </si>
  <si>
    <t>GUID-6819530D-0901-4D09-8A55-71536A7CE825.htm</t>
  </si>
  <si>
    <t>tab. Click this button to open t</t>
  </si>
  <si>
    <t>GUID-8521D17E-7831-454F-9535-508B7093E322.htm</t>
  </si>
  <si>
    <t>GUID-39D1976A-22DC-4DF3-89D9-B58184DDD0DC.htm</t>
  </si>
  <si>
    <t>create a new tool</t>
  </si>
  <si>
    <t>GUID-22AF2C03-2242-45CA-B62C-D842BD063D3B</t>
  </si>
  <si>
    <t>F/S tab</t>
  </si>
  <si>
    <t>GUID-44EA575F-F8BF-40BA-A5BE-28C0866AA1B5.htm</t>
  </si>
  <si>
    <t>GUID-44EA575F-F8BF-40BA-A5BE-28C0866AA1B5</t>
  </si>
  <si>
    <t>RPM Range</t>
  </si>
  <si>
    <t>Feed/Speed tab</t>
  </si>
  <si>
    <t>GUID-82234B5C-301D-4990-8815-59CCC53A3FC6.htm</t>
  </si>
  <si>
    <t>GUID-D9552386-19F8-4F89-8D2F-A6F1AD5C2821</t>
  </si>
  <si>
    <t>Coolant tab</t>
  </si>
  <si>
    <t>GUID-A570EFCE-2076-46EC-8BA4-3E4B40922877</t>
  </si>
  <si>
    <t>Post Variables tab</t>
  </si>
  <si>
    <t>GUID-E5233AF7-6DE1-48D8-A087-D3797A742CF3</t>
  </si>
  <si>
    <t>dialog to control the toolpath transitions for 2.5D milling. The type of transitions that occur at the beginning and ending of a toolpath depend on whether that portion of the toolpath is</t>
  </si>
  <si>
    <t>closed or an open toolpath</t>
  </si>
  <si>
    <t>GUID-E5E18CE6-267B-4DB9-A5B2-1ADA3FA14A8B.htm</t>
  </si>
  <si>
    <t>tab for each operation. If you are usi</t>
  </si>
  <si>
    <t>Vortex Non-Cutting Moves&lt;/str</t>
  </si>
  <si>
    <t>GUID-E16E7F98-AEDE-465E-B1F1-EB840700B94C.htm</t>
  </si>
  <si>
    <t>GUID-CAE099DF-EBB6-4D11-9BB3-95E2CBD3DB2A.htm</t>
  </si>
  <si>
    <t>GUID-39AF0059-6B93-413C-977B-87C00FDB3E87.htm</t>
  </si>
  <si>
    <t>GUID-B3D9594A-D617-473B-82FB-D6E88A89831B.htm</t>
  </si>
  <si>
    <t>GUID-D192C864-1D48-465D-AE0A-FFA122D8C848.htm</t>
  </si>
  <si>
    <t>GUID-FAE5F26C-4543-4750-B0EB-93451126C0A8.htm</t>
  </si>
  <si>
    <t>GUID-32C8B2AD-DBB0-4A57-92EE-1613481BC575.htm</t>
  </si>
  <si>
    <t>GUID-A5A797E7-EAB6-4ABB-A0EE-88A87F19BE12.htm</t>
  </si>
  <si>
    <t>Default ramping for milled finish passes</t>
  </si>
  <si>
    <t>GUID-F9458DEE-32F1-4DD1-A345-30956D2C1318.htm</t>
  </si>
  <si>
    <t>GUID-B30AECDF-FF9B-4CCB-9834-7F3CACD139C2.htm</t>
  </si>
  <si>
    <t>GUID-B30AECDF-FF9B-4CCB-9834-7F3CACD139C2</t>
  </si>
  <si>
    <t>Transitions for 2.5D milling toolpaths</t>
  </si>
  <si>
    <t>Lead distance</t>
  </si>
  <si>
    <t>GUID-E5E18CE6-267B-4DB9-A5B2-1ADA3FA14A8B</t>
  </si>
  <si>
    <t>Open and closed portions of toolpaths</t>
  </si>
  <si>
    <t>GUID-F9458DEE-32F1-4DD1-A345-30956D2C1318</t>
  </si>
  <si>
    <t>Stepover/Lead tab</t>
  </si>
  <si>
    <t>GUID-CAE099DF-EBB6-4D11-9BB3-95E2CBD3DB2A</t>
  </si>
  <si>
    <t>Distance between cuts</t>
  </si>
  <si>
    <t>GUID-32C8B2AD-DBB0-4A57-92EE-1613481BC575</t>
  </si>
  <si>
    <t>Adding a 90-degree compensation move</t>
  </si>
  <si>
    <t>GUID-D192C864-1D48-465D-AE0A-FFA122D8C848</t>
  </si>
  <si>
    <t>Arc Lead</t>
  </si>
  <si>
    <t>GUID-FAE5F26C-4543-4750-B0EB-93451126C0A8</t>
  </si>
  <si>
    <t>GUID-862F9C0A-3989-4422-BAC2-58AD036DEE5B</t>
  </si>
  <si>
    <t>Milling tab (2D Feature Properties dialog)</t>
  </si>
  <si>
    <t>check surface(s)</t>
  </si>
  <si>
    <t>GUID-2E09DF3A-6F51-4A31-85ED-A135A733AD6F.htm</t>
  </si>
  <si>
    <t>- Enter the ideal [horse] power for the specified width/depth of cut and feed rate on the specified stock material type.</t>
  </si>
  <si>
    <t>GUID-DBAA8051-8E10-4947-A066-76E1126A5629.htm</t>
  </si>
  <si>
    <t>GUID-2C29273D-86D9-47AE-9218-F603C0B331B8.htm</t>
  </si>
  <si>
    <t>dialog</t>
  </si>
  <si>
    <t>GUID-4CFDD88F-17F1-4379-B0AD-5CB21FEE122F.htm</t>
  </si>
  <si>
    <t>GUID-BEF67A7B-91FD-4E01-A8E8-3B08644E8B92.htm</t>
  </si>
  <si>
    <t>set the depth of cut</t>
  </si>
  <si>
    <t>GUID-91488567-CB3B-4DE4-815B-BA05B48D15C8.htm</t>
  </si>
  <si>
    <t>dialog. This button is available when you are using</t>
  </si>
  <si>
    <t>stock model</t>
  </si>
  <si>
    <t>NT toolpath</t>
  </si>
  <si>
    <t>GUID-798F13BF-57A0-490A-B9D6-148CA608D114.htm</t>
  </si>
  <si>
    <t>GUID-01D4FCE9-61D0-4570-B68E-9BC4CF654E5E.htm</t>
  </si>
  <si>
    <t>GUID-038CB671-5A53-4875-837B-DF617E26854D.htm</t>
  </si>
  <si>
    <t>- This attribute applies to a Face feature. Enter the distance, as a percentage of the tool radius, that the tool moves past the stock boundary perpendicular to the cut, in the Y direction (unless you have changed t</t>
  </si>
  <si>
    <t>GUID-065DC8BA-FB1D-4FAD-87BA-50261983446C.htm</t>
  </si>
  <si>
    <t>- Enter the distance, as a percentage of the tool radius, that the tool cuts past the stock boundary in the direction of the cut, on the X axis (unless you have changed t</t>
  </si>
  <si>
    <t>GUID-62FDC402-180E-438F-A6CE-CE6E1BC2D3B3.htm</t>
  </si>
  <si>
    <t>GUID-26042F3F-552F-4288-96A4-2E66AE4475F0.htm</t>
  </si>
  <si>
    <t>GUID-351D6266-B3A1-466C-8BD8-2CAD9C03553B.htm#GUID-351D6266-B3A1-466C-8BD8-2CAD9C03553B</t>
  </si>
  <si>
    <t>GUID-5D9E4FE4-F002-46B3-AF4D-014B9A250DBD.htm</t>
  </si>
  <si>
    <t>for milled features with bottom radius regions or cross sections.</t>
  </si>
  <si>
    <t>GUID-975CEF37-27C7-4117-BD8D-641F97D43E0D.htm#GUID-975CEF37-27C7-4117-BD8D-641F97D43E0D</t>
  </si>
  <si>
    <t>GUID-684E703A-2143-403F-B58A-17AB42F91C33.htm</t>
  </si>
  <si>
    <t>GUID-A53186B7-1CD6-4D39-88B4-28934EDBA0D0.htm</t>
  </si>
  <si>
    <t>GUID-81B477AD-30CE-4AE3-B3DD-140DDEB0AE69.htm</t>
  </si>
  <si>
    <t>GUID-B7038103-EE81-407B-BB88-579997906D9B.htm</t>
  </si>
  <si>
    <t>GUID-351D6266-B3A1-466C-8BD8-2CAD9C03553B.htm</t>
  </si>
  <si>
    <t>GUID-BEF67A7B-91FD-4E01-A8E8-3B08644E8B92</t>
  </si>
  <si>
    <t>Mult. rough diameters</t>
  </si>
  <si>
    <t>GUID-B7038103-EE81-407B-BB88-579997906D9B</t>
  </si>
  <si>
    <t>Output Options dialog</t>
  </si>
  <si>
    <t>GUID-4CFDD88F-17F1-4379-B0AD-5CB21FEE122F</t>
  </si>
  <si>
    <t>Curly Corner dialog</t>
  </si>
  <si>
    <t>GUID-91488567-CB3B-4DE4-815B-BA05B48D15C8</t>
  </si>
  <si>
    <t>Overriding the depth of cut</t>
  </si>
  <si>
    <t>tab of the Feature Properties dialog.</t>
  </si>
  <si>
    <t>GUID-684E703A-2143-403F-B58A-17AB42F91C33</t>
  </si>
  <si>
    <t>Draft flat scallop height</t>
  </si>
  <si>
    <t>Manufacturing steps for milled features with bottom radius regions</t>
  </si>
  <si>
    <t>GUID-1B72CD6F-97FE-4C2C-BC35-73F2CC4C4BE1.htm</t>
  </si>
  <si>
    <t>GUID-A53186B7-1CD6-4D39-88B4-28934EDBA0D0</t>
  </si>
  <si>
    <t>Draft radius scallop height</t>
  </si>
  <si>
    <t>GUID-065DC8BA-FB1D-4FAD-87BA-50261983446C</t>
  </si>
  <si>
    <t>Last pass overcut % examples</t>
  </si>
  <si>
    <t>Facing page</t>
  </si>
  <si>
    <t>GUID-CDD9CEE4-A653-4DD6-B6C7-64B19C72FDF2.htm</t>
  </si>
  <si>
    <t>GUID-62FDC402-180E-438F-A6CE-CE6E1BC2D3B3</t>
  </si>
  <si>
    <t>Lateral overcut % examples</t>
  </si>
  <si>
    <t>GUID-038CB671-5A53-4875-837B-DF617E26854D</t>
  </si>
  <si>
    <t>Mult. finish diameter(s)</t>
  </si>
  <si>
    <t>GUID-81B477AD-30CE-4AE3-B3DD-140DDEB0AE69</t>
  </si>
  <si>
    <t>Radius tool scallop height</t>
  </si>
  <si>
    <t>GUID-26042F3F-552F-4288-96A4-2E66AE4475F0</t>
  </si>
  <si>
    <t>Ramp diameter % for thread milling</t>
  </si>
  <si>
    <t>GUID-5D9E4FE4-F002-46B3-AF4D-014B9A250DBD</t>
  </si>
  <si>
    <t>Start angle</t>
  </si>
  <si>
    <t>GUID-351D6266-B3A1-466C-8BD8-2CAD9C03553B</t>
  </si>
  <si>
    <t>Thread mill diagram</t>
  </si>
  <si>
    <t>Thread Mill page</t>
  </si>
  <si>
    <t>GUID-798F13BF-57A0-490A-B9D6-148CA608D114</t>
  </si>
  <si>
    <t>Toolpath corner % (2D)</t>
  </si>
  <si>
    <t>High speed machining application of toolpath corner %</t>
  </si>
  <si>
    <t>GUID-6094BB00-023C-4FCB-8572-DD5C7514B3E7.htm</t>
  </si>
  <si>
    <t>GUID-6094BB00-023C-4FCB-8572-DD5C7514B3E7</t>
  </si>
  <si>
    <t>High speed machining application of toolpath corner</t>
  </si>
  <si>
    <t>stepovers</t>
  </si>
  <si>
    <t>depth of cut</t>
  </si>
  <si>
    <t>tool loads dialog</t>
  </si>
  <si>
    <t>GUID-2C29273D-86D9-47AE-9218-F603C0B331B8</t>
  </si>
  <si>
    <t>Total stock (2D)</t>
  </si>
  <si>
    <t>GUID-01D4FCE9-61D0-4570-B68E-9BC4CF654E5E</t>
  </si>
  <si>
    <t>Trochoidal cut slot</t>
  </si>
  <si>
    <t>GUID-DBAA8051-8E10-4947-A066-76E1126A5629</t>
  </si>
  <si>
    <t>Target horsepower</t>
  </si>
  <si>
    <t>feed optimization</t>
  </si>
  <si>
    <t>GUID-D327815B-841A-4D1A-AFFD-516E780DA4D6.htm</t>
  </si>
  <si>
    <t>Peripheral feeds</t>
  </si>
  <si>
    <t>GUID-2148B357-1024-4E0C-8E20-3FB6DF99572E.htm</t>
  </si>
  <si>
    <t>GUID-2AC4100E-C06D-41DA-B33F-6E19D26CD271</t>
  </si>
  <si>
    <t>Plunge tab</t>
  </si>
  <si>
    <t xml:space="preserve">attribute </t>
  </si>
  <si>
    <t>GUID-BA0EA501-1B75-4F36-B1E0-990E370DC2CC.htm#GUID-BA0EA501-1B75-4F36-B1E0-990E370DC2CC</t>
  </si>
  <si>
    <t>GUID-C928DC22-D622-4C1D-AC35-2F18FC7B0C97.htm</t>
  </si>
  <si>
    <t>GUID-DC270BAC-C617-47AF-B00C-C722F8905227.htm</t>
  </si>
  <si>
    <t>multiple plunge points</t>
  </si>
  <si>
    <t>GUID-C86D4127-D18F-4310-B5F9-6B2A30BE5A13.htm</t>
  </si>
  <si>
    <t>GUID-7691B2B2-2AE6-4AE5-88FF-40AC20A87C16.htm</t>
  </si>
  <si>
    <t>GUID-6CFBBFC3-4DA6-44B7-B47F-9B7B0141554F.htm</t>
  </si>
  <si>
    <t>GUID-3261E82D-DFC1-41A9-A455-6907850F5933.htm</t>
  </si>
  <si>
    <t>GUID-8C55282B-792F-477D-921D-68CC0E3ECF8D.htm</t>
  </si>
  <si>
    <t>GUID-DC270BAC-C617-47AF-B00C-C722F8905227</t>
  </si>
  <si>
    <t>Minimum Ramp Distances dialog</t>
  </si>
  <si>
    <t>Plunge&lt;/str</t>
  </si>
  <si>
    <t>GUID-3261E82D-DFC1-41A9-A455-6907850F5933</t>
  </si>
  <si>
    <t>Helical Ramp Options dialog (Feature level)</t>
  </si>
  <si>
    <t>GUID-C86D4127-D18F-4310-B5F9-6B2A30BE5A13</t>
  </si>
  <si>
    <t>Multiple Plunge points and Start points</t>
  </si>
  <si>
    <t>GUID-8C55282B-792F-477D-921D-68CC0E3ECF8D</t>
  </si>
  <si>
    <t>Multiple start points example</t>
  </si>
  <si>
    <t>GUID-C928DC22-D622-4C1D-AC35-2F18FC7B0C97</t>
  </si>
  <si>
    <t>Max ramp distance</t>
  </si>
  <si>
    <t>Milling tab (Z-level rough)</t>
  </si>
  <si>
    <t>GUID-8940D735-8A87-4A2B-91B0-431650AC9C06.htm</t>
  </si>
  <si>
    <t>Milling tab (Parallel rough)</t>
  </si>
  <si>
    <t>GUID-BB2DA72C-70B9-44F0-94AB-3CBAF33551A9.htm</t>
  </si>
  <si>
    <t>GUID-6CFBBFC3-4DA6-44B7-B47F-9B7B0141554F</t>
  </si>
  <si>
    <t>Helical ramping</t>
  </si>
  <si>
    <t>Using zig-zag ramping to mill a helical path for a simple groove</t>
  </si>
  <si>
    <t>GUID-FB6F1729-410E-458A-9571-BBDA05058D80.htm</t>
  </si>
  <si>
    <t>GUID-7691B2B2-2AE6-4AE5-88FF-40AC20A87C16</t>
  </si>
  <si>
    <t>Start point</t>
  </si>
  <si>
    <t>multiple start points</t>
  </si>
  <si>
    <t>GUID-D66BB682-55C8-4F7A-8FBB-19736CEBBDAD</t>
  </si>
  <si>
    <t>Toolpaths tab</t>
  </si>
  <si>
    <t>dialog to enable editing.</t>
  </si>
  <si>
    <t>GUID-B13EF976-3D1E-46B1-8D0C-C08204FCC95E.htm</t>
  </si>
  <si>
    <t>GUID-621B940D-B4A7-4F49-A75B-37314EBE265E.htm</t>
  </si>
  <si>
    <t>GUID-0509AD64-A2C6-44C2-91BE-F74905346974.htm</t>
  </si>
  <si>
    <t>GUID-DAB82FAD-D20D-46BE-A8E4-DE44CB476AF0.htm</t>
  </si>
  <si>
    <t>GUID-7C09EB57-98D7-40ED-AC96-4AB7080C656C.htm</t>
  </si>
  <si>
    <t>GUID-3489DFF9-75E7-4C59-8E4F-2BE6B1808E9E.htm</t>
  </si>
  <si>
    <t>GUID-711EBD55-0EFE-43AE-B677-B99939A5490A.htm</t>
  </si>
  <si>
    <t>GUID-E4E7411A-3444-4346-8049-DFF75340AE02.htm</t>
  </si>
  <si>
    <t>context menu</t>
  </si>
  <si>
    <t>GUID-FF9110DC-0D80-4125-B476-75541F4417C5.htm</t>
  </si>
  <si>
    <t>GUID-B13EF976-3D1E-46B1-8D0C-C08204FCC95E</t>
  </si>
  <si>
    <t>Edit Toolpath Segment dialog</t>
  </si>
  <si>
    <t>Toolpaths&lt;/str</t>
  </si>
  <si>
    <t>GUID-621B940D-B4A7-4F49-A75B-37314EBE265E</t>
  </si>
  <si>
    <t>Delete Toolpath Segment dialog</t>
  </si>
  <si>
    <t>GUID-0509AD64-A2C6-44C2-91BE-F74905346974</t>
  </si>
  <si>
    <t>Split Toolpath Segment dialog</t>
  </si>
  <si>
    <t>GUID-DAB82FAD-D20D-46BE-A8E4-DE44CB476AF0</t>
  </si>
  <si>
    <t>Add Toolpath Curve dialog</t>
  </si>
  <si>
    <t>GUID-7C09EB57-98D7-40ED-AC96-4AB7080C656C</t>
  </si>
  <si>
    <t>Add Toolpath Segment dialog</t>
  </si>
  <si>
    <t>GUID-3489DFF9-75E7-4C59-8E4F-2BE6B1808E9E</t>
  </si>
  <si>
    <t>Add NC Code Text dialog</t>
  </si>
  <si>
    <t>GUID-711EBD55-0EFE-43AE-B677-B99939A5490A</t>
  </si>
  <si>
    <t>Extract Toolpath Curve dialog</t>
  </si>
  <si>
    <t>GUID-E4E7411A-3444-4346-8049-DFF75340AE02</t>
  </si>
  <si>
    <t>Add Operation to Toolpath dialog</t>
  </si>
  <si>
    <t>GUID-FF9110DC-0D80-4125-B476-75541F4417C5</t>
  </si>
  <si>
    <t>Options</t>
  </si>
  <si>
    <t>GUID-48D06284-898E-430E-A176-D28CCEA86216</t>
  </si>
  <si>
    <t>3D milling feature attributes</t>
  </si>
  <si>
    <t>GUID-0F8580F7-3183-4EBA-BE38-6E94A8A1DBD2.htm</t>
  </si>
  <si>
    <t>GUID-8CFBDE79-6B5C-48D4-A5C1-210F9367AD7C.htm</t>
  </si>
  <si>
    <t>GUID-C94BB20E-587A-4521-8B93-54C1F2EB87F8.htm</t>
  </si>
  <si>
    <t>GUID-9A390515-836A-4545-B23A-8E1401152CFA.htm</t>
  </si>
  <si>
    <t>GUID-16DE7B85-756C-486C-BDDE-B415DFF84EA8.htm</t>
  </si>
  <si>
    <t>GUID-F3C4A99C-378D-4FD8-AAD4-118FD325319A.htm</t>
  </si>
  <si>
    <t>GUID-F3B8D0B0-3F78-469A-B022-482DA5B5FABC.htm</t>
  </si>
  <si>
    <t>GUID-2CF109B9-FA2F-4F39-9C38-BC2054EA6AE5.htm</t>
  </si>
  <si>
    <t>GUID-6CF8C0AB-736B-4D5E-9BAF-994BBB47266D.htm</t>
  </si>
  <si>
    <t>GUID-D795EB1A-D67A-4753-A601-9D084F12A971.htm</t>
  </si>
  <si>
    <t>GUID-7364682A-7F7D-45A2-AFA5-82D1ED9DA936.htm</t>
  </si>
  <si>
    <t>GUID-B17A74A4-8DBD-4B5D-9EF0-33A229C304E3</t>
  </si>
  <si>
    <t>dialog to change which surfaces are machined.</t>
  </si>
  <si>
    <t>GUID-386BE0D0-870A-4091-A948-6E6E4C7B5541.htm</t>
  </si>
  <si>
    <t>Select Check Surfaces&lt;/str</t>
  </si>
  <si>
    <t>GUID-7FF3EC59-34B0-4984-84D3-F65E59F79B58.htm</t>
  </si>
  <si>
    <t>GUID-7FF3EC59-34B0-4984-84D3-F65E59F79B58</t>
  </si>
  <si>
    <t>Dimensions tab (3D chamfer)</t>
  </si>
  <si>
    <t>Chamfer Properties&lt;/str</t>
  </si>
  <si>
    <t>GUID-386BE0D0-870A-4091-A948-6E6E4C7B5541</t>
  </si>
  <si>
    <t>Select Part Surfaces dialog</t>
  </si>
  <si>
    <t>GUID-D795EB1A-D67A-4753-A601-9D084F12A971</t>
  </si>
  <si>
    <t>Tool Axis tab</t>
  </si>
  <si>
    <t>stock axis</t>
  </si>
  <si>
    <t>GUID-A14690B9-75C9-452C-9F8F-DC5BB8E2C73F.htm</t>
  </si>
  <si>
    <t>GUID-A14690B9-75C9-452C-9F8F-DC5BB8E2C73F</t>
  </si>
  <si>
    <t>Turn/Mill B-axis rotary example</t>
  </si>
  <si>
    <t>GUID-0F8580F7-3183-4EBA-BE38-6E94A8A1DBD2</t>
  </si>
  <si>
    <t>Process tab</t>
  </si>
  <si>
    <t>Parallel</t>
  </si>
  <si>
    <t>GUID-7462F214-7D27-44E2-8724-AFFEDDE22520.htm</t>
  </si>
  <si>
    <t>Z level finish</t>
  </si>
  <si>
    <t>GUID-A538A0C8-DBB8-4798-B399-191D9A2CB4B1.htm</t>
  </si>
  <si>
    <t>Isoline milling</t>
  </si>
  <si>
    <t>2D spiral</t>
  </si>
  <si>
    <t>GUID-93360A4E-BB56-488B-BA40-5C7AEC36BD4E.htm</t>
  </si>
  <si>
    <t>3D spiral</t>
  </si>
  <si>
    <t>GUID-9A8E1933-8C96-4412-8434-73835881F4D9.htm</t>
  </si>
  <si>
    <t>Radial milling</t>
  </si>
  <si>
    <t>GUID-1778CF57-A4DD-415D-9AFF-69251CF47D01.htm</t>
  </si>
  <si>
    <t>Flowline milling</t>
  </si>
  <si>
    <t>GUID-219B79ED-F3C2-4672-B5DE-8597A0E63B71.htm</t>
  </si>
  <si>
    <t>Between 2 curves</t>
  </si>
  <si>
    <t>GUID-2B8FFF36-209F-462F-BEE9-4C39362DF0F5.htm</t>
  </si>
  <si>
    <t>operations overview</t>
  </si>
  <si>
    <t>GUID-49556E8A-5BE9-4A77-A210-4C66ABA8A90A.htm</t>
  </si>
  <si>
    <t>GUID-8CFBDE79-6B5C-48D4-A5C1-210F9367AD7C</t>
  </si>
  <si>
    <t>Machining Side tab (3D)</t>
  </si>
  <si>
    <t>Surface Milling Properties&lt;/str</t>
  </si>
  <si>
    <t>tries to cut on the appropriate side</t>
  </si>
  <si>
    <t>GUID-51407F6C-74EF-4E2A-B77B-C55D5B99AA9E.htm</t>
  </si>
  <si>
    <t>GUID-51407F6C-74EF-4E2A-B77B-C55D5B99AA9E</t>
  </si>
  <si>
    <t>Automatic flipping</t>
  </si>
  <si>
    <t>GUID-C94BB20E-587A-4521-8B93-54C1F2EB87F8</t>
  </si>
  <si>
    <t>Misc. tab (3D)</t>
  </si>
  <si>
    <t>GUID-0A3DE821-82CF-4405-BBB2-4279C1453ED0.htm</t>
  </si>
  <si>
    <t>GUID-0A3DE821-82CF-4405-BBB2-4279C1453ED0</t>
  </si>
  <si>
    <t>Base priority</t>
  </si>
  <si>
    <t>Operations page</t>
  </si>
  <si>
    <t>GUID-902DDE16-9D1C-4169-9442-D847840859A9.htm</t>
  </si>
  <si>
    <t>GUID-4C557756-8FC8-4F0F-BC16-5DF458FF7CF5.htm</t>
  </si>
  <si>
    <t>GUID-9A390515-836A-4545-B23A-8E1401152CFA</t>
  </si>
  <si>
    <t>Strategy tab (3D)</t>
  </si>
  <si>
    <t>dialog for 3D surface milling depend on the strategy.</t>
  </si>
  <si>
    <t>GUID-B0F4E89E-AE7A-4469-B71C-863E35A48039.htm</t>
  </si>
  <si>
    <t>GUID-41C12EB2-DC42-4260-9CF7-680328EABB84.htm</t>
  </si>
  <si>
    <t>GUID-36ED46FD-476E-413A-9803-0D0E5216487B.htm</t>
  </si>
  <si>
    <t>GUID-CF6B997A-76B4-4E13-991B-7957CDF61B35.htm</t>
  </si>
  <si>
    <t>GUID-81158D15-CB36-40D4-BC45-5090FAB44D05.htm</t>
  </si>
  <si>
    <t>GUID-8C8E9C53-F68D-4008-9992-57BC56850A42.htm</t>
  </si>
  <si>
    <t>GUID-3C2A7F89-80C1-4DA9-B8B8-C7D8E3D41A4C.htm</t>
  </si>
  <si>
    <t>GUID-F55C4C91-9E59-4D8E-A51C-EE9D5CA66DBF.htm</t>
  </si>
  <si>
    <t>GUID-30F41FA5-6CCE-4740-A478-4E6631463CED.htm</t>
  </si>
  <si>
    <t>GUID-7019D466-B5ED-41CE-89FA-01555ABC680E.htm</t>
  </si>
  <si>
    <t>GUID-80CC0B72-8144-47B7-8DF1-946EDA3531A8.htm</t>
  </si>
  <si>
    <t>GUID-3FC8B701-992E-4C5E-BF38-D022A9C82FE4.htm</t>
  </si>
  <si>
    <t>GUID-26C8ADE7-0FDB-4598-8AA0-A542301D6119.htm</t>
  </si>
  <si>
    <t>GUID-C92C17B3-A06F-46C8-BD85-1FA650DA30B5.htm</t>
  </si>
  <si>
    <t>GUID-963C77CD-6561-43E6-A2F0-58333D4F51AF.htm</t>
  </si>
  <si>
    <t>GUID-63B7722B-41EF-4C52-8CA7-23C4FEC970C4.htm</t>
  </si>
  <si>
    <t>GUID-910CCEBA-B5F0-498D-ABA9-37FF07194CFA.htm</t>
  </si>
  <si>
    <t>GUID-04138D8F-C525-4EBF-9FEA-C75D2E304C5A.htm</t>
  </si>
  <si>
    <t>GUID-B0F4E89E-AE7A-4469-B71C-863E35A48039</t>
  </si>
  <si>
    <t>Strategy tab (Z-level rough)</t>
  </si>
  <si>
    <t>GUID-8DD7D3F4-5ADF-43D0-8655-BD59EDF38401.htm</t>
  </si>
  <si>
    <t>GUID-C5983774-E8E5-4AF4-8877-F35EAC7049D1.htm</t>
  </si>
  <si>
    <t>- The tool cuts from the outside to the inside of the stock in a continuous radial movement. This is the default option.&lt;</t>
  </si>
  <si>
    <t>GUID-457242F4-ECC0-40A2-9BAF-B8403AE4F6BE.htm</t>
  </si>
  <si>
    <t>- The tool plunges into the stock and cuts outwards.&lt;</t>
  </si>
  <si>
    <t>GUID-144E29A2-1773-4E0C-8D74-7592A813AEBB.htm</t>
  </si>
  <si>
    <t>- The tool cuts from the outside to the inside of the stock. The tool outlines the surfaces and cuts large sections last.&lt;</t>
  </si>
  <si>
    <t>GUID-7E2E9713-84EE-4963-931F-602CC53336A4.htm</t>
  </si>
  <si>
    <t>GUID-CA8A989B-D81D-44EC-A46F-3A648F5B6F68.htm</t>
  </si>
  <si>
    <t>GUID-CA8A989B-D81D-44EC-A46F-3A648F5B6F68</t>
  </si>
  <si>
    <t>Z-Level Rough Remachining Options dialog</t>
  </si>
  <si>
    <t>tab.</t>
  </si>
  <si>
    <t>GUID-BEF67A7B-91FD-4E01-A8E8-3B08644E8B92.htm#GUID-BEF67A7B-91FD-4E01-A8E8-3B08644E8B92</t>
  </si>
  <si>
    <t>GUID-606D22F9-B9B3-4106-AA01-516CDC8F8BFD.htm</t>
  </si>
  <si>
    <t>GUID-606D22F9-B9B3-4106-AA01-516CDC8F8BFD</t>
  </si>
  <si>
    <t>Step cutting diagram</t>
  </si>
  <si>
    <t>GUID-E16E7F98-AEDE-465E-B1F1-EB840700B94C</t>
  </si>
  <si>
    <t>Vortex Non-Cutting Moves dialog</t>
  </si>
  <si>
    <t>GUID-C5983774-E8E5-4AF4-8877-F35EAC7049D1</t>
  </si>
  <si>
    <t>Classify slices as 3D Pocket or Boss</t>
  </si>
  <si>
    <t>GUID-8DD7D3F4-5ADF-43D0-8655-BD59EDF38401</t>
  </si>
  <si>
    <t>Continuous spiral (Z-level rough)</t>
  </si>
  <si>
    <t>GUID-457242F4-ECC0-40A2-9BAF-B8403AE4F6BE</t>
  </si>
  <si>
    <t>Offset Direction Automatic</t>
  </si>
  <si>
    <t>GUID-144E29A2-1773-4E0C-8D74-7592A813AEBB</t>
  </si>
  <si>
    <t>Offset Direction In to out</t>
  </si>
  <si>
    <t>GUID-7E2E9713-84EE-4963-931F-602CC53336A4</t>
  </si>
  <si>
    <t>Offset Direction Out to in</t>
  </si>
  <si>
    <t>GUID-41C12EB2-DC42-4260-9CF7-680328EABB84</t>
  </si>
  <si>
    <t>Strategy tab (Parallel rough/finish)</t>
  </si>
  <si>
    <t>GUID-D94EC403-8A10-4E90-BB91-F6FDB4FCEA8D.htm</t>
  </si>
  <si>
    <t>GUID-D94EC403-8A10-4E90-BB91-F6FDB4FCEA8D</t>
  </si>
  <si>
    <t>Parallel angle</t>
  </si>
  <si>
    <t>Strategy tab (Plunge rough)</t>
  </si>
  <si>
    <t>GUID-36ED46FD-476E-413A-9803-0D0E5216487B</t>
  </si>
  <si>
    <t>GUID-CF6B997A-76B4-4E13-991B-7957CDF61B35</t>
  </si>
  <si>
    <t>Strategy tab (Z-level finish)</t>
  </si>
  <si>
    <t>tab is available.</t>
  </si>
  <si>
    <t>GUID-9F2FCD24-06E3-4B60-AE0D-92CB3AEB774D.htm</t>
  </si>
  <si>
    <t>GUID-7CD1261E-1D9E-4DE9-9A8F-41D962C645AE.htm</t>
  </si>
  <si>
    <t>GUID-9F2FCD24-06E3-4B60-AE0D-92CB3AEB774D</t>
  </si>
  <si>
    <t>Interleave spiral paths</t>
  </si>
  <si>
    <t>, instead of an explicit Z increment. How accurately the toolpaths fit the surfaces is controlled by t</t>
  </si>
  <si>
    <t>GUID-C45C9F4C-3090-41E3-BE51-7EE19A896D28.htm</t>
  </si>
  <si>
    <t>parameter. To minimize retracts, you may also have to adjust t</t>
  </si>
  <si>
    <t>tab, but deselect t</t>
  </si>
  <si>
    <t>tab and select t</t>
  </si>
  <si>
    <t>tab and sele</t>
  </si>
  <si>
    <t>GUID-7CD1261E-1D9E-4DE9-9A8F-41D962C645AE</t>
  </si>
  <si>
    <t>Bottom up example</t>
  </si>
  <si>
    <t>Strategy tab (Horizontal + Vertical)</t>
  </si>
  <si>
    <t>GUID-81158D15-CB36-40D4-BC45-5090FAB44D05</t>
  </si>
  <si>
    <t>Strategy tab (Isoline finish)</t>
  </si>
  <si>
    <t>GUID-8C8E9C53-F68D-4008-9992-57BC56850A42</t>
  </si>
  <si>
    <t>Strategy tab (2D spiral finish)</t>
  </si>
  <si>
    <t>GUID-3C2A7F89-80C1-4DA9-B8B8-C7D8E3D41A4C</t>
  </si>
  <si>
    <t>Strategy tab (3D spiral finish)</t>
  </si>
  <si>
    <t>raceline smoothing attribute, but smooths all toolpaths, not just corners.</t>
  </si>
  <si>
    <t>GUID-F55C4C91-9E59-4D8E-A51C-EE9D5CA66DBF</t>
  </si>
  <si>
    <t>Strategy tab (radial finish)</t>
  </si>
  <si>
    <t>GUID-30F41FA5-6CCE-4740-A478-4E6631463CED</t>
  </si>
  <si>
    <t>Strategy tab (Flowline finish)</t>
  </si>
  <si>
    <t>GUID-7019D466-B5ED-41CE-89FA-01555ABC680E</t>
  </si>
  <si>
    <t>Strategy tab (Between two curves)</t>
  </si>
  <si>
    <t>GUID-80CC0B72-8144-47B7-8DF1-946EDA3531A8</t>
  </si>
  <si>
    <t>GUID-3FC8B701-992E-4C5E-BF38-D022A9C82FE4</t>
  </si>
  <si>
    <t>Strategy tab (Corner remachining)</t>
  </si>
  <si>
    <t>remachining</t>
  </si>
  <si>
    <t>GUID-38A86E29-A4DB-4D32-A501-FDC0C9DD7111.htm</t>
  </si>
  <si>
    <t>GUID-75A43798-0DC7-43B1-B3EB-76DD0ABC7479.htm</t>
  </si>
  <si>
    <t>GUID-75A43798-0DC7-43B1-B3EB-76DD0ABC7479</t>
  </si>
  <si>
    <t>Detection angle</t>
  </si>
  <si>
    <t>Strategy tab (Pencil)</t>
  </si>
  <si>
    <t>GUID-38A86E29-A4DB-4D32-A501-FDC0C9DD7111</t>
  </si>
  <si>
    <t>Remove deep cuts</t>
  </si>
  <si>
    <t>GUID-26C8ADE7-0FDB-4598-8AA0-A542301D6119</t>
  </si>
  <si>
    <t>GUID-C92C17B3-A06F-46C8-BD85-1FA650DA30B5</t>
  </si>
  <si>
    <t>Strategy tab (Four-axis rotary)</t>
  </si>
  <si>
    <t>GUID-963C77CD-6561-43E6-A2F0-58333D4F51AF</t>
  </si>
  <si>
    <t>Strategy tab (Swarf)</t>
  </si>
  <si>
    <t>GUID-63B7722B-41EF-4C52-8CA7-23C4FEC970C4</t>
  </si>
  <si>
    <t>Strategy tab (5-axis trim)</t>
  </si>
  <si>
    <t>GUID-910CCEBA-B5F0-498D-ABA9-37FF07194CFA</t>
  </si>
  <si>
    <t>Strategy tab (Steep and shallow)</t>
  </si>
  <si>
    <t>GUID-808FBF83-1A16-4880-8A56-4BB38485ADA5.htm</t>
  </si>
  <si>
    <t>GUID-808FBF83-1A16-4880-8A56-4BB38485ADA5</t>
  </si>
  <si>
    <t>Smoothing</t>
  </si>
  <si>
    <t>GUID-04138D8F-C525-4EBF-9FEA-C75D2E304C5A</t>
  </si>
  <si>
    <t>Remachining dialog</t>
  </si>
  <si>
    <t>GUID-7280BAD9-80C9-4CC8-A2E0-9190BB7B1C1E.htm</t>
  </si>
  <si>
    <t>planar remachining</t>
  </si>
  <si>
    <t>GUID-425318CE-2DC1-4A49-858D-080B57B2C9C8.htm</t>
  </si>
  <si>
    <t>GUID-A2580813-E9E2-41A6-A455-4C38773EE0A8.htm</t>
  </si>
  <si>
    <t>GUID-A2580813-E9E2-41A6-A455-4C38773EE0A8</t>
  </si>
  <si>
    <t>Minimum rest material</t>
  </si>
  <si>
    <t>GUID-16DE7B85-756C-486C-BDDE-B415DFF84EA8</t>
  </si>
  <si>
    <t>Edges tab</t>
  </si>
  <si>
    <t>performance</t>
  </si>
  <si>
    <t>GUID-7ADC2B7C-E7E0-4F1D-A253-9C3360FA7AE6.htm</t>
  </si>
  <si>
    <t>button.</t>
  </si>
  <si>
    <t>GUID-0F7020CA-531E-43AB-A6F3-9391BAB81677.htm</t>
  </si>
  <si>
    <t>GUID-A7913E22-2683-4A15-9D83-7A966329763D.htm</t>
  </si>
  <si>
    <t>GUID-0F7020CA-531E-43AB-A6F3-9391BAB81677</t>
  </si>
  <si>
    <t>Advanced part boundary options</t>
  </si>
  <si>
    <t>GUID-A7913E22-2683-4A15-9D83-7A966329763D</t>
  </si>
  <si>
    <t>Advanced part boundary examples</t>
  </si>
  <si>
    <t>GUID-7ADC2B7C-E7E0-4F1D-A253-9C3360FA7AE6</t>
  </si>
  <si>
    <t>Edges performance</t>
  </si>
  <si>
    <t>GUID-F3C4A99C-378D-4FD8-AAD4-118FD325319A</t>
  </si>
  <si>
    <t>Stock tab</t>
  </si>
  <si>
    <t>dialog. Additional options are displayed f</t>
  </si>
  <si>
    <t>GUID-15DC7A3A-94D8-44DA-ABA2-275183BE54D9.htm</t>
  </si>
  <si>
    <t>2D spiral toolpaths</t>
  </si>
  <si>
    <t>GUID-802BB3A8-C133-4099-9B45-1E6AFCE4F406.htm</t>
  </si>
  <si>
    <t>3D spiral toolpaths</t>
  </si>
  <si>
    <t>all other techniques</t>
  </si>
  <si>
    <t>GUID-4850E7D0-CB83-48AA-B7C7-F7A4CDCD7C5F.htm#GUID-4850E7D0-CB83-48AA-B7C7-F7A4CDCD7C5F</t>
  </si>
  <si>
    <t>GUID-F8720E52-9A29-4842-98C6-549E1AF7206B.htm</t>
  </si>
  <si>
    <t>GUID-64650F7C-CA48-45C3-8A91-C27A88B8A149.htm</t>
  </si>
  <si>
    <t>GUID-F8720E52-9A29-4842-98C6-549E1AF7206B</t>
  </si>
  <si>
    <t>Creating an STL file</t>
  </si>
  <si>
    <t>GUID-64650F7C-CA48-45C3-8A91-C27A88B8A149</t>
  </si>
  <si>
    <t>Multiple roughing tools STL example</t>
  </si>
  <si>
    <t>save this 3D simulation as an STL file</t>
  </si>
  <si>
    <t>GUID-15DC7A3A-94D8-44DA-ABA2-275183BE54D9</t>
  </si>
  <si>
    <t>Boundary Curve dialog</t>
  </si>
  <si>
    <t>GUID-F3B8D0B0-3F78-469A-B022-482DA5B5FABC</t>
  </si>
  <si>
    <t>Slopes tab</t>
  </si>
  <si>
    <t>GUID-78166300-D79A-4933-AC2F-8A25901FD776.htm</t>
  </si>
  <si>
    <t>GUID-78166300-D79A-4933-AC2F-8A25901FD776</t>
  </si>
  <si>
    <t>Maximum surface slope</t>
  </si>
  <si>
    <t>GUID-44833382-5BE4-4380-A030-9F0BE5B8B70A</t>
  </si>
  <si>
    <t>4-Axis/5-Axis tab</t>
  </si>
  <si>
    <t>Lead/Lean</t>
  </si>
  <si>
    <t>GUID-50F4CA4A-A32C-42BD-9918-C7F2894BEFB2.htm</t>
  </si>
  <si>
    <t>GUID-79B9DA63-347F-4A4F-B869-A688C4812547.htm</t>
  </si>
  <si>
    <t>GUID-58F1A3EC-5D2E-4A15-9505-84BDD4EF4DDB.htm</t>
  </si>
  <si>
    <t>GUID-101F1CBB-200A-43A0-AF2D-0B5DFC6696EA.htm</t>
  </si>
  <si>
    <t>GUID-F7B1A316-4F0D-463A-BF09-D98293AF619A.htm</t>
  </si>
  <si>
    <t>GUID-5264BE03-7526-4704-8B73-C92529D34668.htm</t>
  </si>
  <si>
    <t>GUID-50F4CA4A-A32C-42BD-9918-C7F2894BEFB2</t>
  </si>
  <si>
    <t>Lead and Lean</t>
  </si>
  <si>
    <t>GUID-58F1A3EC-5D2E-4A15-9505-84BDD4EF4DDB</t>
  </si>
  <si>
    <t>Tilt Axis for Gouge Avoidance</t>
  </si>
  <si>
    <t>GUID-5264BE03-7526-4704-8B73-C92529D34668</t>
  </si>
  <si>
    <t>Linearization</t>
  </si>
  <si>
    <t>GUID-F7B1A316-4F0D-463A-BF09-D98293AF619A</t>
  </si>
  <si>
    <t>Tool Axis Limits</t>
  </si>
  <si>
    <t>Table - Table</t>
  </si>
  <si>
    <t>GUID-FDC12C82-7774-444B-9E55-666639BB828D.htm</t>
  </si>
  <si>
    <t>Head - Head</t>
  </si>
  <si>
    <t>GUID-18FE11D4-3942-496C-9388-32C4E2405D53.htm</t>
  </si>
  <si>
    <t>Head - Table</t>
  </si>
  <si>
    <t>GUID-5915D57D-31A2-4988-B2E3-F41C46778EA6.htm</t>
  </si>
  <si>
    <t>GUID-18FE11D4-3942-496C-9388-32C4E2405D53</t>
  </si>
  <si>
    <t>Head-Head</t>
  </si>
  <si>
    <t>GUID-5915D57D-31A2-4988-B2E3-F41C46778EA6</t>
  </si>
  <si>
    <t>Head/Table Tool Axis Limits</t>
  </si>
  <si>
    <t>GUID-FDC12C82-7774-444B-9E55-666639BB828D</t>
  </si>
  <si>
    <t>Table-Table tool axis limits</t>
  </si>
  <si>
    <t>GUID-79B9DA63-347F-4A4F-B869-A688C4812547</t>
  </si>
  <si>
    <t>Safe Area dialog</t>
  </si>
  <si>
    <t>GUID-64A0AD30-56DC-4B27-8B82-FBABC8571E8A.htm</t>
  </si>
  <si>
    <t>GUID-101F1CBB-200A-43A0-AF2D-0B5DFC6696EA</t>
  </si>
  <si>
    <t>Smoothing distance</t>
  </si>
  <si>
    <t>GUID-7364682A-7F7D-45A2-AFA5-82D1ED9DA936</t>
  </si>
  <si>
    <t>Axis Smoothing tab</t>
  </si>
  <si>
    <t>tab to display t</t>
  </si>
  <si>
    <t>GUID-764EB141-4CAA-44F0-9629-73BDCEDA05F6.htm</t>
  </si>
  <si>
    <t>GUID-764EB141-4CAA-44F0-9629-73BDCEDA05F6</t>
  </si>
  <si>
    <t>Smoothing options</t>
  </si>
  <si>
    <t>GUID-2CF109B9-FA2F-4F39-9C38-BC2054EA6AE5</t>
  </si>
  <si>
    <t>Surface control tab</t>
  </si>
  <si>
    <t>, the isolines of another surface are projected onto all the surfaces of the feature.</t>
  </si>
  <si>
    <t>GUID-FFEE63E5-C255-4A0A-AAA6-5E27565A3705</t>
  </si>
  <si>
    <t>GUID-1A846921-50C7-4ED9-B246-E983F625B7BB.htm</t>
  </si>
  <si>
    <t>GUID-BABF0208-A774-43E0-A7C5-281BE1A7C79B.htm</t>
  </si>
  <si>
    <t>GUID-1F61C697-26AC-4F4E-AB3C-D35A4DE87894.htm</t>
  </si>
  <si>
    <t>GUID-BE09C905-604F-4235-A371-49378341229A.htm</t>
  </si>
  <si>
    <t>GUID-41D88E6D-BFB5-46DA-BC3B-F8E7F8593C88.htm</t>
  </si>
  <si>
    <t>GUID-E7EDA82A-4EA7-4357-A1BF-EE67606A8FEE.htm</t>
  </si>
  <si>
    <t>GUID-9EFDDC07-73C1-49B6-B286-D57784EDA993.htm</t>
  </si>
  <si>
    <t>GUID-D6D8B09F-0511-4C19-B6A2-D85D95980957.htm</t>
  </si>
  <si>
    <t>GUID-2826D010-C1D8-446B-909D-9BECBFEE0FF5.htm</t>
  </si>
  <si>
    <t>GUID-51614730-224D-45CC-941D-B6A5EE4AE61C.htm</t>
  </si>
  <si>
    <t>GUID-641585D0-9849-4ECD-987F-CEEB327E2BCA.htm</t>
  </si>
  <si>
    <t>GUID-6E384D52-35D4-43E4-B318-45493D1F1C73.htm</t>
  </si>
  <si>
    <t>GUID-36548514-9386-4EA9-A651-CEE27963E67D.htm</t>
  </si>
  <si>
    <t>GUID-750FDD78-2BE9-4F0E-B6A9-745678A4A883.htm</t>
  </si>
  <si>
    <t>GUID-B0D19572-B8FE-4A9F-BA3D-DC44B476049C.htm</t>
  </si>
  <si>
    <t>GUID-4099540E-77C1-4C4A-95D8-6A475EC81EBF.htm</t>
  </si>
  <si>
    <t>GUID-747B050D-2055-486E-B97B-41EE13506C02.htm</t>
  </si>
  <si>
    <t>GUID-FD1C9E0C-2CEA-4E90-B339-EA765F83200C.htm</t>
  </si>
  <si>
    <t>GUID-ED11CFB4-101C-4803-BB75-48265656A175.htm</t>
  </si>
  <si>
    <t>GUID-8940D735-8A87-4A2B-91B0-431650AC9C06</t>
  </si>
  <si>
    <t>GUID-73A54E11-8C60-4BBB-B190-C662309E3835.htm</t>
  </si>
  <si>
    <t>GUID-AEFFE2DD-C599-4395-AE18-E2C16BB4AFCA.htm</t>
  </si>
  <si>
    <t>GUID-DC27418B-CB98-4780-8CA0-C9BE960E6DE7.htm</t>
  </si>
  <si>
    <t>- This is the ideal [horse] power for the specified width/depth of cut and feed rate on the specified stock material type.</t>
  </si>
  <si>
    <t>GUID-7527D176-7B5C-4A1A-AA47-EAAE99B7BA49.htm</t>
  </si>
  <si>
    <t>GUID-7AA4C8A4-6E78-447D-938A-A9BAEC3858FD.htm</t>
  </si>
  <si>
    <t xml:space="preserve">check box - Select this option to replace heavy cuts with smaller circular cuts to reduce the tool load. This is available only if </t>
  </si>
  <si>
    <t>GUID-581D83D1-CDD5-47CA-BCDB-86623D138538.htm</t>
  </si>
  <si>
    <t>GUID-73A54E11-8C60-4BBB-B190-C662309E3835</t>
  </si>
  <si>
    <t>Corner radius %</t>
  </si>
  <si>
    <t>Milling tab (Z-level finish)</t>
  </si>
  <si>
    <t>Milling tab (Horizontal + vertical strategy) - 2nd (steep) operation</t>
  </si>
  <si>
    <t>GUID-4407662D-22B3-4971-A6EF-A410AD3369D3.htm</t>
  </si>
  <si>
    <t>Milling tab (Swarf strategy)</t>
  </si>
  <si>
    <t>GUID-DC27418B-CB98-4780-8CA0-C9BE960E6DE7</t>
  </si>
  <si>
    <t>Reorder for Z-level ops</t>
  </si>
  <si>
    <t>Milling tab (2D spiral finish)</t>
  </si>
  <si>
    <t>GUID-7527D176-7B5C-4A1A-AA47-EAAE99B7BA49</t>
  </si>
  <si>
    <t>Toolpath corner % (3D)</t>
  </si>
  <si>
    <t>GUID-7AA4C8A4-6E78-447D-938A-A9BAEC3858FD</t>
  </si>
  <si>
    <t>Total stock (3D)</t>
  </si>
  <si>
    <t>to control the extent of a Z-level rough operation.&lt;/</t>
  </si>
  <si>
    <t>GUID-581D83D1-CDD5-47CA-BCDB-86623D138538</t>
  </si>
  <si>
    <t>Trochoidal cut</t>
  </si>
  <si>
    <t>GUID-BB2DA72C-70B9-44F0-94AB-3CBAF33551A9</t>
  </si>
  <si>
    <t>GUID-AEFFE2DD-C599-4395-AE18-E2C16BB4AFCA</t>
  </si>
  <si>
    <t>Flat surface support</t>
  </si>
  <si>
    <t>GUID-1A846921-50C7-4ED9-B246-E983F625B7BB</t>
  </si>
  <si>
    <t>Milling tab (Plunge rough)</t>
  </si>
  <si>
    <t>GUID-BABF0208-A774-43E0-A7C5-281BE1A7C79B</t>
  </si>
  <si>
    <t>Milling tab (Parallel finish)</t>
  </si>
  <si>
    <t>- This is the amount of material to leave after a 3D finish pass. If unse</t>
  </si>
  <si>
    <t>GUID-02501D9C-5F5C-434E-86D3-C348D7DCD75F.htm</t>
  </si>
  <si>
    <t>tab. This value is the tolerance, in degrees, by whi</t>
  </si>
  <si>
    <t>GUID-02501D9C-5F5C-434E-86D3-C348D7DCD75F</t>
  </si>
  <si>
    <t>Leave allowance</t>
  </si>
  <si>
    <t>Milling tab (4-axis rotary)</t>
  </si>
  <si>
    <t>GUID-C45C9F4C-3090-41E3-BE51-7EE19A896D28</t>
  </si>
  <si>
    <t>menu</t>
  </si>
  <si>
    <t>GUID-273AAB0B-FBB6-4FA0-B5A7-386E15EAA069.htm</t>
  </si>
  <si>
    <t>GUID-BEDDC4D0-DE5A-4A50-8465-1E02AB98D588.htm</t>
  </si>
  <si>
    <t>GUID-3ED879DE-F10A-4477-8F8E-BC47F9FA65B7.htm</t>
  </si>
  <si>
    <t>GUID-D7EAE934-0DEE-499D-B075-99ABB9B04B8C.htm</t>
  </si>
  <si>
    <t>GUID-273AAB0B-FBB6-4FA0-B5A7-386E15EAA069</t>
  </si>
  <si>
    <t>Corner correction</t>
  </si>
  <si>
    <t>GUID-BEDDC4D0-DE5A-4A50-8465-1E02AB98D588</t>
  </si>
  <si>
    <t>Flat surface support examples</t>
  </si>
  <si>
    <t>GUID-D7EAE934-0DEE-499D-B075-99ABB9B04B8C</t>
  </si>
  <si>
    <t>Scallop height</t>
  </si>
  <si>
    <t>Milling tab (Corner remachine strategy)</t>
  </si>
  <si>
    <t>Milling tab (Steep and shallow)</t>
  </si>
  <si>
    <t>GUID-3ED879DE-F10A-4477-8F8E-BC47F9FA65B7</t>
  </si>
  <si>
    <t>Scallop stepover</t>
  </si>
  <si>
    <t>GUID-1F61C697-26AC-4F4E-AB3C-D35A4DE87894</t>
  </si>
  <si>
    <t>Milling tab (Isoline finish)</t>
  </si>
  <si>
    <t>GUID-BE09C905-604F-4235-A371-49378341229A</t>
  </si>
  <si>
    <t>GUID-41D88E6D-BFB5-46DA-BC3B-F8E7F8593C88</t>
  </si>
  <si>
    <t>Milling tab (3D spiral finish)</t>
  </si>
  <si>
    <t>GUID-E7EDA82A-4EA7-4357-A1BF-EE67606A8FEE</t>
  </si>
  <si>
    <t>Milling tab (Radial finish)</t>
  </si>
  <si>
    <t>GUID-031CE559-E214-47D3-AC39-7903654E3982.htm</t>
  </si>
  <si>
    <t>GUID-E6A0B4FE-219F-4BEE-8968-9C326C9A7254.htm</t>
  </si>
  <si>
    <t>GUID-E6A0B4FE-219F-4BEE-8968-9C326C9A7254</t>
  </si>
  <si>
    <t>Radius start and end</t>
  </si>
  <si>
    <t>GUID-9EFDDC07-73C1-49B6-B286-D57784EDA993</t>
  </si>
  <si>
    <t>Milling tab (Flowline finish)</t>
  </si>
  <si>
    <t>GUID-D6D8B09F-0511-4C19-B6A2-D85D95980957</t>
  </si>
  <si>
    <t>Milling tab (Between 2 curves finish)</t>
  </si>
  <si>
    <t>GUID-2826D010-C1D8-446B-909D-9BECBFEE0FF5</t>
  </si>
  <si>
    <t>Milling tab (Horizontal + vertical strategy)</t>
  </si>
  <si>
    <t>GUID-E612C477-2DEB-4769-9BE6-B9B3B698FA56.htm</t>
  </si>
  <si>
    <t>GUID-E612C477-2DEB-4769-9BE6-B9B3B698FA56</t>
  </si>
  <si>
    <t>Milling tab (Horizontal + vertical strategy) - 1st (shallow) operation</t>
  </si>
  <si>
    <t>GUID-4407662D-22B3-4971-A6EF-A410AD3369D3</t>
  </si>
  <si>
    <t>GUID-51614730-224D-45CC-941D-B6A5EE4AE61C</t>
  </si>
  <si>
    <t>GUID-E3D439D9-9C1F-450B-BA35-B51AA923A742.htm</t>
  </si>
  <si>
    <t>GUID-E3D439D9-9C1F-450B-BA35-B51AA923A742</t>
  </si>
  <si>
    <t>Tolerance</t>
  </si>
  <si>
    <t>GUID-641585D0-9849-4ECD-987F-CEEB327E2BCA</t>
  </si>
  <si>
    <t>Milling tab (Pencil strategy)</t>
  </si>
  <si>
    <t>GUID-6E384D52-35D4-43E4-B318-45493D1F1C73</t>
  </si>
  <si>
    <t>GUID-36548514-9386-4EA9-A651-CEE27963E67D</t>
  </si>
  <si>
    <t>GUID-6DCAF17A-23C6-4F5D-9982-6884834FB7E4.htm</t>
  </si>
  <si>
    <t>GUID-1BACE0AA-7DAB-466F-962C-A6B58F80DD7A.htm</t>
  </si>
  <si>
    <t xml:space="preserve">- This is the maximum distance (in addition </t>
  </si>
  <si>
    <t>GUID-9F1A018A-32DE-4076-9148-D18967B12519.htm</t>
  </si>
  <si>
    <t>GUID-084524F3-2A6D-40E1-9806-4EC838A0EA57.htm</t>
  </si>
  <si>
    <t>GUID-0F4E4130-1CB5-4808-A208-A4689E6FF3E6.htm</t>
  </si>
  <si>
    <t>GUID-493DF142-73FB-47D1-BE40-03A4A9992786.htm</t>
  </si>
  <si>
    <t>GUID-A52EBAE6-1A96-4270-95EF-47FE4F81BA4C.htm</t>
  </si>
  <si>
    <t>GUID-6DCAF17A-23C6-4F5D-9982-6884834FB7E4</t>
  </si>
  <si>
    <t>Axial offset</t>
  </si>
  <si>
    <t>Milling tab (5-axis trim)</t>
  </si>
  <si>
    <t>GUID-1BACE0AA-7DAB-466F-962C-A6B58F80DD7A</t>
  </si>
  <si>
    <t>Axial tolerance</t>
  </si>
  <si>
    <t>Surface Mill page</t>
  </si>
  <si>
    <t>GUID-E8090994-B002-4B50-8523-B55D1CCCDD9A.htm</t>
  </si>
  <si>
    <t>GUID-9F1A018A-32DE-4076-9148-D18967B12519</t>
  </si>
  <si>
    <t>Degouge tolerance</t>
  </si>
  <si>
    <t>GUID-084524F3-2A6D-40E1-9806-4EC838A0EA57</t>
  </si>
  <si>
    <t>Minimum fanning</t>
  </si>
  <si>
    <t>GUID-493DF142-73FB-47D1-BE40-03A4A9992786</t>
  </si>
  <si>
    <t>Multicut strategy options</t>
  </si>
  <si>
    <t>GUID-0F4E4130-1CB5-4808-A208-A4689E6FF3E6</t>
  </si>
  <si>
    <t>Multiple cuts</t>
  </si>
  <si>
    <t>GUID-A52EBAE6-1A96-4270-95EF-47FE4F81BA4C</t>
  </si>
  <si>
    <t>Up/Down smoothing %</t>
  </si>
  <si>
    <t>GUID-750FDD78-2BE9-4F0E-B6A9-745678A4A883</t>
  </si>
  <si>
    <t>GUID-A04235C9-F63C-47B2-95BB-A9104A1AFF75.htm</t>
  </si>
  <si>
    <t>GUID-1BD9E3FE-5D7E-4C88-AD49-C291E4458442.htm</t>
  </si>
  <si>
    <t>GUID-A04235C9-F63C-47B2-95BB-A9104A1AFF75</t>
  </si>
  <si>
    <t>5-axis start points example</t>
  </si>
  <si>
    <t>GUID-1BD9E3FE-5D7E-4C88-AD49-C291E4458442</t>
  </si>
  <si>
    <t>Surface join tolerance</t>
  </si>
  <si>
    <t>GUID-B0D19572-B8FE-4A9F-BA3D-DC44B476049C</t>
  </si>
  <si>
    <t>GUID-4099540E-77C1-4C4A-95D8-6A475EC81EBF</t>
  </si>
  <si>
    <t>Cut Direction dialog</t>
  </si>
  <si>
    <t>GUID-64A0AD30-56DC-4B27-8B82-FBABC8571E8A</t>
  </si>
  <si>
    <t>Retract and Plunge dialog</t>
  </si>
  <si>
    <t>GUID-9E233487-D321-43DB-9CD0-62FD6B46D5F0.htm</t>
  </si>
  <si>
    <t>GUID-9E233487-D321-43DB-9CD0-62FD6B46D5F0</t>
  </si>
  <si>
    <t>Retract options</t>
  </si>
  <si>
    <t>GUID-747B050D-2055-486E-B97B-41EE13506C02</t>
  </si>
  <si>
    <t>Min rapid distance</t>
  </si>
  <si>
    <t>GUID-2E09DF3A-6F51-4A31-85ED-A135A733AD6F</t>
  </si>
  <si>
    <t>Priority</t>
  </si>
  <si>
    <t>Turning tab</t>
  </si>
  <si>
    <t>GUID-ABC570CA-422D-46D0-86B6-B9514EF6CE6C.htm</t>
  </si>
  <si>
    <t>Boring tab</t>
  </si>
  <si>
    <t>GUID-2FED53DE-FEB2-4A3B-ADD3-8F96ADD85499.htm</t>
  </si>
  <si>
    <t>Threading tab</t>
  </si>
  <si>
    <t>GUID-066E9E86-B004-4636-9616-CE430C8EEC3E.htm</t>
  </si>
  <si>
    <t>Cutoff tab</t>
  </si>
  <si>
    <t>GUID-9A84545D-A30F-4F45-A2D1-F645E397BA56.htm</t>
  </si>
  <si>
    <t>GUID-FD1C9E0C-2CEA-4E90-B339-EA765F83200C</t>
  </si>
  <si>
    <t>Stepover rapid distance</t>
  </si>
  <si>
    <t>GUID-ED11CFB4-101C-4803-BB75-48265656A175</t>
  </si>
  <si>
    <t>Tolerance example</t>
  </si>
  <si>
    <t>GUID-6CF8C0AB-736B-4D5E-9BAF-994BBB47266D</t>
  </si>
  <si>
    <t>Leads tab</t>
  </si>
  <si>
    <t>Leads tab for Z-level rough operation</t>
  </si>
  <si>
    <t>GUID-ABECE0B2-0446-4190-A173-E26D89CD903C.htm</t>
  </si>
  <si>
    <t>controls the moves between toolpaths.</t>
  </si>
  <si>
    <t>GUID-E2B73F13-9C12-4CC5-B825-0C12536775B8.htm</t>
  </si>
  <si>
    <t>controls when lead in/out moves are applied.</t>
  </si>
  <si>
    <t>GUID-C4057A3B-41DA-4054-BCB2-055E17A376C7.htm</t>
  </si>
  <si>
    <t>controls how the arcs and ramps are measured.</t>
  </si>
  <si>
    <t>GUID-B7008324-F986-403D-BC75-346AC9103331.htm</t>
  </si>
  <si>
    <t>GUID-ABECE0B2-0446-4190-A173-E26D89CD903C</t>
  </si>
  <si>
    <t>Leads tab (Z-level rough)</t>
  </si>
  <si>
    <t>Stepover type</t>
  </si>
  <si>
    <t>Ramp angle</t>
  </si>
  <si>
    <t>GUID-BA0EA501-1B75-4F36-B1E0-990E370DC2CC.htm</t>
  </si>
  <si>
    <t>GUID-E2B73F13-9C12-4CC5-B825-0C12536775B8</t>
  </si>
  <si>
    <t>GUID-BA0EA501-1B75-4F36-B1E0-990E370DC2CC</t>
  </si>
  <si>
    <t>Max ramp angle</t>
  </si>
  <si>
    <t>GUID-B7008324-F986-403D-BC75-346AC9103331</t>
  </si>
  <si>
    <t>Lead in/out plane</t>
  </si>
  <si>
    <t>GUID-C4057A3B-41DA-4054-BCB2-055E17A376C7</t>
  </si>
  <si>
    <t>Use lead in/out</t>
  </si>
  <si>
    <t>Surface Leadin page</t>
  </si>
  <si>
    <t>GUID-828F2584-7EAD-4440-9F90-A1C16A0D4F5D.htm</t>
  </si>
  <si>
    <t>GUID-0E38F825-7BFB-4C17-8FD6-F0E219594B25</t>
  </si>
  <si>
    <t>GUID-36C3D795-28C0-460B-B014-3E6FF0C8AFD6.htm</t>
  </si>
  <si>
    <t>GUID-08287911-A10A-4510-BFEC-CAEFFBD5EB9D.htm</t>
  </si>
  <si>
    <t>GUID-08EB45D3-DB83-4E76-A3A6-C40B5A98E4A7.htm</t>
  </si>
  <si>
    <t>GUID-49A5508D-2B8F-4605-B830-846E3219BFAB.htm</t>
  </si>
  <si>
    <t>GUID-CC2AF8F3-644B-44B4-8CC4-48DA1E575D5D.htm</t>
  </si>
  <si>
    <t>GUID-78631E74-B4BB-4907-90C7-6A90FC3D4913.htm</t>
  </si>
  <si>
    <t>GUID-36C3D795-28C0-460B-B014-3E6FF0C8AFD6</t>
  </si>
  <si>
    <t>Dimensions tab (Turning)</t>
  </si>
  <si>
    <t>dialog is different for each turning feature type. Most of the attributes on t</t>
  </si>
  <si>
    <t>wizard, however there are some additional advanced attributes.</t>
  </si>
  <si>
    <t>GUID-03A5BB3C-6E29-43A2-9AC1-E93D8DA47573.htm</t>
  </si>
  <si>
    <t>GUID-323A4D27-AD51-4198-88C4-6855EC8DBF23.htm</t>
  </si>
  <si>
    <t>GUID-54223CC9-01A6-40DA-8F95-0845ED70FA87.htm</t>
  </si>
  <si>
    <t>GUID-EE1F4F2D-E65F-42DA-952D-ADD759438B9F.htm</t>
  </si>
  <si>
    <t>GUID-571ACF3C-8B74-4675-A925-8EF18C56E69D.htm</t>
  </si>
  <si>
    <t>GUID-535D938B-E213-4670-8013-C5F61354360E.htm</t>
  </si>
  <si>
    <t>GUID-E65146AE-88CF-49A6-9775-4B4888F50687.htm</t>
  </si>
  <si>
    <t>GUID-5EF2C4FA-5D88-4520-8CAD-1BA5D098123D.htm</t>
  </si>
  <si>
    <t>GUID-E16A911B-D6BF-4998-9E2E-1B2C9892B904.htm</t>
  </si>
  <si>
    <t>GUID-51721AB6-F893-45F5-AC3E-5A5729557262.htm</t>
  </si>
  <si>
    <t>GUID-03A5BB3C-6E29-43A2-9AC1-E93D8DA47573</t>
  </si>
  <si>
    <t>Dimensions tab (Groove)</t>
  </si>
  <si>
    <t>GUID-323A4D27-AD51-4198-88C4-6855EC8DBF23</t>
  </si>
  <si>
    <t>Dimensions tab (Thread)</t>
  </si>
  <si>
    <t>GUID-A321CB4C-4A36-4BF3-877A-DDAB49A596EE.htm</t>
  </si>
  <si>
    <t>GUID-54223CC9-01A6-40DA-8F95-0845ED70FA87</t>
  </si>
  <si>
    <t>Dimensions tab (Face)</t>
  </si>
  <si>
    <t>GUID-EE1F4F2D-E65F-42DA-952D-ADD759438B9F</t>
  </si>
  <si>
    <t>Dimensions tab (Cutoff)</t>
  </si>
  <si>
    <t>GUID-571ACF3C-8B74-4675-A925-8EF18C56E69D</t>
  </si>
  <si>
    <t>Dimensions tab (Bar Feed/Bar Pull)</t>
  </si>
  <si>
    <t>GUID-535D938B-E213-4670-8013-C5F61354360E</t>
  </si>
  <si>
    <t>Dimensions tab (Turn)</t>
  </si>
  <si>
    <t>GUID-E65146AE-88CF-49A6-9775-4B4888F50687</t>
  </si>
  <si>
    <t>Dimensions tab (Bore)</t>
  </si>
  <si>
    <t>GUID-A5FE2808-4BFB-4074-9C0D-8E4133B7CC42.htm</t>
  </si>
  <si>
    <t>GUID-A5FE2808-4BFB-4074-9C0D-8E4133B7CC42</t>
  </si>
  <si>
    <t>Fillet radius (Bore)</t>
  </si>
  <si>
    <t>GUID-5EF2C4FA-5D88-4520-8CAD-1BA5D098123D</t>
  </si>
  <si>
    <t>Dimensions tab (Part Handling)</t>
  </si>
  <si>
    <t>GUID-E16A911B-D6BF-4998-9E2E-1B2C9892B904</t>
  </si>
  <si>
    <t>Select Curve dialog</t>
  </si>
  <si>
    <t>GUID-51721AB6-F893-45F5-AC3E-5A5729557262</t>
  </si>
  <si>
    <t>Fillet radius (Turn)</t>
  </si>
  <si>
    <t>GUID-8521D17E-7831-454F-9535-508B7093E322</t>
  </si>
  <si>
    <t>Strategy tab (Turning)</t>
  </si>
  <si>
    <t>dialog has different options depending on the turn feature.</t>
  </si>
  <si>
    <t>GUID-964FB49E-2F4D-4136-AF80-E44B03813662.htm</t>
  </si>
  <si>
    <t>GUID-0C73F1DD-B42F-47AB-B120-5F7C8DB519BB.htm</t>
  </si>
  <si>
    <t>GUID-6145BFB7-C294-439E-8A3D-65CB33F5544D.htm</t>
  </si>
  <si>
    <t>GUID-354428B0-34C2-4C16-9094-55B30346A803.htm</t>
  </si>
  <si>
    <t>GUID-AEFA45EA-39BE-4A6E-9742-1B118A5CC51D.htm</t>
  </si>
  <si>
    <t>GUID-0FA1E244-51EE-4C98-BEFC-229C38BFB762.htm</t>
  </si>
  <si>
    <t>GUID-09D55E33-ADD8-4728-AF7A-719C9491FCD6.htm</t>
  </si>
  <si>
    <t>GUID-46248B66-F1A6-4C1A-9521-0ECA6D2812E8.htm</t>
  </si>
  <si>
    <t>GUID-05B6E9AC-9EF5-4B96-ABBD-F60CEE9AA052.htm</t>
  </si>
  <si>
    <t>GUID-964FB49E-2F4D-4136-AF80-E44B03813662</t>
  </si>
  <si>
    <t>Strategy tab (Turn feature)</t>
  </si>
  <si>
    <t>GUID-5695438E-69A4-4EF8-9DB5-361BC7F95A83.htm</t>
  </si>
  <si>
    <t>GUID-0394B27A-BE76-4BEA-B5F3-7C3A3605B568.htm</t>
  </si>
  <si>
    <t>. If t</t>
  </si>
  <si>
    <t>attribute is set, then the part is roughed using curves that are offset from the feature's profile.&lt;</t>
  </si>
  <si>
    <t>GUID-0704661F-8FEA-4D2C-89AF-7039962E0F42.htm</t>
  </si>
  <si>
    <t>cut grip</t>
  </si>
  <si>
    <t>http://beehive-stage.autodesk.com/community/service/rest/cloudhelp/resource/cloudhelpchannel/guidcrossbook/jsonp?v=2019&amp;p=FCAM&amp;l=ENU&amp;guid=GUID-7B53492D-55D4-4DB3-A57A-C4ECE3C9187E</t>
  </si>
  <si>
    <t>turning attribute.</t>
  </si>
  <si>
    <t>GUID-F9E28E6D-CCD1-45B1-9A37-19586030134F</t>
  </si>
  <si>
    <t>Use Finish Tool</t>
  </si>
  <si>
    <t>Strategy tab (Bore feature)</t>
  </si>
  <si>
    <t>Strategy tab (Groove feature)</t>
  </si>
  <si>
    <t>Strategy tab (Face feature)</t>
  </si>
  <si>
    <t>GUID-0C73F1DD-B42F-47AB-B120-5F7C8DB519BB</t>
  </si>
  <si>
    <t>Turn rough Toward face</t>
  </si>
  <si>
    <t>GUID-0394B27A-BE76-4BEA-B5F3-7C3A3605B568</t>
  </si>
  <si>
    <t>Turn rough toward spindle</t>
  </si>
  <si>
    <t>GUID-6145BFB7-C294-439E-8A3D-65CB33F5544D</t>
  </si>
  <si>
    <t>GUID-8CD63318-1C14-4F7D-903A-86A716277A13</t>
  </si>
  <si>
    <t>TNR Comp</t>
  </si>
  <si>
    <t>tab (for a rough pass) or t</t>
  </si>
  <si>
    <t>tab (for a finish pass).</t>
  </si>
  <si>
    <t>GUID-5695438E-69A4-4EF8-9DB5-361BC7F95A83</t>
  </si>
  <si>
    <t>Use canned cycle</t>
  </si>
  <si>
    <t>Turn/Bore page</t>
  </si>
  <si>
    <t>GUID-BA0ECAB1-0709-469E-B6FA-ADA214343EB7.htm</t>
  </si>
  <si>
    <t>GUID-354428B0-34C2-4C16-9094-55B30346A803</t>
  </si>
  <si>
    <t>GUID-AEFA45EA-39BE-4A6E-9742-1B118A5CC51D</t>
  </si>
  <si>
    <t>Strategy tab (Thread feature)</t>
  </si>
  <si>
    <t>How a turn feature is manufactured</t>
  </si>
  <si>
    <t>GUID-534B2A99-FAAA-497E-97DC-ED9895C96321.htm</t>
  </si>
  <si>
    <t>GUID-7731EF3F-074B-4AAC-940D-EBC5D39A1A56.htm</t>
  </si>
  <si>
    <t>GUID-A6A37901-B8D1-40E0-8AF2-78877F249D9E.htm</t>
  </si>
  <si>
    <t>GUID-A6A37901-B8D1-40E0-8AF2-78877F249D9E</t>
  </si>
  <si>
    <t>Relief Groove</t>
  </si>
  <si>
    <t>roughing</t>
  </si>
  <si>
    <t>GUID-F2EB27E0-BFC1-4AAE-AFE4-DF3BB710C25C.htm</t>
  </si>
  <si>
    <t>GUID-0FA1E244-51EE-4C98-BEFC-229C38BFB762</t>
  </si>
  <si>
    <t>GUID-09D55E33-ADD8-4728-AF7A-719C9491FCD6</t>
  </si>
  <si>
    <t>Strategy tab (Cutoff feature)</t>
  </si>
  <si>
    <t>tab to access the options in this section:</t>
  </si>
  <si>
    <t>GUID-FF5F73BC-B723-4270-939C-87AF62397C72.htm</t>
  </si>
  <si>
    <t>GUID-46248B66-F1A6-4C1A-9521-0ECA6D2812E8</t>
  </si>
  <si>
    <t>Strategy tab (Part Handling feature)</t>
  </si>
  <si>
    <t>GUID-FF5F73BC-B723-4270-939C-87AF62397C72</t>
  </si>
  <si>
    <t>Transfer Tool Post Control dialog</t>
  </si>
  <si>
    <t>GUID-05B6E9AC-9EF5-4B96-ABBD-F60CEE9AA052</t>
  </si>
  <si>
    <t>Strategy tab (Air Blast feature)</t>
  </si>
  <si>
    <t>GUID-08287911-A10A-4510-BFEC-CAEFFBD5EB9D</t>
  </si>
  <si>
    <t>Misc tab (TURN)</t>
  </si>
  <si>
    <t>dialog to edit machining options of a Turning feature.</t>
  </si>
  <si>
    <t>GUID-08EB45D3-DB83-4E76-A3A6-C40B5A98E4A7</t>
  </si>
  <si>
    <t>Tools tab (Turning)</t>
  </si>
  <si>
    <t>GUID-39D1976A-22DC-4DF3-89D9-B58184DDD0DC</t>
  </si>
  <si>
    <t>B-Axis Tool Orientation dialog</t>
  </si>
  <si>
    <t>GUID-49A5508D-2B8F-4605-B830-846E3219BFAB</t>
  </si>
  <si>
    <t>Tool Usage tab</t>
  </si>
  <si>
    <t>GUID-82234B5C-301D-4990-8815-59CCC53A3FC6</t>
  </si>
  <si>
    <t>GUID-E2182BD1-A23F-4A37-97F3-BCCC0301D402.htm</t>
  </si>
  <si>
    <t>.&lt;/</t>
  </si>
  <si>
    <t>GUID-21A82E31-266D-4627-82A8-7A42FA3725FD.htm</t>
  </si>
  <si>
    <t>or the end of t</t>
  </si>
  <si>
    <t>Feed on curve</t>
  </si>
  <si>
    <t>GUID-6A0E8786-78E1-4376-B946-C77A1A09D3F2.htm#GUID-6A0E8786-78E1-4376-B946-C77A1A09D3F2</t>
  </si>
  <si>
    <t>GUID-6A0E8786-78E1-4376-B946-C77A1A09D3F2.htm</t>
  </si>
  <si>
    <t>GUID-E2182BD1-A23F-4A37-97F3-BCCC0301D402</t>
  </si>
  <si>
    <t>Turn F/S tab</t>
  </si>
  <si>
    <t>GUID-21A82E31-266D-4627-82A8-7A42FA3725FD</t>
  </si>
  <si>
    <t>Mill Speed tab</t>
  </si>
  <si>
    <t>GUID-6A0E8786-78E1-4376-B946-C77A1A09D3F2</t>
  </si>
  <si>
    <t>Start curve as feed move example</t>
  </si>
  <si>
    <t>GUID-CC2AF8F3-644B-44B4-8CC4-48DA1E575D5D</t>
  </si>
  <si>
    <t>B-Axis tab</t>
  </si>
  <si>
    <t>dialog, then sele</t>
  </si>
  <si>
    <t>tab of turni</t>
  </si>
  <si>
    <t>GUID-333F970C-07CA-44CA-BA22-93FC6A85C692.htm</t>
  </si>
  <si>
    <t>GUID-3E4577CD-D6A7-4DE0-803F-D4B06AE408E2.htm</t>
  </si>
  <si>
    <t>GUID-3E4577CD-D6A7-4DE0-803F-D4B06AE408E2</t>
  </si>
  <si>
    <t>B-axis simultaneous example</t>
  </si>
  <si>
    <t>GUID-78631E74-B4BB-4907-90C7-6A90FC3D4913</t>
  </si>
  <si>
    <t>dialog applies to the finish pass of a Turn feature:</t>
  </si>
  <si>
    <t>GUID-CF0A6E4A-3C1A-4080-855C-5F3A645D16A8.htm</t>
  </si>
  <si>
    <t>GUID-AE96806C-7D1D-4128-A326-A45BE725D752.htm</t>
  </si>
  <si>
    <t>GUID-78ADF181-E20C-4684-BFDB-4B5C2F36F8E3.htm</t>
  </si>
  <si>
    <t>GUID-84C6D0A9-ABF5-4789-AD2D-7C918A42E792.htm</t>
  </si>
  <si>
    <t>GUID-11A02A89-B98C-4C50-B5B9-D9EA68DEA85F.htm</t>
  </si>
  <si>
    <t>GUID-CF0A6E4A-3C1A-4080-855C-5F3A645D16A8</t>
  </si>
  <si>
    <t>Arc in/out example</t>
  </si>
  <si>
    <t>enabled, small linear moves are added to the toolpath before the arc in and after the arc out. Compensation is turned on during the linear segments:</t>
  </si>
  <si>
    <t>GUID-AE96806C-7D1D-4128-A326-A45BE725D752</t>
  </si>
  <si>
    <t>Linear in/out example</t>
  </si>
  <si>
    <t>GUID-78ADF181-E20C-4684-BFDB-4B5C2F36F8E3</t>
  </si>
  <si>
    <t>Engage angle</t>
  </si>
  <si>
    <t>GUID-84C6D0A9-ABF5-4789-AD2D-7C918A42E792</t>
  </si>
  <si>
    <t>Lead In Angle</t>
  </si>
  <si>
    <t>GUID-11A02A89-B98C-4C50-B5B9-D9EA68DEA85F</t>
  </si>
  <si>
    <t>Withdraw angle</t>
  </si>
  <si>
    <t>GUID-ABC570CA-422D-46D0-86B6-B9514EF6CE6C</t>
  </si>
  <si>
    <t>dialog to edit the machining setting of a Turning feature.</t>
  </si>
  <si>
    <t>GUID-9C7DCC50-D45A-40E9-A48C-A4557110FE64.htm</t>
  </si>
  <si>
    <t>GUID-729A75A0-A2A5-4C5E-A04B-4F275DF4705C.htm</t>
  </si>
  <si>
    <t>GUID-5C4138D1-AF31-44B6-B4FC-17C7B484CF21.htm</t>
  </si>
  <si>
    <t>GUID-4CD607DD-9CBE-4464-AF8D-ED5BFAACDD87.htm</t>
  </si>
  <si>
    <t>GUID-BF72CBED-E950-4A7F-9B6D-119F987F97C2.htm</t>
  </si>
  <si>
    <t>to access this attribute.</t>
  </si>
  <si>
    <t xml:space="preserve">toolpaths. Enter the amount that the tool cuts past the centerline when cleaning up material against a shoulder at the end of a scan line. The default </t>
  </si>
  <si>
    <t>GUID-788A338A-A54F-4EAE-9A35-E4A81ED46D78.htm</t>
  </si>
  <si>
    <t>GUID-17E5A237-B4D9-4355-AED8-6B12C8362302.htm</t>
  </si>
  <si>
    <t>GUID-6C1125FA-BBEC-4122-BB84-B6B4C7800187.htm</t>
  </si>
  <si>
    <t>tab. For the Semi-finish and Finish pass, see t</t>
  </si>
  <si>
    <t>- Enter the angle to lift the tool off the part after each plunge cut. This increases the tool's life and leaves a better finish on the part. This attribute applies to a Groove feature.</t>
  </si>
  <si>
    <t>GUID-9C9FE707-92F7-43EB-9F6C-1A81F2AA401C.htm</t>
  </si>
  <si>
    <t>- Enter the distance to move the tool after a plunge cut, in the direction opposite to the cutting direction. This increases the tool's life and leaves a better finish on the part. This applies to a Groove feature. See al</t>
  </si>
  <si>
    <t>GUID-25B4224E-60FA-4AA5-BC4B-80B14B5B206A.htm</t>
  </si>
  <si>
    <t>end of the curve</t>
  </si>
  <si>
    <t>type toolpaths.</t>
  </si>
  <si>
    <t>GUID-7D473278-D047-497C-9A37-2E77F8A224DD.htm</t>
  </si>
  <si>
    <t>GUID-9C7DCC50-D45A-40E9-A48C-A4557110FE64</t>
  </si>
  <si>
    <t>Auto round</t>
  </si>
  <si>
    <t>GUID-0704661F-8FEA-4D2C-89AF-7039962E0F42</t>
  </si>
  <si>
    <t>Total stock (Turning)</t>
  </si>
  <si>
    <t>GUID-729A75A0-A2A5-4C5E-A04B-4F275DF4705C</t>
  </si>
  <si>
    <t>Boundary (face side)</t>
  </si>
  <si>
    <t>GUID-4CD607DD-9CBE-4464-AF8D-ED5BFAACDD87</t>
  </si>
  <si>
    <t>Boundary (max radius)</t>
  </si>
  <si>
    <t>GUID-5C4138D1-AF31-44B6-B4FC-17C7B484CF21</t>
  </si>
  <si>
    <t>Boundary (min radius)</t>
  </si>
  <si>
    <t>GUID-BF72CBED-E950-4A7F-9B6D-119F987F97C2</t>
  </si>
  <si>
    <t>Boundary (spindle side)</t>
  </si>
  <si>
    <t>GUID-788A338A-A54F-4EAE-9A35-E4A81ED46D78</t>
  </si>
  <si>
    <t>Clearance</t>
  </si>
  <si>
    <t>ID Groove feature</t>
  </si>
  <si>
    <t>GUID-AD4C44CC-F116-4CD1-87C6-7751F24EF202.htm</t>
  </si>
  <si>
    <t>GUID-AD4C44CC-F116-4CD1-87C6-7751F24EF202</t>
  </si>
  <si>
    <t>ID Groove retract</t>
  </si>
  <si>
    <t>GUID-17E5A237-B4D9-4355-AED8-6B12C8362302</t>
  </si>
  <si>
    <t>Depth of cut</t>
  </si>
  <si>
    <t>document-level options.</t>
  </si>
  <si>
    <t>GUID-6C1125FA-BBEC-4122-BB84-B6B4C7800187</t>
  </si>
  <si>
    <t>Start point and End point</t>
  </si>
  <si>
    <t>feed</t>
  </si>
  <si>
    <t>GUID-7D473278-D047-497C-9A37-2E77F8A224DD</t>
  </si>
  <si>
    <t>Remove all undercuts example</t>
  </si>
  <si>
    <t>GUID-9C9FE707-92F7-43EB-9F6C-1A81F2AA401C</t>
  </si>
  <si>
    <t>Side liftoff dist &amp; angle</t>
  </si>
  <si>
    <t>Grooving page</t>
  </si>
  <si>
    <t>GUID-89165745-ED2C-4CD8-AAC4-558B01FBB4D7.htm</t>
  </si>
  <si>
    <t>GUID-25B4224E-60FA-4AA5-BC4B-80B14B5B206A</t>
  </si>
  <si>
    <t>Skip wall pass</t>
  </si>
  <si>
    <t>GUID-2FED53DE-FEB2-4A3B-ADD3-8F96ADD85499</t>
  </si>
  <si>
    <t>GUID-11A02A89-B98C-4C50-B5B9-D9EA68DEA85F.htm#GUID-11A02A89-B98C-4C50-B5B9-D9EA68DEA85F</t>
  </si>
  <si>
    <t>GUID-6EDC645B-D039-47D7-ADED-F88427ECCEDD.htm</t>
  </si>
  <si>
    <t>GUID-6EDC645B-D039-47D7-ADED-F88427ECCEDD</t>
  </si>
  <si>
    <t>Z finish allowance</t>
  </si>
  <si>
    <t>GUID-066E9E86-B004-4636-9616-CE430C8EEC3E</t>
  </si>
  <si>
    <t>Machining Attributes dialog</t>
  </si>
  <si>
    <t>Strategy tab</t>
  </si>
  <si>
    <t>GUID-7731EF3F-074B-4AAC-940D-EBC5D39A1A56</t>
  </si>
  <si>
    <t>Thread feature chamfer</t>
  </si>
  <si>
    <t>Threading page</t>
  </si>
  <si>
    <t>GUID-9A84545D-A30F-4F45-A2D1-F645E397BA56</t>
  </si>
  <si>
    <t>GUID-495B02F8-D250-4572-9B88-64657A2798B2</t>
  </si>
  <si>
    <t>Wire feature attributes</t>
  </si>
  <si>
    <t>GUID-C76B5A3E-99B6-4AEE-89C4-9B24785BC756.htm</t>
  </si>
  <si>
    <t>GUID-7BA34D00-741D-432A-A884-90D28B3B4DEB.htm</t>
  </si>
  <si>
    <t>GUID-5B614561-3461-49EF-AC99-426525CBDDE7.htm</t>
  </si>
  <si>
    <t>GUID-EE627543-C7E0-4ECE-B6C1-BF35E9E3B969.htm</t>
  </si>
  <si>
    <t>GUID-8BE3AD92-CA1B-4B58-B60E-22AACA202B83.htm</t>
  </si>
  <si>
    <t>GUID-85FC9AD3-0072-42E4-BBC7-1E88455EE30E.htm</t>
  </si>
  <si>
    <t>GUID-C76B5A3E-99B6-4AEE-89C4-9B24785BC756</t>
  </si>
  <si>
    <t>Dimensions tab (Wire)</t>
  </si>
  <si>
    <t>GUID-666BEF8F-A897-4164-9F42-A5C3CA6FC5B2.htm</t>
  </si>
  <si>
    <t>GUID-9492AB29-822A-4ED2-BA2C-B79110C8D5E0.htm</t>
  </si>
  <si>
    <t>GUID-666BEF8F-A897-4164-9F42-A5C3CA6FC5B2</t>
  </si>
  <si>
    <t>Wire EDM Taper</t>
  </si>
  <si>
    <t>taper type</t>
  </si>
  <si>
    <t>GUID-3FBED34E-58F4-471E-B338-14DA66FD1290.htm</t>
  </si>
  <si>
    <t>variable taper table</t>
  </si>
  <si>
    <t>GUID-EE0D5806-E18D-4920-AF7C-7A1359307C65.htm</t>
  </si>
  <si>
    <t>GUID-4BC98471-6C5A-48D9-A4B6-9697036AD5DD.htm</t>
  </si>
  <si>
    <t>GUID-5674E4CB-739C-411F-B489-812B527975AF.htm</t>
  </si>
  <si>
    <t>GUID-3FBED34E-58F4-471E-B338-14DA66FD1290</t>
  </si>
  <si>
    <t>Types of wire EDM tapers</t>
  </si>
  <si>
    <t>conical corners</t>
  </si>
  <si>
    <t>cylindrical corners</t>
  </si>
  <si>
    <t>GUID-4BC98471-6C5A-48D9-A4B6-9697036AD5DD</t>
  </si>
  <si>
    <t>Default conical corner</t>
  </si>
  <si>
    <t>GUID-5674E4CB-739C-411F-B489-812B527975AF</t>
  </si>
  <si>
    <t>ISO cylindrical corner</t>
  </si>
  <si>
    <t>GUID-EE0D5806-E18D-4920-AF7C-7A1359307C65</t>
  </si>
  <si>
    <t>Variable taper table</t>
  </si>
  <si>
    <t>type of wire EDM tapers</t>
  </si>
  <si>
    <t>GUID-9492AB29-822A-4ED2-BA2C-B79110C8D5E0</t>
  </si>
  <si>
    <t>Match Curves dialog (WIRE)</t>
  </si>
  <si>
    <t>GUID-7BA34D00-741D-432A-A884-90D28B3B4DEB</t>
  </si>
  <si>
    <t>Strategy tab (Wire)</t>
  </si>
  <si>
    <t>GUID-A7A01B37-9F52-4113-84D2-F4DB2301ABD1.htm</t>
  </si>
  <si>
    <t>GUID-F26EAF97-6CB5-4669-B699-C70CCF4A46AC.htm</t>
  </si>
  <si>
    <t>GUID-44175C6A-FDBF-4B95-A5E7-2974FE40A2A7.htm</t>
  </si>
  <si>
    <t>GUID-44BE2E29-C254-45B4-B742-A46E83021565.htm</t>
  </si>
  <si>
    <t>GUID-DDC33136-8184-43C9-95DB-5B079A5EB21A.htm</t>
  </si>
  <si>
    <t>GUID-A9A7C807-9AF1-4D9E-A048-2CC9BE3A2349.htm</t>
  </si>
  <si>
    <t>Contour Overlap</t>
  </si>
  <si>
    <t>GUID-54BCEF1A-D55B-4318-8253-DDB06CA3D78F.htm</t>
  </si>
  <si>
    <t>GUID-3B3488DF-C17B-4F5B-92F8-B754D0CCE7F9.htm</t>
  </si>
  <si>
    <t>button</t>
  </si>
  <si>
    <t>GUID-0C2235B2-2359-4ACC-AA00-15E37CF67345.htm</t>
  </si>
  <si>
    <t>GUID-7D764383-CC77-4F42-A84A-58CACAB4D7F4.htm</t>
  </si>
  <si>
    <t>GUID-24DF3156-C8FF-499E-A01D-620F8E81E561.htm</t>
  </si>
  <si>
    <t>GUID-DB4DBBB7-9A38-4F8D-8EB8-D649C35054B1.htm</t>
  </si>
  <si>
    <t>GUID-D787F866-FCA6-485C-A059-991430866409.htm</t>
  </si>
  <si>
    <t>GUID-4E0567C7-316D-4179-8E7C-850ADC152FFD.htm</t>
  </si>
  <si>
    <t>GUID-59DD64BF-94BA-49C6-B5EF-5009378C46A7.htm</t>
  </si>
  <si>
    <t>GUID-7D764383-CC77-4F42-A84A-58CACAB4D7F4</t>
  </si>
  <si>
    <t>Retract</t>
  </si>
  <si>
    <t>GUID-24DF3156-C8FF-499E-A01D-620F8E81E561</t>
  </si>
  <si>
    <t>Stop</t>
  </si>
  <si>
    <t>GUID-DB4DBBB7-9A38-4F8D-8EB8-D649C35054B1</t>
  </si>
  <si>
    <t>Pocketing</t>
  </si>
  <si>
    <t>GUID-99076EBB-96B0-40E4-A906-D2161E6B97E1.htm</t>
  </si>
  <si>
    <t>GUID-99076EBB-96B0-40E4-A906-D2161E6B97E1</t>
  </si>
  <si>
    <t>Islands for pocketing and zigzag</t>
  </si>
  <si>
    <t>GUID-D787F866-FCA6-485C-A059-991430866409</t>
  </si>
  <si>
    <t>Zigzag</t>
  </si>
  <si>
    <t>you can control the direction of the wire path and also t</t>
  </si>
  <si>
    <t>start point of the cycle</t>
  </si>
  <si>
    <t>GUID-FD30F9A2-2CC3-4226-8B22-0DB878EEB55F.htm</t>
  </si>
  <si>
    <t>GUID-FD30F9A2-2CC3-4226-8B22-0DB878EEB55F</t>
  </si>
  <si>
    <t>Start point for zigzag</t>
  </si>
  <si>
    <t>GUID-4E0567C7-316D-4179-8E7C-850ADC152FFD</t>
  </si>
  <si>
    <t>Cutoff</t>
  </si>
  <si>
    <t>GUID-59DD64BF-94BA-49C6-B5EF-5009378C46A7</t>
  </si>
  <si>
    <t>Contour</t>
  </si>
  <si>
    <t>GUID-54BCEF1A-D55B-4318-8253-DDB06CA3D78F</t>
  </si>
  <si>
    <t>Overlap</t>
  </si>
  <si>
    <t>GUID-0C2235B2-2359-4ACC-AA00-15E37CF67345</t>
  </si>
  <si>
    <t>Skim Pass Options</t>
  </si>
  <si>
    <t>GUID-84AE09F1-379D-461C-950F-66824F60914F.htm</t>
  </si>
  <si>
    <t>GUID-97D3D957-728A-4907-B005-8129B47B8090.htm</t>
  </si>
  <si>
    <t>GUID-84AE09F1-379D-461C-950F-66824F60914F</t>
  </si>
  <si>
    <t>Offset method</t>
  </si>
  <si>
    <t>dialog, control the use of wire compensation on the machine:</t>
  </si>
  <si>
    <t>GUID-B8E046FD-1A3A-49B6-9E73-EF739565989B.htm</t>
  </si>
  <si>
    <t>GUID-97D3D957-728A-4907-B005-8129B47B8090</t>
  </si>
  <si>
    <t>Cut first pass first</t>
  </si>
  <si>
    <t>Offset page</t>
  </si>
  <si>
    <t>GUID-44BE2E29-C254-45B4-B742-A46E83021565</t>
  </si>
  <si>
    <t>Cutting angle for a Zigzag operation</t>
  </si>
  <si>
    <t>GUID-A7A01B37-9F52-4113-84D2-F4DB2301ABD1</t>
  </si>
  <si>
    <t>Primary cut/offset dir</t>
  </si>
  <si>
    <t>GUID-F26EAF97-6CB5-4669-B699-C70CCF4A46AC</t>
  </si>
  <si>
    <t>Retract length</t>
  </si>
  <si>
    <t>GUID-DDC33136-8184-43C9-95DB-5B079A5EB21A</t>
  </si>
  <si>
    <t>Stop Length</t>
  </si>
  <si>
    <t>GUID-3B3488DF-C17B-4F5B-92F8-B754D0CCE7F9</t>
  </si>
  <si>
    <t>Total Stock (Wire)</t>
  </si>
  <si>
    <t>GUID-5B614561-3461-49EF-AC99-426525CBDDE7</t>
  </si>
  <si>
    <t>Start tab</t>
  </si>
  <si>
    <t>GUID-EE627543-C7E0-4ECE-B6C1-BF35E9E3B969</t>
  </si>
  <si>
    <t>Misc. tab (WIRE)</t>
  </si>
  <si>
    <t>Wire Feature Properties&lt;/str</t>
  </si>
  <si>
    <t>GUID-7EECD48B-C0FC-409C-9F3D-D6043FE3C5FA.htm</t>
  </si>
  <si>
    <t>GUID-B1B52E94-F7F2-4D89-B539-737BF7573FF8.htm</t>
  </si>
  <si>
    <t>GUID-0F81E312-97C5-4C76-A231-AE0D41EC2DE5.htm</t>
  </si>
  <si>
    <t>Modifying both inside and outside corners</t>
  </si>
  <si>
    <t>GUID-33063EE7-8D78-4013-8665-B06F0305CED9.htm</t>
  </si>
  <si>
    <t>GUID-4336D15A-3A6F-4D97-88B6-65157BD4043E.htm#GUID-4336D15A-3A6F-4D97-88B6-65157BD4043E</t>
  </si>
  <si>
    <t>GUID-4336D15A-3A6F-4D97-88B6-65157BD4043E.htm</t>
  </si>
  <si>
    <t>GUID-4336D15A-3A6F-4D97-88B6-65157BD4043E</t>
  </si>
  <si>
    <t>Auto round (Wire)</t>
  </si>
  <si>
    <t>GUID-75D47000-352A-4B8F-8358-79F51D867414.htm</t>
  </si>
  <si>
    <t>GUID-7EECD48B-C0FC-409C-9F3D-D6043FE3C5FA</t>
  </si>
  <si>
    <t>Wire cutting/threading</t>
  </si>
  <si>
    <t>GUID-8BE3AD92-CA1B-4B58-B60E-22AACA202B83</t>
  </si>
  <si>
    <t>Cutting Data tab</t>
  </si>
  <si>
    <t>GUID-0841A3F4-FFCB-463B-96E0-A70D8469EA7B.htm</t>
  </si>
  <si>
    <t>GUID-0841A3F4-FFCB-463B-96E0-A70D8469EA7B</t>
  </si>
  <si>
    <t>Cutting Data example</t>
  </si>
  <si>
    <t>GUID-85FC9AD3-0072-42E4-BBC7-1E88455EE30E</t>
  </si>
  <si>
    <t>Leads Style tab</t>
  </si>
  <si>
    <t>GUID-506EED98-30AF-4AD3-8ED4-77B533B629D8</t>
  </si>
  <si>
    <t>Specific features</t>
  </si>
  <si>
    <t>GUID-6E6D7316-F417-4A9B-8A65-5EBDC9F5DFB4.htm</t>
  </si>
  <si>
    <t>GUID-10342844-95BF-417A-855C-E8CB033B4DE4.htm</t>
  </si>
  <si>
    <t>GUID-CEC40ED3-2925-4CF5-AB04-961DADD78302.htm</t>
  </si>
  <si>
    <t>GUID-B63E1F24-A100-470F-A251-E81E158B2E56.htm</t>
  </si>
  <si>
    <t>GUID-3D7D4177-C16F-45A4-80D6-7B0FD95C4F71.htm</t>
  </si>
  <si>
    <t>GUID-BF39F597-D644-4772-9E87-6936EBE418CB.htm</t>
  </si>
  <si>
    <t>GUID-9D74ADA0-8934-4750-8DD7-79681D78A5FA.htm</t>
  </si>
  <si>
    <t>GUID-D4055510-95A7-45C4-A1A2-1AF51C74C130.htm</t>
  </si>
  <si>
    <t>GUID-6E6D7316-F417-4A9B-8A65-5EBDC9F5DFB4</t>
  </si>
  <si>
    <t>Toolpath feature</t>
  </si>
  <si>
    <t>tab. Use t</t>
  </si>
  <si>
    <t>tab in t</t>
  </si>
  <si>
    <t>GUID-10342844-95BF-417A-855C-E8CB033B4DE4</t>
  </si>
  <si>
    <t>2.5D milling features</t>
  </si>
  <si>
    <t>GUID-6217069A-3AC4-4CA5-918E-852007BDA60F.htm</t>
  </si>
  <si>
    <t>GUID-371EC113-A448-4050-A8D6-95DAA76589D3.htm</t>
  </si>
  <si>
    <t>GUID-98F13332-1CEE-4AE7-A9FA-F4319A8582DC.htm</t>
  </si>
  <si>
    <t>GUID-4A431C8B-3338-4938-9380-02853DACA91A.htm</t>
  </si>
  <si>
    <t>GUID-33C0868A-B5ED-4F65-85E1-EC028AEAA5E0.htm</t>
  </si>
  <si>
    <t>GUID-7E71B347-C8F7-47C4-8575-58E26084906B.htm</t>
  </si>
  <si>
    <t>GUID-409DD2EE-9755-4C39-AA6A-96C4C197D392.htm</t>
  </si>
  <si>
    <t>GUID-7DD1A11B-296F-4F28-88A0-F39C72AA8887.htm</t>
  </si>
  <si>
    <t>GUID-6A07DD31-A1E8-4F75-BB0C-06C7A8C3970B.htm</t>
  </si>
  <si>
    <t>GUID-DBE64AC1-AB24-4122-8B26-4D2FB2FB7100.htm</t>
  </si>
  <si>
    <t>http://beehive-stage.autodesk.com/community/service/rest/cloudhelp/resource/cloudhelpchannel/guidcrossbook/jsonp?v=2019&amp;p=FCAM&amp;l=ENU&amp;guid=GUID-2A048E70-B297-4812-AFF8-93725A3FF000</t>
  </si>
  <si>
    <t>groups</t>
  </si>
  <si>
    <t>GUID-53DDC4DF-F2D3-4C18-9C40-B03B54FDD5FF.htm</t>
  </si>
  <si>
    <t>GUID-0B8D25B0-D486-4A3C-A82F-0E6F761F4FB3.htm</t>
  </si>
  <si>
    <t>GUID-4882D729-63FA-490D-8010-232B58F2C42E.htm</t>
  </si>
  <si>
    <t>GUID-27B6CA4B-8CC5-4A63-AA41-AC61BE8A4214</t>
  </si>
  <si>
    <t>Hole</t>
  </si>
  <si>
    <t>table</t>
  </si>
  <si>
    <t>GUID-A52997EF-623F-44AF-9922-9C9E264FBEC6.htm</t>
  </si>
  <si>
    <t>GUID-CE7A4455-5DFB-43ED-ABEA-83EE86D186F9.htm</t>
  </si>
  <si>
    <t>GUID-5AC6F9C7-3C6C-4E49-8798-47CCC13091A1.htm</t>
  </si>
  <si>
    <t>GUID-6C62EAF0-D2C8-4A7E-9650-96C0F5A9346C.htm</t>
  </si>
  <si>
    <t>GUID-63F30DA4-E8FC-4E38-97F9-6C50435B50B3.htm</t>
  </si>
  <si>
    <t>GUID-61C754CB-5A68-4B3C-BB04-06EF28A7184C.htm</t>
  </si>
  <si>
    <t>GUID-58771A09-BEED-4E5A-B8AA-890BA151A3A7.htm</t>
  </si>
  <si>
    <t>GUID-B68FA538-F42A-41CC-BB03-30B7AFDE7747.htm</t>
  </si>
  <si>
    <t>GUID-E159F82E-A23C-43CC-B771-42025B0D5DCB.htm</t>
  </si>
  <si>
    <t>GUID-607EB37E-AF91-4DF9-9D75-868292AB0475.htm</t>
  </si>
  <si>
    <t>GUID-3FD4C47D-2E41-4D7C-9553-7608D2CE2339.htm</t>
  </si>
  <si>
    <t>GUID-CE7A4455-5DFB-43ED-ABEA-83EE86D186F9</t>
  </si>
  <si>
    <t>Creating a Hole feature</t>
  </si>
  <si>
    <t>dimensions</t>
  </si>
  <si>
    <t>edit</t>
  </si>
  <si>
    <t>GUID-4963CA9C-A2B3-43ED-8A0A-DCE6769D2C58</t>
  </si>
  <si>
    <t>for the hole pattern.&lt;</t>
  </si>
  <si>
    <t>Ordering</t>
  </si>
  <si>
    <t>http://beehive-stage.autodesk.com/community/service/rest/cloudhelp/resource/cloudhelpchannel/guidcrossbook/jsonp?v=2019&amp;p=FCAM&amp;l=ENU&amp;guid=GUID-18FBA3CF-DCCE-4FFD-AB95-C89BCDAB3B48</t>
  </si>
  <si>
    <t>GUID-5AC6F9C7-3C6C-4E49-8798-47CCC13091A1</t>
  </si>
  <si>
    <t>How holes are manufactured</t>
  </si>
  <si>
    <t>what tool to use</t>
  </si>
  <si>
    <t>feeds and speeds</t>
  </si>
  <si>
    <t>Prepares the site</t>
  </si>
  <si>
    <t>Twistdrills to depth</t>
  </si>
  <si>
    <t>counter cutting</t>
  </si>
  <si>
    <t>Taps, or bores/reams</t>
  </si>
  <si>
    <t xml:space="preserve">tab </t>
  </si>
  <si>
    <t>GUID-6C62EAF0-D2C8-4A7E-9650-96C0F5A9346C</t>
  </si>
  <si>
    <t>Drill selection for tapped holes</t>
  </si>
  <si>
    <t>GUID-63F30DA4-E8FC-4E38-97F9-6C50435B50B3</t>
  </si>
  <si>
    <t>Hole: Feeds and Speeds</t>
  </si>
  <si>
    <t>GUID-61C754CB-5A68-4B3C-BB04-06EF28A7184C</t>
  </si>
  <si>
    <t>Hole: Site preparation</t>
  </si>
  <si>
    <t>machine-level</t>
  </si>
  <si>
    <t>feature-level</t>
  </si>
  <si>
    <t xml:space="preserve">attribute. How pilot drilling is performed is influenced </t>
  </si>
  <si>
    <t>GUID-58771A09-BEED-4E5A-B8AA-890BA151A3A7</t>
  </si>
  <si>
    <t>Hole: Drill to depth</t>
  </si>
  <si>
    <t>cycles</t>
  </si>
  <si>
    <t>GUID-B68FA538-F42A-41CC-BB03-30B7AFDE7747</t>
  </si>
  <si>
    <t>Hole: Size effects</t>
  </si>
  <si>
    <t>GUID-E159F82E-A23C-43CC-B771-42025B0D5DCB</t>
  </si>
  <si>
    <t>Hole: Tapping, boring, and reaming</t>
  </si>
  <si>
    <t>GUID-607EB37E-AF91-4DF9-9D75-868292AB0475</t>
  </si>
  <si>
    <t>Summary of ways you can make Holes in FeatureCAM</t>
  </si>
  <si>
    <t>From dimensions</t>
  </si>
  <si>
    <t>In patterns</t>
  </si>
  <si>
    <t>, these points are used to create</t>
  </si>
  <si>
    <t>selecting all circles of the same radius</t>
  </si>
  <si>
    <t>Extract individual Holes from a 3D solid or surface model</t>
  </si>
  <si>
    <t>automatically recognize all the holes from a 3D solid or surface model</t>
  </si>
  <si>
    <t>GUID-3FD4C47D-2E41-4D7C-9553-7608D2CE2339</t>
  </si>
  <si>
    <t>Hole: Tool Selection</t>
  </si>
  <si>
    <t>Spot or Center Drill</t>
  </si>
  <si>
    <t>GUID-28D3BD41-0057-45DF-82BE-31911492E57D.htm</t>
  </si>
  <si>
    <t>Countersink</t>
  </si>
  <si>
    <t>GUID-E1567C7C-8945-4DD0-9851-CA07D24B390F.htm</t>
  </si>
  <si>
    <t>Twist drill</t>
  </si>
  <si>
    <t>GUID-73FAF045-F400-45CD-9C37-3215A9AC7E19.htm</t>
  </si>
  <si>
    <t>Step Bore feature</t>
  </si>
  <si>
    <t>Boring bar</t>
  </si>
  <si>
    <t>GUID-47A9446A-5BBE-43A6-8401-F191F2952202.htm</t>
  </si>
  <si>
    <t>Counter bore</t>
  </si>
  <si>
    <t>GUID-B9FC4880-84A6-43EF-B286-97ED48B41364.htm</t>
  </si>
  <si>
    <t>Ream</t>
  </si>
  <si>
    <t>GUID-2CAA5901-EB70-49FB-9716-2FC9BDFC6FA9.htm</t>
  </si>
  <si>
    <t>Tap</t>
  </si>
  <si>
    <t>GUID-62922165-57F5-4CAA-8F24-D72E16B3FFB8.htm</t>
  </si>
  <si>
    <t>Tool Groups</t>
  </si>
  <si>
    <t>GUID-ABBC3A30-A2E4-4F5E-B21C-936E4B05DB68.htm</t>
  </si>
  <si>
    <t>GUID-A52997EF-623F-44AF-9922-9C9E264FBEC6</t>
  </si>
  <si>
    <t>Hole attribute table</t>
  </si>
  <si>
    <t>GUID-409DD2EE-9755-4C39-AA6A-96C4C197D392</t>
  </si>
  <si>
    <t>Rectangular Pocket</t>
  </si>
  <si>
    <t>feature.&lt;/</t>
  </si>
  <si>
    <t>GUID-1051DBFF-357D-4E28-AC42-5FF8E4EA815B.htm</t>
  </si>
  <si>
    <t>GUID-961DAE5F-6606-4255-83B6-82E2298B36DE.htm</t>
  </si>
  <si>
    <t>GUID-9F769884-3F9B-4306-AA42-FD19FBE72D77.htm</t>
  </si>
  <si>
    <t>GUID-F17C4793-98A7-4D6E-BE74-DC2FB880BB31.htm</t>
  </si>
  <si>
    <t>GUID-D18001AA-EEE5-4735-A311-8CCB25D645F5.htm</t>
  </si>
  <si>
    <t>GUID-5C1EFF91-D51F-4FAD-92FA-1A01D9D00BBC.htm</t>
  </si>
  <si>
    <t>GUID-1051DBFF-357D-4E28-AC42-5FF8E4EA815B</t>
  </si>
  <si>
    <t>Creating a Rectangular Pocket feature</t>
  </si>
  <si>
    <t>GUID-961DAE5F-6606-4255-83B6-82E2298B36DE</t>
  </si>
  <si>
    <t>How Rectangular Pockets are manufactured</t>
  </si>
  <si>
    <t>finishing</t>
  </si>
  <si>
    <t>GUID-9F769884-3F9B-4306-AA42-FD19FBE72D77</t>
  </si>
  <si>
    <t>Rectangular Pocket: Tool Selection</t>
  </si>
  <si>
    <t>GUID-F17C4793-98A7-4D6E-BE74-DC2FB880BB31</t>
  </si>
  <si>
    <t>Rectangular Pocket: Feeds and Speeds</t>
  </si>
  <si>
    <t>Feed/Speed database</t>
  </si>
  <si>
    <t>GUID-D18001AA-EEE5-4735-A311-8CCB25D645F5</t>
  </si>
  <si>
    <t>Rectangular Pocket: Roughing</t>
  </si>
  <si>
    <t>Rough pass %</t>
  </si>
  <si>
    <t>GUID-4F6C6CA2-226F-487D-816B-17830CDA5B89.htm</t>
  </si>
  <si>
    <t>milling methods for roughing</t>
  </si>
  <si>
    <t>GUID-5C1EFF91-D51F-4FAD-92FA-1A01D9D00BBC</t>
  </si>
  <si>
    <t>Rectangular Pocket: Finishing</t>
  </si>
  <si>
    <t>GUID-7DD1A11B-296F-4F28-88A0-F39C72AA8887</t>
  </si>
  <si>
    <t>Slot</t>
  </si>
  <si>
    <t>GUID-48C8EE70-E7FD-40FC-8022-8AF4050CDFC4.htm</t>
  </si>
  <si>
    <t>GUID-BE795A70-7278-451F-A7FF-E266B27B4590.htm</t>
  </si>
  <si>
    <t>GUID-445C30B4-ED53-4655-A5D1-3B63783F94CF.htm</t>
  </si>
  <si>
    <t>GUID-20107DF4-D269-4D2C-864B-A178DAFD5B9C.htm</t>
  </si>
  <si>
    <t>GUID-59443728-CA80-4C51-ABA9-625DBDE4D0A9.htm</t>
  </si>
  <si>
    <t>GUID-D2273FE4-A448-4713-8F61-C8AFE834EDA8.htm</t>
  </si>
  <si>
    <t>GUID-48C8EE70-E7FD-40FC-8022-8AF4050CDFC4</t>
  </si>
  <si>
    <t>Creating a Slot feature</t>
  </si>
  <si>
    <t>GUID-BE795A70-7278-451F-A7FF-E266B27B4590</t>
  </si>
  <si>
    <t>How Slots are manufactured</t>
  </si>
  <si>
    <t>GUID-445C30B4-ED53-4655-A5D1-3B63783F94CF</t>
  </si>
  <si>
    <t>Slot: Tool Selection</t>
  </si>
  <si>
    <t>Tooling groups</t>
  </si>
  <si>
    <t>GUID-20107DF4-D269-4D2C-864B-A178DAFD5B9C</t>
  </si>
  <si>
    <t>Slot: Feeds and Speeds</t>
  </si>
  <si>
    <t>GUID-59443728-CA80-4C51-ABA9-625DBDE4D0A9</t>
  </si>
  <si>
    <t>Slot: Roughing</t>
  </si>
  <si>
    <t>GUID-D2273FE4-A448-4713-8F61-C8AFE834EDA8</t>
  </si>
  <si>
    <t>Slot: Finishing</t>
  </si>
  <si>
    <t>Use finish tool</t>
  </si>
  <si>
    <t>GUID-6A07DD31-A1E8-4F75-BB0C-06C7A8C3970B</t>
  </si>
  <si>
    <t>Step Bore</t>
  </si>
  <si>
    <t>GUID-B14D4C2F-74B7-473E-BBAC-224DD5367037.htm</t>
  </si>
  <si>
    <t>GUID-B14D4C2F-74B7-473E-BBAC-224DD5367037</t>
  </si>
  <si>
    <t>Creating a Step Bore feature</t>
  </si>
  <si>
    <t>GUID-4004BEA1-9F3E-47D6-86E4-96987F10D0CD.htm</t>
  </si>
  <si>
    <t>GUID-DBE64AC1-AB24-4122-8B26-4D2FB2FB7100</t>
  </si>
  <si>
    <t>Thread Mill</t>
  </si>
  <si>
    <t>Feed/Speed tables</t>
  </si>
  <si>
    <t>Feed Dir</t>
  </si>
  <si>
    <t>cutter comp</t>
  </si>
  <si>
    <t>GUID-B8E4B6B5-4F71-4816-A3BD-E778032D31DF.htm</t>
  </si>
  <si>
    <t>GUID-B8E4B6B5-4F71-4816-A3BD-E778032D31DF</t>
  </si>
  <si>
    <t>Creating a Thread Mill feature</t>
  </si>
  <si>
    <t>GUID-98F13332-1CEE-4AE7-A9FA-F4319A8582DC</t>
  </si>
  <si>
    <t>Face (mill)</t>
  </si>
  <si>
    <t>GUID-831FE122-83EC-46F8-BEA5-42899CB05C34.htm</t>
  </si>
  <si>
    <t>GUID-831FE122-83EC-46F8-BEA5-42899CB05C34</t>
  </si>
  <si>
    <t>Creating a Face feature</t>
  </si>
  <si>
    <t>GUID-6217069A-3AC4-4CA5-918E-852007BDA60F</t>
  </si>
  <si>
    <t>Boss</t>
  </si>
  <si>
    <t>stock curve</t>
  </si>
  <si>
    <t>override the automatically</t>
  </si>
  <si>
    <t>GUID-36C609FF-F800-4CDE-8EEB-BF4F820D751F.htm</t>
  </si>
  <si>
    <t>GUID-C036B632-4E63-4DFB-8D1E-0D8288211942.htm</t>
  </si>
  <si>
    <t>GUID-36C609FF-F800-4CDE-8EEB-BF4F820D751F</t>
  </si>
  <si>
    <t>Tool override options</t>
  </si>
  <si>
    <t>GUID-C036B632-4E63-4DFB-8D1E-0D8288211942</t>
  </si>
  <si>
    <t>Creating a Boss feature</t>
  </si>
  <si>
    <t>button to open a dialog to select the curve that matches your cross-section shape.&lt;</t>
  </si>
  <si>
    <t>GUID-371EC113-A448-4050-A8D6-95DAA76589D3</t>
  </si>
  <si>
    <t>chamfer mill tool</t>
  </si>
  <si>
    <t>GUID-5488C5B0-086E-4F55-9329-F3B7494F68A8.htm</t>
  </si>
  <si>
    <t>countersink tool</t>
  </si>
  <si>
    <t>Tool Selection&lt;/str</t>
  </si>
  <si>
    <t>GUID-347745F9-25EC-4BBC-A3AA-5587148B0D59.htm</t>
  </si>
  <si>
    <t>attribute on t</t>
  </si>
  <si>
    <t>Stepovers&lt;/str</t>
  </si>
  <si>
    <t>GUID-655C621A-B24C-4EC5-B6B6-F29156AD91CB.htm</t>
  </si>
  <si>
    <t>GUID-4806C0E1-61B9-4D68-96FE-C2ACF36C308A.htm</t>
  </si>
  <si>
    <t>GUID-655C621A-B24C-4EC5-B6B6-F29156AD91CB</t>
  </si>
  <si>
    <t>Creating a Chamfer feature</t>
  </si>
  <si>
    <t>GUID-4806C0E1-61B9-4D68-96FE-C2ACF36C308A</t>
  </si>
  <si>
    <t>3D Chamfer tips</t>
  </si>
  <si>
    <t>GUID-739B3C1A-E96F-4F71-A92E-769E61D3E386</t>
  </si>
  <si>
    <t>groove</t>
  </si>
  <si>
    <t>GUID-2291A5F1-3081-41B6-9961-3A43A2B71D38.htm</t>
  </si>
  <si>
    <t>GUID-386AB940-E0E7-4690-8582-1FCB635ECE9B.htm</t>
  </si>
  <si>
    <t>GUID-7834651B-65D3-4995-B638-2E76724EA0EA.htm</t>
  </si>
  <si>
    <t>GUID-2291A5F1-3081-41B6-9961-3A43A2B71D38</t>
  </si>
  <si>
    <t>Face grooves</t>
  </si>
  <si>
    <t>GUID-FA9A0EF6-B3B3-4CD7-82C8-C896C5EE6BE9.htm</t>
  </si>
  <si>
    <t>GUID-B7802939-40C6-44FD-95D6-3B8E3E1EE04B.htm</t>
  </si>
  <si>
    <t>GUID-FA9A0EF6-B3B3-4CD7-82C8-C896C5EE6BE9</t>
  </si>
  <si>
    <t>Regular Face grooves</t>
  </si>
  <si>
    <t>GUID-B7802939-40C6-44FD-95D6-3B8E3E1EE04B</t>
  </si>
  <si>
    <t>Simple face grooves</t>
  </si>
  <si>
    <t>regular groove</t>
  </si>
  <si>
    <t>GUID-FB6F1729-410E-458A-9571-BBDA05058D80</t>
  </si>
  <si>
    <t>Using zigzag ramping to mill a helical path for a simple Groove</t>
  </si>
  <si>
    <t>GUID-386AB940-E0E7-4690-8582-1FCB635ECE9B</t>
  </si>
  <si>
    <t>Inside/Outside grooves</t>
  </si>
  <si>
    <t>Rough pass stepover</t>
  </si>
  <si>
    <t>GUID-4F6C6CA2-226F-487D-816B-17830CDA5B89</t>
  </si>
  <si>
    <t>Rough pass stepover %</t>
  </si>
  <si>
    <t>GUID-7834651B-65D3-4995-B638-2E76724EA0EA</t>
  </si>
  <si>
    <t>Creating a Groove feature</t>
  </si>
  <si>
    <t>GUID-4A431C8B-3338-4938-9380-02853DACA91A</t>
  </si>
  <si>
    <t>Pocket</t>
  </si>
  <si>
    <t>GUID-5E93C67A-9075-47B5-BB60-4A88DDBB5B03.htm</t>
  </si>
  <si>
    <t>GUID-5E93C67A-9075-47B5-BB60-4A88DDBB5B03</t>
  </si>
  <si>
    <t>Creating a Pocket feature</t>
  </si>
  <si>
    <t>to enter a cross section curve for the feature.&lt;</t>
  </si>
  <si>
    <t>GUID-93389878-2CC2-444F-B057-9212D811943A</t>
  </si>
  <si>
    <t>Open Pocket features</t>
  </si>
  <si>
    <t>GUID-33C0868A-B5ED-4F65-85E1-EC028AEAA5E0</t>
  </si>
  <si>
    <t>Round</t>
  </si>
  <si>
    <t>GUID-50B445EE-2833-43C3-B34F-B6094C154438.htm</t>
  </si>
  <si>
    <t>GUID-50B445EE-2833-43C3-B34F-B6094C154438</t>
  </si>
  <si>
    <t>Creating a Round feature</t>
  </si>
  <si>
    <t>GUID-7E71B347-C8F7-47C4-8575-58E26084906B</t>
  </si>
  <si>
    <t>Side</t>
  </si>
  <si>
    <t>stock solid</t>
  </si>
  <si>
    <t>).&lt;</t>
  </si>
  <si>
    <t>GUID-F197DF11-B929-4BF8-BC09-E9E7A0A81B71.htm</t>
  </si>
  <si>
    <t>GUID-F197DF11-B929-4BF8-BC09-E9E7A0A81B71</t>
  </si>
  <si>
    <t>Creating a Side feature</t>
  </si>
  <si>
    <t>Stock Curve</t>
  </si>
  <si>
    <t>Side Curve</t>
  </si>
  <si>
    <t>GUID-0B8D25B0-D486-4A3C-A82F-0E6F761F4FB3</t>
  </si>
  <si>
    <t>Cross section (X section) for Boss, Side, or Pocket</t>
  </si>
  <si>
    <t>GUID-4882D729-63FA-490D-8010-232B58F2C42E</t>
  </si>
  <si>
    <t>Draft angles</t>
  </si>
  <si>
    <t>GUID-4C45ACC7-4931-4025-992E-6953F857B4FB.htm</t>
  </si>
  <si>
    <t>GUID-4C45ACC7-4931-4025-992E-6953F857B4FB</t>
  </si>
  <si>
    <t>More about draft angles</t>
  </si>
  <si>
    <t>GUID-4004BEA1-9F3E-47D6-86E4-96987F10D0CD</t>
  </si>
  <si>
    <t>Bottom radius</t>
  </si>
  <si>
    <t>GUID-1B72CD6F-97FE-4C2C-BC35-73F2CC4C4BE1</t>
  </si>
  <si>
    <t>GUID-CEC40ED3-2925-4CF5-AB04-961DADD78302</t>
  </si>
  <si>
    <t>3D surface milling feature</t>
  </si>
  <si>
    <t>wizard helps you create a feature and its initial operation. After the initial feature is created, you can edit the feature to further control how it is manufactured, or add additional operations.</t>
  </si>
  <si>
    <t>GUID-DEE8F55A-3C90-4DD4-8FD4-285EB3BC3FEF.htm</t>
  </si>
  <si>
    <t>GUID-B1A924CB-C35A-48F2-A1F4-11A3074F983F.htm</t>
  </si>
  <si>
    <t>GUID-DEE8F55A-3C90-4DD4-8FD4-285EB3BC3FEF</t>
  </si>
  <si>
    <t>Creating a 3D surface milling feature</t>
  </si>
  <si>
    <t>GUID-AB3C14C1-FAC4-435B-BFB5-16F5B85AD79A.htm</t>
  </si>
  <si>
    <t>GUID-8B68BEF5-00A1-497E-A720-EB4BD847B22C.htm</t>
  </si>
  <si>
    <t>GUID-187D3393-6050-46CC-9610-A8C6B2E9E896.htm</t>
  </si>
  <si>
    <t>GUID-12841534-C327-4759-945D-003BF15893A8.htm</t>
  </si>
  <si>
    <t>GUID-41B860FF-649A-46E3-8314-8A9721705A92.htm</t>
  </si>
  <si>
    <t>GUID-AB3C14C1-FAC4-435B-BFB5-16F5B85AD79A</t>
  </si>
  <si>
    <t>New Strategy</t>
  </si>
  <si>
    <t>GUID-8B68BEF5-00A1-497E-A720-EB4BD847B22C</t>
  </si>
  <si>
    <t>New Strategy (single operation)</t>
  </si>
  <si>
    <t>GUID-187D3393-6050-46CC-9610-A8C6B2E9E896</t>
  </si>
  <si>
    <t>New strategy - Rough</t>
  </si>
  <si>
    <t>GUID-BAE1785E-042E-4E5A-9D45-313C0ACFAE33.htm</t>
  </si>
  <si>
    <t>eith</t>
  </si>
  <si>
    <t>GUID-CE3B87B3-76BD-4EAE-8EA4-6645C80B72CE.htm</t>
  </si>
  <si>
    <t>GUID-12841534-C327-4759-945D-003BF15893A8</t>
  </si>
  <si>
    <t>New strategy - Semi-Finish</t>
  </si>
  <si>
    <t>- Perform a single Z level semi-finish operation.&lt;</t>
  </si>
  <si>
    <t>GUID-5C05CBFF-9DB9-4611-BD5C-50EDBA0A01B5.htm</t>
  </si>
  <si>
    <t>GUID-41B860FF-649A-46E3-8314-8A9721705A92</t>
  </si>
  <si>
    <t>New strategy - Finish</t>
  </si>
  <si>
    <t>GUID-AB43A0E2-1BA9-4A26-8C8F-BA1BD843CBB1.htm</t>
  </si>
  <si>
    <t>GUID-B1A924CB-C35A-48F2-A1F4-11A3074F983F</t>
  </si>
  <si>
    <t>Tool selection for 3D milling features</t>
  </si>
  <si>
    <t>GUID-49556E8A-5BE9-4A77-A210-4C66ABA8A90A</t>
  </si>
  <si>
    <t>Types of 3D milling strategy</t>
  </si>
  <si>
    <t>2D Spiral</t>
  </si>
  <si>
    <t>3D Spiral</t>
  </si>
  <si>
    <t>isoline curves</t>
  </si>
  <si>
    <t>Radial</t>
  </si>
  <si>
    <t>Flowline</t>
  </si>
  <si>
    <t>Pencil</t>
  </si>
  <si>
    <t>GUID-8508B7B9-D95C-4A7D-B383-C481D2E45E8E.htm</t>
  </si>
  <si>
    <t>Z level roughing</t>
  </si>
  <si>
    <t>Plunge roughing</t>
  </si>
  <si>
    <t>Corner</t>
  </si>
  <si>
    <t>GUID-D7C3235D-E044-4767-956D-3F82A14CC415.htm</t>
  </si>
  <si>
    <t>Horizontal + Vertical</t>
  </si>
  <si>
    <t>5-Axis Trim</t>
  </si>
  <si>
    <t>GUID-B829631A-1514-4986-AA7E-3F2E6013C6C6.htm</t>
  </si>
  <si>
    <t>Four-axis Rotary</t>
  </si>
  <si>
    <t>GUID-8646DC10-83C1-4FAD-8429-2062D773C4B2.htm</t>
  </si>
  <si>
    <t>GUID-591E2456-83A2-4503-AC52-C04DABE5FA4F.htm</t>
  </si>
  <si>
    <t>GUID-20F059D4-6B7D-4F89-A6AA-EC5718D955CC.htm</t>
  </si>
  <si>
    <t>GUID-591E2456-83A2-4503-AC52-C04DABE5FA4F</t>
  </si>
  <si>
    <t>Parallel milling</t>
  </si>
  <si>
    <t>GUID-D10FF0A1-C8EC-4C64-B83C-C3720CFDC795.htm</t>
  </si>
  <si>
    <t>GUID-B04CF897-44A8-4434-B2CB-AC229160BAB2.htm</t>
  </si>
  <si>
    <t>GUID-7462F214-7D27-44E2-8724-AFFEDDE22520</t>
  </si>
  <si>
    <t>Parallel toolpaths</t>
  </si>
  <si>
    <t>GUID-D10FF0A1-C8EC-4C64-B83C-C3720CFDC795</t>
  </si>
  <si>
    <t>Restrictions of projection milling techniques</t>
  </si>
  <si>
    <t>GUID-B04CF897-44A8-4434-B2CB-AC229160BAB2</t>
  </si>
  <si>
    <t>Troubleshooting projection milling methods</t>
  </si>
  <si>
    <t>instead of fixed planar distance stepovers. This gives a constant scallop height over surfaces of the model. See item 3 below.&lt;</t>
  </si>
  <si>
    <t>Z level finishing</t>
  </si>
  <si>
    <t>GUID-93360A4E-BB56-488B-BA40-5C7AEC36BD4E</t>
  </si>
  <si>
    <t>tab and offsetting this curve toward the center of the part. The pattern can be cut either towards the feature center or away from the feature center.</t>
  </si>
  <si>
    <t>3D spiral technique</t>
  </si>
  <si>
    <t>tab. This results in a square shape to the toolpaths.</t>
  </si>
  <si>
    <t>tab. The options for using a curve are different f</t>
  </si>
  <si>
    <t>spiral milling</t>
  </si>
  <si>
    <t>other techniques</t>
  </si>
  <si>
    <t>GUID-B174F8C1-C995-4131-83DB-085D922CA748.htm</t>
  </si>
  <si>
    <t>GUID-5D45FB40-5387-488D-94B6-D041FD88DAB3.htm</t>
  </si>
  <si>
    <t>GUID-5D28D497-2F7F-43E4-89BF-9F4D7E3716DC.htm</t>
  </si>
  <si>
    <t>GUID-1F46434B-7805-47AC-8554-C5492D4012E2.htm</t>
  </si>
  <si>
    <t>GUID-01D4E2E6-4F2D-4A64-8004-EB10E2C28DAB.htm</t>
  </si>
  <si>
    <t>GUID-5184E078-366C-462C-9F3E-33F497C13FDA.htm</t>
  </si>
  <si>
    <t>GUID-37472A0E-D5C3-4AC2-8089-0CF03A9CFA83.htm</t>
  </si>
  <si>
    <t>GUID-802BB3A8-C133-4099-9B45-1E6AFCE4F406</t>
  </si>
  <si>
    <t>Boundaries for 2D spiral toolpaths</t>
  </si>
  <si>
    <t>spiral toolpaths</t>
  </si>
  <si>
    <t>3D pocket</t>
  </si>
  <si>
    <t>3D boss</t>
  </si>
  <si>
    <t>3D side</t>
  </si>
  <si>
    <t>. You can specify multiple boundary curves, but these curves must not touch. If none is specified, then the stock boundary is used.</t>
  </si>
  <si>
    <t>option to control how close you come to approaching the stock boundary.&lt;/</t>
  </si>
  <si>
    <t>GUID-B174F8C1-C995-4131-83DB-085D922CA748</t>
  </si>
  <si>
    <t>GUID-5D45FB40-5387-488D-94B6-D041FD88DAB3</t>
  </si>
  <si>
    <t>GUID-5D28D497-2F7F-43E4-89BF-9F4D7E3716DC</t>
  </si>
  <si>
    <t>GUID-1F46434B-7805-47AC-8554-C5492D4012E2</t>
  </si>
  <si>
    <t>Wall only</t>
  </si>
  <si>
    <t>GUID-01D4E2E6-4F2D-4A64-8004-EB10E2C28DAB</t>
  </si>
  <si>
    <t>Boundary Curve Allowance</t>
  </si>
  <si>
    <t>GUID-5184E078-366C-462C-9F3E-33F497C13FDA</t>
  </si>
  <si>
    <t>Creating a 3D boss from font curves</t>
  </si>
  <si>
    <t>text</t>
  </si>
  <si>
    <t>and extract the outer boundaries of the text.&lt;</t>
  </si>
  <si>
    <t>spiral out 3D boss operation</t>
  </si>
  <si>
    <t>GUID-37472A0E-D5C3-4AC2-8089-0CF03A9CFA83</t>
  </si>
  <si>
    <t>5-axis engraving</t>
  </si>
  <si>
    <t>GUID-9A8E1933-8C96-4412-8434-73835881F4D9</t>
  </si>
  <si>
    <t>tab. This results in an initial square shape to the toolpaths. The next and subsequent toolpaths are obtained by offsetting the initial shape in 3D (along the surfaces being cut). This differs fr</t>
  </si>
  <si>
    <t>2D spiral operations</t>
  </si>
  <si>
    <t>dialog is disabled for 3D spiral milling.&lt;</t>
  </si>
  <si>
    <t>described for 2D spiral milling</t>
  </si>
  <si>
    <t>GUID-1778CF57-A4DD-415D-9AFF-69251CF47D01</t>
  </si>
  <si>
    <t>Radial toolpaths</t>
  </si>
  <si>
    <t>GUID-BAE1785E-042E-4E5A-9D45-313C0ACFAE33</t>
  </si>
  <si>
    <t>Z-level rough</t>
  </si>
  <si>
    <t>How to create a Z level rough operation.</t>
  </si>
  <si>
    <t>GUID-5DAB0D66-53F8-47B9-93D1-89571BF579CA.htm</t>
  </si>
  <si>
    <t>GUID-D44B88DA-44DF-4461-98A2-18B2621A99BC.htm</t>
  </si>
  <si>
    <t>GUID-3BCE6430-EB98-4A20-AF19-C712A0192E23.htm</t>
  </si>
  <si>
    <t>GUID-6122477C-AF88-4C92-8664-C0542AE7747D.htm</t>
  </si>
  <si>
    <t>GUID-82BF802F-287D-4BEE-AB67-547D192F6EED.htm</t>
  </si>
  <si>
    <t>GUID-5DAB0D66-53F8-47B9-93D1-89571BF579CA</t>
  </si>
  <si>
    <t>Creating a Z level roughing operation</t>
  </si>
  <si>
    <t>GUID-D44B88DA-44DF-4461-98A2-18B2621A99BC</t>
  </si>
  <si>
    <t>Troubleshooting Z level roughing</t>
  </si>
  <si>
    <t>methods of Z level roughing</t>
  </si>
  <si>
    <t>tab to reverse the surfaces.&lt;</t>
  </si>
  <si>
    <t>untrim</t>
  </si>
  <si>
    <t>GUID-5C05CBFF-9DB9-4611-BD5C-50EDBA0A01B5</t>
  </si>
  <si>
    <t>Z-level roughing with multiple tools</t>
  </si>
  <si>
    <t>GUID-3BCE6430-EB98-4A20-AF19-C712A0192E23</t>
  </si>
  <si>
    <t>Methods of Z-level roughing</t>
  </si>
  <si>
    <t>GUID-6122477C-AF88-4C92-8664-C0542AE7747D</t>
  </si>
  <si>
    <t>3D Vortex toolpaths</t>
  </si>
  <si>
    <t>GUID-82BF802F-287D-4BEE-AB67-547D192F6EED</t>
  </si>
  <si>
    <t>Vortex approaches flats from outside stock</t>
  </si>
  <si>
    <t>GUID-A538A0C8-DBB8-4798-B399-191D9A2CB4B1</t>
  </si>
  <si>
    <t>Z-level finish</t>
  </si>
  <si>
    <t>GUID-0BA7002A-08E3-44AE-8739-72E99B82FE8D.htm</t>
  </si>
  <si>
    <t>GUID-0BA7002A-08E3-44AE-8739-72E99B82FE8D</t>
  </si>
  <si>
    <t>Troubleshooting Z level finishing</t>
  </si>
  <si>
    <t>GUID-E2891B42-6472-4F3F-B7EE-A7B2231DDDB4</t>
  </si>
  <si>
    <t>GUID-4B848798-FA30-4368-83E2-CE756122DD65.htm</t>
  </si>
  <si>
    <t>GUID-4B848798-FA30-4368-83E2-CE756122DD65</t>
  </si>
  <si>
    <t>Troubleshooting isoline milling</t>
  </si>
  <si>
    <t xml:space="preserve">tab, change the machining side </t>
  </si>
  <si>
    <t>tab, t</t>
  </si>
  <si>
    <t>tab, use the arrow buttons to rearrange the order of the toolpaths.&lt;</t>
  </si>
  <si>
    <t>GUID-219B79ED-F3C2-4672-B5DE-8597A0E63B71</t>
  </si>
  <si>
    <t>GUID-A99893F9-AE88-41FB-A8E8-9C73CB44028C.htm</t>
  </si>
  <si>
    <t>GUID-A3747693-5DB7-42AC-A3ED-39BA7D2F6F45.htm</t>
  </si>
  <si>
    <t>GUID-A99893F9-AE88-41FB-A8E8-9C73CB44028C</t>
  </si>
  <si>
    <t>Machining undercut regions</t>
  </si>
  <si>
    <t>tab. You may also have to experiment to determine an appropria</t>
  </si>
  <si>
    <t>GUID-A3747693-5DB7-42AC-A3ED-39BA7D2F6F45</t>
  </si>
  <si>
    <t>Creating a flowline milling operation</t>
  </si>
  <si>
    <t>GUID-2B8FFF36-209F-462F-BEE9-4C39362DF0F5</t>
  </si>
  <si>
    <t>Between Two Curves</t>
  </si>
  <si>
    <t>GUID-8508B7B9-D95C-4A7D-B383-C481D2E45E8E</t>
  </si>
  <si>
    <t>Pencil milling</t>
  </si>
  <si>
    <t>GUID-FFEA8456-2A5E-4D04-A1A7-E9DAB2AFA453.htm</t>
  </si>
  <si>
    <t>GUID-66B8C6EF-7F54-4763-8694-9B3664051B33.htm</t>
  </si>
  <si>
    <t>GUID-FFEA8456-2A5E-4D04-A1A7-E9DAB2AFA453</t>
  </si>
  <si>
    <t>Creating a Pencil mill operation</t>
  </si>
  <si>
    <t>feature.&lt;</t>
  </si>
  <si>
    <t>tab on t</t>
  </si>
  <si>
    <t>Trouble shooting pencil milling</t>
  </si>
  <si>
    <t>GUID-66B8C6EF-7F54-4763-8694-9B3664051B33</t>
  </si>
  <si>
    <t>Troubleshooting pencil milling</t>
  </si>
  <si>
    <t>GUID-AB43A0E2-1BA9-4A26-8C8F-BA1BD843CBB1</t>
  </si>
  <si>
    <t>Horizontal + vertical</t>
  </si>
  <si>
    <t>tab indicates the angle that divides the two regions. Portions of the surfaces with slopes less than this angle are machined with the parallel toolpaths, and the steeper slopes are machined by the Z level.</t>
  </si>
  <si>
    <t>GUID-CE3B87B3-76BD-4EAE-8EA4-6645C80B72CE</t>
  </si>
  <si>
    <t>Plunge rough</t>
  </si>
  <si>
    <t>parallel milling</t>
  </si>
  <si>
    <t>GUID-9E20BC9A-ACA9-43F1-9800-0924551893BB.htm</t>
  </si>
  <si>
    <t>GUID-9E20BC9A-ACA9-43F1-9800-0924551893BB</t>
  </si>
  <si>
    <t>Restrictions of plunge roughing</t>
  </si>
  <si>
    <t>GUID-8646DC10-83C1-4FAD-8429-2062D773C4B2</t>
  </si>
  <si>
    <t>Four Axis Rotary overview</t>
  </si>
  <si>
    <t>tab in the Feature Properties dialog.</t>
  </si>
  <si>
    <t>is a distance to avoid cutting on the center of the tool.</t>
  </si>
  <si>
    <t>GUID-B09BA6F6-9266-492D-A361-D49C16D671C5.htm</t>
  </si>
  <si>
    <t>GUID-82FBA204-E834-42BD-A194-E2532CC643CB.htm</t>
  </si>
  <si>
    <t>GUID-7CF56EE7-6867-4B55-87DB-406C095E879D.htm</t>
  </si>
  <si>
    <t>GUID-82FBA204-E834-42BD-A194-E2532CC643CB</t>
  </si>
  <si>
    <t>Options for rotary milling</t>
  </si>
  <si>
    <t>GUID-B09BA6F6-9266-492D-A361-D49C16D671C5</t>
  </si>
  <si>
    <t>Rotary Y offset</t>
  </si>
  <si>
    <t>GUID-031CE559-E214-47D3-AC39-7903654E3982</t>
  </si>
  <si>
    <t>Angle start/end</t>
  </si>
  <si>
    <t>GUID-7CF56EE7-6867-4B55-87DB-406C095E879D</t>
  </si>
  <si>
    <t>Index start/end coord</t>
  </si>
  <si>
    <t>GUID-D7C3235D-E044-4767-956D-3F82A14CC415</t>
  </si>
  <si>
    <t>Corner Remachining</t>
  </si>
  <si>
    <t>slope boundaries</t>
  </si>
  <si>
    <t>GUID-7280BAD9-80C9-4CC8-A2E0-9190BB7B1C1E</t>
  </si>
  <si>
    <t>Remachining overview</t>
  </si>
  <si>
    <t>Planar remachining</t>
  </si>
  <si>
    <t>Z finish</t>
  </si>
  <si>
    <t>Remachining&lt;/str</t>
  </si>
  <si>
    <t>Corner remachining</t>
  </si>
  <si>
    <t>GUID-425318CE-2DC1-4A49-858D-080B57B2C9C8</t>
  </si>
  <si>
    <t>3D spiral toolpath</t>
  </si>
  <si>
    <t>corner remachining</t>
  </si>
  <si>
    <t>GUID-35F15860-D7A7-4AD5-8991-101BDA17FDB3.htm</t>
  </si>
  <si>
    <t>GUID-AF5A6A63-2DAC-4F01-B746-81D1E9C957AC.htm</t>
  </si>
  <si>
    <t>GUID-1F63E89F-DD7D-4636-B183-5308AD75F8F4.htm</t>
  </si>
  <si>
    <t>GUID-FB141C81-DCA8-4236-AA6B-4EA188AAAA6B.htm</t>
  </si>
  <si>
    <t>GUID-35F15860-D7A7-4AD5-8991-101BDA17FDB3</t>
  </si>
  <si>
    <t>Creating a remachining operation</t>
  </si>
  <si>
    <t>Strategy page</t>
  </si>
  <si>
    <t>GUID-AF5A6A63-2DAC-4F01-B746-81D1E9C957AC</t>
  </si>
  <si>
    <t>Remachining settings</t>
  </si>
  <si>
    <t>GUID-1F63E89F-DD7D-4636-B183-5308AD75F8F4</t>
  </si>
  <si>
    <t>Limitations of planar remachining</t>
  </si>
  <si>
    <t>limitations</t>
  </si>
  <si>
    <t>Z-level finishing</t>
  </si>
  <si>
    <t>GUID-FB141C81-DCA8-4236-AA6B-4EA188AAAA6B</t>
  </si>
  <si>
    <t>Troubleshooting planar remachining</t>
  </si>
  <si>
    <t>GUID-20F059D4-6B7D-4F89-A6AA-EC5718D955CC</t>
  </si>
  <si>
    <t>Swarf milling</t>
  </si>
  <si>
    <t>tab you can set:</t>
  </si>
  <si>
    <t>GUID-D8B72BD5-55EF-4389-A3CA-9AE5C9696C11.htm</t>
  </si>
  <si>
    <t>GUID-AE33E477-20CE-4869-A541-A26197CAE784.htm</t>
  </si>
  <si>
    <t>GUID-D8B72BD5-55EF-4389-A3CA-9AE5C9696C11</t>
  </si>
  <si>
    <t>Restrictions of swarf milling</t>
  </si>
  <si>
    <t>GUID-AE33E477-20CE-4869-A541-A26197CAE784</t>
  </si>
  <si>
    <t>Troubleshooting Swarf</t>
  </si>
  <si>
    <t>. Because the surface(s) in between its edge curves may not be perfectly ruled, swarf is dependent on the tolerance setting.&lt;</t>
  </si>
  <si>
    <t>, but you may not get the complete toolpath. In this situation, you can get close by usi</t>
  </si>
  <si>
    <t>and a small Z-increment. You may also use a slightly negati</t>
  </si>
  <si>
    <t>. The Tolerance value controls the accuracy of the tessellation: curved surfaces are first flattened out to triangles, and the triangles are then machined. T</t>
  </si>
  <si>
    <t>GUID-B829631A-1514-4986-AA7E-3F2E6013C6C6</t>
  </si>
  <si>
    <t>page of the trim operation, select whether to profile on t</t>
  </si>
  <si>
    <t>GUID-B63E1F24-A100-470F-A251-E81E158B2E56</t>
  </si>
  <si>
    <t>5-axis Hole feature</t>
  </si>
  <si>
    <t>GUID-3D7D4177-C16F-45A4-80D6-7B0FD95C4F71</t>
  </si>
  <si>
    <t>Turning features (TURN)</t>
  </si>
  <si>
    <t>GUID-B0287C17-9157-4101-880E-ECD0163A5A2A.htm</t>
  </si>
  <si>
    <t>GUID-F63E1739-AB4E-4200-8031-3C84C5069CD6.htm</t>
  </si>
  <si>
    <t>GUID-6BD61B27-CDC7-441F-9C38-A0B9DF3DCB7E.htm</t>
  </si>
  <si>
    <t>GUID-88678ED2-30B7-4DB1-87EB-E769251E73CA.htm</t>
  </si>
  <si>
    <t>GUID-61B0A368-38BB-497D-A169-B3DB7822BCF5.htm</t>
  </si>
  <si>
    <t>GUID-6A839302-D6B5-4138-8AB5-5F765F42A6EF.htm</t>
  </si>
  <si>
    <t>GUID-38FC1237-B759-4008-83EE-38FD55AB760D.htm</t>
  </si>
  <si>
    <t>GUID-C4888E01-7723-4787-B612-4873E0A25D4C.htm</t>
  </si>
  <si>
    <t>GUID-C5E15AF2-A6A0-4087-AA1E-B9E16290161A.htm</t>
  </si>
  <si>
    <t>GUID-B0287C17-9157-4101-880E-ECD0163A5A2A</t>
  </si>
  <si>
    <t>Hole (TURN)</t>
  </si>
  <si>
    <t>milled hole</t>
  </si>
  <si>
    <t>GUID-F63E1739-AB4E-4200-8031-3C84C5069CD6</t>
  </si>
  <si>
    <t>Groove (TURN)</t>
  </si>
  <si>
    <t>OD dimensioned Groove</t>
  </si>
  <si>
    <t>http://beehive-stage.autodesk.com/community/service/rest/cloudhelp/resource/cloudhelpchannel/guidcrossbook/jsonp?v=2019&amp;p=FCAM&amp;l=ENU&amp;guid=GUID-684393AD-5EDF-4C37-A26F-46B499CB13CE</t>
  </si>
  <si>
    <t>ID dimensioned Groove</t>
  </si>
  <si>
    <t>http://beehive-stage.autodesk.com/community/service/rest/cloudhelp/resource/cloudhelpchannel/guidcrossbook/jsonp?v=2019&amp;p=FCAM&amp;l=ENU&amp;guid=GUID-790C4CAD-A769-4C11-B2E3-35FBF3C064D3</t>
  </si>
  <si>
    <t>GUID-AA1951EB-70A9-4CC3-BFD2-01AE280CBA57.htm</t>
  </si>
  <si>
    <t>Rough</t>
  </si>
  <si>
    <t>Finish</t>
  </si>
  <si>
    <t>GUID-098A43E3-8AB9-4AB6-AE26-7A65949E3935.htm</t>
  </si>
  <si>
    <t>GUID-D70A40BA-232B-46C6-A9AC-9098EDB7E315.htm</t>
  </si>
  <si>
    <t>GUID-AA1951EB-70A9-4CC3-BFD2-01AE280CBA57</t>
  </si>
  <si>
    <t>Turned groove tool selection</t>
  </si>
  <si>
    <t>Min plunge diameter and Max plunge diameter</t>
  </si>
  <si>
    <t>GUID-1D7B2764-DB00-4E83-A02D-70B31877F5DB.htm</t>
  </si>
  <si>
    <t>GUID-D70A40BA-232B-46C6-A9AC-9098EDB7E315</t>
  </si>
  <si>
    <t>Creating a Groove feature (TURN)</t>
  </si>
  <si>
    <t>GUID-970C0FDE-0DF9-40FF-8891-7CAD5820ACE6.htm</t>
  </si>
  <si>
    <t>GUID-970C0FDE-0DF9-40FF-8891-7CAD5820ACE6</t>
  </si>
  <si>
    <t>Cutting wide Face Groove features (TURN)</t>
  </si>
  <si>
    <t>GUID-F2EB27E0-BFC1-4AAE-AFE4-DF3BB710C25C</t>
  </si>
  <si>
    <t>Groove roughing (TURN)</t>
  </si>
  <si>
    <t>GUID-098A43E3-8AB9-4AB6-AE26-7A65949E3935</t>
  </si>
  <si>
    <t>Groove finishing (TURN)</t>
  </si>
  <si>
    <t>tab:</t>
  </si>
  <si>
    <t>GUID-6BD61B27-CDC7-441F-9C38-A0B9DF3DCB7E</t>
  </si>
  <si>
    <t>Thread feature (TURN)</t>
  </si>
  <si>
    <t>profile</t>
  </si>
  <si>
    <t>GUID-001A4F91-E181-49D4-98FF-52A551FB74F8.htm</t>
  </si>
  <si>
    <t>GUID-A3EFAEC3-E6B5-48B2-88C5-893DF5820205.htm</t>
  </si>
  <si>
    <t>GUID-D44D432D-55DF-4FE8-AA60-E531407E4000.htm</t>
  </si>
  <si>
    <t>GUID-19183E96-0681-4E8D-B325-AFA984968E3F.htm</t>
  </si>
  <si>
    <t>GUID-C8600050-9C05-4D7E-95A7-65ECC2439A21.htm</t>
  </si>
  <si>
    <t>GUID-A3EFAEC3-E6B5-48B2-88C5-893DF5820205</t>
  </si>
  <si>
    <t>How a Thread feature is manufactured</t>
  </si>
  <si>
    <t>Thread</t>
  </si>
  <si>
    <t>GUID-D44D432D-55DF-4FE8-AA60-E531407E4000</t>
  </si>
  <si>
    <t>Creating a Thread feature</t>
  </si>
  <si>
    <t>threads from curves</t>
  </si>
  <si>
    <t>GUID-001A4F91-E181-49D4-98FF-52A551FB74F8</t>
  </si>
  <si>
    <t>Thread curve types</t>
  </si>
  <si>
    <t>GUID-19183E96-0681-4E8D-B325-AFA984968E3F</t>
  </si>
  <si>
    <t>Thread tool selection</t>
  </si>
  <si>
    <t>GUID-C8600050-9C05-4D7E-95A7-65ECC2439A21</t>
  </si>
  <si>
    <t>Thread operation</t>
  </si>
  <si>
    <t>GUID-88678ED2-30B7-4DB1-87EB-E769251E73CA</t>
  </si>
  <si>
    <t>Face (TURN)</t>
  </si>
  <si>
    <t>Turn and Bore feature finishing</t>
  </si>
  <si>
    <t>GUID-79D97EA2-14C6-4881-8A57-686FDE1A475B.htm</t>
  </si>
  <si>
    <t>GUID-BD8B3649-ADBC-4D2D-8958-33926137F0CB.htm</t>
  </si>
  <si>
    <t>GUID-BD8B3649-ADBC-4D2D-8958-33926137F0CB</t>
  </si>
  <si>
    <t>Creating a turned Face feature</t>
  </si>
  <si>
    <t>GUID-61B0A368-38BB-497D-A169-B3DB7822BCF5</t>
  </si>
  <si>
    <t>Cutoff feature</t>
  </si>
  <si>
    <t>GUID-891910BF-86DA-4274-80A0-153D7F6E1F43.htm</t>
  </si>
  <si>
    <t>cutoff</t>
  </si>
  <si>
    <t>GUID-ACE2AF63-1CF4-408D-8D67-279EF239C378.htm</t>
  </si>
  <si>
    <t>GUID-01689C7E-7C2C-4943-8257-9D2B4D730614.htm</t>
  </si>
  <si>
    <t>GUID-01689C7E-7C2C-4943-8257-9D2B4D730614</t>
  </si>
  <si>
    <t>Creating a Cutoff feature</t>
  </si>
  <si>
    <t>GUID-891910BF-86DA-4274-80A0-153D7F6E1F43</t>
  </si>
  <si>
    <t>Cutoff feature tool selection</t>
  </si>
  <si>
    <t>GUID-ACE2AF63-1CF4-408D-8D67-279EF239C378</t>
  </si>
  <si>
    <t>Cutoff feature finishing operation</t>
  </si>
  <si>
    <t>GUID-663FF427-F782-4168-91D7-7BA5278A6504</t>
  </si>
  <si>
    <t>Bar Feed/Bar Pull</t>
  </si>
  <si>
    <t>GUID-F14A36F8-6489-447C-92FC-570C3ED78105.htm</t>
  </si>
  <si>
    <t>GUID-73C72B9E-72B8-4347-8146-ECA13A5B0880.htm</t>
  </si>
  <si>
    <t>GUID-F14A36F8-6489-447C-92FC-570C3ED78105</t>
  </si>
  <si>
    <t>Creating a Bar Feed feature</t>
  </si>
  <si>
    <t>GUID-73C72B9E-72B8-4347-8146-ECA13A5B0880</t>
  </si>
  <si>
    <t>Creating a Bar Pull feature</t>
  </si>
  <si>
    <t>GUID-6A839302-D6B5-4138-8AB5-5F765F42A6EF</t>
  </si>
  <si>
    <t>Turn feature</t>
  </si>
  <si>
    <t>GUID-D04583F6-B39B-4A8E-9D08-1427B526D11A.htm</t>
  </si>
  <si>
    <t>GUID-534B2A99-FAAA-497E-97DC-ED9895C96321</t>
  </si>
  <si>
    <t>How a Turn feature is manufactured</t>
  </si>
  <si>
    <t>GUID-F8B703E7-422D-4E26-AF01-AC67259BEC77.htm</t>
  </si>
  <si>
    <t>GUID-85D810AC-DCCE-48F7-BF71-7C2858435A12.htm</t>
  </si>
  <si>
    <t>GUID-3EEBFDDB-7000-404E-B872-3A10ED19A0C6.htm</t>
  </si>
  <si>
    <t>GUID-F8B703E7-422D-4E26-AF01-AC67259BEC77</t>
  </si>
  <si>
    <t>Turn feature tool selection</t>
  </si>
  <si>
    <t>GUID-85D810AC-DCCE-48F7-BF71-7C2858435A12</t>
  </si>
  <si>
    <t>Turn feature feeds and speeds</t>
  </si>
  <si>
    <t>Explicitly setting a feed or speed value for a turned operation</t>
  </si>
  <si>
    <t>http://beehive-stage.autodesk.com/community/service/rest/cloudhelp/resource/cloudhelpchannel/guidcrossbook/jsonp?v=2019&amp;p=FCAM&amp;l=ENU&amp;guid=GUID-80D46C16-455C-417B-89AA-0859B0B218A1</t>
  </si>
  <si>
    <t>All about feeds and speeds</t>
  </si>
  <si>
    <t>GUID-0DB791DD-FC8B-4F90-85C8-F22D84387332.htm</t>
  </si>
  <si>
    <t>GUID-3EEBFDDB-7000-404E-B872-3A10ED19A0C6</t>
  </si>
  <si>
    <t>Turn feature semi-finishing</t>
  </si>
  <si>
    <t>and Â½* t</t>
  </si>
  <si>
    <t>of the Rough pass. Profiling proceeds in the direction specified by t</t>
  </si>
  <si>
    <t>GUID-79D97EA2-14C6-4881-8A57-686FDE1A475B</t>
  </si>
  <si>
    <t>GUID-D04583F6-B39B-4A8E-9D08-1427B526D11A</t>
  </si>
  <si>
    <t>Creating a Turn feature</t>
  </si>
  <si>
    <t>dialog and click t</t>
  </si>
  <si>
    <t>GUID-38FC1237-B759-4008-83EE-38FD55AB760D</t>
  </si>
  <si>
    <t>Bore feature</t>
  </si>
  <si>
    <t>GUID-02E6EE66-5EFE-496B-B35D-1707390915A0.htm</t>
  </si>
  <si>
    <t>GUID-6E9A97FF-EDAD-46BC-BB81-E8D131571245.htm</t>
  </si>
  <si>
    <t>GUID-6E9A97FF-EDAD-46BC-BB81-E8D131571245</t>
  </si>
  <si>
    <t>Creating a Bore feature (TURN)</t>
  </si>
  <si>
    <t>GUID-02E6EE66-5EFE-496B-B35D-1707390915A0</t>
  </si>
  <si>
    <t>Bore feature tool selection</t>
  </si>
  <si>
    <t>GUID-1F9479AC-A819-433E-93CE-248AE4BA1B3F</t>
  </si>
  <si>
    <t>Sub-spindle feature</t>
  </si>
  <si>
    <t>User-defined features</t>
  </si>
  <si>
    <t>GUID-ABB9B9B8-5684-4855-87FF-712BC6C0D840.htm</t>
  </si>
  <si>
    <t>GUID-839AD690-3E8C-4FD0-BC66-29EEA4E08FF0.htm</t>
  </si>
  <si>
    <t>GUID-ABB9B9B8-5684-4855-87FF-712BC6C0D840</t>
  </si>
  <si>
    <t>About sub-spindles</t>
  </si>
  <si>
    <t>GUID-839AD690-3E8C-4FD0-BC66-29EEA4E08FF0</t>
  </si>
  <si>
    <t>Creating a Sub-spindle feature</t>
  </si>
  <si>
    <t>page for a sub-spindle opens.&lt;</t>
  </si>
  <si>
    <t>GUID-EAA6139C-C04C-46DC-9D14-155F49FCAB3A.htm</t>
  </si>
  <si>
    <t>GUID-EAA6139C-C04C-46DC-9D14-155F49FCAB3A</t>
  </si>
  <si>
    <t>New Feature - Location page for sub-spindle</t>
  </si>
  <si>
    <t>GUID-C4888E01-7723-4787-B612-4873E0A25D4C</t>
  </si>
  <si>
    <t>Part Handling feature</t>
  </si>
  <si>
    <t>GUID-89AD582B-AFE9-496A-8C27-679653B90F2B.htm</t>
  </si>
  <si>
    <t>GUID-0DC4F971-F7BF-48B9-AB0C-3AD39A30C9A6.htm</t>
  </si>
  <si>
    <t>GUID-89AD582B-AFE9-496A-8C27-679653B90F2B</t>
  </si>
  <si>
    <t>Controlling steady rests and tailstocks</t>
  </si>
  <si>
    <t>GUID-0DC4F971-F7BF-48B9-AB0C-3AD39A30C9A6</t>
  </si>
  <si>
    <t>Opening and closing steady rest jaws</t>
  </si>
  <si>
    <t>GUID-C5E15AF2-A6A0-4087-AA1E-B9E16290161A</t>
  </si>
  <si>
    <t>Turn Format feature</t>
  </si>
  <si>
    <t>GUID-BF39F597-D644-4772-9E87-6936EBE418CB</t>
  </si>
  <si>
    <t>Turn/milling</t>
  </si>
  <si>
    <t>subspindle</t>
  </si>
  <si>
    <t>rotary tools are automatically classified</t>
  </si>
  <si>
    <t>GUID-F0456DE7-1DAE-4FE2-95A9-66EE3FE525A8.htm</t>
  </si>
  <si>
    <t>GUID-6E955181-E027-45F9-BE58-CD2031FA6472.htm</t>
  </si>
  <si>
    <t>GUID-6E955181-E027-45F9-BE58-CD2031FA6472</t>
  </si>
  <si>
    <t>Features appropriate for turn/mill</t>
  </si>
  <si>
    <t>Wrapped features</t>
  </si>
  <si>
    <t>wrapped 4th- axis features</t>
  </si>
  <si>
    <t>GUID-9D74ADA0-8934-4750-8DD7-79681D78A5FA</t>
  </si>
  <si>
    <t>User-defined feature (UDF)</t>
  </si>
  <si>
    <t>Part Library</t>
  </si>
  <si>
    <t>Macro Add-ins&lt;/str</t>
  </si>
  <si>
    <t>GUID-04ABD65F-B559-4F67-B62B-D12F94506C68.htm</t>
  </si>
  <si>
    <t>GUID-7DB03B8A-7A21-48EE-83A0-2D0544A8D18B.htm</t>
  </si>
  <si>
    <t>GUID-7DB03B8A-7A21-48EE-83A0-2D0544A8D18B</t>
  </si>
  <si>
    <t>Creating a User Defined Feature (UDF)</t>
  </si>
  <si>
    <t>load it first</t>
  </si>
  <si>
    <t>Paste Special&lt;/str</t>
  </si>
  <si>
    <t>GUID-D4055510-95A7-45C4-A1A2-1AF51C74C130</t>
  </si>
  <si>
    <t>Wire features (WIRE)</t>
  </si>
  <si>
    <t>GUID-1D2B7E13-E350-4362-9E65-B7B142C6AFD9.htm</t>
  </si>
  <si>
    <t>GUID-19FA5DB9-C961-4C83-A5F1-B196D2FC6BC8.htm</t>
  </si>
  <si>
    <t>GUID-4511550B-E3AA-40D7-BFCB-D32824922516.htm</t>
  </si>
  <si>
    <t>GUID-A97729C6-80C0-4A30-AA7A-FB651CF26E97.htm</t>
  </si>
  <si>
    <t>GUID-4C7C6D78-3AD9-49DB-A8E0-13722D3D1635.htm</t>
  </si>
  <si>
    <t>GUID-18D62AF4-D95F-4889-B6CB-16483E6A89BD.htm</t>
  </si>
  <si>
    <t>GUID-2D955AAF-C41C-4D27-B9F9-76711F373B5E.htm</t>
  </si>
  <si>
    <t>GUID-3E4400E3-CBDB-43F9-9886-7B04C6265E48.htm</t>
  </si>
  <si>
    <t>GUID-C64D1D2C-84A9-47B2-9696-BEB3DC0A0B67.htm</t>
  </si>
  <si>
    <t>GUID-1D2B7E13-E350-4362-9E65-B7B142C6AFD9</t>
  </si>
  <si>
    <t>2-axis Die</t>
  </si>
  <si>
    <t>taper</t>
  </si>
  <si>
    <t>GUID-19FA5DB9-C961-4C83-A5F1-B196D2FC6BC8</t>
  </si>
  <si>
    <t>2-axis Punch</t>
  </si>
  <si>
    <t>GUID-4511550B-E3AA-40D7-BFCB-D32824922516</t>
  </si>
  <si>
    <t>2-axis Side</t>
  </si>
  <si>
    <t>GUID-A97729C6-80C0-4A30-AA7A-FB651CF26E97</t>
  </si>
  <si>
    <t>2-axis Rapid</t>
  </si>
  <si>
    <t>GUID-4C7C6D78-3AD9-49DB-A8E0-13722D3D1635</t>
  </si>
  <si>
    <t>4-axis Die</t>
  </si>
  <si>
    <t>GUID-18D62AF4-D95F-4889-B6CB-16483E6A89BD</t>
  </si>
  <si>
    <t>4-axis Punch</t>
  </si>
  <si>
    <t>GUID-2D955AAF-C41C-4D27-B9F9-76711F373B5E</t>
  </si>
  <si>
    <t>4-axis Side</t>
  </si>
  <si>
    <t>GUID-3E4400E3-CBDB-43F9-9886-7B04C6265E48</t>
  </si>
  <si>
    <t>4-axis Rapid</t>
  </si>
  <si>
    <t>GUID-C64D1D2C-84A9-47B2-9696-BEB3DC0A0B67</t>
  </si>
  <si>
    <t>Wire EDM feature recognition</t>
  </si>
  <si>
    <t>Surface boundaries</t>
  </si>
  <si>
    <t>GUID-1F342BFE-AF1F-475A-91DF-3BE25C1A8EC6</t>
  </si>
  <si>
    <t>To change the machining order of features and operations</t>
  </si>
  <si>
    <t>GUID-6270C302-07C9-4723-B286-74EF52CB9375.htm</t>
  </si>
  <si>
    <t>GUID-6270C302-07C9-4723-B286-74EF52CB9375</t>
  </si>
  <si>
    <t>Using Groups to determine manufacturing order</t>
  </si>
  <si>
    <t>Groups</t>
  </si>
  <si>
    <t>dialog to specify the manufacturing order of the Objects in the Group. If you created an ordered Group with a Hole feature and a Pocket feature, then the operations are performed in the following order:</t>
  </si>
  <si>
    <t>http://beehive-stage.autodesk.com/community/service/rest/cloudhelp/resource/cloudhelpchannel/guidcrossbook/jsonp?v=2019&amp;p=FCAM&amp;l=ENU&amp;guid=GUID-55F49E00-624D-49B3-B3CF-7D3C9ED2ADA3</t>
  </si>
  <si>
    <t>features</t>
  </si>
  <si>
    <t>dialog, ensu</t>
  </si>
  <si>
    <t>GUID-16967777-5A56-4FEF-9EB1-A271372F2232</t>
  </si>
  <si>
    <t>To change the tool used to machine an operation</t>
  </si>
  <si>
    <t>GUID-49DA11C0-3D9D-4589-AD5C-5BB9B237C43E</t>
  </si>
  <si>
    <t>Working with paste special</t>
  </si>
  <si>
    <t>GUID-992902B0-7AFA-41AF-807D-16C5E469002F</t>
  </si>
  <si>
    <t>Working with the part library</t>
  </si>
  <si>
    <t>wizard to paste the item into the document.&lt;</t>
  </si>
  <si>
    <t>GUID-3E2BEA29-296A-4F70-A288-155E44BCE3C8.htm</t>
  </si>
  <si>
    <t>GUID-FFD9FB78-195E-4F7C-950F-0510D9A3D9C0.htm</t>
  </si>
  <si>
    <t>GUID-3E2BEA29-296A-4F70-A288-155E44BCE3C8</t>
  </si>
  <si>
    <t>Part library example</t>
  </si>
  <si>
    <t>GUID-FFD9FB78-195E-4F7C-950F-0510D9A3D9C0</t>
  </si>
  <si>
    <t>Tips for part library objects</t>
  </si>
  <si>
    <t>Group</t>
  </si>
  <si>
    <t>GUID-364F3550-FD1B-45D1-BCDE-CA61B6B35371</t>
  </si>
  <si>
    <t>Groups and Patterns</t>
  </si>
  <si>
    <t>GUID-53DDC4DF-F2D3-4C18-9C40-B03B54FDD5FF</t>
  </si>
  <si>
    <t>Working with groups</t>
  </si>
  <si>
    <t>GUID-64ECEBE6-9FEA-49EE-8F55-C7A26F3E5DFB</t>
  </si>
  <si>
    <t>Working with patterns</t>
  </si>
  <si>
    <t>incremental programming or local coordinate systems</t>
  </si>
  <si>
    <t>GUID-F742F2A1-2782-402E-9B52-FC4EDD933D71.htm#GUID-F742F2A1-2782-402E-9B52-FC4EDD933D71</t>
  </si>
  <si>
    <t>GUID-E672EC79-53A8-48D3-A546-31461117CD21.htm</t>
  </si>
  <si>
    <t>GUID-484E1007-7B38-4EB9-8E3D-F7B1D7541CAE.htm</t>
  </si>
  <si>
    <t>GUID-18FA47F9-AFB0-4111-BFC8-5FFC0CAF9738.htm</t>
  </si>
  <si>
    <t>GUID-E672EC79-53A8-48D3-A546-31461117CD21</t>
  </si>
  <si>
    <t>Linear Pattern</t>
  </si>
  <si>
    <t>GUID-484E1007-7B38-4EB9-8E3D-F7B1D7541CAE</t>
  </si>
  <si>
    <t>Radial Pattern</t>
  </si>
  <si>
    <t>GUID-18FA47F9-AFB0-4111-BFC8-5FFC0CAF9738</t>
  </si>
  <si>
    <t>Rectangular Pattern</t>
  </si>
  <si>
    <t>GUID-3BAED6DF-5B6C-49E8-8131-C24F29A280F3</t>
  </si>
  <si>
    <t>Points list Pattern</t>
  </si>
  <si>
    <t>GUID-1C48D75A-874F-4A05-A0F9-1D2228ED220A</t>
  </si>
  <si>
    <t>About simulation</t>
  </si>
  <si>
    <t>GUID-4F5EBD81-1EE9-4AFF-A264-34A910B6B305.htm</t>
  </si>
  <si>
    <t>GUID-873D4B6D-B0F3-486B-8471-8C72E8935002.htm</t>
  </si>
  <si>
    <t>GUID-C930029F-6271-4897-90BA-7F42B648F895.htm</t>
  </si>
  <si>
    <t>GUID-416FD668-4371-4D94-83F3-D497253515B3.htm</t>
  </si>
  <si>
    <t>GUID-454F1863-5342-498C-8C31-42AB808CC1E5.htm</t>
  </si>
  <si>
    <t>GUID-C524BD47-ABC6-429E-ADA4-DAB580BCA2F7.htm</t>
  </si>
  <si>
    <t>GUID-960662A1-77A7-4932-8C15-8F59AB41DDF3</t>
  </si>
  <si>
    <t>To simulate toolpaths</t>
  </si>
  <si>
    <t>GUID-1C48D75A-874F-4A05-A0F9-1D2228ED220A.htm</t>
  </si>
  <si>
    <t>GUID-4F5EBD81-1EE9-4AFF-A264-34A910B6B305</t>
  </si>
  <si>
    <t>About simulation modes</t>
  </si>
  <si>
    <t>GUID-9C565E5C-8272-47A5-BDF3-CC8EFF6471F7</t>
  </si>
  <si>
    <t>About the simulation toolbar</t>
  </si>
  <si>
    <t>GUID-873D4B6D-B0F3-486B-8471-8C72E8935002</t>
  </si>
  <si>
    <t>To play a machine simulation</t>
  </si>
  <si>
    <t>GUID-0165CA51-D3BD-4732-9FDD-2981B14A760F.htm</t>
  </si>
  <si>
    <t>GUID-C0C9A139-FFA5-40C8-A597-7BCACAA8E562.htm</t>
  </si>
  <si>
    <t>GUID-0165CA51-D3BD-4732-9FDD-2981B14A760F</t>
  </si>
  <si>
    <t>Specifying the machine simulation file</t>
  </si>
  <si>
    <t>GUID-C0C9A139-FFA5-40C8-A597-7BCACAA8E562</t>
  </si>
  <si>
    <t>To remove objects from machine simulation</t>
  </si>
  <si>
    <t>GUID-E6792E52-7C18-4172-9D50-59F7759FE7F1</t>
  </si>
  <si>
    <t>To detect gouges in simulations</t>
  </si>
  <si>
    <t>GUID-C930029F-6271-4897-90BA-7F42B648F895</t>
  </si>
  <si>
    <t>To simulate clamps</t>
  </si>
  <si>
    <t>GUID-416FD668-4371-4D94-83F3-D497253515B3</t>
  </si>
  <si>
    <t>To reduce simulation time</t>
  </si>
  <si>
    <t>region of interest</t>
  </si>
  <si>
    <t>GUID-7D5859E1-2C6B-4F80-B47B-D54359465EBF.htm</t>
  </si>
  <si>
    <t>GUID-7D5859E1-2C6B-4F80-B47B-D54359465EBF</t>
  </si>
  <si>
    <t>To limit the simulation region</t>
  </si>
  <si>
    <t>GUID-ABE44529-8FEA-4D47-8E9B-3DDD80A41259</t>
  </si>
  <si>
    <t>To save and continue a simulation</t>
  </si>
  <si>
    <t>GUID-34C0D519-ED61-4C38-A7CB-C2B0E38C61BC</t>
  </si>
  <si>
    <t>To show tool load during simulation</t>
  </si>
  <si>
    <t>GUID-D327815B-841A-4D1A-AFFD-516E780DA4D6</t>
  </si>
  <si>
    <t>To optimize feed rates</t>
  </si>
  <si>
    <t>milling attribute for the operations you would like to optimize. For 2.5D finish milling operations, set t</t>
  </si>
  <si>
    <t>Peripheral Feed</t>
  </si>
  <si>
    <t>Feed Optimization parameters</t>
  </si>
  <si>
    <t>GUID-E7DC1C8A-8034-4566-9938-E5992A236C6E.htm</t>
  </si>
  <si>
    <t>tool load</t>
  </si>
  <si>
    <t>GUID-426C6AF5-A137-442E-B4BA-CD66D8F16881.htm</t>
  </si>
  <si>
    <t>GUID-E7DC1C8A-8034-4566-9938-E5992A236C6E</t>
  </si>
  <si>
    <t>GUID-426C6AF5-A137-442E-B4BA-CD66D8F16881</t>
  </si>
  <si>
    <t>Feedrate optimization example</t>
  </si>
  <si>
    <t>GUID-454F1863-5342-498C-8C31-42AB808CC1E5</t>
  </si>
  <si>
    <t>Working with breakpoints</t>
  </si>
  <si>
    <t>GUID-C524BD47-ABC6-429E-ADA4-DAB580BCA2F7</t>
  </si>
  <si>
    <t>Errors and warnings</t>
  </si>
  <si>
    <t>GUID-442BB0B0-8912-4E3D-8218-3709523F0615.htm</t>
  </si>
  <si>
    <t>GUID-3196D130-6750-4E4E-96F9-D01D6822A758.htm</t>
  </si>
  <si>
    <t>GUID-442BB0B0-8912-4E3D-8218-3709523F0615</t>
  </si>
  <si>
    <t>Warning codes</t>
  </si>
  <si>
    <t>lead distances or angles</t>
  </si>
  <si>
    <t>plunge point</t>
  </si>
  <si>
    <t>GUID-3196D130-6750-4E4E-96F9-D01D6822A758</t>
  </si>
  <si>
    <t>Error codes</t>
  </si>
  <si>
    <t>Override</t>
  </si>
  <si>
    <t>crib</t>
  </si>
  <si>
    <t>GUID-EF277033-CCF2-406F-B4C5-B09FFA3DA9D4</t>
  </si>
  <si>
    <t>To display a single Z level in a simulation</t>
  </si>
  <si>
    <t>GUID-186D59D3-7C08-4547-8346-FB8B2725A57F</t>
  </si>
  <si>
    <t>To display intermediate shaded simulations</t>
  </si>
  <si>
    <t>rapid cut simulations</t>
  </si>
  <si>
    <t>http://beehive-stage.autodesk.com/community/service/rest/cloudhelp/resource/cloudhelpchannel/guidcrossbook/jsonp?v=2019&amp;p=FCAM&amp;l=ENU&amp;guid=GUID-A52B7F2E-72E3-4671-9816-0E968E09859E</t>
  </si>
  <si>
    <t>GUID-C4299B59-268A-4288-9BD5-6BA0510C45C0</t>
  </si>
  <si>
    <t>To simulate a single operation</t>
  </si>
  <si>
    <t>Using simulation video-style controls</t>
  </si>
  <si>
    <t>GUID-100A20F0-BFD7-46EC-B9C4-BCA1DE1BB49D</t>
  </si>
  <si>
    <t>To compare simulation results to the solid model</t>
  </si>
  <si>
    <t>GUID-6C29BD75-DE01-48D4-AB6B-D70D48716CB6.htm</t>
  </si>
  <si>
    <t>GUID-6C29BD75-DE01-48D4-AB6B-D70D48716CB6</t>
  </si>
  <si>
    <t>Part compare example</t>
  </si>
  <si>
    <t>GUID-846B3A1A-B1E3-458C-A7BD-0703B79E5349</t>
  </si>
  <si>
    <t>To remove slugs from wire simulations</t>
  </si>
  <si>
    <t>simulation toolbar</t>
  </si>
  <si>
    <t>GUID-6EAAEEA6-DCB7-48F1-A151-0295833754BE</t>
  </si>
  <si>
    <t>To use dual view for 3D simulation</t>
  </si>
  <si>
    <t>GUID-F941CE43-E3FE-4E89-BFAE-28B8EC78C3F8</t>
  </si>
  <si>
    <t>About NC code</t>
  </si>
  <si>
    <t>GUID-5D58F066-E259-45D7-826B-929ABF16FA80.htm</t>
  </si>
  <si>
    <t>GUID-119F69BD-B84C-4815-9714-2AF0BA57B294.htm</t>
  </si>
  <si>
    <t>GUID-66D251C2-29F1-458A-BF07-B68A9E1A4AEB.htm</t>
  </si>
  <si>
    <t>GUID-47425CAF-85E5-4452-BC94-934CC4C85F09.htm</t>
  </si>
  <si>
    <t>GUID-39EC9558-C258-474F-A457-9EF085FAFA19.htm</t>
  </si>
  <si>
    <t>GUID-28C1493D-6F9C-4724-A669-A282271012EA.htm</t>
  </si>
  <si>
    <t>GUID-F742F2A1-2782-402E-9B52-FC4EDD933D71.htm</t>
  </si>
  <si>
    <t>GUID-026518A2-6249-48DE-97C9-D7D74A9975B3.htm</t>
  </si>
  <si>
    <t>GUID-5D58F066-E259-45D7-826B-929ABF16FA80</t>
  </si>
  <si>
    <t>To create NC code</t>
  </si>
  <si>
    <t>GUID-F941CE43-E3FE-4E89-BFAE-28B8EC78C3F8.htm</t>
  </si>
  <si>
    <t>GUID-119F69BD-B84C-4815-9714-2AF0BA57B294</t>
  </si>
  <si>
    <t>To save NC code</t>
  </si>
  <si>
    <t>GUID-66D251C2-29F1-458A-BF07-B68A9E1A4AEB</t>
  </si>
  <si>
    <t>To load a post into FeatureCAM</t>
  </si>
  <si>
    <t>GUID-47425CAF-85E5-4452-BC94-934CC4C85F09</t>
  </si>
  <si>
    <t>To create separate NC files for each setup</t>
  </si>
  <si>
    <t>Sub-spindle</t>
  </si>
  <si>
    <t>GUID-39EC9558-C258-474F-A457-9EF085FAFA19</t>
  </si>
  <si>
    <t>To get the NC code to the machine</t>
  </si>
  <si>
    <t>GUID-28C1493D-6F9C-4724-A669-A282271012EA</t>
  </si>
  <si>
    <t>To edit NC code manually</t>
  </si>
  <si>
    <t>GUID-F742F2A1-2782-402E-9B52-FC4EDD933D71</t>
  </si>
  <si>
    <t>To use milling macros</t>
  </si>
  <si>
    <t>macro programming options</t>
  </si>
  <si>
    <t>GUID-EB6F960F-4E12-463C-ADF6-8FF73BE4AE21.htm</t>
  </si>
  <si>
    <t>GUID-EB6F960F-4E12-463C-ADF6-8FF73BE4AE21</t>
  </si>
  <si>
    <t>Macro programming options</t>
  </si>
  <si>
    <t>GUID-026518A2-6249-48DE-97C9-D7D74A9975B3</t>
  </si>
  <si>
    <t>To open the Multi-Channel Editor (MCE)</t>
  </si>
  <si>
    <t>GUID-54729E1D-900B-4292-BBDF-2FF0D1302229</t>
  </si>
  <si>
    <t>About reports</t>
  </si>
  <si>
    <t>GUID-B369074A-9E58-438D-956E-18CCD29439E0.htm</t>
  </si>
  <si>
    <t>GUID-E188A073-90CF-46A0-8A62-C71A5CE57C3D.htm</t>
  </si>
  <si>
    <t>GUID-1399BA47-8323-4CD5-A0C5-3F9E1D674AA2.htm</t>
  </si>
  <si>
    <t>GUID-00454E51-3D73-43A7-8251-B128E51251CE</t>
  </si>
  <si>
    <t>About the operation list report</t>
  </si>
  <si>
    <t>error or warning</t>
  </si>
  <si>
    <t>canned cycle</t>
  </si>
  <si>
    <t>GUID-54729E1D-900B-4292-BBDF-2FF0D1302229.htm</t>
  </si>
  <si>
    <t>GUID-B369074A-9E58-438D-956E-18CCD29439E0</t>
  </si>
  <si>
    <t>About the operation details report</t>
  </si>
  <si>
    <t>GUID-E188A073-90CF-46A0-8A62-C71A5CE57C3D</t>
  </si>
  <si>
    <t>About the tool list report</t>
  </si>
  <si>
    <t>changing the Tool Slot No. or the Tool Offset No</t>
  </si>
  <si>
    <t>GUID-B283BC42-F173-4A24-8579-F4CE26581DB2.htm</t>
  </si>
  <si>
    <t>GUID-C7CAB70B-384C-4072-9819-1DCF339C01C5</t>
  </si>
  <si>
    <t>About the tool posts report</t>
  </si>
  <si>
    <t>GUID-764311C6-7181-4531-911B-7DD7658731D3.htm</t>
  </si>
  <si>
    <t>GUID-DC7A1CE4-8C57-4AB3-9418-161205171CA1.htm</t>
  </si>
  <si>
    <t>GUID-4F830AFE-7D6B-4452-965E-702D8126DBC3.htm</t>
  </si>
  <si>
    <t>GUID-764311C6-7181-4531-911B-7DD7658731D3</t>
  </si>
  <si>
    <t>Tool posts report - time view</t>
  </si>
  <si>
    <t>Ordering&lt;/str</t>
  </si>
  <si>
    <t>GUID-DC7A1CE4-8C57-4AB3-9418-161205171CA1</t>
  </si>
  <si>
    <t>Tool posts report - operation view</t>
  </si>
  <si>
    <t>GUID-B14BD27D-6320-4579-A4C9-ECAA3B8D7D94</t>
  </si>
  <si>
    <t>Automatic synchronized turning</t>
  </si>
  <si>
    <t>GUID-4F830AFE-7D6B-4452-965E-702D8126DBC3</t>
  </si>
  <si>
    <t>Viewing a tool post's NC code</t>
  </si>
  <si>
    <t>GUID-74C51735-08D2-416F-AC2E-19BCE25ED160</t>
  </si>
  <si>
    <t>To see all items in the document</t>
  </si>
  <si>
    <t>GUID-1399BA47-8323-4CD5-A0C5-3F9E1D674AA2</t>
  </si>
  <si>
    <t>To change the report font</t>
  </si>
  <si>
    <t>GUID-3C2C8CD7-C0FC-45BF-B8BA-E11394CD8FDF</t>
  </si>
  <si>
    <t>About customizing manufacturing</t>
  </si>
  <si>
    <t>GUID-940EE45D-0B17-422A-9EB7-8B5E8D3032A7.htm</t>
  </si>
  <si>
    <t>GUID-3C34F389-F69E-4223-BF63-289248298DF0</t>
  </si>
  <si>
    <t>Machining attributes</t>
  </si>
  <si>
    <t>. These attributes are set directly on the feature.&lt;/</t>
  </si>
  <si>
    <t>GUID-BC75F3F4-0E68-45A1-84D0-14DCE43423B4.htm</t>
  </si>
  <si>
    <t>, a</t>
  </si>
  <si>
    <t>GUID-165B46F8-8867-4CB2-B414-98235C86E2AD.htm</t>
  </si>
  <si>
    <t>GUID-04273396-AC67-4A70-B2D1-EEE7F4B8990D.htm</t>
  </si>
  <si>
    <t>GUID-55A9BBA3-DD31-4952-8BF0-289C656D00FB.htm</t>
  </si>
  <si>
    <t>GUID-3C2C8CD7-C0FC-45BF-B8BA-E11394CD8FDF.htm</t>
  </si>
  <si>
    <t>GUID-55A9BBA3-DD31-4952-8BF0-289C656D00FB</t>
  </si>
  <si>
    <t>Default values (inch and mm)</t>
  </si>
  <si>
    <t>GUID-970B738F-CBD6-4017-A016-A931451717C5.htm</t>
  </si>
  <si>
    <t>GUID-DC0469F8-699B-482D-8E5C-51F5A8D684FF.htm</t>
  </si>
  <si>
    <t>GUID-FD1FFF28-3529-4216-90E6-8796874ED16B.htm</t>
  </si>
  <si>
    <t>GUID-970B738F-CBD6-4017-A016-A931451717C5</t>
  </si>
  <si>
    <t>Milling default values</t>
  </si>
  <si>
    <t>GUID-DC0469F8-699B-482D-8E5C-51F5A8D684FF</t>
  </si>
  <si>
    <t>Turning default values</t>
  </si>
  <si>
    <t>GUID-FD1FFF28-3529-4216-90E6-8796874ED16B</t>
  </si>
  <si>
    <t>Wire default values</t>
  </si>
  <si>
    <t>GUID-BC75F3F4-0E68-45A1-84D0-14DCE43423B4</t>
  </si>
  <si>
    <t>Milling default machining attributes</t>
  </si>
  <si>
    <t>GUID-7FE3FA11-FF06-4FC2-B137-DC63BB43CB5A.htm</t>
  </si>
  <si>
    <t>GUID-6F361F9D-FDD8-47DE-9105-C23764231EE2.htm</t>
  </si>
  <si>
    <t>GUID-2F2383B5-EE1B-41A8-A638-93F291BD3D2C.htm</t>
  </si>
  <si>
    <t>GUID-BC104C63-01D2-4EBC-BCF5-E7A4174D1955.htm</t>
  </si>
  <si>
    <t>GUID-B405AC9A-F120-4E75-985C-37DF71324289.htm</t>
  </si>
  <si>
    <t>GUID-B79D2B6F-DB17-4078-B59B-226C35F9C1EA</t>
  </si>
  <si>
    <t>to set drill/mill parameters.</t>
  </si>
  <si>
    <t>GUID-536CB5B9-92AD-491A-B4BA-2BE47AC398D6.htm</t>
  </si>
  <si>
    <t>GUID-536CB5B9-92AD-491A-B4BA-2BE47AC398D6</t>
  </si>
  <si>
    <t>Drill/mill options (machine level)</t>
  </si>
  <si>
    <t>GUID-7FE3FA11-FF06-4FC2-B137-DC63BB43CB5A</t>
  </si>
  <si>
    <t>Pecking page</t>
  </si>
  <si>
    <t>GUID-09336CDA-FEF5-4AD2-BDBD-6BA3009E6733</t>
  </si>
  <si>
    <t>GUID-2D7A1C6F-F94F-4BB3-86F3-B142B0851629.htm</t>
  </si>
  <si>
    <t>option</t>
  </si>
  <si>
    <t>multiple Z levels</t>
  </si>
  <si>
    <t>Clamp Avoidance&lt;/str</t>
  </si>
  <si>
    <t>Wind Fan Finish Options&lt;/str</t>
  </si>
  <si>
    <t>GUID-9D72609A-A1CC-452C-9BE0-7C9AE4BC4AF8</t>
  </si>
  <si>
    <t>Cutter comp</t>
  </si>
  <si>
    <t>GUID-2D7A1C6F-F94F-4BB3-86F3-B142B0851629</t>
  </si>
  <si>
    <t>Minimize tool retract</t>
  </si>
  <si>
    <t>GUID-31D7DA63-C931-4195-8340-452859C39227</t>
  </si>
  <si>
    <t>Clamp Avoidance dialog</t>
  </si>
  <si>
    <t xml:space="preserve">page of </t>
  </si>
  <si>
    <t>GUID-6F361F9D-FDD8-47DE-9105-C23764231EE2</t>
  </si>
  <si>
    <t>Stepover page</t>
  </si>
  <si>
    <t>override the depth of cut</t>
  </si>
  <si>
    <t>GUID-6961C552-ACBB-453C-AC04-F99526C1E269.htm</t>
  </si>
  <si>
    <t>GUID-70CBA947-176B-4468-AEE6-DFA54087982F.htm</t>
  </si>
  <si>
    <t>GUID-C3D0BE6B-2ADB-4FA5-AF85-05B624C0EF86</t>
  </si>
  <si>
    <t>Equal depth of cut</t>
  </si>
  <si>
    <t>GUID-6961C552-ACBB-453C-AC04-F99526C1E269</t>
  </si>
  <si>
    <t>Rough Stepover Options dialog</t>
  </si>
  <si>
    <t>GUID-70CBA947-176B-4468-AEE6-DFA54087982F</t>
  </si>
  <si>
    <t>Bottom Finish Options dialog</t>
  </si>
  <si>
    <t>tab of Milli</t>
  </si>
  <si>
    <t>GUID-2F2383B5-EE1B-41A8-A638-93F291BD3D2C</t>
  </si>
  <si>
    <t>Lead/Ramp page</t>
  </si>
  <si>
    <t>zigzag</t>
  </si>
  <si>
    <t>GUID-6F417964-4185-46E3-8F22-7EE57836C852.htm</t>
  </si>
  <si>
    <t>GUID-BBCFB7EB-F621-49A8-AE0D-01B28238CA4F.htm</t>
  </si>
  <si>
    <t>GUID-B3D9594A-D617-473B-82FB-D6E88A89831B</t>
  </si>
  <si>
    <t>Extension dist</t>
  </si>
  <si>
    <t>GUID-A5A797E7-EAB6-4ABB-A0EE-88A87F19BE12</t>
  </si>
  <si>
    <t>All stepover</t>
  </si>
  <si>
    <t>GUID-39AF0059-6B93-413C-977B-87C00FDB3E87</t>
  </si>
  <si>
    <t>Ramp type</t>
  </si>
  <si>
    <t>GUID-2120FFBD-BBD0-4AEA-A87D-6FB85634303B</t>
  </si>
  <si>
    <t>Wind Fan Finish Options dialog</t>
  </si>
  <si>
    <t>tab of the Milli</t>
  </si>
  <si>
    <t>dialog, or on t</t>
  </si>
  <si>
    <t>, you can move the starting and ending points of the toolpat</t>
  </si>
  <si>
    <t>GUID-BBCFB7EB-F621-49A8-AE0D-01B28238CA4F</t>
  </si>
  <si>
    <t>Wind fan example</t>
  </si>
  <si>
    <t>GUID-6F417964-4185-46E3-8F22-7EE57836C852</t>
  </si>
  <si>
    <t>Helical Ramp Options dialog (Document level)</t>
  </si>
  <si>
    <t>GUID-BC104C63-01D2-4EBC-BCF5-E7A4174D1955</t>
  </si>
  <si>
    <t>Coolant page (Mill)</t>
  </si>
  <si>
    <t>GUID-B405AC9A-F120-4E75-985C-37DF71324289</t>
  </si>
  <si>
    <t>Post Variables page</t>
  </si>
  <si>
    <t>GUID-2FC9A6B2-66B4-4C34-9EBE-6E2FD11F7ADE</t>
  </si>
  <si>
    <t>GUID-1C6E3A24-0401-406C-97B1-CEB48074032C.htm</t>
  </si>
  <si>
    <t>GUID-D70D5E14-7DBB-4301-B8ED-F3636C2B7C26.htm#GUID-D70D5E14-7DBB-4301-B8ED-F3636C2B7C26</t>
  </si>
  <si>
    <t>tab.&lt;/</t>
  </si>
  <si>
    <t>GUID-2B6E2D24-6B5B-4221-9664-DED5A636275F.htm</t>
  </si>
  <si>
    <t>tab of the featu</t>
  </si>
  <si>
    <t xml:space="preserve">. Enter the maximum angle, in degrees, for ramping down to depth. It applies to helical or zigzag ramping. Set this value </t>
  </si>
  <si>
    <t>GUID-1C6E3A24-0401-406C-97B1-CEB48074032C</t>
  </si>
  <si>
    <t>Wrap tolerance</t>
  </si>
  <si>
    <t>GUID-2B6E2D24-6B5B-4221-9664-DED5A636275F</t>
  </si>
  <si>
    <t>First plunge feed %</t>
  </si>
  <si>
    <t>GUID-2148B357-1024-4E0C-8E20-3FB6DF99572E</t>
  </si>
  <si>
    <t>Peripheral Feed dialog</t>
  </si>
  <si>
    <t>GUID-902DDE16-9D1C-4169-9442-D847840859A9</t>
  </si>
  <si>
    <t>GUID-A3BFF33E-FE11-406D-9F82-EC0479ED9B82.htm</t>
  </si>
  <si>
    <t>to drag-and-drop operations to the order you want, t</t>
  </si>
  <si>
    <t>formula</t>
  </si>
  <si>
    <t>GUID-3FE3345A-5BC9-45B3-A514-063801B559FE.htm</t>
  </si>
  <si>
    <t>GUID-A3BFF33E-FE11-406D-9F82-EC0479ED9B82</t>
  </si>
  <si>
    <t>Automatic Ordering Options dialog [Mill]</t>
  </si>
  <si>
    <t>GUID-3FE3345A-5BC9-45B3-A514-063801B559FE</t>
  </si>
  <si>
    <t>Formula for particular tool move</t>
  </si>
  <si>
    <t>GUID-3BAFCC88-0773-4D06-A35D-38B8843A8D31</t>
  </si>
  <si>
    <t>GUID-E8090994-B002-4B50-8523-B55D1CCCDD9A</t>
  </si>
  <si>
    <t>is a numeric attribute for X and Y parallel roughing only.</t>
  </si>
  <si>
    <t>GUID-D94EC403-8A10-4E90-BB91-F6FDB4FCEA8D.htm#GUID-D94EC403-8A10-4E90-BB91-F6FDB4FCEA8D</t>
  </si>
  <si>
    <t>Steep and Shallow Options&lt;/str</t>
  </si>
  <si>
    <t>GUID-2A130F63-C9F8-4F70-AAF5-CF4CE7A9596C.htm</t>
  </si>
  <si>
    <t>angle for the current part document.&lt;</t>
  </si>
  <si>
    <t>for parallel operations in the current part document.&lt;</t>
  </si>
  <si>
    <t>setting for the current part document.</t>
  </si>
  <si>
    <t>GUID-2A130F63-C9F8-4F70-AAF5-CF4CE7A9596C</t>
  </si>
  <si>
    <t>Steep and Shallow Options dialog</t>
  </si>
  <si>
    <t>GUID-828F2584-7EAD-4440-9F90-A1C16A0D4F5D</t>
  </si>
  <si>
    <t>GUID-E2B73F13-9C12-4CC5-B825-0C12536775B8.htm#GUID-E2B73F13-9C12-4CC5-B825-0C12536775B8</t>
  </si>
  <si>
    <t>GUID-C4057A3B-41DA-4054-BCB2-055E17A376C7.htm#GUID-C4057A3B-41DA-4054-BCB2-055E17A376C7</t>
  </si>
  <si>
    <t>GUID-347745F9-25EC-4BBC-A3AA-5587148B0D59</t>
  </si>
  <si>
    <t>Tool Selection page</t>
  </si>
  <si>
    <t>GUID-F456EEEF-3EA1-4041-A2EA-A4CC152B94B7.htm</t>
  </si>
  <si>
    <t>controls the size of the tool th</t>
  </si>
  <si>
    <t>GUID-A90FEBAE-A23E-4260-940F-C85A3334CD36.htm</t>
  </si>
  <si>
    <t>GUID-6C005636-9BD8-460C-AD27-542D0774647E.htm</t>
  </si>
  <si>
    <t>GUID-21E47FE1-5573-43FF-8F46-F2E1E9917F9F.htm</t>
  </si>
  <si>
    <t>Tool Holder Clearance&lt;/str</t>
  </si>
  <si>
    <t>GUID-B92E1392-02E7-419E-949F-A3F04377AD56.htm</t>
  </si>
  <si>
    <t>GUID-21E47FE1-5573-43FF-8F46-F2E1E9917F9F</t>
  </si>
  <si>
    <t>Multiple Roughing Tools for Milling dialog</t>
  </si>
  <si>
    <t>GUID-B92E1392-02E7-419E-949F-A3F04377AD56</t>
  </si>
  <si>
    <t>Tool Holder Clearance dialog</t>
  </si>
  <si>
    <t>GUID-6C005636-9BD8-460C-AD27-542D0774647E</t>
  </si>
  <si>
    <t>Optimize spot drill tool selection</t>
  </si>
  <si>
    <t>GUID-F456EEEF-3EA1-4041-A2EA-A4CC152B94B7</t>
  </si>
  <si>
    <t>Thread % for tap drill attributes</t>
  </si>
  <si>
    <t>GUID-A90FEBAE-A23E-4260-940F-C85A3334CD36</t>
  </si>
  <si>
    <t>Tool % of arc radius</t>
  </si>
  <si>
    <t>GUID-CDD9CEE4-A653-4DD6-B6C7-64B19C72FDF2</t>
  </si>
  <si>
    <t>GUID-C9A5B155-3A06-4160-B011-3869FB1916CF</t>
  </si>
  <si>
    <t>Connect stepovers with arc</t>
  </si>
  <si>
    <t>GUID-165B46F8-8867-4CB2-B414-98235C86E2AD</t>
  </si>
  <si>
    <t>Turning default machining attributes</t>
  </si>
  <si>
    <t>GUID-D9EA6610-AA41-4025-BCCA-ED66F2DF868F.htm</t>
  </si>
  <si>
    <t>GUID-EC8C2E80-89F4-4362-AF25-2E7B01C18B31.htm</t>
  </si>
  <si>
    <t>GUID-EEAF2406-DBAC-4EF1-A233-C6788D57C1E7.htm</t>
  </si>
  <si>
    <t>GUID-5A142526-9BB5-4708-BC5C-8860A92CFEA5.htm</t>
  </si>
  <si>
    <t>GUID-6DEB431D-8FF7-4001-B4AC-59C7858A4346.htm</t>
  </si>
  <si>
    <t>GUID-EC51CF60-4ABB-4DA3-80F3-6815119332B7.htm</t>
  </si>
  <si>
    <t>GUID-D9EA6610-AA41-4025-BCCA-ED66F2DF868F</t>
  </si>
  <si>
    <t>GUID-EC8C2E80-89F4-4362-AF25-2E7B01C18B31</t>
  </si>
  <si>
    <t>GUID-BA0ECAB1-0709-469E-B6FA-ADA214343EB7</t>
  </si>
  <si>
    <t>GUID-CAD758FC-8D27-4C81-82BC-F72E2569496D.htm</t>
  </si>
  <si>
    <t>GUID-CAD758FC-8D27-4C81-82BC-F72E2569496D</t>
  </si>
  <si>
    <t>Constant DOC</t>
  </si>
  <si>
    <t>GUID-A321CB4C-4A36-4BF3-877A-DDAB49A596EE</t>
  </si>
  <si>
    <t>How a thread feature is manufactured</t>
  </si>
  <si>
    <t>GUID-89165745-ED2C-4CD8-AAC4-558B01FBB4D7</t>
  </si>
  <si>
    <t>GUID-D2E3987A-5AF5-4065-84A0-B695DFF11B79.htm</t>
  </si>
  <si>
    <t>GUID-D2E3987A-5AF5-4065-84A0-B695DFF11B79</t>
  </si>
  <si>
    <t>Cut type</t>
  </si>
  <si>
    <t>GUID-EEAF2406-DBAC-4EF1-A233-C6788D57C1E7</t>
  </si>
  <si>
    <t>Cutoff page</t>
  </si>
  <si>
    <t>GUID-5A142526-9BB5-4708-BC5C-8860A92CFEA5</t>
  </si>
  <si>
    <t>Bar Feed page</t>
  </si>
  <si>
    <t>GUID-6DEB431D-8FF7-4001-B4AC-59C7858A4346</t>
  </si>
  <si>
    <t>Coolant page (Turn)</t>
  </si>
  <si>
    <t>GUID-EC51CF60-4ABB-4DA3-80F3-6815119332B7</t>
  </si>
  <si>
    <t>GUID-333F970C-07CA-44CA-BA22-93FC6A85C692</t>
  </si>
  <si>
    <t>Misc. page</t>
  </si>
  <si>
    <t>GUID-A461C88A-FA6E-458E-91E3-575F8C3CD4C1.htm</t>
  </si>
  <si>
    <t>GUID-7FD71CB7-C61C-4D2F-B763-249C7FFABBE7.htm</t>
  </si>
  <si>
    <t>GUID-DB301A57-AC51-4F2E-B64C-B93F96FB4097.htm</t>
  </si>
  <si>
    <t>GUID-DB301A57-AC51-4F2E-B64C-B93F96FB4097</t>
  </si>
  <si>
    <t>Turret location</t>
  </si>
  <si>
    <t>Options &gt; Posting &gt; Turn/Mill</t>
  </si>
  <si>
    <t>GUID-7FD71CB7-C61C-4D2F-B763-249C7FFABBE7</t>
  </si>
  <si>
    <t>Calculate index radius from solid stock outline</t>
  </si>
  <si>
    <t>GUID-4C557756-8FC8-4F0F-BC16-5DF458FF7CF5</t>
  </si>
  <si>
    <t>GUID-225A7620-1695-4D3D-AE6C-23CBE2E9E668.htm</t>
  </si>
  <si>
    <t>GUID-225A7620-1695-4D3D-AE6C-23CBE2E9E668</t>
  </si>
  <si>
    <t>Automatic Ordering Options dialog [Turn]</t>
  </si>
  <si>
    <t>http://beehive-stage.autodesk.com/community/service/rest/cloudhelp/resource/cloudhelpchannel/guidcrossbook/jsonp?v=2019&amp;p=FCAM&amp;l=ENU&amp;guid=GUID-0206F470-D759-45B1-A409-BD5D8CF61E73</t>
  </si>
  <si>
    <t>GUID-04273396-AC67-4A70-B2D1-EEE7F4B8990D</t>
  </si>
  <si>
    <t>Wire default machining attributes</t>
  </si>
  <si>
    <t>GUID-D2490B9F-6374-4DCE-82A1-74A6861BB9A7.htm</t>
  </si>
  <si>
    <t>GUID-F4891BEC-1D95-4D54-9AE7-86E714F8DD82.htm</t>
  </si>
  <si>
    <t>GUID-488BD02D-D1C5-4F56-8A1B-3A30B247C3DF.htm</t>
  </si>
  <si>
    <t>GUID-214A38CE-087A-4FB5-8B5C-E4066145F6E3.htm</t>
  </si>
  <si>
    <t>GUID-13C946DC-A153-4C59-8669-5C901358F485.htm</t>
  </si>
  <si>
    <t>GUID-D44A3615-9ED3-4595-BE50-155BA703B1E4.htm</t>
  </si>
  <si>
    <t>GUID-D2490B9F-6374-4DCE-82A1-74A6861BB9A7</t>
  </si>
  <si>
    <t>Wire EDM page</t>
  </si>
  <si>
    <t>. See t</t>
  </si>
  <si>
    <t>GUID-F4891BEC-1D95-4D54-9AE7-86E714F8DD82</t>
  </si>
  <si>
    <t>Settings page</t>
  </si>
  <si>
    <t>GUID-0F9A5F15-DAEA-4B87-94F4-1D70D523A220.htm</t>
  </si>
  <si>
    <t>GUID-4EFD51DC-F9E8-4A42-86B4-3A0D530B7B30.htm</t>
  </si>
  <si>
    <t>GUID-A3E0E2C5-D2E7-4685-9F4C-F6306E574B85.htm</t>
  </si>
  <si>
    <t>GUID-0F9A5F15-DAEA-4B87-94F4-1D70D523A220</t>
  </si>
  <si>
    <t>Die/Punch primary cut dir</t>
  </si>
  <si>
    <t>GUID-4EFD51DC-F9E8-4A42-86B4-3A0D530B7B30</t>
  </si>
  <si>
    <t>Retract/Cutoff/Stop stop length</t>
  </si>
  <si>
    <t>GUID-A3E0E2C5-D2E7-4685-9F4C-F6306E574B85</t>
  </si>
  <si>
    <t>Retract/cutoff retract length</t>
  </si>
  <si>
    <t>GUID-44175C6A-FDBF-4B95-A5E7-2974FE40A2A7</t>
  </si>
  <si>
    <t>Use on both ends of skim pass</t>
  </si>
  <si>
    <t>GUID-A9A7C807-9AF1-4D9E-A048-2CC9BE3A2349</t>
  </si>
  <si>
    <t>Retract/Cutoff overlap</t>
  </si>
  <si>
    <t>GUID-B8E046FD-1A3A-49B6-9E73-EF739565989B</t>
  </si>
  <si>
    <t>total stock</t>
  </si>
  <si>
    <t>contour stock</t>
  </si>
  <si>
    <t>GUID-8F710546-E861-4366-A30F-B2AD2E506475.htm</t>
  </si>
  <si>
    <t>GUID-8F710546-E861-4366-A30F-B2AD2E506475</t>
  </si>
  <si>
    <t>Contour stock</t>
  </si>
  <si>
    <t>GUID-488BD02D-D1C5-4F56-8A1B-3A30B247C3DF</t>
  </si>
  <si>
    <t>Start page</t>
  </si>
  <si>
    <t>tab of the wire feature.</t>
  </si>
  <si>
    <t>GUID-5B4C347D-6F8A-49F0-A0E3-95A2D169533C.htm</t>
  </si>
  <si>
    <t>GUID-719AE464-F603-401E-A4DC-6CA6583C0303.htm</t>
  </si>
  <si>
    <t>GUID-0C73B465-E357-4A17-A2F4-F6D7BC8AEC95.htm</t>
  </si>
  <si>
    <t>GUID-719AE464-F603-401E-A4DC-6CA6583C0303</t>
  </si>
  <si>
    <t>Use lead angle example</t>
  </si>
  <si>
    <t>GUID-5B4C347D-6F8A-49F0-A0E3-95A2D169533C</t>
  </si>
  <si>
    <t>Wire: Connect lead example</t>
  </si>
  <si>
    <t>GUID-0C73B465-E357-4A17-A2F4-F6D7BC8AEC95</t>
  </si>
  <si>
    <t>Wire: Lead Styles</t>
  </si>
  <si>
    <t>GUID-214A38CE-087A-4FB5-8B5C-E4066145F6E3</t>
  </si>
  <si>
    <t>GUID-75D47000-352A-4B8F-8358-79F51D867414</t>
  </si>
  <si>
    <t>GUID-B1B52E94-F7F2-4D89-B539-737BF7573FF8.htm#GUID-B1B52E94-F7F2-4D89-B539-737BF7573FF8</t>
  </si>
  <si>
    <t>GUID-0F81E312-97C5-4C76-A231-AE0D41EC2DE5.htm#GUID-0F81E312-97C5-4C76-A231-AE0D41EC2DE5</t>
  </si>
  <si>
    <t>GUID-33063EE7-8D78-4013-8665-B06F0305CED9</t>
  </si>
  <si>
    <t>Modify both inside and outside corners</t>
  </si>
  <si>
    <t>GUID-0F81E312-97C5-4C76-A231-AE0D41EC2DE5</t>
  </si>
  <si>
    <t>Modify inside corners</t>
  </si>
  <si>
    <t>GUID-B1B52E94-F7F2-4D89-B539-737BF7573FF8</t>
  </si>
  <si>
    <t>Modify outside corners</t>
  </si>
  <si>
    <t>GUID-13C946DC-A153-4C59-8669-5C901358F485</t>
  </si>
  <si>
    <t>Automatic Ordering Options dialog</t>
  </si>
  <si>
    <t>GUID-D44A3615-9ED3-4595-BE50-155BA703B1E4</t>
  </si>
  <si>
    <t>Posting page</t>
  </si>
  <si>
    <t>GUID-38BDCD9A-82B2-40D0-BD08-60824A14A20F</t>
  </si>
  <si>
    <t>Machining configurations</t>
  </si>
  <si>
    <t>GUID-940EE45D-0B17-422A-9EB7-8B5E8D3032A7</t>
  </si>
  <si>
    <t>Tooling</t>
  </si>
  <si>
    <t>How to import tooling</t>
  </si>
  <si>
    <t>GUID-B5A45EEE-9001-4572-A35A-1AA3A1886C00.htm</t>
  </si>
  <si>
    <t>How to export tooling</t>
  </si>
  <si>
    <t>GUID-B66A75CC-4D2F-486A-93A8-47B3D95DAFB1.htm</t>
  </si>
  <si>
    <t>Assigning tool numbers</t>
  </si>
  <si>
    <t>Tool life management</t>
  </si>
  <si>
    <t>GUID-231386E4-512B-4775-A283-B9BC4BF37828.htm</t>
  </si>
  <si>
    <t>GUID-A47E643D-D058-4122-9234-7AC9B8A1E506.htm</t>
  </si>
  <si>
    <t>GUID-9F955D46-F83B-4B04-8D5D-9CC638FD77A3.htm</t>
  </si>
  <si>
    <t>GUID-4D92654D-9B2E-491C-A5CB-8D767DD8A67C.htm</t>
  </si>
  <si>
    <t>GUID-A62BD1C4-4759-413A-9906-3987C4272D86.htm</t>
  </si>
  <si>
    <t>GUID-A47E643D-D058-4122-9234-7AC9B8A1E506</t>
  </si>
  <si>
    <t>Overview of tooling</t>
  </si>
  <si>
    <t>GUID-9F955D46-F83B-4B04-8D5D-9CC638FD77A3</t>
  </si>
  <si>
    <t>Tooling database</t>
  </si>
  <si>
    <t>GUID-956EA6FE-2FE0-4976-BF30-22C6853E17BA</t>
  </si>
  <si>
    <t>Tool Manager</t>
  </si>
  <si>
    <t xml:space="preserve">contains a list of the groups supported </t>
  </si>
  <si>
    <t>dialog for that tool.&lt;/</t>
  </si>
  <si>
    <t>dialog is displayed for the select</t>
  </si>
  <si>
    <t>GUID-55F00360-7EDF-4C56-9205-9E848F8976F8.htm#GUID-55F00360-7EDF-4C56-9205-9E848F8976F8</t>
  </si>
  <si>
    <t>GUID-8C7CB2C4-6291-4FF0-9CDC-754441684C62.htm</t>
  </si>
  <si>
    <t>GUID-2C0DA66B-5617-4BDD-BA22-72715DD49665.htm</t>
  </si>
  <si>
    <t>GUID-B24F9E8E-FE60-44BA-AF5C-689E4C1D7CF6.htm</t>
  </si>
  <si>
    <t>GUID-D75791FE-7326-41B4-B094-19629733C734.htm</t>
  </si>
  <si>
    <t>GUID-D032761A-382D-4FA6-80E3-6F1B89B47718.htm</t>
  </si>
  <si>
    <t>GUID-97105E54-5842-43DE-B00F-9CD8459B1D54.htm</t>
  </si>
  <si>
    <t>GUID-A47BA0ED-9ABB-4D7C-99B7-6F308EB369A8.htm</t>
  </si>
  <si>
    <t>GUID-D3B6BBFA-5994-4208-A4A3-C63CAC1CC8A9.htm</t>
  </si>
  <si>
    <t>GUID-55F00360-7EDF-4C56-9205-9E848F8976F8.htm</t>
  </si>
  <si>
    <t>GUID-6819530D-0901-4D09-8A55-71536A7CE825</t>
  </si>
  <si>
    <t>Milling Tool Properties dialog</t>
  </si>
  <si>
    <t>Feature Properties&lt;/str</t>
  </si>
  <si>
    <t>Op List&lt;/str</t>
  </si>
  <si>
    <t>Tool Manager&lt;/str</t>
  </si>
  <si>
    <t>GUID-1CDBC218-3C13-4740-88C2-F26A9A1C9835.htm</t>
  </si>
  <si>
    <t>GUID-EC7D2695-BE31-408E-913E-6F7985FE136A.htm</t>
  </si>
  <si>
    <t>GUID-EA3465B8-42D2-48E8-8B50-1D8D11BBC670.htm</t>
  </si>
  <si>
    <t>GUID-7CF85885-771D-4285-9A54-BD571148F3C2.htm</t>
  </si>
  <si>
    <t>GUID-ABBC3A30-A2E4-4F5E-B21C-936E4B05DB68</t>
  </si>
  <si>
    <t>Tool Group tab</t>
  </si>
  <si>
    <t>Tool Properties&lt;/str</t>
  </si>
  <si>
    <t>GUID-63294A03-00E2-48AE-B37D-815FEFE8E14A.htm</t>
  </si>
  <si>
    <t>GUID-5BEC16AB-CDCA-409F-887B-5C2769B6ED52.htm</t>
  </si>
  <si>
    <t>GUID-4644BCD3-0074-4BAC-A6E6-83AA87E133E3.htm</t>
  </si>
  <si>
    <t>GUID-64E08E9D-0727-4421-AEF9-4ABAA05BE98F.htm</t>
  </si>
  <si>
    <t>GUID-1B74C715-E3E4-4F49-AB2B-4A85415F7BE5.htm</t>
  </si>
  <si>
    <t>GUID-67850371-268E-4A29-9AB5-FFCC8D21331B.htm</t>
  </si>
  <si>
    <t>GUID-9C73A593-689C-40CD-8376-B94942566F07.htm</t>
  </si>
  <si>
    <t>GUID-E63D74D3-B95B-4154-9655-58B6020F806F.htm</t>
  </si>
  <si>
    <t>GUID-7D1DADA6-A041-4250-A1A4-F58BD3135715.htm</t>
  </si>
  <si>
    <t>GUID-63294A03-00E2-48AE-B37D-815FEFE8E14A</t>
  </si>
  <si>
    <t>Backbore</t>
  </si>
  <si>
    <t>GUID-47A9446A-5BBE-43A6-8401-F191F2952202</t>
  </si>
  <si>
    <t>Boring Bar</t>
  </si>
  <si>
    <t>GUID-5488C5B0-086E-4F55-9329-F3B7494F68A8</t>
  </si>
  <si>
    <t>Chamfer Mill</t>
  </si>
  <si>
    <t>GUID-B9FC4880-84A6-43EF-B286-97ED48B41364</t>
  </si>
  <si>
    <t>Counterbore</t>
  </si>
  <si>
    <t>GUID-E1567C7C-8945-4DD0-9851-CA07D24B390F</t>
  </si>
  <si>
    <t>GUID-5BEC16AB-CDCA-409F-887B-5C2769B6ED52</t>
  </si>
  <si>
    <t>End Mill</t>
  </si>
  <si>
    <t>GUID-4644BCD3-0074-4BAC-A6E6-83AA87E133E3</t>
  </si>
  <si>
    <t>Face Mill</t>
  </si>
  <si>
    <t>reduce the number of tools</t>
  </si>
  <si>
    <t>GUID-4D86C984-D3BD-4A9A-903D-76313C74202B.htm</t>
  </si>
  <si>
    <t>GUID-4D86C984-D3BD-4A9A-903D-76313C74202B</t>
  </si>
  <si>
    <t>Using a Face Mill to cut a Chamfer feature</t>
  </si>
  <si>
    <t>GUID-64E08E9D-0727-4421-AEF9-4ABAA05BE98F</t>
  </si>
  <si>
    <t>Plunge Mill</t>
  </si>
  <si>
    <t>GUID-1B74C715-E3E4-4F49-AB2B-4A85415F7BE5</t>
  </si>
  <si>
    <t>Probe</t>
  </si>
  <si>
    <t>GUID-2CAA5901-EB70-49FB-9716-2FC9BDFC6FA9</t>
  </si>
  <si>
    <t>GUID-67850371-268E-4A29-9AB5-FFCC8D21331B</t>
  </si>
  <si>
    <t>Rounding Mill</t>
  </si>
  <si>
    <t>GUID-9C73A593-689C-40CD-8376-B94942566F07</t>
  </si>
  <si>
    <t>Side Mill</t>
  </si>
  <si>
    <t>GUID-28D3BD41-0057-45DF-82BE-31911492E57D</t>
  </si>
  <si>
    <t>Spot &amp; Center Drills</t>
  </si>
  <si>
    <t>GUID-62922165-57F5-4CAA-8F24-D72E16B3FFB8</t>
  </si>
  <si>
    <t>GUID-E63D74D3-B95B-4154-9655-58B6020F806F</t>
  </si>
  <si>
    <t>GUID-73FAF045-F400-45CD-9C37-3215A9AC7E19</t>
  </si>
  <si>
    <t>Twist Drill</t>
  </si>
  <si>
    <t>form tool</t>
  </si>
  <si>
    <t>attribute to manually add extra depth if required.</t>
  </si>
  <si>
    <t>drill depth</t>
  </si>
  <si>
    <t>automatic tool selection</t>
  </si>
  <si>
    <t>GUID-7D1DADA6-A041-4250-A1A4-F58BD3135715</t>
  </si>
  <si>
    <t>Form tools</t>
  </si>
  <si>
    <t>GUID-A919E755-327A-4045-9EA4-080E5EB0FB03.htm</t>
  </si>
  <si>
    <t>GUID-E1793BDF-4ADE-4893-92DA-DC00A4E604E9.htm</t>
  </si>
  <si>
    <t>GUID-882CFFA4-6B0A-46F3-A86A-C7BFAB98A75C.htm</t>
  </si>
  <si>
    <t>GUID-37506243-3604-4165-96C0-6EAC8DCCBEDC.htm</t>
  </si>
  <si>
    <t>GUID-CD46C958-07CB-496D-9D92-86C91873398C.htm</t>
  </si>
  <si>
    <t>GUID-A919E755-327A-4045-9EA4-080E5EB0FB03</t>
  </si>
  <si>
    <t>Creating a form tool</t>
  </si>
  <si>
    <t>requirements</t>
  </si>
  <si>
    <t>GUID-961E2238-2A1E-4A7B-AAAE-4EAA0DF668C2.htm</t>
  </si>
  <si>
    <t>display the profile of an existing tool</t>
  </si>
  <si>
    <t>dialog or on t</t>
  </si>
  <si>
    <t>dialog; or&lt;</t>
  </si>
  <si>
    <t>GUID-961E2238-2A1E-4A7B-AAAE-4EAA0DF668C2</t>
  </si>
  <si>
    <t>Requirements for form-tool curves</t>
  </si>
  <si>
    <t>GUID-E1793BDF-4ADE-4893-92DA-DC00A4E604E9</t>
  </si>
  <si>
    <t>Displaying a profile of an existing tool</t>
  </si>
  <si>
    <t>GUID-882CFFA4-6B0A-46F3-A86A-C7BFAB98A75C</t>
  </si>
  <si>
    <t>Using a form tool or insert drill for drilling operations</t>
  </si>
  <si>
    <t>GUID-37506243-3604-4165-96C0-6EAC8DCCBEDC</t>
  </si>
  <si>
    <t>Using an insert drill for drilling and boring</t>
  </si>
  <si>
    <t>How to put two tools in the same tool slot</t>
  </si>
  <si>
    <t>GUID-AB15BAF2-D4B2-4916-BA0A-0954A07AA062.htm</t>
  </si>
  <si>
    <t>GUID-CD46C958-07CB-496D-9D92-86C91873398C</t>
  </si>
  <si>
    <t>Changing the Tool number and Cutter comp</t>
  </si>
  <si>
    <t>dialog, the tool slot number and cutter comp offset register are displayed in t</t>
  </si>
  <si>
    <t>GUID-1CDBC218-3C13-4740-88C2-F26A9A1C9835</t>
  </si>
  <si>
    <t>Overrides tab</t>
  </si>
  <si>
    <t>Tool Group&lt;/str</t>
  </si>
  <si>
    <t>occupy the same tool slot</t>
  </si>
  <si>
    <t>manually</t>
  </si>
  <si>
    <t>- Select the check box and enter a value to specify a depth of cut (Z-step increment) override for the tool.</t>
  </si>
  <si>
    <t>GUID-EC7D2695-BE31-408E-913E-6F7985FE136A</t>
  </si>
  <si>
    <t>GUID-EA3465B8-42D2-48E8-8B50-1D8D11BBC670</t>
  </si>
  <si>
    <t>Holder tab</t>
  </si>
  <si>
    <t>dialog, where you can create a new tool holder for the current spindle. The dimensions of the current tool holder are used as initial dimensions.</t>
  </si>
  <si>
    <t>GUID-E6F526AB-0BDF-4282-A000-857608B2F0FC.htm</t>
  </si>
  <si>
    <t>dialog, where you can edit the properties of the selected toolholder.</t>
  </si>
  <si>
    <t>GUID-7CF85885-771D-4285-9A54-BD571148F3C2</t>
  </si>
  <si>
    <t>dialog, where you can add a n</t>
  </si>
  <si>
    <t>GUID-0E517B25-ACAA-4A74-AEB2-FF9B063F09A0.htm</t>
  </si>
  <si>
    <t>dialog for the selected material, where you can edit the material's feed and speed values to use with this specific tool.</t>
  </si>
  <si>
    <t>GUID-0E517B25-ACAA-4A74-AEB2-FF9B063F09A0</t>
  </si>
  <si>
    <t>Tool Specific Feeds and Speeds dialog</t>
  </si>
  <si>
    <t>GUID-F7A3DEBD-FA88-4C83-899F-418EAACE49AA</t>
  </si>
  <si>
    <t>Pecking tab</t>
  </si>
  <si>
    <t>GUID-8C7CB2C4-6291-4FF0-9CDC-754441684C62</t>
  </si>
  <si>
    <t>Turning Tool Properties dialog</t>
  </si>
  <si>
    <t>GUID-FB58C01F-8B7D-4945-84F9-56F596324D96.htm</t>
  </si>
  <si>
    <t>GUID-A8D9A1EA-51D5-4B17-9FBF-97AC155AC441.htm</t>
  </si>
  <si>
    <t>GUID-CB9E09AD-8918-4D64-95DC-6657E332208B.htm</t>
  </si>
  <si>
    <t>GUID-72622AC0-EF85-4925-8E94-DC90D78A210E.htm</t>
  </si>
  <si>
    <t>GUID-0A5A7B26-2F68-47C4-8063-9281C6129463.htm</t>
  </si>
  <si>
    <t>GUID-98D37E6E-EA9B-434B-A03B-210207DABF45.htm</t>
  </si>
  <si>
    <t>GUID-FB58C01F-8B7D-4945-84F9-56F596324D96</t>
  </si>
  <si>
    <t>Insert/Type tab</t>
  </si>
  <si>
    <t>dialog is t</t>
  </si>
  <si>
    <t>GUID-B775B87E-63CE-4F5E-9EC3-82D3092E4570.htm</t>
  </si>
  <si>
    <t>GUID-D44C950B-378B-463C-8336-D28F82BEC774.htm</t>
  </si>
  <si>
    <t>GUID-3620E3B3-B33A-481A-827E-D99A5C17849C.htm</t>
  </si>
  <si>
    <t>GUID-FB81BA4F-B3D8-4539-8F28-2B5FD4F38DCE.htm</t>
  </si>
  <si>
    <t>GUID-B775B87E-63CE-4F5E-9EC3-82D3092E4570</t>
  </si>
  <si>
    <t>Turn, Bore</t>
  </si>
  <si>
    <t>GUID-6A32F6A3-D590-4956-9D9B-484C77D6AC58.htm</t>
  </si>
  <si>
    <t>GUID-6A32F6A3-D590-4956-9D9B-484C77D6AC58</t>
  </si>
  <si>
    <t>Insert shape</t>
  </si>
  <si>
    <t>GUID-D44C950B-378B-463C-8336-D28F82BEC774</t>
  </si>
  <si>
    <t>Groove/Cutoff</t>
  </si>
  <si>
    <t>GUID-0838400D-73A2-4542-BD14-3552D274C143.htm#GUID-0838400D-73A2-4542-BD14-3552D274C143</t>
  </si>
  <si>
    <t>GUID-0838400D-73A2-4542-BD14-3552D274C143.htm</t>
  </si>
  <si>
    <t>GUID-0838400D-73A2-4542-BD14-3552D274C143</t>
  </si>
  <si>
    <t>Cut-grip tooling</t>
  </si>
  <si>
    <t>GUID-1D7B2764-DB00-4E83-A02D-70B31877F5DB</t>
  </si>
  <si>
    <t>GUID-3620E3B3-B33A-481A-827E-D99A5C17849C</t>
  </si>
  <si>
    <t>GUID-FB81BA4F-B3D8-4539-8F28-2B5FD4F38DCE</t>
  </si>
  <si>
    <t>Bar Feed</t>
  </si>
  <si>
    <t>GUID-A8D9A1EA-51D5-4B17-9FBF-97AC155AC441</t>
  </si>
  <si>
    <t>GUID-85790F80-FB9F-4F44-A223-5192C4E6B8F6.htm</t>
  </si>
  <si>
    <t>GUID-1E7E7D1F-569C-43FC-A38E-54F99DA4448D.htm</t>
  </si>
  <si>
    <t>GUID-5D75AF1E-9B07-402F-85DD-D34815709B8C.htm</t>
  </si>
  <si>
    <t>GUID-49183E70-8F57-444E-887F-E0F593D2A411.htm</t>
  </si>
  <si>
    <t>GUID-663B685F-1859-4CDF-AEB9-CB3828FD177F.htm</t>
  </si>
  <si>
    <t>GUID-85790F80-FB9F-4F44-A223-5192C4E6B8F6</t>
  </si>
  <si>
    <t>Turn</t>
  </si>
  <si>
    <t>GUID-1E7E7D1F-569C-43FC-A38E-54F99DA4448D</t>
  </si>
  <si>
    <t>Bore</t>
  </si>
  <si>
    <t>GUID-5D75AF1E-9B07-402F-85DD-D34815709B8C</t>
  </si>
  <si>
    <t>GUID-49183E70-8F57-444E-887F-E0F593D2A411</t>
  </si>
  <si>
    <t>GUID-663B685F-1859-4CDF-AEB9-CB3828FD177F</t>
  </si>
  <si>
    <t>GUID-CB9E09AD-8918-4D64-95DC-6657E332208B</t>
  </si>
  <si>
    <t>Orientation tab</t>
  </si>
  <si>
    <t>GUID-A461C88A-FA6E-458E-91E3-575F8C3CD4C1</t>
  </si>
  <si>
    <t>Prog. Pt. tab</t>
  </si>
  <si>
    <t>GUID-72622AC0-EF85-4925-8E94-DC90D78A210E</t>
  </si>
  <si>
    <t>Holder Drawing tab</t>
  </si>
  <si>
    <t>positioned the solid</t>
  </si>
  <si>
    <t>GUID-05466974-1FD1-47E4-AA03-830484A52061.htm</t>
  </si>
  <si>
    <t>GUID-05466974-1FD1-47E4-AA03-830484A52061</t>
  </si>
  <si>
    <t>Solid tool holder example</t>
  </si>
  <si>
    <t>Trim/Extend&lt;/str</t>
  </si>
  <si>
    <t>Clip&lt;/str</t>
  </si>
  <si>
    <t>Linear Distance&lt;/str</t>
  </si>
  <si>
    <t>GUID-0A5A7B26-2F68-47C4-8063-9281C6129463</t>
  </si>
  <si>
    <t>GUID-98D37E6E-EA9B-434B-A03B-210207DABF45</t>
  </si>
  <si>
    <t>GUID-F0456DE7-1DAE-4FE2-95A9-66EE3FE525A8</t>
  </si>
  <si>
    <t>Tool selection for turn/mill features</t>
  </si>
  <si>
    <t>GUID-2C0DA66B-5617-4BDD-BA22-72715DD49665</t>
  </si>
  <si>
    <t>Adding tools to an existing tool crib</t>
  </si>
  <si>
    <t>Tool groups</t>
  </si>
  <si>
    <t>Form Tools</t>
  </si>
  <si>
    <t>GUID-B5A45EEE-9001-4572-A35A-1AA3A1886C00</t>
  </si>
  <si>
    <t>Importing tools into a tool crib</t>
  </si>
  <si>
    <t>Excel documents</t>
  </si>
  <si>
    <t>GUID-B9D225A4-0E37-4394-A3EE-AB83C21D06B7.htm</t>
  </si>
  <si>
    <t>GUID-B9D225A4-0E37-4394-A3EE-AB83C21D06B7</t>
  </si>
  <si>
    <t>Importing tools from Excel</t>
  </si>
  <si>
    <t>Export tools</t>
  </si>
  <si>
    <t>Import</t>
  </si>
  <si>
    <t>GUID-B24F9E8E-FE60-44BA-AF5C-689E4C1D7CF6</t>
  </si>
  <si>
    <t>Changing the active tool crib</t>
  </si>
  <si>
    <t>Status bar</t>
  </si>
  <si>
    <t>GUID-B66A75CC-4D2F-486A-93A8-47B3D95DAFB1</t>
  </si>
  <si>
    <t>Exporting tools</t>
  </si>
  <si>
    <t>GUID-D75791FE-7326-41B4-B094-19629733C734</t>
  </si>
  <si>
    <t>Editing multiple tools at the same time (bulk editing)</t>
  </si>
  <si>
    <t>Export the tools</t>
  </si>
  <si>
    <t>reimport</t>
  </si>
  <si>
    <t>GUID-D032761A-382D-4FA6-80E3-6F1B89B47718</t>
  </si>
  <si>
    <t>Moving a tool database without exporting and importing</t>
  </si>
  <si>
    <t>export</t>
  </si>
  <si>
    <t>import</t>
  </si>
  <si>
    <t>GUID-97105E54-5842-43DE-B00F-9CD8459B1D54</t>
  </si>
  <si>
    <t>dialog and cli</t>
  </si>
  <si>
    <t>GUID-A47BA0ED-9ABB-4D7C-99B7-6F308EB369A8</t>
  </si>
  <si>
    <t>Deleting a tool crib</t>
  </si>
  <si>
    <t>GUID-D3B6BBFA-5994-4208-A4A3-C63CAC1CC8A9</t>
  </si>
  <si>
    <t>Tool preview context menu - Mill</t>
  </si>
  <si>
    <t>GUID-55F00360-7EDF-4C56-9205-9E848F8976F8</t>
  </si>
  <si>
    <t>Tool preview context menu</t>
  </si>
  <si>
    <t>GUID-4D92654D-9B2E-491C-A5CB-8D767DD8A67C</t>
  </si>
  <si>
    <t>Recreating tooling and feed/speed databases if they become corrupt</t>
  </si>
  <si>
    <t>GUID-CAD27733-DD30-42E0-B473-340AAAA565BE.htm</t>
  </si>
  <si>
    <t>GUID-B46F0B2E-EDE1-4FA0-A44A-A5F620482EBC</t>
  </si>
  <si>
    <t>MS Access shared network database</t>
  </si>
  <si>
    <t>during installation</t>
  </si>
  <si>
    <t>File &gt; Database</t>
  </si>
  <si>
    <t>GUID-1A2F9D14-BFD0-46BD-B404-9D270433A607</t>
  </si>
  <si>
    <t>SQL Server shared network database</t>
  </si>
  <si>
    <t>GUID-A62BD1C4-4759-413A-9906-3987C4272D86</t>
  </si>
  <si>
    <t>Spindles and tool holders</t>
  </si>
  <si>
    <t>gouges</t>
  </si>
  <si>
    <t>display spindles and tool holders in simulations</t>
  </si>
  <si>
    <t>GUID-1304B5AE-0F54-4AC6-B435-791AE20110CC.htm</t>
  </si>
  <si>
    <t>Spindles and Tool Holders&lt;/str</t>
  </si>
  <si>
    <t>GUID-376A2E2C-8C71-4478-A021-3AAAC515F664.htm</t>
  </si>
  <si>
    <t>Spindle Properties&lt;/str</t>
  </si>
  <si>
    <t>GUID-0DC1CBD9-F07C-4F71-B600-A30017EEFCAD.htm</t>
  </si>
  <si>
    <t>GUID-F808F42A-E745-4961-BDC9-2FEF73FE24BD.htm</t>
  </si>
  <si>
    <t>GUID-6A16B8BA-214D-4398-B463-8F141A6704DD.htm</t>
  </si>
  <si>
    <t>GUID-17B17BA5-96DA-49CB-A8A2-C832BC7BAF39.htm</t>
  </si>
  <si>
    <t>GUID-376A2E2C-8C71-4478-A021-3AAAC515F664</t>
  </si>
  <si>
    <t>Spindles and Tool Holders dialog</t>
  </si>
  <si>
    <t>Holder&lt;/str</t>
  </si>
  <si>
    <t>dialog. The dimensions of the current spindle are used as initial dimensions.</t>
  </si>
  <si>
    <t>dialog where you can view and edit the dimensions of the current spindle.</t>
  </si>
  <si>
    <t>dialog. Creates a new tool holder for the current spindle. The dimensions of the current tool holder are used as initial dimensions.</t>
  </si>
  <si>
    <t>dialog where you can view and edit the properties of the current tool holder.</t>
  </si>
  <si>
    <t>GUID-E6F526AB-0BDF-4282-A000-857608B2F0FC</t>
  </si>
  <si>
    <t>Tool Holder Properties dialog</t>
  </si>
  <si>
    <t>GUID-0DC1CBD9-F07C-4F71-B600-A30017EEFCAD</t>
  </si>
  <si>
    <t>Spindle Properties dialog</t>
  </si>
  <si>
    <t>GUID-F808F42A-E745-4961-BDC9-2FEF73FE24BD</t>
  </si>
  <si>
    <t>Tool holder selection</t>
  </si>
  <si>
    <t>GUID-6A16B8BA-214D-4398-B463-8F141A6704DD</t>
  </si>
  <si>
    <t>Creating/editing a spindle</t>
  </si>
  <si>
    <t>spindle properties dialog</t>
  </si>
  <si>
    <t>GUID-17B17BA5-96DA-49CB-A8A2-C832BC7BAF39</t>
  </si>
  <si>
    <t>Creating/editing a tool holder</t>
  </si>
  <si>
    <t>dialog. The dimensions of the selected tool holder are used as the initial dimensions for the new holder.&lt;</t>
  </si>
  <si>
    <t>GUID-1304B5AE-0F54-4AC6-B435-791AE20110CC</t>
  </si>
  <si>
    <t>Displaying spindles or tool holders during simulation</t>
  </si>
  <si>
    <t>GUID-B283BC42-F173-4A24-8579-F4CE26581DB2</t>
  </si>
  <si>
    <t>Tool Mapping</t>
  </si>
  <si>
    <t>for more information on tooling databases.&lt;/</t>
  </si>
  <si>
    <t>Tool Block Selection&lt;/str</t>
  </si>
  <si>
    <t>GUID-58E8920F-E9E6-41A1-87FD-3A669F68EF89.htm</t>
  </si>
  <si>
    <t>GUID-89119A47-DA46-48E8-B41F-BEDB138579F1.htm</t>
  </si>
  <si>
    <t>GUID-0B8D1E37-D436-463A-81B4-9EC37B8C599E.htm</t>
  </si>
  <si>
    <t>GUID-89119A47-DA46-48E8-B41F-BEDB138579F1</t>
  </si>
  <si>
    <t>Tool numbering</t>
  </si>
  <si>
    <t>dialo</t>
  </si>
  <si>
    <t>GUID-58E8920F-E9E6-41A1-87FD-3A669F68EF89</t>
  </si>
  <si>
    <t>Tool Block Selection dialog</t>
  </si>
  <si>
    <t>GUID-231386E4-512B-4775-A283-B9BC4BF37828</t>
  </si>
  <si>
    <t>Tool Life</t>
  </si>
  <si>
    <t>GUID-AB15BAF2-D4B2-4916-BA0A-0954A07AA062</t>
  </si>
  <si>
    <t>Putting two tools in the same tool slot</t>
  </si>
  <si>
    <t>GUID-0B8D1E37-D436-463A-81B4-9EC37B8C599E</t>
  </si>
  <si>
    <t>Using an insert drill to drill and bore in the same program</t>
  </si>
  <si>
    <t>dialog, you see that there are two drills listed in the same tool slot, but they each have a differe</t>
  </si>
  <si>
    <t>GUID-0DB791DD-FC8B-4F90-85C8-F22D84387332</t>
  </si>
  <si>
    <t>About feeds and speeds</t>
  </si>
  <si>
    <t>GUID-6F2C157B-3663-4DCA-A2DF-49348857975B.htm</t>
  </si>
  <si>
    <t>GUID-600E7B1C-325C-4424-BB4B-C2CADA5188FC</t>
  </si>
  <si>
    <t>Working with feeds, speeds and cutting data tables</t>
  </si>
  <si>
    <t>GUID-6F2C157B-3663-4DCA-A2DF-49348857975B</t>
  </si>
  <si>
    <t>To import or export feeds, speeds and cutting data tables</t>
  </si>
  <si>
    <t>imported</t>
  </si>
  <si>
    <t>GUID-CAD27733-DD30-42E0-B473-340AAAA565BE</t>
  </si>
  <si>
    <t>To recreate a tooling and feed/speed database if it becomes corrupt</t>
  </si>
  <si>
    <t>GUID-E60539DF-2A76-4923-AC55-5459D987DFCF</t>
  </si>
  <si>
    <t>GUID-04ABD65F-B559-4F67-B62B-D12F94506C68</t>
  </si>
  <si>
    <t>Working with add-ins</t>
  </si>
  <si>
    <t>GUID-C00B153A-A0DE-4761-B708-54EE00AA6F4D.htm</t>
  </si>
  <si>
    <t>GUID-4B92A6B1-368E-49D4-98CB-D8BD59D88EB1.htm</t>
  </si>
  <si>
    <t>GUID-A6F3D09B-F53F-42DB-BA1E-835E025553C7.htm</t>
  </si>
  <si>
    <t>GUID-4755FFC8-8115-4527-A2F0-B109508F452F.htm</t>
  </si>
  <si>
    <t>GUID-D18E9A46-2D42-4580-8715-A5105083539A.htm</t>
  </si>
  <si>
    <t>GUID-BB0929A7-27C9-47FD-990F-E2AED79141B0.htm</t>
  </si>
  <si>
    <t>GUID-AF75A9F0-0848-483A-9C27-10F94A7AAD64.htm</t>
  </si>
  <si>
    <t>GUID-AA73840C-CC2E-4769-89ED-202A890B6785.htm</t>
  </si>
  <si>
    <t>GUID-D301F5E6-BE25-4BA7-8997-01C3AA957E89.htm</t>
  </si>
  <si>
    <t>GUID-E60D111B-9ED9-4FD1-BEFA-8D540B859B79.htm</t>
  </si>
  <si>
    <t>GUID-207DD5D1-D432-47D0-9A89-4F84A476DFA8.htm</t>
  </si>
  <si>
    <t>GUID-2D999C15-F260-4871-B0A5-F9722CF461FA.htm</t>
  </si>
  <si>
    <t>GUID-ED0CE2DC-0ED6-4317-8ABA-C1B9EED9AA9F.htm</t>
  </si>
  <si>
    <t>GUID-EA167AE7-47BE-4D52-9656-7FB7879C9401.htm</t>
  </si>
  <si>
    <t>GUID-97CFBF60-3911-4ABA-9258-01A2606D8282.htm</t>
  </si>
  <si>
    <t>GUID-727CE2D6-A51D-4E7F-BAE9-E6A9231013ED.htm</t>
  </si>
  <si>
    <t>GUID-C00B153A-A0DE-4761-B708-54EE00AA6F4D</t>
  </si>
  <si>
    <t>To edit an add-in using the Integrated Development Environment (IDE)</t>
  </si>
  <si>
    <t>GUID-D373A61A-C244-48B6-8828-24FB75D3BFCE</t>
  </si>
  <si>
    <t>Custom setup sheets add-in</t>
  </si>
  <si>
    <t>File &gt; Info</t>
  </si>
  <si>
    <t>GUID-0675A58D-8690-46EB-AE10-296865173E8A.htm#GUID-0675A58D-8690-46EB-AE10-296865173E8A</t>
  </si>
  <si>
    <t>GUID-4B92A6B1-368E-49D4-98CB-D8BD59D88EB1</t>
  </si>
  <si>
    <t>FeatureCAM to Vericut add-in</t>
  </si>
  <si>
    <t>FeatureCAMToVericut.dll&lt;/str</t>
  </si>
  <si>
    <t>GUID-5A9999B5-C4BD-4B2C-A97B-BA841E311CC7.htm</t>
  </si>
  <si>
    <t>GUID-5A9999B5-C4BD-4B2C-A97B-BA841E311CC7</t>
  </si>
  <si>
    <t>FeatureCAM to VERICUT dialog</t>
  </si>
  <si>
    <t>Tool Export Options&lt;/str</t>
  </si>
  <si>
    <t>GUID-6F8440B4-18B8-414A-BFF9-5F79DA3689EC.htm</t>
  </si>
  <si>
    <t>UCSs&lt;/str</t>
  </si>
  <si>
    <t>GUID-2BD137BC-0C80-4D2A-9433-E685738947FC.htm</t>
  </si>
  <si>
    <t>Stock and Design Export Settings&lt;/str</t>
  </si>
  <si>
    <t>GUID-031206F6-F52B-4AF9-AA5F-83B33F644FCE.htm</t>
  </si>
  <si>
    <t>Fixture Export Options&lt;/str</t>
  </si>
  <si>
    <t>GUID-06331163-05AE-43B8-8724-97D27C5EAF5C.htm</t>
  </si>
  <si>
    <t>Add Work Offset&lt;/str</t>
  </si>
  <si>
    <t>GUID-02E16366-7D97-481E-BE4F-5A550E7467CD.htm</t>
  </si>
  <si>
    <t>Machine Turret Info&lt;/str</t>
  </si>
  <si>
    <t>GUID-F83EAB0A-5579-4C36-A6D8-8D7A62B69EE1.htm</t>
  </si>
  <si>
    <t>GUID-1EF1FD85-90D6-47C7-952F-42EC9D6A0D77.htm</t>
  </si>
  <si>
    <t>GUID-1EF1FD85-90D6-47C7-952F-42EC9D6A0D77</t>
  </si>
  <si>
    <t>Menu bar</t>
  </si>
  <si>
    <t>GUID-6F8440B4-18B8-414A-BFF9-5F79DA3689EC</t>
  </si>
  <si>
    <t>Tool Export Options dialog</t>
  </si>
  <si>
    <t>Tool Mapping&lt;/str</t>
  </si>
  <si>
    <t>GUID-2BD137BC-0C80-4D2A-9433-E685738947FC</t>
  </si>
  <si>
    <t>UCSs dialog</t>
  </si>
  <si>
    <t>GUID-031206F6-F52B-4AF9-AA5F-83B33F644FCE</t>
  </si>
  <si>
    <t>Stock and Design Export Settings</t>
  </si>
  <si>
    <t>GUID-06331163-05AE-43B8-8724-97D27C5EAF5C</t>
  </si>
  <si>
    <t>Fixture Export Options dialog</t>
  </si>
  <si>
    <t>GUID-02E16366-7D97-481E-BE4F-5A550E7467CD</t>
  </si>
  <si>
    <t>Add Work Offset dialog</t>
  </si>
  <si>
    <t>GUID-F83EAB0A-5579-4C36-A6D8-8D7A62B69EE1</t>
  </si>
  <si>
    <t>Machine Turret Info dialog</t>
  </si>
  <si>
    <t>GUID-A6F3D09B-F53F-42DB-BA1E-835E025553C7</t>
  </si>
  <si>
    <t>FeatureCAM to NCSIMUL add-in</t>
  </si>
  <si>
    <t>GUID-4755FFC8-8115-4527-A2F0-B109508F452F</t>
  </si>
  <si>
    <t>FeatureCAM to CAMplete TruePath add-in</t>
  </si>
  <si>
    <t>add-in</t>
  </si>
  <si>
    <t>combine</t>
  </si>
  <si>
    <t>GUID-D18E9A46-2D42-4580-8715-A5105083539A</t>
  </si>
  <si>
    <t>To use the Fusion Production add-in</t>
  </si>
  <si>
    <t>Fusion Production help</t>
  </si>
  <si>
    <t>https://www.autodesk.com/fusionproduction-help</t>
  </si>
  <si>
    <t>Upload to Fusion Production</t>
  </si>
  <si>
    <t>http://beehive-stage.autodesk.com/community/service/rest/cloudhelp/resource/cloudhelpchannel/guidcrossbook/jsonp?v=2019&amp;p=FCAM&amp;l=ENU&amp;guid=GUID-A6F20A95-2F65-4171-B56F-902CC2D7D74C</t>
  </si>
  <si>
    <t>GUID-BB0929A7-27C9-47FD-990F-E2AED79141B0</t>
  </si>
  <si>
    <t>Import vise add-in</t>
  </si>
  <si>
    <t>Setup Activate add-in</t>
  </si>
  <si>
    <t>GUID-AF75A9F0-0848-483A-9C27-10F94A7AAD64</t>
  </si>
  <si>
    <t>Mill-curve tolerance add-in</t>
  </si>
  <si>
    <t>GUID-AA73840C-CC2E-4769-89ED-202A890B6785</t>
  </si>
  <si>
    <t>Nesting add-in</t>
  </si>
  <si>
    <t>GUID-D301F5E6-BE25-4BA7-8997-01C3AA957E89</t>
  </si>
  <si>
    <t>Probing</t>
  </si>
  <si>
    <t>Load</t>
  </si>
  <si>
    <t>GUID-0CC42302-7B62-4AC4-823B-F2DA640D9F28.htm</t>
  </si>
  <si>
    <t>GUID-EF0A4D61-C7E1-444C-86AD-C93A2CB866B3.htm</t>
  </si>
  <si>
    <t>GUID-7A6D19DD-4FF8-41D1-BE53-5391E385624F.htm</t>
  </si>
  <si>
    <t>GUID-8A11C91B-8CF8-4606-90BC-C4DA7F87DD76.htm</t>
  </si>
  <si>
    <t>GUID-E86482FE-C813-40F0-A153-E0724F64DF5F.htm</t>
  </si>
  <si>
    <t>GUID-CBF1074E-7BF1-42E4-BD0D-D6A023CD30AF.htm</t>
  </si>
  <si>
    <t>GUID-EC64E76C-38C7-4AB0-A281-F659114970A3.htm</t>
  </si>
  <si>
    <t>GUID-E50123C8-FBED-4E5E-9A3E-545999D50AB1.htm</t>
  </si>
  <si>
    <t>GUID-686AFFF3-5F2C-49A8-9744-8935233D5AAB.htm</t>
  </si>
  <si>
    <t>GUID-0CC42302-7B62-4AC4-823B-F2DA640D9F28</t>
  </si>
  <si>
    <t>Measure Boss/Bore</t>
  </si>
  <si>
    <t>GUID-EF0A4D61-C7E1-444C-86AD-C93A2CB866B3</t>
  </si>
  <si>
    <t>Measure Boss/Bore 3Pt</t>
  </si>
  <si>
    <t>GUID-7A6D19DD-4FF8-41D1-BE53-5391E385624F</t>
  </si>
  <si>
    <t>Measure Corner</t>
  </si>
  <si>
    <t>GUID-8A11C91B-8CF8-4606-90BC-C4DA7F87DD76</t>
  </si>
  <si>
    <t>Measure Single Surface</t>
  </si>
  <si>
    <t>GUID-E86482FE-C813-40F0-A153-E0724F64DF5F</t>
  </si>
  <si>
    <t>Measure Web/Pocket</t>
  </si>
  <si>
    <t>GUID-CBF1074E-7BF1-42E4-BD0D-D6A023CD30AF</t>
  </si>
  <si>
    <t>Test Abort/Continue</t>
  </si>
  <si>
    <t>GUID-EC64E76C-38C7-4AB0-A281-F659114970A3</t>
  </si>
  <si>
    <t>Test/Abort/Continue/Remachine</t>
  </si>
  <si>
    <t>GUID-E50123C8-FBED-4E5E-9A3E-545999D50AB1</t>
  </si>
  <si>
    <t>Test Jump Label</t>
  </si>
  <si>
    <t>GUID-686AFFF3-5F2C-49A8-9744-8935233D5AAB</t>
  </si>
  <si>
    <t>Decision-making example</t>
  </si>
  <si>
    <t>GUID-E60D111B-9ED9-4FD1-BEFA-8D540B859B79</t>
  </si>
  <si>
    <t>Remove Post Comments add-in</t>
  </si>
  <si>
    <t>GUID-207DD5D1-D432-47D0-9A89-4F84A476DFA8</t>
  </si>
  <si>
    <t>Run Simulation and Calculate Volume add-in</t>
  </si>
  <si>
    <t>GUID-2D999C15-F260-4871-B0A5-F9722CF461FA</t>
  </si>
  <si>
    <t>SetupActivate.bas&lt;/str</t>
  </si>
  <si>
    <t>GUID-ED0CE2DC-0ED6-4317-8ABA-C1B9EED9AA9F</t>
  </si>
  <si>
    <t>Spiral Face add-in</t>
  </si>
  <si>
    <t>GUID-EA167AE7-47BE-4D52-9656-7FB7879C9401</t>
  </si>
  <si>
    <t>Turn-curve tolerance add-in</t>
  </si>
  <si>
    <t>TurnCurveTolerance.bas&lt;/str</t>
  </si>
  <si>
    <t>GUID-97CFBF60-3911-4ABA-9258-01A2606D8282</t>
  </si>
  <si>
    <t>Turning head tool holders</t>
  </si>
  <si>
    <t>modified Machine Design file</t>
  </si>
  <si>
    <t>GUID-BB425A88-C5F9-44D0-8906-C85A4F3561B9.htm</t>
  </si>
  <si>
    <t>GUID-727CE2D6-A51D-4E7F-BAE9-E6A9231013ED</t>
  </si>
  <si>
    <t>Vortex Milling Calculator add-in</t>
  </si>
  <si>
    <t>VortexMillingCalculator.bas&lt;/str</t>
  </si>
  <si>
    <t>GUID-9BDDC500-57B0-432B-B08B-396D2723D50F</t>
  </si>
  <si>
    <t>Multiple fixture documents</t>
  </si>
  <si>
    <t>GUID-8559645C-D812-47FA-BFBF-20A0E5A6AA77.htm</t>
  </si>
  <si>
    <t>GUID-ACD5789F-5B0C-4CE4-8C65-F905BF7F86A6.htm</t>
  </si>
  <si>
    <t>GUID-CD4E9D0A-A7AE-42E1-A001-9B9B51FB5776.htm</t>
  </si>
  <si>
    <t>GUID-A8AB6E2E-22D7-4A86-B873-50D765766D43.htm</t>
  </si>
  <si>
    <t>GUID-23BD6F0C-8EB7-4C59-8C2E-97C25B31B6B9.htm</t>
  </si>
  <si>
    <t>GUID-9C3AE8CF-1708-4DA7-AC2C-FB079B60FCE6.htm</t>
  </si>
  <si>
    <t>GUID-48258EB6-57CB-48AC-879A-911F75C9F806.htm</t>
  </si>
  <si>
    <t>GUID-79FC5425-2D7D-4EDC-91FA-50AC12AB2871.htm</t>
  </si>
  <si>
    <t>GUID-0115CC80-39B1-4546-A0E0-94FBC1F91DD2.htm</t>
  </si>
  <si>
    <t>GUID-E0D2637F-9F37-46E6-BF84-76BC838DBF72.htm</t>
  </si>
  <si>
    <t>GUID-5F9A7CF5-6CBF-4F20-86CB-F844A7876A60</t>
  </si>
  <si>
    <t>Creating a multiple fixture part</t>
  </si>
  <si>
    <t>Multiple Fixtures&lt;/str</t>
  </si>
  <si>
    <t>GUID-9BDDC500-57B0-432B-B08B-396D2723D50F.htm</t>
  </si>
  <si>
    <t>GUID-8559645C-D812-47FA-BFBF-20A0E5A6AA77</t>
  </si>
  <si>
    <t>Multiple Fixtures dialog</t>
  </si>
  <si>
    <t>Part Files&lt;/str</t>
  </si>
  <si>
    <t>GUID-5B052F02-BCCB-420E-BBE3-101CEDDDA667.htm</t>
  </si>
  <si>
    <t>Fixture Offset Locations&lt;/str</t>
  </si>
  <si>
    <t>GUID-BF76DEFE-0F94-409D-9436-7C271F6C8E08.htm</t>
  </si>
  <si>
    <t>Setup&lt;/str</t>
  </si>
  <si>
    <t>GUID-D843897C-F684-4C63-AB41-2E59E8128638.htm</t>
  </si>
  <si>
    <t>GUID-5435A99B-03AA-4071-8E7A-8433E0035BC0.htm</t>
  </si>
  <si>
    <t>GUID-D843897C-F684-4C63-AB41-2E59E8128638</t>
  </si>
  <si>
    <t>Add (multiple fixtures)</t>
  </si>
  <si>
    <t>Part files dialog.</t>
  </si>
  <si>
    <t>Configuration&lt;/str</t>
  </si>
  <si>
    <t>GUID-5B052F02-BCCB-420E-BBE3-101CEDDDA667</t>
  </si>
  <si>
    <t>Parts list (multiple fixtures)</t>
  </si>
  <si>
    <t>add</t>
  </si>
  <si>
    <t>GUID-BF76DEFE-0F94-409D-9436-7C271F6C8E08</t>
  </si>
  <si>
    <t>Fixture Offset Locations dialog</t>
  </si>
  <si>
    <t>GUID-5435A99B-03AA-4071-8E7A-8433E0035BC0</t>
  </si>
  <si>
    <t>Fixture wizard</t>
  </si>
  <si>
    <t>GUID-ACD5789F-5B0C-4CE4-8C65-F905BF7F86A6</t>
  </si>
  <si>
    <t>Configuration (multiple fixtures)</t>
  </si>
  <si>
    <t>tab is displayed, where you can specify the layout of the repeated Setups.</t>
  </si>
  <si>
    <t>dialog is displayed.</t>
  </si>
  <si>
    <t>GUID-CD4E9D0A-A7AE-42E1-A001-9B9B51FB5776</t>
  </si>
  <si>
    <t>Layout (multiple fixtures)</t>
  </si>
  <si>
    <t>- Simpler to design, but less efficient.&lt;</t>
  </si>
  <si>
    <t>- Minimizes waste, but more difficult to layout and fixture.&lt;</t>
  </si>
  <si>
    <t>GUID-A8AB6E2E-22D7-4A86-B873-50D765766D43</t>
  </si>
  <si>
    <t>Individual blocks (multiple fixtures)</t>
  </si>
  <si>
    <t>Preview&lt;/str</t>
  </si>
  <si>
    <t>GUID-23BD6F0C-8EB7-4C59-8C2E-97C25B31B6B9</t>
  </si>
  <si>
    <t>Single block (multiple fixtures)</t>
  </si>
  <si>
    <t>dialog to display the Single block option</t>
  </si>
  <si>
    <t>nesting options.</t>
  </si>
  <si>
    <t>GUID-9C3AE8CF-1708-4DA7-AC2C-FB079B60FCE6</t>
  </si>
  <si>
    <t>Nested (multiple fixtures)</t>
  </si>
  <si>
    <t>Layout&lt;/str</t>
  </si>
  <si>
    <t>GUID-48258EB6-57CB-48AC-879A-911F75C9F806</t>
  </si>
  <si>
    <t>Stock dialog (multiple fixtures)</t>
  </si>
  <si>
    <t>GUID-79FC5425-2D7D-4EDC-91FA-50AC12AB2871</t>
  </si>
  <si>
    <t>Completing the multiple fixture part</t>
  </si>
  <si>
    <t>Add</t>
  </si>
  <si>
    <t>GUID-0115CC80-39B1-4546-A0E0-94FBC1F91DD2</t>
  </si>
  <si>
    <t>Editing a multiple fixture document</t>
  </si>
  <si>
    <t>Fixtures&lt;/str</t>
  </si>
  <si>
    <t>dialogs.</t>
  </si>
  <si>
    <t>GUID-E0D2637F-9F37-46E6-BF84-76BC838DBF72</t>
  </si>
  <si>
    <t>Saving and opening multiple fixture parts</t>
  </si>
  <si>
    <t>GUID-5BAA7DE9-F873-4FDF-A225-E0F421D15447</t>
  </si>
  <si>
    <t>Tombstone machining</t>
  </si>
  <si>
    <t>GUID-CAEEBF0D-4A4F-4AF8-A964-6D1CA24C73B8.htm</t>
  </si>
  <si>
    <t>GUID-3648C234-0159-4118-8538-56B92A7B5EE5.htm</t>
  </si>
  <si>
    <t>GUID-DDBA7DD4-F95A-4C5C-9692-7D7EE7A9D292.htm</t>
  </si>
  <si>
    <t>GUID-FB3C2655-B1FB-4CF0-AEB2-AC864AF86E9A.htm</t>
  </si>
  <si>
    <t>GUID-BCA3BEBE-DF73-4C88-9940-41F103703B64.htm</t>
  </si>
  <si>
    <t>GUID-18AB80FF-3A73-4D80-A9BD-C7B6A7020E72.htm</t>
  </si>
  <si>
    <t>GUID-CAEEBF0D-4A4F-4AF8-A964-6D1CA24C73B8</t>
  </si>
  <si>
    <t>Overview of tombstone machining</t>
  </si>
  <si>
    <t>describe your tombstone</t>
  </si>
  <si>
    <t>position them on the tombstone</t>
  </si>
  <si>
    <t>GUID-3648C234-0159-4118-8538-56B92A7B5EE5</t>
  </si>
  <si>
    <t>Creating a tombstone machined part</t>
  </si>
  <si>
    <t>specify the dimensions of the tombstone</t>
  </si>
  <si>
    <t>Add parts to the tombstone</t>
  </si>
  <si>
    <t>GUID-DDBA7DD4-F95A-4C5C-9692-7D7EE7A9D292</t>
  </si>
  <si>
    <t>Specifying tombstone dimensions</t>
  </si>
  <si>
    <t>GUID-FB3C2655-B1FB-4CF0-AEB2-AC864AF86E9A</t>
  </si>
  <si>
    <t>Tombstone global fixtures</t>
  </si>
  <si>
    <t>relative to the existing part setups</t>
  </si>
  <si>
    <t>GUID-5B6A1BF8-A9F5-4F3F-9ED7-CF316E39C78E.htm</t>
  </si>
  <si>
    <t>relative to tombstone faces</t>
  </si>
  <si>
    <t>GUID-A78A1C00-5DE1-43D3-A993-92D1BAA4657C.htm</t>
  </si>
  <si>
    <t>GUID-5B6A1BF8-A9F5-4F3F-9ED7-CF316E39C78E</t>
  </si>
  <si>
    <t>Creating global fixture coordinate systems from Setups on placed parts</t>
  </si>
  <si>
    <t>GUID-A78A1C00-5DE1-43D3-A993-92D1BAA4657C</t>
  </si>
  <si>
    <t>Creating global fixture coordinate systems on the tombstone</t>
  </si>
  <si>
    <t>GUID-BCA3BEBE-DF73-4C88-9940-41F103703B64</t>
  </si>
  <si>
    <t>Tombstone Process Plan dialog</t>
  </si>
  <si>
    <t>Places a part</t>
  </si>
  <si>
    <t>dialog f</t>
  </si>
  <si>
    <t>GUID-18AB80FF-3A73-4D80-A9BD-C7B6A7020E72</t>
  </si>
  <si>
    <t>Adding a part to the tombstone</t>
  </si>
  <si>
    <t>GUID-7883187F-8E29-4C9F-916B-C464F1A904E2</t>
  </si>
  <si>
    <t>About machine design</t>
  </si>
  <si>
    <t>GUID-78CE972E-93A8-4CA6-B1C0-05EEAEB405AD.htm</t>
  </si>
  <si>
    <t>GUID-B42E2165-A35A-4F91-926B-E97E19B043E1.htm</t>
  </si>
  <si>
    <t>GUID-80CEF79E-6290-42AC-AE9C-8E032057E069.htm</t>
  </si>
  <si>
    <t>GUID-78CE972E-93A8-4CA6-B1C0-05EEAEB405AD</t>
  </si>
  <si>
    <t>To create a Machine Design document</t>
  </si>
  <si>
    <t>method and then reconstruct multiple solids from the exploded surfaces (probably constructing additional surfaces as well).</t>
  </si>
  <si>
    <t>parent/child relationship</t>
  </si>
  <si>
    <t>GUID-60A0C841-271E-44F9-8152-5F7183C0AAE6.htm</t>
  </si>
  <si>
    <t>GUID-7DA74FE4-AA01-46AC-9533-4727A6EA5C08.htm</t>
  </si>
  <si>
    <t>GUID-04D4C31E-867D-4BFF-A8CC-A299C783457F.htm</t>
  </si>
  <si>
    <t>GUID-20E21264-ED69-426A-A108-56CEE563D03C.htm</t>
  </si>
  <si>
    <t>GUID-D045CADD-527F-45ED-AA09-ECB18F1E6F5E.htm</t>
  </si>
  <si>
    <t>GUID-982F61DF-565A-4B8F-A238-6B8A24C48813.htm</t>
  </si>
  <si>
    <t>GUID-7D62926B-F82C-4B11-8EC2-9632D60C09F3.htm</t>
  </si>
  <si>
    <t>GUID-4D640838-4F6F-4AE6-8580-06F75EF5EA2B.htm</t>
  </si>
  <si>
    <t>GUID-0246C28A-12AE-42FB-BAAA-4A63BBDE9FA2.htm</t>
  </si>
  <si>
    <t>GUID-D6B862FE-DC70-4B8E-A5AC-6CAC692D3D51.htm</t>
  </si>
  <si>
    <t>GUID-B59DE57E-F08E-4835-A196-795F18AE1564.htm</t>
  </si>
  <si>
    <t>GUID-D5D01AEF-BFFB-4846-BBCD-CFC0B1540B1A.htm</t>
  </si>
  <si>
    <t>GUID-4F7D7490-01D5-4D28-8EB2-EA25CF7042B1.htm</t>
  </si>
  <si>
    <t>GUID-7883187F-8E29-4C9F-916B-C464F1A904E2.htm</t>
  </si>
  <si>
    <t>GUID-7DA74FE4-AA01-46AC-9533-4727A6EA5C08</t>
  </si>
  <si>
    <t>General guidelines</t>
  </si>
  <si>
    <t>GUID-04D4C31E-867D-4BFF-A8CC-A299C783457F</t>
  </si>
  <si>
    <t>Machine Design concepts</t>
  </si>
  <si>
    <t>GUID-20E21264-ED69-426A-A108-56CEE563D03C</t>
  </si>
  <si>
    <t>Lathe design overview</t>
  </si>
  <si>
    <t>GUID-D045CADD-527F-45ED-AA09-ECB18F1E6F5E</t>
  </si>
  <si>
    <t>About UCSs for machine design</t>
  </si>
  <si>
    <t>Stock and machine table/chuck</t>
  </si>
  <si>
    <t>Tool and milling spindle</t>
  </si>
  <si>
    <t>GUID-63C5534F-30B8-4B1D-959C-C23FC1738AFC.htm</t>
  </si>
  <si>
    <t>Tool holders and turning tool posts</t>
  </si>
  <si>
    <t>GUID-A9D6CA75-9976-40F2-AD86-552F2CE70B6A.htm</t>
  </si>
  <si>
    <t>Tool and tool holder on turning tool posts</t>
  </si>
  <si>
    <t>to indicate that a tool post slide can move in X, it is the X direction of the top-most table UCS that indicates the direction of translational freedom.</t>
  </si>
  <si>
    <t>GUID-0A506E6F-2A8A-4DCF-A471-787DB4FF1338.htm</t>
  </si>
  <si>
    <t>GUID-9DB05A66-DDE3-442F-9086-F673D6D42F25.htm</t>
  </si>
  <si>
    <t>GUID-982F61DF-565A-4B8F-A238-6B8A24C48813</t>
  </si>
  <si>
    <t>Configuring the machine</t>
  </si>
  <si>
    <t>Preparing the solid model</t>
  </si>
  <si>
    <t>GUID-00DA4DD5-5783-41A9-B252-433A883C5747.htm</t>
  </si>
  <si>
    <t>Machine Design handbook</t>
  </si>
  <si>
    <t>GUID-46EB0ADF-B098-4EC8-8166-2916F7627CE9.htm</t>
  </si>
  <si>
    <t>GUID-A1ED920C-8330-4A63-B9C7-E60AAD0C1C5B.htm</t>
  </si>
  <si>
    <t>GUID-429004F0-C3F5-4278-BC7D-4A86C4563EEC.htm</t>
  </si>
  <si>
    <t>GUID-78D648F5-3A02-4614-AB25-780B6CDB1344.htm</t>
  </si>
  <si>
    <t>GUID-CD6CBC39-930D-46CE-B405-1A90EED2650B.htm</t>
  </si>
  <si>
    <t>GUID-A61659C0-FD3F-49F1-B40D-6C03D7E9D864.htm</t>
  </si>
  <si>
    <t>GUID-0A506E6F-2A8A-4DCF-A471-787DB4FF1338</t>
  </si>
  <si>
    <t>Specify Movement dialog</t>
  </si>
  <si>
    <t>Specify Limits&lt;/str</t>
  </si>
  <si>
    <t>GUID-7784BF03-4C2B-451B-A00E-917199223445.htm</t>
  </si>
  <si>
    <t>GUID-7784BF03-4C2B-451B-A00E-917199223445</t>
  </si>
  <si>
    <t>Specify Limits tab</t>
  </si>
  <si>
    <t>GUID-46EB0ADF-B098-4EC8-8166-2916F7627CE9</t>
  </si>
  <si>
    <t>Part Handling Movement dialog</t>
  </si>
  <si>
    <t>GUID-60A0C841-271E-44F9-8152-5F7183C0AAE6</t>
  </si>
  <si>
    <t>Parent/Child Relationships dialog</t>
  </si>
  <si>
    <t>GUID-FB2FBBD4-0A44-4267-BF80-5F76F916C8D9</t>
  </si>
  <si>
    <t>Top-most Table dialog</t>
  </si>
  <si>
    <t>dialog).&lt;</t>
  </si>
  <si>
    <t>dialog) are made to be coincident with the top-table UCS; and the X, Y, and Z directions are aligned.&lt;</t>
  </si>
  <si>
    <t>dialog). That is, the machine is transformed such that the +X of the top table UCS is aligned to the Setup's +X, +Z to +Z, and the machine is translated such that the Setup's origin (minus the offsets in t</t>
  </si>
  <si>
    <t>GUID-A1ED920C-8330-4A63-B9C7-E60AAD0C1C5B</t>
  </si>
  <si>
    <t>Sub-spindle dialog</t>
  </si>
  <si>
    <t>Local Coordinate System</t>
  </si>
  <si>
    <t>GUID-429004F0-C3F5-4278-BC7D-4A86C4563EEC</t>
  </si>
  <si>
    <t>Guide Bushing dialog</t>
  </si>
  <si>
    <t>GUID-63C5534F-30B8-4B1D-959C-C23FC1738AFC</t>
  </si>
  <si>
    <t>Add Tool Location dialog (Milling)</t>
  </si>
  <si>
    <t>GUID-78D648F5-3A02-4614-AB25-780B6CDB1344</t>
  </si>
  <si>
    <t>Add tool locations dialog (Turning)</t>
  </si>
  <si>
    <t>Add Tool Location&lt;/str</t>
  </si>
  <si>
    <t>GUID-40C46ADC-8AC6-41C8-9ED1-6DA909B67EF8.htm</t>
  </si>
  <si>
    <t>GUID-40C46ADC-8AC6-41C8-9ED1-6DA909B67EF8</t>
  </si>
  <si>
    <t>Add Tool Location wizard</t>
  </si>
  <si>
    <t>GUID-5457C9E5-E646-44B1-A087-95B0410B5C84.htm</t>
  </si>
  <si>
    <t>GUID-5457C9E5-E646-44B1-A087-95B0410B5C84</t>
  </si>
  <si>
    <t>Mounting Direction</t>
  </si>
  <si>
    <t>GUID-CD6CBC39-930D-46CE-B405-1A90EED2650B</t>
  </si>
  <si>
    <t>Tool direction</t>
  </si>
  <si>
    <t>GUID-9DB05A66-DDE3-442F-9086-F673D6D42F25</t>
  </si>
  <si>
    <t>Local Coordinate System dialog</t>
  </si>
  <si>
    <t>GUID-A9D6CA75-9976-40F2-AD86-552F2CE70B6A</t>
  </si>
  <si>
    <t>Tool Block dialog</t>
  </si>
  <si>
    <t>types of tool blocks</t>
  </si>
  <si>
    <t>GUID-9E63E674-1354-4D19-85AD-17ACE93F6B57.htm</t>
  </si>
  <si>
    <t>tool location</t>
  </si>
  <si>
    <t>GUID-824B5CCF-BFC2-4352-99FD-39F7ACFEA7AD.htm</t>
  </si>
  <si>
    <t>GUID-9E63E674-1354-4D19-85AD-17ACE93F6B57</t>
  </si>
  <si>
    <t>Types of tool blocks for turrets</t>
  </si>
  <si>
    <t>GUID-824B5CCF-BFC2-4352-99FD-39F7ACFEA7AD</t>
  </si>
  <si>
    <t>Positioning turning tool holders in a tool block</t>
  </si>
  <si>
    <t>GUID-A61659C0-FD3F-49F1-B40D-6C03D7E9D864</t>
  </si>
  <si>
    <t>Machine jogging</t>
  </si>
  <si>
    <t>limits</t>
  </si>
  <si>
    <t>GUID-7D62926B-F82C-4B11-8EC2-9632D60C09F3</t>
  </si>
  <si>
    <t>G53 Z0 Before Indexing</t>
  </si>
  <si>
    <t>GUID-4D640838-4F6F-4AE6-8580-06F75EF5EA2B</t>
  </si>
  <si>
    <t>G28 (move tool post home) Before Tool Change</t>
  </si>
  <si>
    <t>GUID-0246C28A-12AE-42FB-BAAA-4A63BBDE9FA2</t>
  </si>
  <si>
    <t>Delete Tool Locations/Blocks dialog</t>
  </si>
  <si>
    <t>GUID-D6B862FE-DC70-4B8E-A5AC-6CAC692D3D51</t>
  </si>
  <si>
    <t>Display Properties</t>
  </si>
  <si>
    <t>GUID-B59DE57E-F08E-4835-A196-795F18AE1564</t>
  </si>
  <si>
    <t>Replace Solid dialog</t>
  </si>
  <si>
    <t>GUID-D5D01AEF-BFFB-4846-BBCD-CFC0B1540B1A</t>
  </si>
  <si>
    <t>Lock or Unlock File</t>
  </si>
  <si>
    <t>GUID-4F7D7490-01D5-4D28-8EB2-EA25CF7042B1</t>
  </si>
  <si>
    <t>Mini-turrets</t>
  </si>
  <si>
    <t>GUID-BB425A88-C5F9-44D0-8906-C85A4F3561B9</t>
  </si>
  <si>
    <t>Turning head tool holders Machine Design</t>
  </si>
  <si>
    <t>turning head tool holders</t>
  </si>
  <si>
    <t>Parent/Child Relationships&lt;/str</t>
  </si>
  <si>
    <t>Specify Movement&lt;/str</t>
  </si>
  <si>
    <t>Tool Block&lt;/str</t>
  </si>
  <si>
    <t>GUID-B42E2165-A35A-4F91-926B-E97E19B043E1</t>
  </si>
  <si>
    <t>Machine Design tutorial: Simple 3-axis mill</t>
  </si>
  <si>
    <t>GUID-80CEF79E-6290-42AC-AE9C-8E032057E069</t>
  </si>
  <si>
    <t>machine simulation</t>
  </si>
  <si>
    <t>Creating a Machine Design document</t>
  </si>
  <si>
    <t>GUID-C8C6E886-7B86-41AB-BB3C-E321A2426409.htm</t>
  </si>
  <si>
    <t>GUID-76F279E9-BD89-4FD5-89F8-A97377B56A90.htm</t>
  </si>
  <si>
    <t>GUID-70498B07-8D0A-4E30-A9CA-913790AF68BC.htm</t>
  </si>
  <si>
    <t>GUID-E28D9DD2-E3CE-4D2A-867E-BE4BA75F8819.htm</t>
  </si>
  <si>
    <t>GUID-0DAE0871-BB5F-4E72-AA9C-573FCEABDAA6.htm</t>
  </si>
  <si>
    <t>GUID-C9DB12B4-8555-4029-BBB3-BEC8AA8125AE.htm</t>
  </si>
  <si>
    <t>GUID-C8C6E886-7B86-41AB-BB3C-E321A2426409</t>
  </si>
  <si>
    <t>Getting started with Machine Design</t>
  </si>
  <si>
    <t>GUID-00DA4DD5-5783-41A9-B252-433A883C5747</t>
  </si>
  <si>
    <t>GUID-7F29530C-CE0F-4581-802A-5ECF3272B61A.htm</t>
  </si>
  <si>
    <t>GUID-7B13CCF1-8274-44EC-8065-BE516A5FA349.htm</t>
  </si>
  <si>
    <t>GUID-305CB5CA-9AB9-445F-BC57-96D26963C159.htm</t>
  </si>
  <si>
    <t>GUID-6F370408-16EF-4DF7-9940-1E33506AEC1B.htm</t>
  </si>
  <si>
    <t>GUID-70E209EC-9605-43D2-9808-5F3BBF4A5109.htm</t>
  </si>
  <si>
    <t>GUID-7F29530C-CE0F-4581-802A-5ECF3272B61A</t>
  </si>
  <si>
    <t>Machine Design file size</t>
  </si>
  <si>
    <t>GUID-7B13CCF1-8274-44EC-8065-BE516A5FA349</t>
  </si>
  <si>
    <t>Selecting solids</t>
  </si>
  <si>
    <t>name</t>
  </si>
  <si>
    <t>GUID-305CB5CA-9AB9-445F-BC57-96D26963C159</t>
  </si>
  <si>
    <t>Naming solids</t>
  </si>
  <si>
    <t>GUID-6F370408-16EF-4DF7-9940-1E33506AEC1B</t>
  </si>
  <si>
    <t>Changing solid colors</t>
  </si>
  <si>
    <t>GUID-70E209EC-9605-43D2-9808-5F3BBF4A5109</t>
  </si>
  <si>
    <t>Creating clearances</t>
  </si>
  <si>
    <t>GUID-76F279E9-BD89-4FD5-89F8-A97377B56A90</t>
  </si>
  <si>
    <t>Defining the Machine Kinematics</t>
  </si>
  <si>
    <t>GUID-86312E35-0917-4495-9F77-EA7786C060D2.htm</t>
  </si>
  <si>
    <t>GUID-C8EC53A6-906B-486E-BBE4-E281DF96C5AD.htm</t>
  </si>
  <si>
    <t>GUID-27469C8F-1D41-48A4-B8DA-30B4025FBE48.htm</t>
  </si>
  <si>
    <t>GUID-1157F5E1-0391-4744-8273-0D0B526E053D.htm</t>
  </si>
  <si>
    <t>GUID-8D9AA438-D7CE-4F2F-88F6-253719E5E6C7.htm</t>
  </si>
  <si>
    <t>GUID-4E772834-C668-44AE-B566-74AF7BF1A4E3.htm</t>
  </si>
  <si>
    <t>GUID-86312E35-0917-4495-9F77-EA7786C060D2</t>
  </si>
  <si>
    <t>Setting up the machine hierarchy</t>
  </si>
  <si>
    <t xml:space="preserve">dialog. You must add all components that you want to show during machine simulation as children </t>
  </si>
  <si>
    <t>GUID-C8EC53A6-906B-486E-BBE4-E281DF96C5AD</t>
  </si>
  <si>
    <t>Managing UCSs for machine design</t>
  </si>
  <si>
    <t>introduction and overview</t>
  </si>
  <si>
    <t>dialog. When open, this dialog displays all the UCSs currently defined for the machine. The UCS selected in t</t>
  </si>
  <si>
    <t>GUID-27469C8F-1D41-48A4-B8DA-30B4025FBE48</t>
  </si>
  <si>
    <t>Defining component motion</t>
  </si>
  <si>
    <t>dialog. You can define both rotary and linear axis movements for all types of machines, from simple 3-axis milling machines to full turn/mill machines.</t>
  </si>
  <si>
    <t>BASIC script</t>
  </si>
  <si>
    <t>GUID-C9DB12B4-8555-4029-BBB3-BEC8AA8125AE.htm#GUID-C9DB12B4-8555-4029-BBB3-BEC8AA8125AE</t>
  </si>
  <si>
    <t>GUID-1157F5E1-0391-4744-8273-0D0B526E053D</t>
  </si>
  <si>
    <t>Setting the top-most table</t>
  </si>
  <si>
    <t>Top-most table</t>
  </si>
  <si>
    <t>GUID-8D9AA438-D7CE-4F2F-88F6-253719E5E6C7</t>
  </si>
  <si>
    <t>Setting up the sub-spindle</t>
  </si>
  <si>
    <t>topic for full information about setting up the sub-spindle and also t</t>
  </si>
  <si>
    <t>quick reference table</t>
  </si>
  <si>
    <t>Part Handling Movement&lt;/str</t>
  </si>
  <si>
    <t>GUID-4E772834-C668-44AE-B566-74AF7BF1A4E3</t>
  </si>
  <si>
    <t>Adding tool locations</t>
  </si>
  <si>
    <t>Add Tool Location dialog</t>
  </si>
  <si>
    <t>Overview of tool blocks for tool posts</t>
  </si>
  <si>
    <t>Add tool location</t>
  </si>
  <si>
    <t>to remove tool locations created with either t</t>
  </si>
  <si>
    <t>GUID-1C660E31-86C1-4CCC-BCB7-9ED74977D251.htm</t>
  </si>
  <si>
    <t>GUID-1C660E31-86C1-4CCC-BCB7-9ED74977D251</t>
  </si>
  <si>
    <t>UCS checklist</t>
  </si>
  <si>
    <t>topic for details about where to locate this UCS.</t>
  </si>
  <si>
    <t>GUID-70498B07-8D0A-4E30-A9CA-913790AF68BC</t>
  </si>
  <si>
    <t>Strategy for a milling machine</t>
  </si>
  <si>
    <t>Prepare solid model</t>
  </si>
  <si>
    <t>Define parent/child relationships</t>
  </si>
  <si>
    <t>Specify movement for linear axes only</t>
  </si>
  <si>
    <t>Set top-most table</t>
  </si>
  <si>
    <t>Set tool location</t>
  </si>
  <si>
    <t>Specify movement for rotational axes</t>
  </si>
  <si>
    <t>GUID-E28D9DD2-E3CE-4D2A-867E-BE4BA75F8819</t>
  </si>
  <si>
    <t>Strategy for a turn/mill machine</t>
  </si>
  <si>
    <t>Specify movement</t>
  </si>
  <si>
    <t>Add slant bed</t>
  </si>
  <si>
    <t>Add toolblocks</t>
  </si>
  <si>
    <t>Add sub-spindle</t>
  </si>
  <si>
    <t>Tool location</t>
  </si>
  <si>
    <t>Tool block</t>
  </si>
  <si>
    <t>GUID-0DAE0871-BB5F-4E72-AA9C-573FCEABDAA6</t>
  </si>
  <si>
    <t>MD and post interactions</t>
  </si>
  <si>
    <t>GUID-C9DB12B4-8555-4029-BBB3-BEC8AA8125AE</t>
  </si>
  <si>
    <t>BASIC scripts for MD files</t>
  </si>
  <si>
    <t>GUID-D9594D00-6758-4D23-A86B-18DD19CDA6CE</t>
  </si>
  <si>
    <t>About the Multi-Channel Editor (MCE)</t>
  </si>
  <si>
    <t>GUID-F6426188-EE6B-48C1-96BA-234EA3C4E280.htm</t>
  </si>
  <si>
    <t>GUID-33ADBCCE-326B-4306-9451-508DE613B7E7.htm</t>
  </si>
  <si>
    <t>GUID-7C8F695C-EF45-4F6B-8665-2956DE8C8551.htm</t>
  </si>
  <si>
    <t>GUID-125DB72A-E811-412F-8C85-12DC5FF1B43E.htm</t>
  </si>
  <si>
    <t>GUID-F6426188-EE6B-48C1-96BA-234EA3C4E280</t>
  </si>
  <si>
    <t>To open the Multi-Channel Editor from PartMaker</t>
  </si>
  <si>
    <t>GUID-D0ACF78A-74F8-4A94-8962-AB68F773DF1B.htm</t>
  </si>
  <si>
    <t>GUID-D9594D00-6758-4D23-A86B-18DD19CDA6CE.htm</t>
  </si>
  <si>
    <t>GUID-D0ACF78A-74F8-4A94-8962-AB68F773DF1B</t>
  </si>
  <si>
    <t>To Install a Configuration File (PartMaker)</t>
  </si>
  <si>
    <t>GUID-33ADBCCE-326B-4306-9451-508DE613B7E7</t>
  </si>
  <si>
    <t>To open the Multi-Channel Editor from FeatureCAM</t>
  </si>
  <si>
    <t>GUID-9B11EAB0-870B-485A-9571-F4C58EF738CA.htm</t>
  </si>
  <si>
    <t>GUID-9B11EAB0-870B-485A-9571-F4C58EF738CA</t>
  </si>
  <si>
    <t>To Install a Configuration File (FeatureCAM)</t>
  </si>
  <si>
    <t>GUID-7C8F695C-EF45-4F6B-8665-2956DE8C8551</t>
  </si>
  <si>
    <t>To manage NC program files in the MCE</t>
  </si>
  <si>
    <t>GUID-D97AA5A2-316B-4665-999E-FA6337BF346A.htm</t>
  </si>
  <si>
    <t>GUID-32F14269-F67F-4C27-BE25-695D20AC4DB3.htm</t>
  </si>
  <si>
    <t>GUID-FC5C1121-E62E-4407-BBA3-620D4DCB799D.htm</t>
  </si>
  <si>
    <t>GUID-C3951875-CA91-49AC-8C08-E2F5F2933702.htm</t>
  </si>
  <si>
    <t>GUID-D97AA5A2-316B-4665-999E-FA6337BF346A</t>
  </si>
  <si>
    <t>To open an NC program file</t>
  </si>
  <si>
    <t>GUID-32F14269-F67F-4C27-BE25-695D20AC4DB3</t>
  </si>
  <si>
    <t>To create an NC program file</t>
  </si>
  <si>
    <t>GUID-FC5C1121-E62E-4407-BBA3-620D4DCB799D</t>
  </si>
  <si>
    <t>To add a custom machine</t>
  </si>
  <si>
    <t>GUID-C3951875-CA91-49AC-8C08-E2F5F2933702</t>
  </si>
  <si>
    <t>To save an NC Program</t>
  </si>
  <si>
    <t>GUID-125DB72A-E811-412F-8C85-12DC5FF1B43E</t>
  </si>
  <si>
    <t>To edit NC program files in the MCE</t>
  </si>
  <si>
    <t>GUID-AB49C11B-AF9C-448A-A035-2BA449DBC31D.htm</t>
  </si>
  <si>
    <t>GUID-4F82077A-469A-4112-AE08-C63A7B915D97.htm</t>
  </si>
  <si>
    <t>GUID-85ADD9F9-3197-4772-B944-985F2175FE14.htm</t>
  </si>
  <si>
    <t>GUID-AB49C11B-AF9C-448A-A035-2BA449DBC31D</t>
  </si>
  <si>
    <t>Viewing NC Programs</t>
  </si>
  <si>
    <t>GUID-4F82077A-469A-4112-AE08-C63A7B915D97</t>
  </si>
  <si>
    <t>To align wait and sync codes</t>
  </si>
  <si>
    <t>GUID-85ADD9F9-3197-4772-B944-985F2175FE14</t>
  </si>
  <si>
    <t>To find and replace text</t>
  </si>
  <si>
    <t>GUID-5B748065-7CC9-4338-8EFF-6598B35AD22B</t>
  </si>
  <si>
    <t>XBUILD overview</t>
  </si>
  <si>
    <t>GUID-E44948AF-90B1-47CB-9FC7-60D16276B558.htm</t>
  </si>
  <si>
    <t>GUID-1BBEAF7C-0E38-4DDE-9249-B48E97B84542.htm</t>
  </si>
  <si>
    <t>GUID-31D1AFB0-960F-4BF9-8579-70CEAC7A3B6F.htm</t>
  </si>
  <si>
    <t>GUID-FEBBD701-3A7A-4777-841E-8E395559A309.htm</t>
  </si>
  <si>
    <t>GUID-13B821F6-57ED-4C46-A2EB-94CCA34C53CE.htm</t>
  </si>
  <si>
    <t>GUID-2A1723DE-239D-409B-8ED0-9D71CBA8139A.htm</t>
  </si>
  <si>
    <t>GUID-ED51E620-27E0-4989-978D-BD9BE1944284.htm</t>
  </si>
  <si>
    <t>GUID-4C391667-7755-4D25-AE1E-84B1B13EC174.htm</t>
  </si>
  <si>
    <t>GUID-2AA370A4-45D4-4F23-ACB7-28B35D3E352D.htm</t>
  </si>
  <si>
    <t>GUID-FBE6F4B0-0956-45DE-8CB9-B07A29BE96E5.htm</t>
  </si>
  <si>
    <t>GUID-5A0FAF10-CB5C-44B4-AD70-7C91AE5D583D.htm</t>
  </si>
  <si>
    <t>GUID-E44948AF-90B1-47CB-9FC7-60D16276B558</t>
  </si>
  <si>
    <t>Post processing in FeatureCAM</t>
  </si>
  <si>
    <t>GUID-AAD77E5A-1EA6-465B-80BF-453C81133BB8.htm</t>
  </si>
  <si>
    <t>GUID-22814A81-7202-4035-B98D-7F4F2EE1494C.htm</t>
  </si>
  <si>
    <t>GUID-868EE43A-C4CB-41C0-A948-A24DFF4FCE47.htm</t>
  </si>
  <si>
    <t>GUID-5B748065-7CC9-4338-8EFF-6598B35AD22B.htm</t>
  </si>
  <si>
    <t>GUID-AAD77E5A-1EA6-465B-80BF-453C81133BB8</t>
  </si>
  <si>
    <t>Template concept</t>
  </si>
  <si>
    <t>GUID-22814A81-7202-4035-B98D-7F4F2EE1494C</t>
  </si>
  <si>
    <t>Posting file types</t>
  </si>
  <si>
    <t>GUID-868EE43A-C4CB-41C0-A948-A24DFF4FCE47</t>
  </si>
  <si>
    <t>Selecting the machine type</t>
  </si>
  <si>
    <t>GUID-1BBEAF7C-0E38-4DDE-9249-B48E97B84542</t>
  </si>
  <si>
    <t>File menu</t>
  </si>
  <si>
    <t>- Creates a .html file which is easy to understand.&lt;</t>
  </si>
  <si>
    <t>GUID-327B4B70-D4FB-4AF4-8B0E-4E90BA7634B6.htm</t>
  </si>
  <si>
    <t>GUID-FF5D5355-5528-4DBF-8963-16CC32C9548F.htm</t>
  </si>
  <si>
    <t>GUID-F8296D19-6787-4BF9-B50B-ED8DEC8CEC01.htm</t>
  </si>
  <si>
    <t>GUID-327B4B70-D4FB-4AF4-8B0E-4E90BA7634B6</t>
  </si>
  <si>
    <t>HTML documentation</t>
  </si>
  <si>
    <t>GUID-FF5D5355-5528-4DBF-8963-16CC32C9548F</t>
  </si>
  <si>
    <t>Compare CNC</t>
  </si>
  <si>
    <t>GUID-F8296D19-6787-4BF9-B50B-ED8DEC8CEC01</t>
  </si>
  <si>
    <t>Edit in Text Editor</t>
  </si>
  <si>
    <t>GUID-31D1AFB0-960F-4BF9-8579-70CEAC7A3B6F</t>
  </si>
  <si>
    <t>Sim-Info menu</t>
  </si>
  <si>
    <t>GUID-FEBBD701-3A7A-4777-841E-8E395559A309</t>
  </si>
  <si>
    <t>Machine Information dialog</t>
  </si>
  <si>
    <t>GUID-13B821F6-57ED-4C46-A2EB-94CCA34C53CE</t>
  </si>
  <si>
    <t>Reserved words</t>
  </si>
  <si>
    <t>by enclosing each word with angle bracke</t>
  </si>
  <si>
    <t>Numeric</t>
  </si>
  <si>
    <t>GUID-EA0E4F09-D6C3-4BE2-B400-646FEF0C6C68.htm</t>
  </si>
  <si>
    <t>String</t>
  </si>
  <si>
    <t>GUID-0D91281A-3B22-4B1D-8085-4C5BFE210E8A.htm</t>
  </si>
  <si>
    <t>System and logical</t>
  </si>
  <si>
    <t>GUID-E043399E-ADB7-40B0-9C4C-EF8C1B6A3A8C.htm</t>
  </si>
  <si>
    <t>GUID-EB896785-6FBA-4CDA-822F-F5E13875A825.htm</t>
  </si>
  <si>
    <t>GUID-EA0E4F09-D6C3-4BE2-B400-646FEF0C6C68</t>
  </si>
  <si>
    <t>Numeric reserved words</t>
  </si>
  <si>
    <t>GUID-0D91281A-3B22-4B1D-8085-4C5BFE210E8A</t>
  </si>
  <si>
    <t>String reserved words</t>
  </si>
  <si>
    <t>GUID-E043399E-ADB7-40B0-9C4C-EF8C1B6A3A8C</t>
  </si>
  <si>
    <t>System and logical reserved words</t>
  </si>
  <si>
    <t>intermediate file</t>
  </si>
  <si>
    <t>GUID-9F19978C-EB8B-411C-AE1F-49BDD7E6279E.htm</t>
  </si>
  <si>
    <t>GUID-EB896785-6FBA-4CDA-822F-F5E13875A825</t>
  </si>
  <si>
    <t>Word Formatting dialog</t>
  </si>
  <si>
    <t>GUID-2A1723DE-239D-409B-8ED0-9D71CBA8139A</t>
  </si>
  <si>
    <t>Formats menu</t>
  </si>
  <si>
    <t>Mill posts</t>
  </si>
  <si>
    <t>GUID-E66644B6-9379-4A15-9934-E97E048444A1.htm</t>
  </si>
  <si>
    <t>Turn posts</t>
  </si>
  <si>
    <t>GUID-82DD5B11-6AAE-44B9-89D9-8B6C8886056C.htm</t>
  </si>
  <si>
    <t>GUID-ED51E620-27E0-4989-978D-BD9BE1944284</t>
  </si>
  <si>
    <t>Formats editor</t>
  </si>
  <si>
    <t>GUID-974FCD71-4285-46BD-B82F-8D722E2E09C6.htm</t>
  </si>
  <si>
    <t>GUID-6B3692ED-D036-4C49-9173-3C3A316AAF5F.htm</t>
  </si>
  <si>
    <t>GUID-974FCD71-4285-46BD-B82F-8D722E2E09C6</t>
  </si>
  <si>
    <t>GUID-5E202B2E-B420-421E-8397-540AEC8FF0CD.htm</t>
  </si>
  <si>
    <t>GUID-5E202B2E-B420-421E-8397-540AEC8FF0CD</t>
  </si>
  <si>
    <t>Reserved Words dialog</t>
  </si>
  <si>
    <t>String words</t>
  </si>
  <si>
    <t>logical words</t>
  </si>
  <si>
    <t>numeric words</t>
  </si>
  <si>
    <t>system words</t>
  </si>
  <si>
    <t>modality brackets</t>
  </si>
  <si>
    <t>GUID-6B3692ED-D036-4C49-9173-3C3A316AAF5F</t>
  </si>
  <si>
    <t>Edit menu</t>
  </si>
  <si>
    <t>GUID-4C391667-7755-4D25-AE1E-84B1B13EC174</t>
  </si>
  <si>
    <t>Using expressions in formats</t>
  </si>
  <si>
    <t>GUID-756FCE8E-CEB4-4662-AA41-1B007A88CF8A.htm</t>
  </si>
  <si>
    <t>GUID-C557FD0B-2E78-4E4B-AED8-BFDA68C2421A.htm</t>
  </si>
  <si>
    <t>GUID-FEB0FC68-A4B6-45BA-AD0B-99CF16E3E3B5.htm</t>
  </si>
  <si>
    <t>GUID-3C43745B-ED0F-4B6C-BD82-0AD312658226.htm</t>
  </si>
  <si>
    <t>GUID-076BC8DC-83FA-4A34-AD26-FF2BC918C921.htm</t>
  </si>
  <si>
    <t>GUID-3A73CE93-60D1-4F0F-86D6-31859CFDB820.htm</t>
  </si>
  <si>
    <t>GUID-70BCBD9A-B70B-4AAC-B3ED-77DE96D8892A.htm</t>
  </si>
  <si>
    <t>GUID-0C2A32C0-9BC7-417F-86CE-C0B10A6FA5E1.htm</t>
  </si>
  <si>
    <t>GUID-E82FC716-7D62-41B1-B2F2-578AE8B802E8.htm</t>
  </si>
  <si>
    <t>GUID-756FCE8E-CEB4-4662-AA41-1B007A88CF8A</t>
  </si>
  <si>
    <t>Printing square brackets</t>
  </si>
  <si>
    <t>GUID-C557FD0B-2E78-4E4B-AED8-BFDA68C2421A</t>
  </si>
  <si>
    <t>Numeric operators</t>
  </si>
  <si>
    <t>GUID-FEB0FC68-A4B6-45BA-AD0B-99CF16E3E3B5</t>
  </si>
  <si>
    <t>Logical operators</t>
  </si>
  <si>
    <t>GUID-3C43745B-ED0F-4B6C-BD82-0AD312658226</t>
  </si>
  <si>
    <t>String operators</t>
  </si>
  <si>
    <t>GUID-076BC8DC-83FA-4A34-AD26-FF2BC918C921</t>
  </si>
  <si>
    <t>Array operators</t>
  </si>
  <si>
    <t>GUID-3A73CE93-60D1-4F0F-86D6-31859CFDB820</t>
  </si>
  <si>
    <t>Assignment</t>
  </si>
  <si>
    <t>GUID-70BCBD9A-B70B-4AAC-B3ED-77DE96D8892A</t>
  </si>
  <si>
    <t>Formatting expressions</t>
  </si>
  <si>
    <t>Word Formatting&lt;/str</t>
  </si>
  <si>
    <t>GUID-0C2A32C0-9BC7-417F-86CE-C0B10A6FA5E1</t>
  </si>
  <si>
    <t>Suppressing printing of an expression</t>
  </si>
  <si>
    <t>GUID-E82FC716-7D62-41B1-B2F2-578AE8B802E8</t>
  </si>
  <si>
    <t>Comments</t>
  </si>
  <si>
    <t>GUID-2AA370A4-45D4-4F23-ACB7-28B35D3E352D</t>
  </si>
  <si>
    <t>Modal delimiters</t>
  </si>
  <si>
    <t>GUID-FBE6F4B0-0956-45DE-8CB9-B07A29BE96E5</t>
  </si>
  <si>
    <t>Control characters in formats</t>
  </si>
  <si>
    <t>GUID-5A0FAF10-CB5C-44B4-AD70-7C91AE5D583D</t>
  </si>
  <si>
    <t>Changing post units</t>
  </si>
  <si>
    <t>GUID-E66644B6-9379-4A15-9934-E97E048444A1</t>
  </si>
  <si>
    <t>GUID-F1539CEF-F1AE-4C3E-91A5-754F6D0847E3.htm</t>
  </si>
  <si>
    <t>GUID-D794F6C5-C4FF-46E1-9634-A9A96D734DF2.htm</t>
  </si>
  <si>
    <t>GUID-6D2C49CB-A4AE-4382-ABB4-A5565825D779.htm</t>
  </si>
  <si>
    <t>GUID-11F0AA32-6920-473D-90EA-E802C739F36E.htm</t>
  </si>
  <si>
    <t>GUID-1DFF25F0-C37C-4294-A380-23D9B057CA44.htm</t>
  </si>
  <si>
    <t>GUID-732A93A5-CBA2-40F2-BA72-D183CF50671A.htm</t>
  </si>
  <si>
    <t>GUID-3260FE6D-1B57-4368-B2B4-D12853C57FE6.htm</t>
  </si>
  <si>
    <t>GUID-59D76628-9250-4BC2-BE33-359690B0B93B.htm</t>
  </si>
  <si>
    <t>GUID-7CE0AE48-665D-4B11-AC3C-0D7361D20EAE.htm</t>
  </si>
  <si>
    <t>GUID-F1539CEF-F1AE-4C3E-91A5-754F6D0847E3</t>
  </si>
  <si>
    <t>CNC-Info menu (Milling)</t>
  </si>
  <si>
    <t>GUID-B25916BC-DB47-4CA2-874C-BF2EC387465A.htm</t>
  </si>
  <si>
    <t>GUID-3FB8E8A0-E471-4507-AE14-D7C13D0EB2D7.htm</t>
  </si>
  <si>
    <t>GUID-3CC23C39-10F2-4F3B-86FF-6D7F0F2CEA10.htm</t>
  </si>
  <si>
    <t>GUID-C0DA754D-1237-4756-BA20-7031F97111BA.htm</t>
  </si>
  <si>
    <t>GUID-D0F3411E-A08D-4057-948E-2E43377E4173.htm</t>
  </si>
  <si>
    <t>GUID-C24D2A4A-4A31-4388-81D1-5171A7B66C93.htm</t>
  </si>
  <si>
    <t>GUID-DDBC0456-4756-4216-9504-141973387A43.htm</t>
  </si>
  <si>
    <t>GUID-0B18E8F8-7194-47F1-8C9F-168F735CC773.htm</t>
  </si>
  <si>
    <t>GUID-B25916BC-DB47-4CA2-874C-BF2EC387465A</t>
  </si>
  <si>
    <t>Machine Information dialog (Mill)</t>
  </si>
  <si>
    <t>GUID-3FB8E8A0-E471-4507-AE14-D7C13D0EB2D7</t>
  </si>
  <si>
    <t>General Information dialog (Mill)</t>
  </si>
  <si>
    <t>GUID-3CC23C39-10F2-4F3B-86FF-6D7F0F2CEA10</t>
  </si>
  <si>
    <t>NC Codes dialog (Mill)</t>
  </si>
  <si>
    <t>GUID-C0DA754D-1237-4756-BA20-7031F97111BA</t>
  </si>
  <si>
    <t>Coolant dialog</t>
  </si>
  <si>
    <t>multi-code coolant</t>
  </si>
  <si>
    <t>GUID-776B8EAD-0795-4E7D-9999-5ECA16E1555C.htm</t>
  </si>
  <si>
    <t>CNC-Info menu (Turning)</t>
  </si>
  <si>
    <t>CNC-Info menu (Turnmill)</t>
  </si>
  <si>
    <t>GUID-EA77285F-DC8D-4F11-84F2-A3D3EFE2170B.htm</t>
  </si>
  <si>
    <t>GUID-927F62A8-D4E0-4520-A3A6-47C54D49603B.htm</t>
  </si>
  <si>
    <t>GUID-776B8EAD-0795-4E7D-9999-5ECA16E1555C</t>
  </si>
  <si>
    <t>Coolant Configuration dialog</t>
  </si>
  <si>
    <t>GUID-D0F3411E-A08D-4057-948E-2E43377E4173</t>
  </si>
  <si>
    <t>Feeds &amp; Speeds dialog (Mill)</t>
  </si>
  <si>
    <t>GUID-C24D2A4A-4A31-4388-81D1-5171A7B66C93</t>
  </si>
  <si>
    <t>Fixture ID dialog (Mill)</t>
  </si>
  <si>
    <t>GUID-DDBC0456-4756-4216-9504-141973387A43</t>
  </si>
  <si>
    <t>Five-Axis (Mill)</t>
  </si>
  <si>
    <t>GUID-7B932C7B-B2C1-495C-8F00-28F32FADB653.htm</t>
  </si>
  <si>
    <t>GUID-C7BEC72D-842C-4F34-A0EC-0D6E0459DFE6.htm</t>
  </si>
  <si>
    <t>Setting dimensions for B and A tilting head</t>
  </si>
  <si>
    <t>GUID-13FC8A6D-626A-45E4-AF69-2790FA8645B3.htm</t>
  </si>
  <si>
    <t>GUID-13FC8A6D-626A-45E4-AF69-2790FA8645B3</t>
  </si>
  <si>
    <t>GUID-7B932C7B-B2C1-495C-8F00-28F32FADB653</t>
  </si>
  <si>
    <t>Table on table machines</t>
  </si>
  <si>
    <t>GUID-C7BEC72D-842C-4F34-A0EC-0D6E0459DFE6</t>
  </si>
  <si>
    <t>Machines with tilting heads</t>
  </si>
  <si>
    <t>GUID-0B18E8F8-7194-47F1-8C9F-168F735CC773</t>
  </si>
  <si>
    <t>Post Variable Names dialog</t>
  </si>
  <si>
    <t>CNC-Info menu (Wire EDM)</t>
  </si>
  <si>
    <t>GUID-F8B6CD08-8BE1-4207-A35A-1A769C4295F9.htm</t>
  </si>
  <si>
    <t>GUID-9F19978C-EB8B-411C-AE1F-49BDD7E6279E</t>
  </si>
  <si>
    <t>Files dialog</t>
  </si>
  <si>
    <t>one-pass posting</t>
  </si>
  <si>
    <t>GUID-BB5BFB8E-F86C-4CD5-B5DF-ACC0C29F16E2.htm</t>
  </si>
  <si>
    <t>GUID-D794F6C5-C4FF-46E1-9634-A9A96D734DF2</t>
  </si>
  <si>
    <t>Defining milling formats</t>
  </si>
  <si>
    <t>GUID-C99C6D03-B7DC-47CB-B248-42B19C245377.htm</t>
  </si>
  <si>
    <t>GUID-757DA007-E246-4427-BABC-D306D678C73B.htm</t>
  </si>
  <si>
    <t>GUID-0914EC11-6A30-4EE1-8A61-F11A5494093D.htm</t>
  </si>
  <si>
    <t>GUID-F9C382ED-9A94-41A3-89AA-61FC3EA05E82.htm</t>
  </si>
  <si>
    <t>GUID-A8325D39-FD29-44E8-9CD8-47FE649ACD9B.htm</t>
  </si>
  <si>
    <t>GUID-28295E44-B4E7-4641-917E-BBD6E6861E7A.htm</t>
  </si>
  <si>
    <t>GUID-C99C6D03-B7DC-47CB-B248-42B19C245377</t>
  </si>
  <si>
    <t>Rules</t>
  </si>
  <si>
    <t>GUID-757DA007-E246-4427-BABC-D306D678C73B</t>
  </si>
  <si>
    <t>Program formats (Milling)</t>
  </si>
  <si>
    <t>GUID-0914EC11-6A30-4EE1-8A61-F11A5494093D</t>
  </si>
  <si>
    <t>Move formats</t>
  </si>
  <si>
    <t>GUID-F9C382ED-9A94-41A3-89AA-61FC3EA05E82</t>
  </si>
  <si>
    <t>Cycle formats</t>
  </si>
  <si>
    <t>GUID-A8325D39-FD29-44E8-9CD8-47FE649ACD9B</t>
  </si>
  <si>
    <t>Macro formats</t>
  </si>
  <si>
    <t>Incremental Programming Rules</t>
  </si>
  <si>
    <t>GUID-28295E44-B4E7-4641-917E-BBD6E6861E7A</t>
  </si>
  <si>
    <t>Retract rules (Milling)</t>
  </si>
  <si>
    <t>GUID-6D2C49CB-A4AE-4382-ABB4-A5565825D779</t>
  </si>
  <si>
    <t>Milling numeric reserved words</t>
  </si>
  <si>
    <t>GUID-11F0AA32-6920-473D-90EA-E802C739F36E</t>
  </si>
  <si>
    <t>Milling logical reserved words</t>
  </si>
  <si>
    <t>GUID-1DFF25F0-C37C-4294-A380-23D9B057CA44</t>
  </si>
  <si>
    <t>Milling string reserved words</t>
  </si>
  <si>
    <t>Post Variable Names&lt;/str</t>
  </si>
  <si>
    <t>GUID-732A93A5-CBA2-40F2-BA72-D183CF50671A</t>
  </si>
  <si>
    <t>Hole canned cycles in XBUILD</t>
  </si>
  <si>
    <t>GUID-3260FE6D-1B57-4368-B2B4-D12853C57FE6</t>
  </si>
  <si>
    <t>Relationship between FeatureCAM and XBUILD</t>
  </si>
  <si>
    <t>GUID-2F306CB3-BFE0-446E-9302-9A502F0291CF.htm</t>
  </si>
  <si>
    <t>GUID-61B318B6-34C2-45BA-B4EE-77274504D10D.htm</t>
  </si>
  <si>
    <t>GUID-DC7B5A08-2A6D-49F8-9D24-4BEC6C183D85.htm</t>
  </si>
  <si>
    <t>GUID-C7199702-6391-45F1-9CBD-6C17E245FE1D.htm</t>
  </si>
  <si>
    <t>GUID-04C6B67E-8BCA-46B2-A361-71C7BFE91345.htm</t>
  </si>
  <si>
    <t>GUID-FD87B252-FEC6-4B83-857C-8E4AE739CBEB.htm</t>
  </si>
  <si>
    <t>GUID-A2F6476B-4038-4B6E-AE9D-3AB442CB2424.htm</t>
  </si>
  <si>
    <t>GUID-CF53DF29-C26B-4086-B14F-1C8DC657F50C.htm</t>
  </si>
  <si>
    <t>GUID-72DF77BA-EEFA-4A23-B060-CDB4802BB6C3.htm</t>
  </si>
  <si>
    <t>GUID-2F306CB3-BFE0-446E-9302-9A502F0291CF</t>
  </si>
  <si>
    <t>Input dimension</t>
  </si>
  <si>
    <t>GUID-61B318B6-34C2-45BA-B4EE-77274504D10D</t>
  </si>
  <si>
    <t>Cycle types</t>
  </si>
  <si>
    <t>GUID-DC7B5A08-2A6D-49F8-9D24-4BEC6C183D85</t>
  </si>
  <si>
    <t>Z data</t>
  </si>
  <si>
    <t>GUID-C7199702-6391-45F1-9CBD-6C17E245FE1D</t>
  </si>
  <si>
    <t>Cutter compensation</t>
  </si>
  <si>
    <t>GUID-04C6B67E-8BCA-46B2-A361-71C7BFE91345</t>
  </si>
  <si>
    <t>Handling multiple fixture documents</t>
  </si>
  <si>
    <t>GUID-FD87B252-FEC6-4B83-857C-8E4AE739CBEB</t>
  </si>
  <si>
    <t>Pecking</t>
  </si>
  <si>
    <t>GUID-A2F6476B-4038-4B6E-AE9D-3AB442CB2424</t>
  </si>
  <si>
    <t>3D arcs</t>
  </si>
  <si>
    <t>GUID-CF53DF29-C26B-4086-B14F-1C8DC657F50C</t>
  </si>
  <si>
    <t>Retract planes in canned cycles</t>
  </si>
  <si>
    <t>GUID-72DF77BA-EEFA-4A23-B060-CDB4802BB6C3</t>
  </si>
  <si>
    <t>Fanuc line numbering</t>
  </si>
  <si>
    <t>GUID-59D76628-9250-4BC2-BE33-359690B0B93B</t>
  </si>
  <si>
    <t>Macros (Milling)</t>
  </si>
  <si>
    <t>GUID-319DFA7C-5BB0-473E-8DDA-994FE8FD7F33.htm</t>
  </si>
  <si>
    <t>GUID-71EF5D60-EF7C-478B-BFEA-F5FAB7055A7E.htm</t>
  </si>
  <si>
    <t>GUID-23EA103F-FA85-4BE3-B04B-09BC0AB6861A.htm</t>
  </si>
  <si>
    <t>GUID-319DFA7C-5BB0-473E-8DDA-994FE8FD7F33</t>
  </si>
  <si>
    <t>Expected G-code for different post settings</t>
  </si>
  <si>
    <t>GUID-71EF5D60-EF7C-478B-BFEA-F5FAB7055A7E</t>
  </si>
  <si>
    <t>Configuring post for local coordinate systems</t>
  </si>
  <si>
    <t>GUID-23EA103F-FA85-4BE3-B04B-09BC0AB6861A</t>
  </si>
  <si>
    <t>Configuring post for incremental macros</t>
  </si>
  <si>
    <t>GUID-7CE0AE48-665D-4B11-AC3C-0D7361D20EAE</t>
  </si>
  <si>
    <t>4th- and 5th-axis support</t>
  </si>
  <si>
    <t>GUID-72E58A55-7364-4A40-969D-F3CE179A0BBD.htm</t>
  </si>
  <si>
    <t>GUID-E7356083-A34C-488C-9F2E-A62DB3C92BEA.htm</t>
  </si>
  <si>
    <t>GUID-7236DA99-752A-4FA5-B73A-6E2C5E8F9252.htm</t>
  </si>
  <si>
    <t>GUID-72E58A55-7364-4A40-969D-F3CE179A0BBD</t>
  </si>
  <si>
    <t>Rotation styles</t>
  </si>
  <si>
    <t>GUID-E7356083-A34C-488C-9F2E-A62DB3C92BEA</t>
  </si>
  <si>
    <t>4th and 5th axis indexing in the post</t>
  </si>
  <si>
    <t>GUID-7236DA99-752A-4FA5-B73A-6E2C5E8F9252</t>
  </si>
  <si>
    <t>4th axis wrapping in the post</t>
  </si>
  <si>
    <t>GUID-82DD5B11-6AAE-44B9-89D9-8B6C8886056C</t>
  </si>
  <si>
    <t>GUID-5CA4102C-5480-445E-BFBA-BF8E0CE32953.htm</t>
  </si>
  <si>
    <t>GUID-72C6DD31-0369-409C-926D-D7258893B3C1.htm</t>
  </si>
  <si>
    <t>GUID-FEDFF0D2-90CA-4772-A7A3-A6B64B814B1B.htm</t>
  </si>
  <si>
    <t>GUID-D491F1FA-1906-4431-A1FF-6B4261C0A461.htm</t>
  </si>
  <si>
    <t>GUID-0C5FDC7A-CBA4-4E58-84F5-8587947223CC.htm</t>
  </si>
  <si>
    <t>GUID-B0F2AE19-C9D2-4678-9582-900E08C349A0.htm</t>
  </si>
  <si>
    <t>GUID-EA77285F-DC8D-4F11-84F2-A3D3EFE2170B</t>
  </si>
  <si>
    <t>GUID-6506EF74-9DCE-4C57-BB5A-E16986EFFE24.htm</t>
  </si>
  <si>
    <t>GUID-CDFA99AC-7DF2-43BE-A50A-CDD64462782E.htm</t>
  </si>
  <si>
    <t>GUID-278AAA06-B7CC-4087-9124-DFBD4DFBE2FF.htm</t>
  </si>
  <si>
    <t>GUID-809EA3D5-F835-4AF4-9549-D6DDDD920822.htm</t>
  </si>
  <si>
    <t>GUID-BF0365C3-2F76-4AD4-A586-A075B9E6B598.htm</t>
  </si>
  <si>
    <t>GUID-3F511C4D-C494-4390-B418-2EC0E9FE8971.htm</t>
  </si>
  <si>
    <t>GUID-D28A972F-1036-4387-B54A-9301507904AC.htm</t>
  </si>
  <si>
    <t>GUID-C7CC463A-048F-460E-8CEC-D0FF88B07688.htm</t>
  </si>
  <si>
    <t>GUID-6506EF74-9DCE-4C57-BB5A-E16986EFFE24</t>
  </si>
  <si>
    <t>Machine Information dialog (Turn)</t>
  </si>
  <si>
    <t>GUID-CDFA99AC-7DF2-43BE-A50A-CDD64462782E</t>
  </si>
  <si>
    <t>General Information dialog (Turn)</t>
  </si>
  <si>
    <t>dialog to display the correct options.&lt;/</t>
  </si>
  <si>
    <t>GUID-278AAA06-B7CC-4087-9124-DFBD4DFBE2FF</t>
  </si>
  <si>
    <t>NC Codes dialog (Turn)</t>
  </si>
  <si>
    <t>GUID-809EA3D5-F835-4AF4-9549-D6DDDD920822</t>
  </si>
  <si>
    <t>Tool Post Information dialog (Turn)</t>
  </si>
  <si>
    <t>save the NC code</t>
  </si>
  <si>
    <t>GUID-B13BA29F-88FF-4CEF-BE5A-93742148E7B2.htm</t>
  </si>
  <si>
    <t>GUID-B13BA29F-88FF-4CEF-BE5A-93742148E7B2</t>
  </si>
  <si>
    <t>Horizontal turret example (Turn)</t>
  </si>
  <si>
    <t>GUID-BF0365C3-2F76-4AD4-A586-A075B9E6B598</t>
  </si>
  <si>
    <t>Spindles (Turn)</t>
  </si>
  <si>
    <t>GUID-3F511C4D-C494-4390-B418-2EC0E9FE8971</t>
  </si>
  <si>
    <t>Feeds &amp; Speeds (Turn)</t>
  </si>
  <si>
    <t>GUID-D28A972F-1036-4387-B54A-9301507904AC</t>
  </si>
  <si>
    <t>Cycles dialog (Turn)</t>
  </si>
  <si>
    <t>GUID-C7CC463A-048F-460E-8CEC-D0FF88B07688</t>
  </si>
  <si>
    <t>Fixture ID dialog (Turn)</t>
  </si>
  <si>
    <t>GUID-5CA4102C-5480-445E-BFBA-BF8E0CE32953</t>
  </si>
  <si>
    <t>Defining turning formats</t>
  </si>
  <si>
    <t>GUID-AEA072E2-AB60-4AF0-8E9B-85C76BE95B0F.htm</t>
  </si>
  <si>
    <t>GUID-89F34FE0-2C5A-4EFE-AAF4-DECA48D61561.htm</t>
  </si>
  <si>
    <t>GUID-1E89DC59-A34C-4C39-80C0-C3943034F911.htm</t>
  </si>
  <si>
    <t>GUID-BA2BF083-D770-4A44-A7DE-566B6CF81055.htm</t>
  </si>
  <si>
    <t>GUID-03349973-5939-416B-8FA1-BA08DC8640DA.htm</t>
  </si>
  <si>
    <t>GUID-AEA072E2-AB60-4AF0-8E9B-85C76BE95B0F</t>
  </si>
  <si>
    <t>GUID-89F34FE0-2C5A-4EFE-AAF4-DECA48D61561</t>
  </si>
  <si>
    <t>Program formats (Turning)</t>
  </si>
  <si>
    <t>GUID-1E89DC59-A34C-4C39-80C0-C3943034F911</t>
  </si>
  <si>
    <t>Numeric turning canned cycle block words</t>
  </si>
  <si>
    <t>GUID-9850838B-057F-438E-AAF9-E2E33E3EC925.htm</t>
  </si>
  <si>
    <t>GUID-BA2BF083-D770-4A44-A7DE-566B6CF81055</t>
  </si>
  <si>
    <t>Numeric drilling and threading type cycle words</t>
  </si>
  <si>
    <t>GUID-2C91F3BC-C4A6-4AEC-95C9-4EB4A8D354BD.htm</t>
  </si>
  <si>
    <t>GUID-7B7AEE1C-0860-4C2F-BCD7-479CFA17DA2C.htm</t>
  </si>
  <si>
    <t>GUID-5804F1A7-0A69-41BF-BB65-4A0568571C2C.htm</t>
  </si>
  <si>
    <t>GUID-7B7AEE1C-0860-4C2F-BCD7-479CFA17DA2C</t>
  </si>
  <si>
    <t>Groove simple/computed</t>
  </si>
  <si>
    <t>GUID-5804F1A7-0A69-41BF-BB65-4A0568571C2C</t>
  </si>
  <si>
    <t>Groove path start and groove path end</t>
  </si>
  <si>
    <t>GUID-03349973-5939-416B-8FA1-BA08DC8640DA</t>
  </si>
  <si>
    <t>Retract rules (Turning)</t>
  </si>
  <si>
    <t>GUID-72C6DD31-0369-409C-926D-D7258893B3C1</t>
  </si>
  <si>
    <t>Turn numeric reserved words</t>
  </si>
  <si>
    <t>GUID-E39BED42-108A-42A5-91BC-136DCE5C4818.htm</t>
  </si>
  <si>
    <t>GUID-841F8C3E-EAD5-4733-B8E8-3A10AA28EFCA.htm</t>
  </si>
  <si>
    <t>GUID-E39BED42-108A-42A5-91BC-136DCE5C4818</t>
  </si>
  <si>
    <t>Numeric general words (TURN)</t>
  </si>
  <si>
    <t>GUID-9850838B-057F-438E-AAF9-E2E33E3EC925</t>
  </si>
  <si>
    <t>Numeric canned cycle block words [TURN]</t>
  </si>
  <si>
    <t>GUID-841F8C3E-EAD5-4733-B8E8-3A10AA28EFCA</t>
  </si>
  <si>
    <t>Numeric circular block words [TURN]</t>
  </si>
  <si>
    <t>GUID-2C91F3BC-C4A6-4AEC-95C9-4EB4A8D354BD</t>
  </si>
  <si>
    <t>Numeric drilling and threading type cycle words [TURN]</t>
  </si>
  <si>
    <t>GUID-FEDFF0D2-90CA-4772-A7A3-A6B64B814B1B</t>
  </si>
  <si>
    <t>Turn logical reserved words</t>
  </si>
  <si>
    <t>GUID-D491F1FA-1906-4431-A1FF-6B4261C0A461</t>
  </si>
  <si>
    <t>Turn string reserved words</t>
  </si>
  <si>
    <t>GUID-0C5FDC7A-CBA4-4E58-84F5-8587947223CC</t>
  </si>
  <si>
    <t>Relationship between FeatureCAM (TURN) and XBUILD</t>
  </si>
  <si>
    <t>GUID-7703C37E-D62E-447A-B4A6-E7C467546D61.htm</t>
  </si>
  <si>
    <t>GUID-956F7F28-ED67-44EB-9697-674511D23581.htm</t>
  </si>
  <si>
    <t>GUID-70F3475A-8292-490D-9C11-956C66FC5587.htm</t>
  </si>
  <si>
    <t>GUID-7703C37E-D62E-447A-B4A6-E7C467546D61</t>
  </si>
  <si>
    <t>Roughing and profiling cycles</t>
  </si>
  <si>
    <t>GUID-956F7F28-ED67-44EB-9697-674511D23581</t>
  </si>
  <si>
    <t>Start/end points</t>
  </si>
  <si>
    <t>GUID-70F3475A-8292-490D-9C11-956C66FC5587</t>
  </si>
  <si>
    <t>Other reserved words</t>
  </si>
  <si>
    <t>GUID-B0F2AE19-C9D2-4678-9582-900E08C349A0</t>
  </si>
  <si>
    <t>Computed tapping cycles</t>
  </si>
  <si>
    <t>GUID-3E08C8C0-B585-4CFA-BC32-91D8B38AEFB8</t>
  </si>
  <si>
    <t>Turn/mill posts</t>
  </si>
  <si>
    <t>GUID-10C4CEEA-0AAB-4E47-87A4-EDE35E2B3401.htm</t>
  </si>
  <si>
    <t>GUID-E52D93B7-572D-460F-AE9E-FF5F7F70E8EA.htm</t>
  </si>
  <si>
    <t>GUID-927F62A8-D4E0-4520-A3A6-47C54D49603B</t>
  </si>
  <si>
    <t>GUID-A0BD85EF-769E-456B-A79F-6BF1D3373A85.htm</t>
  </si>
  <si>
    <t>GUID-FC30C4EE-C7D7-4088-9DAE-DDEE54E74C80.htm</t>
  </si>
  <si>
    <t>GUID-7479553E-85C6-4191-856F-E75957D11084.htm</t>
  </si>
  <si>
    <t>GUID-FB5474E9-E887-4ECC-BCCF-8FA778D31A74.htm</t>
  </si>
  <si>
    <t>GUID-01F69320-4370-4E38-ACEA-443A9BE5C5DE.htm</t>
  </si>
  <si>
    <t>GUID-ED1B432F-35CD-47DB-BE06-4B95FBF1181D.htm</t>
  </si>
  <si>
    <t>GUID-FCA7772E-818B-4E2A-A694-72061CBD42AD.htm</t>
  </si>
  <si>
    <t>GUID-F6DEAA8C-960E-478B-A450-865DE20F22CD.htm</t>
  </si>
  <si>
    <t>GUID-5774432D-F0E3-4BC1-9424-27D01482E239.htm</t>
  </si>
  <si>
    <t>GUID-3E08C8C0-B585-4CFA-BC32-91D8B38AEFB8.htm</t>
  </si>
  <si>
    <t>GUID-A0BD85EF-769E-456B-A79F-6BF1D3373A85</t>
  </si>
  <si>
    <t>Machine Information dialog (Turn/mill)</t>
  </si>
  <si>
    <t>GUID-FC30C4EE-C7D7-4088-9DAE-DDEE54E74C80</t>
  </si>
  <si>
    <t>General Information dialog (Turn/mill)</t>
  </si>
  <si>
    <t>GUID-7479553E-85C6-4191-856F-E75957D11084</t>
  </si>
  <si>
    <t>NC Codes dialog (Turn/mill)</t>
  </si>
  <si>
    <t>GUID-FB5474E9-E887-4ECC-BCCF-8FA778D31A74</t>
  </si>
  <si>
    <t>Tool Post Information dialog (Turn/mill)</t>
  </si>
  <si>
    <t>General Information&lt;/str</t>
  </si>
  <si>
    <t>GUID-AD4247ED-C0EA-42E6-A86C-2C3ED9AF681A.htm</t>
  </si>
  <si>
    <t>GUID-AD4247ED-C0EA-42E6-A86C-2C3ED9AF681A</t>
  </si>
  <si>
    <t>Horizontal turret example (Turn/mill)</t>
  </si>
  <si>
    <t>GUID-01F69320-4370-4E38-ACEA-443A9BE5C5DE</t>
  </si>
  <si>
    <t>Spindles (Turn/mill)</t>
  </si>
  <si>
    <t>GUID-ED1B432F-35CD-47DB-BE06-4B95FBF1181D</t>
  </si>
  <si>
    <t>Feeds &amp; Speeds (Turn/mill)</t>
  </si>
  <si>
    <t>GUID-FCA7772E-818B-4E2A-A694-72061CBD42AD</t>
  </si>
  <si>
    <t>Cycles dialog (Turn/mill)</t>
  </si>
  <si>
    <t>GUID-F6DEAA8C-960E-478B-A450-865DE20F22CD</t>
  </si>
  <si>
    <t>Fixture ID dialog (Turn/mill)</t>
  </si>
  <si>
    <t>GUID-5774432D-F0E3-4BC1-9424-27D01482E239</t>
  </si>
  <si>
    <t>Multi-Axis (Turn/mill)</t>
  </si>
  <si>
    <t>GUID-10C4CEEA-0AAB-4E47-87A4-EDE35E2B3401</t>
  </si>
  <si>
    <t>Defining turn/mill formats</t>
  </si>
  <si>
    <t>GUID-FA4BE264-9EEE-465A-A0E3-D0297BB5758D.htm</t>
  </si>
  <si>
    <t>GUID-99F6EF7C-08BA-4DDC-AFB1-F080107AAE29.htm</t>
  </si>
  <si>
    <t>GUID-88CAC68C-7485-4D93-9C92-9EC724DE2C6F.htm</t>
  </si>
  <si>
    <t>GUID-092A4EFF-8146-4FB9-BCB2-4A66E66ABE7D.htm</t>
  </si>
  <si>
    <t>GUID-FA4BE264-9EEE-465A-A0E3-D0297BB5758D</t>
  </si>
  <si>
    <t>General structure</t>
  </si>
  <si>
    <t>GUID-99F6EF7C-08BA-4DDC-AFB1-F080107AAE29</t>
  </si>
  <si>
    <t>Program start format and tool change format</t>
  </si>
  <si>
    <t>GUID-88CAC68C-7485-4D93-9C92-9EC724DE2C6F</t>
  </si>
  <si>
    <t>Rapid move</t>
  </si>
  <si>
    <t>Fourth and fifth axis support</t>
  </si>
  <si>
    <t>GUID-092A4EFF-8146-4FB9-BCB2-4A66E66ABE7D</t>
  </si>
  <si>
    <t>Linear move</t>
  </si>
  <si>
    <t>GUID-E52D93B7-572D-460F-AE9E-FF5F7F70E8EA</t>
  </si>
  <si>
    <t>Turn/mill reserved words</t>
  </si>
  <si>
    <t>GUID-8DDD2BB8-B3BB-4AEC-A6DC-5EAA73AB7449.htm</t>
  </si>
  <si>
    <t>GUID-70C7333E-2926-4732-BF6B-D591A23EE1D5.htm</t>
  </si>
  <si>
    <t>GUID-53660372-7B95-4616-B7F5-3D8E84192F12.htm</t>
  </si>
  <si>
    <t>GUID-3BC952B3-BC1A-43A9-8B8D-0299C76FD9DA.htm</t>
  </si>
  <si>
    <t>GUID-8DDD2BB8-B3BB-4AEC-A6DC-5EAA73AB7449</t>
  </si>
  <si>
    <t>Turn/mill numeric reserved words</t>
  </si>
  <si>
    <t>GUID-70C7333E-2926-4732-BF6B-D591A23EE1D5</t>
  </si>
  <si>
    <t>Turn/mill logical reserved words</t>
  </si>
  <si>
    <t>GUID-53660372-7B95-4616-B7F5-3D8E84192F12</t>
  </si>
  <si>
    <t>Turn/mill string reserved words</t>
  </si>
  <si>
    <t>clamping reserved words</t>
  </si>
  <si>
    <t>GUID-3BC952B3-BC1A-43A9-8B8D-0299C76FD9DA</t>
  </si>
  <si>
    <t>Turn/mill clamping reserved words</t>
  </si>
  <si>
    <t>GUID-ED1A4C53-56DD-4F8A-A138-D2DDC8A8B193</t>
  </si>
  <si>
    <t>Multi-turret turning posts</t>
  </si>
  <si>
    <t>GUID-D9FF46B7-9549-4607-8F43-9E1259BA02D5.htm</t>
  </si>
  <si>
    <t>GUID-5DCCE7A4-7C83-4CE6-998E-B89EF356E672.htm</t>
  </si>
  <si>
    <t>GUID-D9FF46B7-9549-4607-8F43-9E1259BA02D5</t>
  </si>
  <si>
    <t>Multi-turret reserved words</t>
  </si>
  <si>
    <t>GUID-ED1A4C53-56DD-4F8A-A138-D2DDC8A8B193.htm</t>
  </si>
  <si>
    <t>GUID-5DCCE7A4-7C83-4CE6-998E-B89EF356E672</t>
  </si>
  <si>
    <t>Defining multi-turret posts</t>
  </si>
  <si>
    <t>GUID-A21070B1-60D6-4023-AA3C-1D5C625025DC.htm</t>
  </si>
  <si>
    <t>GUID-7A198CB2-B856-49F5-B84C-A908A224954E.htm</t>
  </si>
  <si>
    <t>GUID-5D2BDEB4-8F70-4C6B-9EB7-2CEB014AFB4D.htm</t>
  </si>
  <si>
    <t>GUID-A21070B1-60D6-4023-AA3C-1D5C625025DC</t>
  </si>
  <si>
    <t>Synchronizing spindle speed changes on Okuma lathes</t>
  </si>
  <si>
    <t>GUID-7A198CB2-B856-49F5-B84C-A908A224954E</t>
  </si>
  <si>
    <t>Pinch and follow turning</t>
  </si>
  <si>
    <t>GUID-5D2BDEB4-8F70-4C6B-9EB7-2CEB014AFB4D</t>
  </si>
  <si>
    <t>Making a multi-turret post</t>
  </si>
  <si>
    <t>GUID-AB36ED39-AF02-4559-A95D-AACC0E94A445</t>
  </si>
  <si>
    <t>Swiss turning posts</t>
  </si>
  <si>
    <t>GUID-43FD6D99-FB38-4817-AE36-4009512DA241.htm</t>
  </si>
  <si>
    <t>GUID-D94C01F9-5077-46DB-BA05-747413A10895.htm</t>
  </si>
  <si>
    <t>GUID-DC2A54D4-47B8-4F34-B9A5-4AF195D4985E.htm</t>
  </si>
  <si>
    <t>GUID-FD860C48-C1CE-428C-ADBC-20534A655486.htm</t>
  </si>
  <si>
    <t>GUID-BB5BFB8E-F86C-4CD5-B5DF-ACC0C29F16E2</t>
  </si>
  <si>
    <t>One-pass posting</t>
  </si>
  <si>
    <t>GUID-827D8691-86CF-4DB1-A094-932EDF00F593.htm</t>
  </si>
  <si>
    <t>GUID-8A3D5552-11D2-4072-98F4-37C0D3675A09.htm</t>
  </si>
  <si>
    <t>GUID-AB36ED39-AF02-4559-A95D-AACC0E94A445.htm</t>
  </si>
  <si>
    <t>GUID-827D8691-86CF-4DB1-A094-932EDF00F593</t>
  </si>
  <si>
    <t>File management for one-pass posting</t>
  </si>
  <si>
    <t>Files&lt;/str</t>
  </si>
  <si>
    <t>GUID-8A3D5552-11D2-4072-98F4-37C0D3675A09</t>
  </si>
  <si>
    <t>Formats called in one-pass posting</t>
  </si>
  <si>
    <t>GUID-43FD6D99-FB38-4817-AE36-4009512DA241</t>
  </si>
  <si>
    <t>Important system formats for Swiss</t>
  </si>
  <si>
    <t>GUID-D94C01F9-5077-46DB-BA05-747413A10895</t>
  </si>
  <si>
    <t>Initial chucking</t>
  </si>
  <si>
    <t>GUID-DC2A54D4-47B8-4F34-B9A5-4AF195D4985E</t>
  </si>
  <si>
    <t>Coolant</t>
  </si>
  <si>
    <t>Coolant&lt;/str</t>
  </si>
  <si>
    <t>GUID-FD860C48-C1CE-428C-ADBC-20534A655486</t>
  </si>
  <si>
    <t>Arrays</t>
  </si>
  <si>
    <t>GUID-E4C28455-E845-4012-837B-D5B9A614F114</t>
  </si>
  <si>
    <t>Wire EDM posts</t>
  </si>
  <si>
    <t>GUID-2D74352B-0B5C-4F1A-8428-7001D4D9E248.htm</t>
  </si>
  <si>
    <t>GUID-CF6317A0-C8B1-4F82-9430-EBEB1AB13DEC.htm</t>
  </si>
  <si>
    <t>GUID-74A0DC05-77DB-4818-8FD4-0F4933C65EEA.htm</t>
  </si>
  <si>
    <t>GUID-F8B6CD08-8BE1-4207-A35A-1A769C4295F9</t>
  </si>
  <si>
    <t>GUID-2BA3D3FB-C794-4ABC-9D0E-48A984EC4960.htm</t>
  </si>
  <si>
    <t>GUID-DDBAB62D-EA57-4E0E-B75F-1B49C8DB6765.htm</t>
  </si>
  <si>
    <t>GUID-A8A7DD12-5190-4C34-B3C2-1896B0CAF0CB.htm</t>
  </si>
  <si>
    <t>GUID-D9883991-3598-4308-8EAC-F34342D35C56.htm</t>
  </si>
  <si>
    <t>GUID-0BB3A452-7CE0-4D72-A12F-011C4EEC4BFB.htm</t>
  </si>
  <si>
    <t>GUID-E4C28455-E845-4012-837B-D5B9A614F114.htm</t>
  </si>
  <si>
    <t>GUID-2BA3D3FB-C794-4ABC-9D0E-48A984EC4960</t>
  </si>
  <si>
    <t>Machine (Wire)</t>
  </si>
  <si>
    <t>GUID-DDBAB62D-EA57-4E0E-B75F-1B49C8DB6765</t>
  </si>
  <si>
    <t>General Information dialog (Wire)</t>
  </si>
  <si>
    <t>GUID-A8A7DD12-5190-4C34-B3C2-1896B0CAF0CB</t>
  </si>
  <si>
    <t>NC Codes dialog (Wire)</t>
  </si>
  <si>
    <t>GUID-D9883991-3598-4308-8EAC-F34342D35C56</t>
  </si>
  <si>
    <t>Machine Constants dialog (Wire)</t>
  </si>
  <si>
    <t>GUID-0BB3A452-7CE0-4D72-A12F-011C4EEC4BFB</t>
  </si>
  <si>
    <t>Cutting Condition Names (Wire)</t>
  </si>
  <si>
    <t>GUID-2D74352B-0B5C-4F1A-8428-7001D4D9E248</t>
  </si>
  <si>
    <t>Defining wire EDM formats</t>
  </si>
  <si>
    <t>GUID-FE8B023A-E062-403B-92E4-840EC3B469F0.htm</t>
  </si>
  <si>
    <t>GUID-6450900B-3A49-4F26-AA16-80995987D0C3.htm</t>
  </si>
  <si>
    <t>GUID-D5663AF3-9B28-4432-B9D4-685BA9E36ACA.htm</t>
  </si>
  <si>
    <t>GUID-FE8B023A-E062-403B-92E4-840EC3B469F0</t>
  </si>
  <si>
    <t>Program formats (Wire)</t>
  </si>
  <si>
    <t>GUID-6450900B-3A49-4F26-AA16-80995987D0C3</t>
  </si>
  <si>
    <t>GUID-D5663AF3-9B28-4432-B9D4-685BA9E36ACA</t>
  </si>
  <si>
    <t>GUID-CF6317A0-C8B1-4F82-9430-EBEB1AB13DEC</t>
  </si>
  <si>
    <t>Reserved words (WIRE)</t>
  </si>
  <si>
    <t>GUID-74A0DC05-77DB-4818-8FD4-0F4933C65EEA</t>
  </si>
  <si>
    <t>Relationship between FeatureCAM (WIRE) and XBUILD</t>
  </si>
  <si>
    <t>GUID-D38F3BC3-C342-4B05-BEA2-8B29469030D0.htm</t>
  </si>
  <si>
    <t>GUID-0CA83270-7AA3-4F52-B135-1DF6344CC6AE.htm</t>
  </si>
  <si>
    <t>GUID-FF4A4EB0-841C-4854-867A-2EAB0C568FAE.htm</t>
  </si>
  <si>
    <t>GUID-9B6B480D-6F8D-48A8-9F76-8F1949E23D81.htm</t>
  </si>
  <si>
    <t>GUID-6BC97457-9550-4538-9BCC-41F52A770370.htm</t>
  </si>
  <si>
    <t>GUID-A7EEA303-A64D-4924-9470-1AE7CF3666B9.htm</t>
  </si>
  <si>
    <t>GUID-0ADDCB82-00DA-4212-80FF-D530A6113479.htm</t>
  </si>
  <si>
    <t>GUID-E733A273-5751-4929-88B1-FBA0D092217E.htm</t>
  </si>
  <si>
    <t>GUID-E848F09B-AE0F-4CDF-BBFA-2C72B93BF3BE.htm</t>
  </si>
  <si>
    <t>GUID-D38F3BC3-C342-4B05-BEA2-8B29469030D0</t>
  </si>
  <si>
    <t>GUID-0CA83270-7AA3-4F52-B135-1DF6344CC6AE</t>
  </si>
  <si>
    <t>Path definition</t>
  </si>
  <si>
    <t>GUID-FF4A4EB0-841C-4854-867A-2EAB0C568FAE</t>
  </si>
  <si>
    <t>GUID-9B6B480D-6F8D-48A8-9F76-8F1949E23D81</t>
  </si>
  <si>
    <t>Macros (Wire EDM)</t>
  </si>
  <si>
    <t>GUID-6BC97457-9550-4538-9BCC-41F52A770370</t>
  </si>
  <si>
    <t>Wire compensation</t>
  </si>
  <si>
    <t>GUID-A7EEA303-A64D-4924-9470-1AE7CF3666B9</t>
  </si>
  <si>
    <t>Tapers</t>
  </si>
  <si>
    <t>GUID-0ADDCB82-00DA-4212-80FF-D530A6113479</t>
  </si>
  <si>
    <t>XY UV (Wire EDM)</t>
  </si>
  <si>
    <t>GUID-E733A273-5751-4929-88B1-FBA0D092217E</t>
  </si>
  <si>
    <t>Cycle type</t>
  </si>
  <si>
    <t>GUID-E848F09B-AE0F-4CDF-BBFA-2C72B93BF3BE</t>
  </si>
  <si>
    <t>Outputting 4-axis wire EDM arc moves</t>
  </si>
  <si>
    <t>GUID-06AF6B03-060B-4EB8-8CBD-C0C7A8E91656</t>
  </si>
  <si>
    <t>Tutorials</t>
  </si>
  <si>
    <t>GUID-A28CBB0B-0FCF-4046-819A-E3052764C552.htm</t>
  </si>
  <si>
    <t>GUID-F4456670-14FC-4068-AC98-14D7993B4B83.htm</t>
  </si>
  <si>
    <t>GUID-21BFB5D4-A909-4C96-A487-0620F9F921C9.htm</t>
  </si>
  <si>
    <t>GUID-0B5021D0-7CC3-4A77-AA9F-64067327A6A0.htm</t>
  </si>
  <si>
    <t>GUID-A28CBB0B-0FCF-4046-819A-E3052764C552</t>
  </si>
  <si>
    <t>Understanding milling formats</t>
  </si>
  <si>
    <t>GUID-06AF6B03-060B-4EB8-8CBD-C0C7A8E91656.htm</t>
  </si>
  <si>
    <t>GUID-F4456670-14FC-4068-AC98-14D7993B4B83</t>
  </si>
  <si>
    <t>Understanding drilling formats</t>
  </si>
  <si>
    <t>GUID-21BFB5D4-A909-4C96-A487-0620F9F921C9</t>
  </si>
  <si>
    <t>Creating program formats</t>
  </si>
  <si>
    <t>GUID-0B5021D0-7CC3-4A77-AA9F-64067327A6A0</t>
  </si>
  <si>
    <t>Converting a post to 5-axis simultaneous</t>
  </si>
  <si>
    <t>GUID-BAE10669-DECA-4903-8682-DE300816BE43</t>
  </si>
  <si>
    <t>New features videos</t>
  </si>
  <si>
    <t>GUID-8A177601-7263-4CD3-A1B4-DFDB23A69E03.htm</t>
  </si>
  <si>
    <t>GUID-5AC50A5D-9F5A-46C0-A616-C2C9FB5E1EAE.htm</t>
  </si>
  <si>
    <t>GUID-FB819D13-C5EE-454A-8E3B-BF6C26D75FDD.htm</t>
  </si>
  <si>
    <t>GUID-7578A55F-D27A-4FAA-8FB2-EF8BFF7FE833.htm</t>
  </si>
  <si>
    <t>GUID-381C9564-8A1B-4220-947C-504052A748A3.htm</t>
  </si>
  <si>
    <t>GUID-B3DE05B6-7C4B-415B-B50C-0367F0EB2394.htm</t>
  </si>
  <si>
    <t>GUID-A6F20A95-2F65-4171-B56F-902CC2D7D74C.htm</t>
  </si>
  <si>
    <t>GUID-4B7424A2-9C7D-4308-8735-3462290774A9.htm</t>
  </si>
  <si>
    <t>GUID-8A177601-7263-4CD3-A1B4-DFDB23A69E03</t>
  </si>
  <si>
    <t>Directed feature recognition</t>
  </si>
  <si>
    <t>Autodesk Knowledge Network</t>
  </si>
  <si>
    <t>https://knowledge.autodesk.com/support/featurecam/downloads/caas/downloads/content/featurecam-2019-new-features-demonstration-files.html</t>
  </si>
  <si>
    <t>GUID-5AC50A5D-9F5A-46C0-A616-C2C9FB5E1EAE</t>
  </si>
  <si>
    <t>Center drill improvements</t>
  </si>
  <si>
    <t>GUID-FB819D13-C5EE-454A-8E3B-BF6C26D75FDD</t>
  </si>
  <si>
    <t>Usability improvements</t>
  </si>
  <si>
    <t>GUID-7578A55F-D27A-4FAA-8FB2-EF8BFF7FE833</t>
  </si>
  <si>
    <t>Back cutting</t>
  </si>
  <si>
    <t>GUID-381C9564-8A1B-4220-947C-504052A748A3</t>
  </si>
  <si>
    <t>Radial pattern improvements</t>
  </si>
  <si>
    <t>GUID-B3DE05B6-7C4B-415B-B50C-0367F0EB2394</t>
  </si>
  <si>
    <t>Swiss turning improvements</t>
  </si>
  <si>
    <t>GUID-A6F20A95-2F65-4171-B56F-902CC2D7D74C</t>
  </si>
  <si>
    <t>GUID-4B7424A2-9C7D-4308-8735-3462290774A9</t>
  </si>
  <si>
    <t>Autodesk Drive</t>
  </si>
  <si>
    <t>GUID-35C2FBA8-2EE3-4900-A503-AD942CD1A28F</t>
  </si>
  <si>
    <t>Essential skills videos</t>
  </si>
  <si>
    <t>GUID-37D6B618-2246-4A4C-AC35-454CF30093F8.htm</t>
  </si>
  <si>
    <t>GUID-28BAE90A-0CDB-430E-A7E8-5D5E0C6AAA55.htm</t>
  </si>
  <si>
    <t>GUID-C74663B3-D7D9-49D7-B5BD-D60AF82F8FD5.htm</t>
  </si>
  <si>
    <t>GUID-88F0764D-9282-4440-A13A-34248C485122.htm</t>
  </si>
  <si>
    <t>GUID-BF63A1C4-A9F3-457E-AAD6-D84C434A3767.htm</t>
  </si>
  <si>
    <t>GUID-37D6B618-2246-4A4C-AC35-454CF30093F8</t>
  </si>
  <si>
    <t>Introduction to features and geometry</t>
  </si>
  <si>
    <t>https://knowledge.autodesk.com/support/featurecam/downloads/caas/downloads/content/featurecam-2019-essential-skills-demonstration-files.html</t>
  </si>
  <si>
    <t>GUID-28BAE90A-0CDB-430E-A7E8-5D5E0C6AAA55</t>
  </si>
  <si>
    <t>Automatic feature recognition</t>
  </si>
  <si>
    <t>GUID-C74663B3-D7D9-49D7-B5BD-D60AF82F8FD5</t>
  </si>
  <si>
    <t>Interactive feature recognition</t>
  </si>
  <si>
    <t>GUID-88F0764D-9282-4440-A13A-34248C485122</t>
  </si>
  <si>
    <t>Introduction to turning</t>
  </si>
  <si>
    <t>GUID-BF63A1C4-A9F3-457E-AAD6-D84C434A3767</t>
  </si>
  <si>
    <t>Part handling for turning</t>
  </si>
  <si>
    <t>GUID-19C3B96C-40F9-410E-AEDA-66ACAF2CE19D</t>
  </si>
  <si>
    <t>Workflow: Basic Product Installation</t>
  </si>
  <si>
    <t>Troubleshoot Installation Issues</t>
  </si>
  <si>
    <t>https://knowledge.autodesk.com/search-result/caas/sfdcarticles/sfdcarticles/Troubleshooting-Installation-Errors.html</t>
  </si>
  <si>
    <t>https://knowledge.autodesk.com/</t>
  </si>
  <si>
    <t>install_workflow_about_installation_prerequisites.htm</t>
  </si>
  <si>
    <t>install_workflow_to_download_product_software.htm</t>
  </si>
  <si>
    <t>install_workflow_configure_install_products.htm</t>
  </si>
  <si>
    <t>install_workflow_to_download_language_packs.htm</t>
  </si>
  <si>
    <t>install_workflow_get_started_using_product.htm</t>
  </si>
  <si>
    <t>basic_maint_workflow_update_product.htm</t>
  </si>
  <si>
    <t>GUID-AD817657-43BD-4571-B887-5326B358C54C</t>
  </si>
  <si>
    <t>Workflow: Planning, Installing, and Configuring Network Licenses</t>
  </si>
  <si>
    <t>licensing_workflow_plan_network_license.htm</t>
  </si>
  <si>
    <t>licensing_workflow_install_NLM.htm</t>
  </si>
  <si>
    <t>licensing_workflow_install_license_file.htm</t>
  </si>
  <si>
    <t>GUID-70C4EB01-0675-4960-BCFC-D1C1F1309CB0.htm</t>
  </si>
  <si>
    <t>license_workflow_license_options.htm</t>
  </si>
  <si>
    <t>GUID-D3E6CC71-2199-471A-907C-18685696A7E3</t>
  </si>
  <si>
    <t>Workflow: Creating a Network Deployment</t>
  </si>
  <si>
    <t>deployment_workflow_prepare_deployment.htm</t>
  </si>
  <si>
    <t>deployment_workflow_create_network_share.htm</t>
  </si>
  <si>
    <t>deployment_workflow_general_settings.htm</t>
  </si>
  <si>
    <t>deploym_workflow_provide_license_info.htm</t>
  </si>
  <si>
    <t>deployment_workflow_customize_product.htm</t>
  </si>
  <si>
    <t>deployment_workflow_specify_product_updates.htm</t>
  </si>
  <si>
    <t>deployment_workflow_distribute.htm</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</si>
</sst>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16" fillId="33" borderId="0" xfId="0" applyFont="1" applyFill="1"/>
    <xf numFmtId="0" fontId="18" fillId="33" borderId="0" xfId="42" applyFill="1"/>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help-staging.autodesk.com/view/FCAM/2019/ENU/?guid=GUID-C7BEC72D-842C-4F34-A0EC-0D6E0459DFE6" TargetMode="External"/><Relationship Id="rId21" Type="http://schemas.openxmlformats.org/officeDocument/2006/relationships/hyperlink" Target="http://help-staging.autodesk.com/view/FCAM/2019/ENU/?guid=GUID-8C720FFE-8C96-4E11-9BB7-49CB1456D73E" TargetMode="External"/><Relationship Id="rId170" Type="http://schemas.openxmlformats.org/officeDocument/2006/relationships/hyperlink" Target="http://help-staging.autodesk.com/view/FCAM/2019/ENU/?guid=GUID-F726F3D8-DEB5-4461-9A79-6F90BE9156AF" TargetMode="External"/><Relationship Id="rId268" Type="http://schemas.openxmlformats.org/officeDocument/2006/relationships/hyperlink" Target="http://help-staging.autodesk.com/view/FCAM/2019/ENU/?guid=GUID-3837CF53-1D77-49A2-B9A3-052CB216D4C4" TargetMode="External"/><Relationship Id="rId475" Type="http://schemas.openxmlformats.org/officeDocument/2006/relationships/hyperlink" Target="http://help-staging.autodesk.com/view/FCAM/2019/ENU/?guid=GUID-91BEAAE0-DB2E-4159-AEAA-53786BE03CE9" TargetMode="External"/><Relationship Id="rId682" Type="http://schemas.openxmlformats.org/officeDocument/2006/relationships/hyperlink" Target="http://help-staging.autodesk.com/view/FCAM/2019/ENU/?guid=GUID-0F7020CA-531E-43AB-A6F3-9391BAB81677" TargetMode="External"/><Relationship Id="rId128" Type="http://schemas.openxmlformats.org/officeDocument/2006/relationships/hyperlink" Target="http://help-staging.autodesk.com/view/FCAM/2019/ENU/?guid=GUID-F5081D31-6B3A-4329-A338-F947095BA0D2" TargetMode="External"/><Relationship Id="rId335" Type="http://schemas.openxmlformats.org/officeDocument/2006/relationships/hyperlink" Target="http://help-staging.autodesk.com/view/FCAM/2019/ENU/?guid=GUID-7F1E128F-95E7-42CD-878D-F4DFC9460C45" TargetMode="External"/><Relationship Id="rId542" Type="http://schemas.openxmlformats.org/officeDocument/2006/relationships/hyperlink" Target="http://help-staging.autodesk.com/view/FCAM/2019/ENU/?guid=GUID-01975D1B-91E0-47E6-B146-A6183F5F3E35" TargetMode="External"/><Relationship Id="rId987" Type="http://schemas.openxmlformats.org/officeDocument/2006/relationships/hyperlink" Target="http://help-staging.autodesk.com/view/FCAM/2019/ENU/?guid=GUID-5D28D497-2F7F-43E4-89BF-9F4D7E3716DC" TargetMode="External"/><Relationship Id="rId1172" Type="http://schemas.openxmlformats.org/officeDocument/2006/relationships/hyperlink" Target="http://help-staging.autodesk.com/view/FCAM/2019/ENU/?guid=GUID-39AF0059-6B93-413C-977B-87C00FDB3E87" TargetMode="External"/><Relationship Id="rId402" Type="http://schemas.openxmlformats.org/officeDocument/2006/relationships/hyperlink" Target="http://help-staging.autodesk.com/view/FCAM/2019/ENU/?guid=GUID-77392710-80C7-4392-A2FE-12FADA54DCB0" TargetMode="External"/><Relationship Id="rId847" Type="http://schemas.openxmlformats.org/officeDocument/2006/relationships/hyperlink" Target="http://help-staging.autodesk.com/view/FCAM/2019/ENU/?guid=GUID-6C1125FA-BBEC-4122-BB84-B6B4C7800187" TargetMode="External"/><Relationship Id="rId1032" Type="http://schemas.openxmlformats.org/officeDocument/2006/relationships/hyperlink" Target="http://help-staging.autodesk.com/view/FCAM/2019/ENU/?guid=GUID-3D7D4177-C16F-45A4-80D6-7B0FD95C4F71" TargetMode="External"/><Relationship Id="rId1477" Type="http://schemas.openxmlformats.org/officeDocument/2006/relationships/hyperlink" Target="http://help-staging.autodesk.com/view/FCAM/2019/ENU/?guid=GUID-E44948AF-90B1-47CB-9FC7-60D16276B558" TargetMode="External"/><Relationship Id="rId707" Type="http://schemas.openxmlformats.org/officeDocument/2006/relationships/hyperlink" Target="http://help-staging.autodesk.com/view/FCAM/2019/ENU/?guid=GUID-C928DC22-D622-4C1D-AC35-2F18FC7B0C97" TargetMode="External"/><Relationship Id="rId914" Type="http://schemas.openxmlformats.org/officeDocument/2006/relationships/hyperlink" Target="http://help-staging.autodesk.com/view/FCAM/2019/ENU/?guid=GUID-5AC6F9C7-3C6C-4E49-8798-47CCC13091A1" TargetMode="External"/><Relationship Id="rId1337" Type="http://schemas.openxmlformats.org/officeDocument/2006/relationships/hyperlink" Target="http://help-staging.autodesk.com/view/FCAM/2019/ENU/?guid=GUID-1304B5AE-0F54-4AC6-B435-791AE20110CC" TargetMode="External"/><Relationship Id="rId1544" Type="http://schemas.openxmlformats.org/officeDocument/2006/relationships/hyperlink" Target="http://help-staging.autodesk.com/view/FCAM/2019/ENU/?guid=GUID-A2F6476B-4038-4B6E-AE9D-3AB442CB2424" TargetMode="External"/><Relationship Id="rId43" Type="http://schemas.openxmlformats.org/officeDocument/2006/relationships/hyperlink" Target="http://help-staging.autodesk.com/view/FCAM/2019/ENU/?guid=GUID-76600E35-E9E9-4705-A70F-95764DE59939" TargetMode="External"/><Relationship Id="rId1404" Type="http://schemas.openxmlformats.org/officeDocument/2006/relationships/hyperlink" Target="http://help-staging.autodesk.com/view/FCAM/2019/ENU/?guid=GUID-FB3C2655-B1FB-4CF0-AEB2-AC864AF86E9A" TargetMode="External"/><Relationship Id="rId1611" Type="http://schemas.openxmlformats.org/officeDocument/2006/relationships/hyperlink" Target="http://help-staging.autodesk.com/view/FCAM/2019/ENU/?guid=GUID-8DDD2BB8-B3BB-4AEC-A6DC-5EAA73AB7449" TargetMode="External"/><Relationship Id="rId192" Type="http://schemas.openxmlformats.org/officeDocument/2006/relationships/hyperlink" Target="http://help-staging.autodesk.com/view/FCAM/2019/ENU/?guid=GUID-9DC2CD0E-6D32-4239-955D-703F06F61C2B" TargetMode="External"/><Relationship Id="rId497" Type="http://schemas.openxmlformats.org/officeDocument/2006/relationships/hyperlink" Target="http://help-staging.autodesk.com/view/FCAM/2019/ENU/?guid=GUID-1744BF10-53E3-47C5-9F9D-D20976E7228A" TargetMode="External"/><Relationship Id="rId357" Type="http://schemas.openxmlformats.org/officeDocument/2006/relationships/hyperlink" Target="http://help-staging.autodesk.com/view/FCAM/2019/ENU/?guid=GUID-047FB43F-E5F9-4101-BA9C-34B52763605B" TargetMode="External"/><Relationship Id="rId1194" Type="http://schemas.openxmlformats.org/officeDocument/2006/relationships/hyperlink" Target="http://help-staging.autodesk.com/view/FCAM/2019/ENU/?guid=GUID-C4057A3B-41DA-4054-BCB2-055E17A376C7" TargetMode="External"/><Relationship Id="rId217" Type="http://schemas.openxmlformats.org/officeDocument/2006/relationships/hyperlink" Target="http://help-staging.autodesk.com/view/FCAM/2019/ENU/?guid=GUID-78E2C340-1207-48C0-AC9E-28F866ACDC19" TargetMode="External"/><Relationship Id="rId564" Type="http://schemas.openxmlformats.org/officeDocument/2006/relationships/hyperlink" Target="http://help-staging.autodesk.com/view/FCAM/2019/ENU/?guid=GUID-E53782D9-44CB-46B3-B78F-360820A087E9" TargetMode="External"/><Relationship Id="rId771" Type="http://schemas.openxmlformats.org/officeDocument/2006/relationships/hyperlink" Target="http://help-staging.autodesk.com/view/FCAM/2019/ENU/?guid=GUID-2E09DF3A-6F51-4A31-85ED-A135A733AD6F" TargetMode="External"/><Relationship Id="rId869" Type="http://schemas.openxmlformats.org/officeDocument/2006/relationships/hyperlink" Target="http://help-staging.autodesk.com/view/FCAM/2019/ENU/?guid=GUID-9A84545D-A30F-4F45-A2D1-F645E397BA56" TargetMode="External"/><Relationship Id="rId1499" Type="http://schemas.openxmlformats.org/officeDocument/2006/relationships/hyperlink" Target="http://help-staging.autodesk.com/view/FCAM/2019/ENU/?guid=GUID-C557FD0B-2E78-4E4B-AED8-BFDA68C2421A" TargetMode="External"/><Relationship Id="rId424" Type="http://schemas.openxmlformats.org/officeDocument/2006/relationships/hyperlink" Target="http://help-staging.autodesk.com/view/FCAM/2019/ENU/?guid=GUID-7F5589DF-448F-4B52-9375-C5CE0DFE75AF" TargetMode="External"/><Relationship Id="rId631" Type="http://schemas.openxmlformats.org/officeDocument/2006/relationships/hyperlink" Target="http://help-staging.autodesk.com/view/FCAM/2019/ENU/?guid=GUID-FF9110DC-0D80-4125-B476-75541F4417C5" TargetMode="External"/><Relationship Id="rId729" Type="http://schemas.openxmlformats.org/officeDocument/2006/relationships/hyperlink" Target="http://help-staging.autodesk.com/view/FCAM/2019/ENU/?guid=GUID-41D88E6D-BFB5-46DA-BC3B-F8E7F8593C88" TargetMode="External"/><Relationship Id="rId1054" Type="http://schemas.openxmlformats.org/officeDocument/2006/relationships/hyperlink" Target="http://help-staging.autodesk.com/view/FCAM/2019/ENU/?guid=GUID-73C72B9E-72B8-4347-8146-ECA13A5B0880" TargetMode="External"/><Relationship Id="rId1261" Type="http://schemas.openxmlformats.org/officeDocument/2006/relationships/hyperlink" Target="http://help-staging.autodesk.com/view/FCAM/2019/ENU/?guid=GUID-956EA6FE-2FE0-4976-BF30-22C6853E17BA" TargetMode="External"/><Relationship Id="rId1359" Type="http://schemas.openxmlformats.org/officeDocument/2006/relationships/hyperlink" Target="http://help-staging.autodesk.com/view/FCAM/2019/ENU/?guid=GUID-02E16366-7D97-481E-BE4F-5A550E7467CD" TargetMode="External"/><Relationship Id="rId936" Type="http://schemas.openxmlformats.org/officeDocument/2006/relationships/hyperlink" Target="http://help-staging.autodesk.com/view/FCAM/2019/ENU/?guid=GUID-59443728-CA80-4C51-ABA9-625DBDE4D0A9" TargetMode="External"/><Relationship Id="rId1121" Type="http://schemas.openxmlformats.org/officeDocument/2006/relationships/hyperlink" Target="http://help-staging.autodesk.com/view/FCAM/2019/ENU/?guid=GUID-EF277033-CCF2-406F-B4C5-B09FFA3DA9D4" TargetMode="External"/><Relationship Id="rId1219" Type="http://schemas.openxmlformats.org/officeDocument/2006/relationships/hyperlink" Target="http://help-staging.autodesk.com/view/FCAM/2019/ENU/?guid=GUID-89165745-ED2C-4CD8-AAC4-558B01FBB4D7" TargetMode="External"/><Relationship Id="rId1566" Type="http://schemas.openxmlformats.org/officeDocument/2006/relationships/hyperlink" Target="http://help-staging.autodesk.com/view/FCAM/2019/ENU/?guid=GUID-C7CC463A-048F-460E-8CEC-D0FF88B07688" TargetMode="External"/><Relationship Id="rId65" Type="http://schemas.openxmlformats.org/officeDocument/2006/relationships/hyperlink" Target="http://help-staging.autodesk.com/view/FCAM/2019/ENU/?guid=GUID-CFA8C4CC-F08A-4070-A196-C3008C209C23" TargetMode="External"/><Relationship Id="rId1426" Type="http://schemas.openxmlformats.org/officeDocument/2006/relationships/hyperlink" Target="http://help-staging.autodesk.com/view/FCAM/2019/ENU/?guid=GUID-5457C9E5-E646-44B1-A087-95B0410B5C84" TargetMode="External"/><Relationship Id="rId1633" Type="http://schemas.openxmlformats.org/officeDocument/2006/relationships/hyperlink" Target="http://help-staging.autodesk.com/view/FCAM/2019/ENU/?guid=GUID-A8A7DD12-5190-4C34-B3C2-1896B0CAF0CB" TargetMode="External"/><Relationship Id="rId281" Type="http://schemas.openxmlformats.org/officeDocument/2006/relationships/hyperlink" Target="http://help-staging.autodesk.com/view/FCAM/2019/ENU/?guid=GUID-24C138F3-B741-4BE0-9F7D-10E12F20B17F" TargetMode="External"/><Relationship Id="rId141" Type="http://schemas.openxmlformats.org/officeDocument/2006/relationships/hyperlink" Target="http://help-staging.autodesk.com/view/FCAM/2019/ENU/?guid=GUID-37A48753-02EA-49AF-9896-B225F0A5CDE2" TargetMode="External"/><Relationship Id="rId379" Type="http://schemas.openxmlformats.org/officeDocument/2006/relationships/hyperlink" Target="http://help-staging.autodesk.com/view/FCAM/2019/ENU/?guid=GUID-018BA93D-824A-48DC-BF4B-C795914A57B6" TargetMode="External"/><Relationship Id="rId586" Type="http://schemas.openxmlformats.org/officeDocument/2006/relationships/hyperlink" Target="http://help-staging.autodesk.com/view/FCAM/2019/ENU/?guid=GUID-A570EFCE-2076-46EC-8BA4-3E4B40922877" TargetMode="External"/><Relationship Id="rId793" Type="http://schemas.openxmlformats.org/officeDocument/2006/relationships/hyperlink" Target="http://help-staging.autodesk.com/view/FCAM/2019/ENU/?guid=GUID-E16A911B-D6BF-4998-9E2E-1B2C9892B904" TargetMode="External"/><Relationship Id="rId7" Type="http://schemas.openxmlformats.org/officeDocument/2006/relationships/hyperlink" Target="http://help-staging.autodesk.com/view/FCAM/2019/ENU/?guid=GUID-BDBE63C1-740E-480C-BD09-5904BF3789E2" TargetMode="External"/><Relationship Id="rId239" Type="http://schemas.openxmlformats.org/officeDocument/2006/relationships/hyperlink" Target="http://help-staging.autodesk.com/view/FCAM/2019/ENU/?guid=GUID-033CB7DC-0E1F-428E-8495-784684B3DACD" TargetMode="External"/><Relationship Id="rId446" Type="http://schemas.openxmlformats.org/officeDocument/2006/relationships/hyperlink" Target="http://help-staging.autodesk.com/view/FCAM/2019/ENU/?guid=GUID-4B7E73B8-28C7-4F90-AD8D-8EE12E451D86" TargetMode="External"/><Relationship Id="rId653" Type="http://schemas.openxmlformats.org/officeDocument/2006/relationships/hyperlink" Target="http://help-staging.autodesk.com/view/FCAM/2019/ENU/?guid=GUID-7E2E9713-84EE-4963-931F-602CC53336A4" TargetMode="External"/><Relationship Id="rId1076" Type="http://schemas.openxmlformats.org/officeDocument/2006/relationships/hyperlink" Target="http://help-staging.autodesk.com/view/FCAM/2019/ENU/?guid=GUID-7DB03B8A-7A21-48EE-83A0-2D0544A8D18B" TargetMode="External"/><Relationship Id="rId1283" Type="http://schemas.openxmlformats.org/officeDocument/2006/relationships/hyperlink" Target="http://help-staging.autodesk.com/view/FCAM/2019/ENU/?guid=GUID-961E2238-2A1E-4A7B-AAAE-4EAA0DF668C2" TargetMode="External"/><Relationship Id="rId1490" Type="http://schemas.openxmlformats.org/officeDocument/2006/relationships/hyperlink" Target="http://help-staging.autodesk.com/view/FCAM/2019/ENU/?guid=GUID-E043399E-ADB7-40B0-9C4C-EF8C1B6A3A8C" TargetMode="External"/><Relationship Id="rId306" Type="http://schemas.openxmlformats.org/officeDocument/2006/relationships/hyperlink" Target="http://help-staging.autodesk.com/view/FCAM/2019/ENU/?guid=GUID-48660049-F0DA-46CB-A435-4DED4C7FB36B" TargetMode="External"/><Relationship Id="rId860" Type="http://schemas.openxmlformats.org/officeDocument/2006/relationships/hyperlink" Target="http://help-staging.autodesk.com/view/FCAM/2019/ENU/?guid=GUID-7D473278-D047-497C-9A37-2E77F8A224DD" TargetMode="External"/><Relationship Id="rId958" Type="http://schemas.openxmlformats.org/officeDocument/2006/relationships/hyperlink" Target="http://help-staging.autodesk.com/view/FCAM/2019/ENU/?guid=GUID-4A431C8B-3338-4938-9380-02853DACA91A" TargetMode="External"/><Relationship Id="rId1143" Type="http://schemas.openxmlformats.org/officeDocument/2006/relationships/hyperlink" Target="http://help-staging.autodesk.com/view/FCAM/2019/ENU/?guid=GUID-764311C6-7181-4531-911B-7DD7658731D3" TargetMode="External"/><Relationship Id="rId1588" Type="http://schemas.openxmlformats.org/officeDocument/2006/relationships/hyperlink" Target="http://help-staging.autodesk.com/view/FCAM/2019/ENU/?guid=GUID-70F3475A-8292-490D-9C11-956C66FC5587" TargetMode="External"/><Relationship Id="rId87" Type="http://schemas.openxmlformats.org/officeDocument/2006/relationships/hyperlink" Target="http://help-staging.autodesk.com/view/FCAM/2019/ENU/?guid=GUID-545879A9-CAB0-4ABE-9EC0-B7B1FCF41450" TargetMode="External"/><Relationship Id="rId513" Type="http://schemas.openxmlformats.org/officeDocument/2006/relationships/hyperlink" Target="http://help-staging.autodesk.com/view/FCAM/2019/ENU/?guid=GUID-0F256F17-895D-418C-A0DC-5372D92E74A0" TargetMode="External"/><Relationship Id="rId720" Type="http://schemas.openxmlformats.org/officeDocument/2006/relationships/hyperlink" Target="http://help-staging.autodesk.com/view/FCAM/2019/ENU/?guid=GUID-73A54E11-8C60-4BBB-B190-C662309E3835" TargetMode="External"/><Relationship Id="rId818" Type="http://schemas.openxmlformats.org/officeDocument/2006/relationships/hyperlink" Target="http://help-staging.autodesk.com/view/FCAM/2019/ENU/?guid=GUID-88B82FC3-1BF8-4D4C-8A0D-B43F4FBAEB01" TargetMode="External"/><Relationship Id="rId1350" Type="http://schemas.openxmlformats.org/officeDocument/2006/relationships/hyperlink" Target="http://help-staging.autodesk.com/view/FCAM/2019/ENU/?guid=GUID-C00B153A-A0DE-4761-B708-54EE00AA6F4D" TargetMode="External"/><Relationship Id="rId1448" Type="http://schemas.openxmlformats.org/officeDocument/2006/relationships/hyperlink" Target="http://help-staging.autodesk.com/view/FCAM/2019/ENU/?guid=GUID-6F370408-16EF-4DF7-9940-1E33506AEC1B" TargetMode="External"/><Relationship Id="rId1655" Type="http://schemas.openxmlformats.org/officeDocument/2006/relationships/hyperlink" Target="http://help-staging.autodesk.com/view/FCAM/2019/ENU/?guid=GUID-F4456670-14FC-4068-AC98-14D7993B4B83" TargetMode="External"/><Relationship Id="rId1003" Type="http://schemas.openxmlformats.org/officeDocument/2006/relationships/hyperlink" Target="http://help-staging.autodesk.com/view/FCAM/2019/ENU/?guid=GUID-E2891B42-6472-4F3F-B7EE-A7B2231DDDB4" TargetMode="External"/><Relationship Id="rId1210" Type="http://schemas.openxmlformats.org/officeDocument/2006/relationships/hyperlink" Target="http://help-staging.autodesk.com/view/FCAM/2019/ENU/?guid=GUID-CAD758FC-8D27-4C81-82BC-F72E2569496D" TargetMode="External"/><Relationship Id="rId1308" Type="http://schemas.openxmlformats.org/officeDocument/2006/relationships/hyperlink" Target="http://help-staging.autodesk.com/view/FCAM/2019/ENU/?guid=GUID-663B685F-1859-4CDF-AEB9-CB3828FD177F" TargetMode="External"/><Relationship Id="rId1515" Type="http://schemas.openxmlformats.org/officeDocument/2006/relationships/hyperlink" Target="http://help-staging.autodesk.com/view/FCAM/2019/ENU/?guid=GUID-C0DA754D-1237-4756-BA20-7031F97111BA" TargetMode="External"/><Relationship Id="rId14" Type="http://schemas.openxmlformats.org/officeDocument/2006/relationships/hyperlink" Target="http://help-staging.autodesk.com/view/FCAM/2019/ENU/?guid=GUID-73305F45-E4C0-4BED-934C-BAEF39448E1C" TargetMode="External"/><Relationship Id="rId163" Type="http://schemas.openxmlformats.org/officeDocument/2006/relationships/hyperlink" Target="http://help-staging.autodesk.com/view/FCAM/2019/ENU/?guid=GUID-EA770162-03ED-4269-9C5A-29E071D8B1F8" TargetMode="External"/><Relationship Id="rId370" Type="http://schemas.openxmlformats.org/officeDocument/2006/relationships/hyperlink" Target="http://help-staging.autodesk.com/view/FCAM/2019/ENU/?guid=GUID-5446CBBF-2D16-46BA-BE79-1164804FFACA" TargetMode="External"/><Relationship Id="rId230" Type="http://schemas.openxmlformats.org/officeDocument/2006/relationships/hyperlink" Target="http://help-staging.autodesk.com/view/FCAM/2019/ENU/?guid=GUID-90FA526A-F40D-45B5-84A7-3612A8CFF9B9" TargetMode="External"/><Relationship Id="rId468" Type="http://schemas.openxmlformats.org/officeDocument/2006/relationships/hyperlink" Target="http://help-staging.autodesk.com/view/FCAM/2019/ENU/?guid=GUID-846449E9-C811-4461-8F68-E21F19C8FC86" TargetMode="External"/><Relationship Id="rId675" Type="http://schemas.openxmlformats.org/officeDocument/2006/relationships/hyperlink" Target="http://help-staging.autodesk.com/view/FCAM/2019/ENU/?guid=GUID-963C77CD-6561-43E6-A2F0-58333D4F51AF" TargetMode="External"/><Relationship Id="rId882" Type="http://schemas.openxmlformats.org/officeDocument/2006/relationships/hyperlink" Target="http://help-staging.autodesk.com/view/FCAM/2019/ENU/?guid=GUID-9492AB29-822A-4ED2-BA2C-B79110C8D5E0" TargetMode="External"/><Relationship Id="rId1098" Type="http://schemas.openxmlformats.org/officeDocument/2006/relationships/hyperlink" Target="http://help-staging.autodesk.com/view/FCAM/2019/ENU/?guid=GUID-484E1007-7B38-4EB9-8E3D-F7B1D7541CAE" TargetMode="External"/><Relationship Id="rId328" Type="http://schemas.openxmlformats.org/officeDocument/2006/relationships/hyperlink" Target="http://help-staging.autodesk.com/view/FCAM/2019/ENU/?guid=GUID-700B0AC0-4D46-4A50-AB86-23FBB6373552" TargetMode="External"/><Relationship Id="rId535" Type="http://schemas.openxmlformats.org/officeDocument/2006/relationships/hyperlink" Target="http://help-staging.autodesk.com/view/FCAM/2019/ENU/?guid=GUID-F7BA8040-9CE5-4C30-B6E0-E6B5C6D2AA64" TargetMode="External"/><Relationship Id="rId742" Type="http://schemas.openxmlformats.org/officeDocument/2006/relationships/hyperlink" Target="http://help-staging.autodesk.com/view/FCAM/2019/ENU/?guid=GUID-3ED879DE-F10A-4477-8F8E-BC47F9FA65B7" TargetMode="External"/><Relationship Id="rId1165" Type="http://schemas.openxmlformats.org/officeDocument/2006/relationships/hyperlink" Target="http://help-staging.autodesk.com/view/FCAM/2019/ENU/?guid=GUID-6F361F9D-FDD8-47DE-9105-C23764231EE2" TargetMode="External"/><Relationship Id="rId1372" Type="http://schemas.openxmlformats.org/officeDocument/2006/relationships/hyperlink" Target="http://help-staging.autodesk.com/view/FCAM/2019/ENU/?guid=GUID-E86482FE-C813-40F0-A153-E0724F64DF5F" TargetMode="External"/><Relationship Id="rId602" Type="http://schemas.openxmlformats.org/officeDocument/2006/relationships/hyperlink" Target="http://help-staging.autodesk.com/view/FCAM/2019/ENU/?guid=GUID-065DC8BA-FB1D-4FAD-87BA-50261983446C" TargetMode="External"/><Relationship Id="rId1025" Type="http://schemas.openxmlformats.org/officeDocument/2006/relationships/hyperlink" Target="http://help-staging.autodesk.com/view/FCAM/2019/ENU/?guid=GUID-1F63E89F-DD7D-4636-B183-5308AD75F8F4" TargetMode="External"/><Relationship Id="rId1232" Type="http://schemas.openxmlformats.org/officeDocument/2006/relationships/hyperlink" Target="http://help-staging.autodesk.com/view/FCAM/2019/ENU/?guid=GUID-04273396-AC67-4A70-B2D1-EEE7F4B8990D" TargetMode="External"/><Relationship Id="rId907" Type="http://schemas.openxmlformats.org/officeDocument/2006/relationships/hyperlink" Target="http://help-staging.autodesk.com/view/FCAM/2019/ENU/?guid=GUID-85FC9AD3-0072-42E4-BBC7-1E88455EE30E" TargetMode="External"/><Relationship Id="rId1537" Type="http://schemas.openxmlformats.org/officeDocument/2006/relationships/hyperlink" Target="http://help-staging.autodesk.com/view/FCAM/2019/ENU/?guid=GUID-3260FE6D-1B57-4368-B2B4-D12853C57FE6" TargetMode="External"/><Relationship Id="rId36" Type="http://schemas.openxmlformats.org/officeDocument/2006/relationships/hyperlink" Target="http://help-staging.autodesk.com/view/FCAM/2019/ENU/?guid=GUID-5FCCD8B0-4712-42C9-A307-9627D78D3D9A" TargetMode="External"/><Relationship Id="rId1604" Type="http://schemas.openxmlformats.org/officeDocument/2006/relationships/hyperlink" Target="http://help-staging.autodesk.com/view/FCAM/2019/ENU/?guid=GUID-9F19978C-EB8B-411C-AE1F-49BDD7E6279E" TargetMode="External"/><Relationship Id="rId185" Type="http://schemas.openxmlformats.org/officeDocument/2006/relationships/hyperlink" Target="http://help-staging.autodesk.com/view/FCAM/2019/ENU/?guid=GUID-38782F1C-A356-435F-8CC9-324CA4C355E5" TargetMode="External"/><Relationship Id="rId392" Type="http://schemas.openxmlformats.org/officeDocument/2006/relationships/hyperlink" Target="http://help-staging.autodesk.com/view/FCAM/2019/ENU/?guid=GUID-9C3DFD17-71C9-41AF-A9BC-D530A376C103" TargetMode="External"/><Relationship Id="rId697" Type="http://schemas.openxmlformats.org/officeDocument/2006/relationships/hyperlink" Target="http://help-staging.autodesk.com/view/FCAM/2019/ENU/?guid=GUID-5915D57D-31A2-4988-B2E3-F41C46778EA6" TargetMode="External"/><Relationship Id="rId252" Type="http://schemas.openxmlformats.org/officeDocument/2006/relationships/hyperlink" Target="http://help-staging.autodesk.com/view/FCAM/2019/ENU/?guid=GUID-93136574-C69B-41AD-91D3-0C071FD12A13" TargetMode="External"/><Relationship Id="rId1187" Type="http://schemas.openxmlformats.org/officeDocument/2006/relationships/hyperlink" Target="http://help-staging.autodesk.com/view/FCAM/2019/ENU/?guid=GUID-0A3DE821-82CF-4405-BBB2-4279C1453ED0" TargetMode="External"/><Relationship Id="rId112" Type="http://schemas.openxmlformats.org/officeDocument/2006/relationships/hyperlink" Target="http://help-staging.autodesk.com/view/FCAM/2019/ENU/?guid=GUID-E68D0081-511B-467C-92BE-63E52D0842AD" TargetMode="External"/><Relationship Id="rId557" Type="http://schemas.openxmlformats.org/officeDocument/2006/relationships/hyperlink" Target="http://help-staging.autodesk.com/view/FCAM/2019/ENU/?guid=GUID-222857FA-A918-4FEA-95E8-2B12C93954D0" TargetMode="External"/><Relationship Id="rId764" Type="http://schemas.openxmlformats.org/officeDocument/2006/relationships/hyperlink" Target="http://help-staging.autodesk.com/view/FCAM/2019/ENU/?guid=GUID-D7EAE934-0DEE-499D-B075-99ABB9B04B8C" TargetMode="External"/><Relationship Id="rId971" Type="http://schemas.openxmlformats.org/officeDocument/2006/relationships/hyperlink" Target="http://help-staging.autodesk.com/view/FCAM/2019/ENU/?guid=GUID-DEE8F55A-3C90-4DD4-8FD4-285EB3BC3FEF" TargetMode="External"/><Relationship Id="rId1394" Type="http://schemas.openxmlformats.org/officeDocument/2006/relationships/hyperlink" Target="http://help-staging.autodesk.com/view/FCAM/2019/ENU/?guid=GUID-23BD6F0C-8EB7-4C59-8C2E-97C25B31B6B9" TargetMode="External"/><Relationship Id="rId417" Type="http://schemas.openxmlformats.org/officeDocument/2006/relationships/hyperlink" Target="http://help-staging.autodesk.com/view/FCAM/2019/ENU/?guid=GUID-34E5FB22-C4D6-45BF-BC5E-3C4E1F85B2C3" TargetMode="External"/><Relationship Id="rId624" Type="http://schemas.openxmlformats.org/officeDocument/2006/relationships/hyperlink" Target="http://help-staging.autodesk.com/view/FCAM/2019/ENU/?guid=GUID-621B940D-B4A7-4F49-A75B-37314EBE265E" TargetMode="External"/><Relationship Id="rId831" Type="http://schemas.openxmlformats.org/officeDocument/2006/relationships/hyperlink" Target="http://help-staging.autodesk.com/view/FCAM/2019/ENU/?guid=GUID-CF0A6E4A-3C1A-4080-855C-5F3A645D16A8" TargetMode="External"/><Relationship Id="rId1047" Type="http://schemas.openxmlformats.org/officeDocument/2006/relationships/hyperlink" Target="http://help-staging.autodesk.com/view/FCAM/2019/ENU/?guid=GUID-BD8B3649-ADBC-4D2D-8958-33926137F0CB" TargetMode="External"/><Relationship Id="rId1254" Type="http://schemas.openxmlformats.org/officeDocument/2006/relationships/hyperlink" Target="http://help-staging.autodesk.com/view/FCAM/2019/ENU/?guid=GUID-B1B52E94-F7F2-4D89-B539-737BF7573FF8" TargetMode="External"/><Relationship Id="rId1461" Type="http://schemas.openxmlformats.org/officeDocument/2006/relationships/hyperlink" Target="http://help-staging.autodesk.com/view/FCAM/2019/ENU/?guid=GUID-C9DB12B4-8555-4029-BBB3-BEC8AA8125AE" TargetMode="External"/><Relationship Id="rId929" Type="http://schemas.openxmlformats.org/officeDocument/2006/relationships/hyperlink" Target="http://help-staging.autodesk.com/view/FCAM/2019/ENU/?guid=GUID-D18001AA-EEE5-4735-A311-8CCB25D645F5" TargetMode="External"/><Relationship Id="rId1114" Type="http://schemas.openxmlformats.org/officeDocument/2006/relationships/hyperlink" Target="http://help-staging.autodesk.com/view/FCAM/2019/ENU/?guid=GUID-D327815B-841A-4D1A-AFFD-516E780DA4D6" TargetMode="External"/><Relationship Id="rId1321" Type="http://schemas.openxmlformats.org/officeDocument/2006/relationships/hyperlink" Target="http://help-staging.autodesk.com/view/FCAM/2019/ENU/?guid=GUID-D75791FE-7326-41B4-B094-19629733C734" TargetMode="External"/><Relationship Id="rId1559" Type="http://schemas.openxmlformats.org/officeDocument/2006/relationships/hyperlink" Target="http://help-staging.autodesk.com/view/FCAM/2019/ENU/?guid=GUID-278AAA06-B7CC-4087-9124-DFBD4DFBE2FF" TargetMode="External"/><Relationship Id="rId58" Type="http://schemas.openxmlformats.org/officeDocument/2006/relationships/hyperlink" Target="http://help-staging.autodesk.com/view/FCAM/2019/ENU/?guid=GUID-802AA0F3-AC45-4478-AE03-37A8511CCA46" TargetMode="External"/><Relationship Id="rId1419" Type="http://schemas.openxmlformats.org/officeDocument/2006/relationships/hyperlink" Target="http://help-staging.autodesk.com/view/FCAM/2019/ENU/?guid=GUID-60A0C841-271E-44F9-8152-5F7183C0AAE6" TargetMode="External"/><Relationship Id="rId1626" Type="http://schemas.openxmlformats.org/officeDocument/2006/relationships/hyperlink" Target="http://help-staging.autodesk.com/view/FCAM/2019/ENU/?guid=GUID-D94C01F9-5077-46DB-BA05-747413A10895" TargetMode="External"/><Relationship Id="rId274" Type="http://schemas.openxmlformats.org/officeDocument/2006/relationships/hyperlink" Target="http://help-staging.autodesk.com/view/FCAM/2019/ENU/?guid=GUID-30C9DE9A-D43B-4C47-B1E4-31E99DA2FF62" TargetMode="External"/><Relationship Id="rId481" Type="http://schemas.openxmlformats.org/officeDocument/2006/relationships/hyperlink" Target="http://help-staging.autodesk.com/view/FCAM/2019/ENU/?guid=GUID-1F430106-7F36-4CC3-B343-7DDFD0C97C00" TargetMode="External"/><Relationship Id="rId134" Type="http://schemas.openxmlformats.org/officeDocument/2006/relationships/hyperlink" Target="http://help-staging.autodesk.com/view/FCAM/2019/ENU/?guid=GUID-F51E5E94-9860-4630-BA15-733294346408" TargetMode="External"/><Relationship Id="rId579" Type="http://schemas.openxmlformats.org/officeDocument/2006/relationships/hyperlink" Target="http://help-staging.autodesk.com/view/FCAM/2019/ENU/?guid=GUID-684DD82B-59BC-47AA-ACFA-980241389EC2" TargetMode="External"/><Relationship Id="rId786" Type="http://schemas.openxmlformats.org/officeDocument/2006/relationships/hyperlink" Target="http://help-staging.autodesk.com/view/FCAM/2019/ENU/?guid=GUID-54223CC9-01A6-40DA-8F95-0845ED70FA87" TargetMode="External"/><Relationship Id="rId993" Type="http://schemas.openxmlformats.org/officeDocument/2006/relationships/hyperlink" Target="http://help-staging.autodesk.com/view/FCAM/2019/ENU/?guid=GUID-1778CF57-A4DD-415D-9AFF-69251CF47D01" TargetMode="External"/><Relationship Id="rId341" Type="http://schemas.openxmlformats.org/officeDocument/2006/relationships/hyperlink" Target="http://help-staging.autodesk.com/view/FCAM/2019/ENU/?guid=GUID-C81D28CB-B78D-42A4-9D16-C7835D842D1F" TargetMode="External"/><Relationship Id="rId439" Type="http://schemas.openxmlformats.org/officeDocument/2006/relationships/hyperlink" Target="http://help-staging.autodesk.com/view/FCAM/2019/ENU/?guid=GUID-6A00AC73-680D-4A60-93B8-DAFFD1C3A532" TargetMode="External"/><Relationship Id="rId646" Type="http://schemas.openxmlformats.org/officeDocument/2006/relationships/hyperlink" Target="http://help-staging.autodesk.com/view/FCAM/2019/ENU/?guid=GUID-CA8A989B-D81D-44EC-A46F-3A648F5B6F68" TargetMode="External"/><Relationship Id="rId1069" Type="http://schemas.openxmlformats.org/officeDocument/2006/relationships/hyperlink" Target="http://help-staging.autodesk.com/view/FCAM/2019/ENU/?guid=GUID-C4888E01-7723-4787-B612-4873E0A25D4C" TargetMode="External"/><Relationship Id="rId1276" Type="http://schemas.openxmlformats.org/officeDocument/2006/relationships/hyperlink" Target="http://help-staging.autodesk.com/view/FCAM/2019/ENU/?guid=GUID-9C73A593-689C-40CD-8376-B94942566F07" TargetMode="External"/><Relationship Id="rId1483" Type="http://schemas.openxmlformats.org/officeDocument/2006/relationships/hyperlink" Target="http://help-staging.autodesk.com/view/FCAM/2019/ENU/?guid=GUID-FF5D5355-5528-4DBF-8963-16CC32C9548F" TargetMode="External"/><Relationship Id="rId201" Type="http://schemas.openxmlformats.org/officeDocument/2006/relationships/hyperlink" Target="http://help-staging.autodesk.com/view/FCAM/2019/ENU/?guid=GUID-C9A484EA-58E1-4033-A028-0F3498BAED23" TargetMode="External"/><Relationship Id="rId506" Type="http://schemas.openxmlformats.org/officeDocument/2006/relationships/hyperlink" Target="http://help-staging.autodesk.com/view/FCAM/2019/ENU/?guid=GUID-B4D5D1DE-023B-4DF7-B0E8-71BCB94A6E2F" TargetMode="External"/><Relationship Id="rId853" Type="http://schemas.openxmlformats.org/officeDocument/2006/relationships/hyperlink" Target="http://help-staging.autodesk.com/view/FCAM/2019/ENU/?guid=GUID-9C7DCC50-D45A-40E9-A48C-A4557110FE64" TargetMode="External"/><Relationship Id="rId1136" Type="http://schemas.openxmlformats.org/officeDocument/2006/relationships/hyperlink" Target="http://help-staging.autodesk.com/view/FCAM/2019/ENU/?guid=GUID-EB6F960F-4E12-463C-ADF6-8FF73BE4AE21" TargetMode="External"/><Relationship Id="rId713" Type="http://schemas.openxmlformats.org/officeDocument/2006/relationships/hyperlink" Target="http://help-staging.autodesk.com/view/FCAM/2019/ENU/?guid=GUID-C928DC22-D622-4C1D-AC35-2F18FC7B0C97" TargetMode="External"/><Relationship Id="rId920" Type="http://schemas.openxmlformats.org/officeDocument/2006/relationships/hyperlink" Target="http://help-staging.autodesk.com/view/FCAM/2019/ENU/?guid=GUID-E159F82E-A23C-43CC-B771-42025B0D5DCB" TargetMode="External"/><Relationship Id="rId1343" Type="http://schemas.openxmlformats.org/officeDocument/2006/relationships/hyperlink" Target="http://help-staging.autodesk.com/view/FCAM/2019/ENU/?guid=GUID-0B8D1E37-D436-463A-81B4-9EC37B8C599E" TargetMode="External"/><Relationship Id="rId1550" Type="http://schemas.openxmlformats.org/officeDocument/2006/relationships/hyperlink" Target="http://help-staging.autodesk.com/view/FCAM/2019/ENU/?guid=GUID-23EA103F-FA85-4BE3-B04B-09BC0AB6861A" TargetMode="External"/><Relationship Id="rId1648" Type="http://schemas.openxmlformats.org/officeDocument/2006/relationships/hyperlink" Target="http://help-staging.autodesk.com/view/FCAM/2019/ENU/?guid=GUID-6BC97457-9550-4538-9BCC-41F52A770370" TargetMode="External"/><Relationship Id="rId1203" Type="http://schemas.openxmlformats.org/officeDocument/2006/relationships/hyperlink" Target="http://help-staging.autodesk.com/view/FCAM/2019/ENU/?guid=GUID-065DC8BA-FB1D-4FAD-87BA-50261983446C" TargetMode="External"/><Relationship Id="rId1410" Type="http://schemas.openxmlformats.org/officeDocument/2006/relationships/hyperlink" Target="http://help-staging.autodesk.com/view/FCAM/2019/ENU/?guid=GUID-78CE972E-93A8-4CA6-B1C0-05EEAEB405AD" TargetMode="External"/><Relationship Id="rId1508" Type="http://schemas.openxmlformats.org/officeDocument/2006/relationships/hyperlink" Target="http://help-staging.autodesk.com/view/FCAM/2019/ENU/?guid=GUID-FBE6F4B0-0956-45DE-8CB9-B07A29BE96E5" TargetMode="External"/><Relationship Id="rId296" Type="http://schemas.openxmlformats.org/officeDocument/2006/relationships/hyperlink" Target="http://help-staging.autodesk.com/view/FCAM/2019/ENU/?guid=GUID-C1CD6C1C-B183-46CB-8772-E3E914567FEB" TargetMode="External"/><Relationship Id="rId156" Type="http://schemas.openxmlformats.org/officeDocument/2006/relationships/hyperlink" Target="http://help-staging.autodesk.com/view/FCAM/2019/ENU/?guid=GUID-8977C08B-5620-446E-8E18-8B7BAECEE2DC" TargetMode="External"/><Relationship Id="rId363" Type="http://schemas.openxmlformats.org/officeDocument/2006/relationships/hyperlink" Target="http://help-staging.autodesk.com/view/FCAM/2019/ENU/?guid=GUID-211B5379-DBAA-48AA-88EE-3EDDEB4BB92D" TargetMode="External"/><Relationship Id="rId570" Type="http://schemas.openxmlformats.org/officeDocument/2006/relationships/hyperlink" Target="http://help-staging.autodesk.com/view/FCAM/2019/ENU/?guid=GUID-29DB7BCB-FCE2-469B-B751-CE97C577EA00" TargetMode="External"/><Relationship Id="rId223" Type="http://schemas.openxmlformats.org/officeDocument/2006/relationships/hyperlink" Target="http://help-staging.autodesk.com/view/FCAM/2019/ENU/?guid=GUID-3E04BB51-7113-4E7E-B25E-8A590D4D6491" TargetMode="External"/><Relationship Id="rId430" Type="http://schemas.openxmlformats.org/officeDocument/2006/relationships/hyperlink" Target="http://help-staging.autodesk.com/view/FCAM/2019/ENU/?guid=GUID-C505251A-E913-460E-A467-ADCBAA195986" TargetMode="External"/><Relationship Id="rId668" Type="http://schemas.openxmlformats.org/officeDocument/2006/relationships/hyperlink" Target="http://help-staging.autodesk.com/view/FCAM/2019/ENU/?guid=GUID-7CD1261E-1D9E-4DE9-9A8F-41D962C645AE" TargetMode="External"/><Relationship Id="rId875" Type="http://schemas.openxmlformats.org/officeDocument/2006/relationships/hyperlink" Target="http://help-staging.autodesk.com/view/FCAM/2019/ENU/?guid=GUID-495B02F8-D250-4572-9B88-64657A2798B2" TargetMode="External"/><Relationship Id="rId1060" Type="http://schemas.openxmlformats.org/officeDocument/2006/relationships/hyperlink" Target="http://help-staging.autodesk.com/view/FCAM/2019/ENU/?guid=GUID-79D97EA2-14C6-4881-8A57-686FDE1A475B" TargetMode="External"/><Relationship Id="rId1298" Type="http://schemas.openxmlformats.org/officeDocument/2006/relationships/hyperlink" Target="http://help-staging.autodesk.com/view/FCAM/2019/ENU/?guid=GUID-D44C950B-378B-463C-8336-D28F82BEC774" TargetMode="External"/><Relationship Id="rId528" Type="http://schemas.openxmlformats.org/officeDocument/2006/relationships/hyperlink" Target="http://help-staging.autodesk.com/view/FCAM/2019/ENU/?guid=GUID-A932DBE9-9290-43C5-82D8-49BD10924A8D" TargetMode="External"/><Relationship Id="rId735" Type="http://schemas.openxmlformats.org/officeDocument/2006/relationships/hyperlink" Target="http://help-staging.autodesk.com/view/FCAM/2019/ENU/?guid=GUID-E612C477-2DEB-4769-9BE6-B9B3B698FA56" TargetMode="External"/><Relationship Id="rId942" Type="http://schemas.openxmlformats.org/officeDocument/2006/relationships/hyperlink" Target="http://help-staging.autodesk.com/view/FCAM/2019/ENU/?guid=GUID-98F13332-1CEE-4AE7-A9FA-F4319A8582DC" TargetMode="External"/><Relationship Id="rId1158" Type="http://schemas.openxmlformats.org/officeDocument/2006/relationships/hyperlink" Target="http://help-staging.autodesk.com/view/FCAM/2019/ENU/?guid=GUID-536CB5B9-92AD-491A-B4BA-2BE47AC398D6" TargetMode="External"/><Relationship Id="rId1365" Type="http://schemas.openxmlformats.org/officeDocument/2006/relationships/hyperlink" Target="http://help-staging.autodesk.com/view/FCAM/2019/ENU/?guid=GUID-AF75A9F0-0848-483A-9C27-10F94A7AAD64" TargetMode="External"/><Relationship Id="rId1572" Type="http://schemas.openxmlformats.org/officeDocument/2006/relationships/hyperlink" Target="http://help-staging.autodesk.com/view/FCAM/2019/ENU/?guid=GUID-89F34FE0-2C5A-4EFE-AAF4-DECA48D61561" TargetMode="External"/><Relationship Id="rId1018" Type="http://schemas.openxmlformats.org/officeDocument/2006/relationships/hyperlink" Target="http://help-staging.autodesk.com/view/FCAM/2019/ENU/?guid=GUID-031CE559-E214-47D3-AC39-7903654E3982" TargetMode="External"/><Relationship Id="rId1225" Type="http://schemas.openxmlformats.org/officeDocument/2006/relationships/hyperlink" Target="http://help-staging.autodesk.com/view/FCAM/2019/ENU/?guid=GUID-EC51CF60-4ABB-4DA3-80F3-6815119332B7" TargetMode="External"/><Relationship Id="rId1432" Type="http://schemas.openxmlformats.org/officeDocument/2006/relationships/hyperlink" Target="http://help-staging.autodesk.com/view/FCAM/2019/ENU/?guid=GUID-A61659C0-FD3F-49F1-B40D-6C03D7E9D864" TargetMode="External"/><Relationship Id="rId71" Type="http://schemas.openxmlformats.org/officeDocument/2006/relationships/hyperlink" Target="http://help-staging.autodesk.com/view/FCAM/2019/ENU/?guid=GUID-3ADA3AA8-9FAF-4784-974A-CF87940EC2F0" TargetMode="External"/><Relationship Id="rId802" Type="http://schemas.openxmlformats.org/officeDocument/2006/relationships/hyperlink" Target="http://help-staging.autodesk.com/view/FCAM/2019/ENU/?guid=GUID-0C73F1DD-B42F-47AB-B120-5F7C8DB519BB" TargetMode="External"/><Relationship Id="rId29" Type="http://schemas.openxmlformats.org/officeDocument/2006/relationships/hyperlink" Target="http://help-staging.autodesk.com/view/FCAM/2019/ENU/?guid=GUID-9A66C75E-494A-434A-8936-35B9885B5C40" TargetMode="External"/><Relationship Id="rId178" Type="http://schemas.openxmlformats.org/officeDocument/2006/relationships/hyperlink" Target="http://help-staging.autodesk.com/view/FCAM/2019/ENU/?guid=GUID-2C3FC185-0BB8-46CE-8601-0FDFD7499F55" TargetMode="External"/><Relationship Id="rId385" Type="http://schemas.openxmlformats.org/officeDocument/2006/relationships/hyperlink" Target="http://help-staging.autodesk.com/view/FCAM/2019/ENU/?guid=GUID-DE4E350C-CA22-4319-BBE1-01224FA14183" TargetMode="External"/><Relationship Id="rId592" Type="http://schemas.openxmlformats.org/officeDocument/2006/relationships/hyperlink" Target="http://help-staging.autodesk.com/view/FCAM/2019/ENU/?guid=GUID-32C8B2AD-DBB0-4A57-92EE-1613481BC575" TargetMode="External"/><Relationship Id="rId245" Type="http://schemas.openxmlformats.org/officeDocument/2006/relationships/hyperlink" Target="http://help-staging.autodesk.com/view/FCAM/2019/ENU/?guid=GUID-105EC1DE-8945-4E3E-8B8B-8647C2AB98CB" TargetMode="External"/><Relationship Id="rId452" Type="http://schemas.openxmlformats.org/officeDocument/2006/relationships/hyperlink" Target="http://help-staging.autodesk.com/view/FCAM/2019/ENU/?guid=GUID-A70F0147-401A-409F-B26B-B28EEB1A49CB" TargetMode="External"/><Relationship Id="rId897" Type="http://schemas.openxmlformats.org/officeDocument/2006/relationships/hyperlink" Target="http://help-staging.autodesk.com/view/FCAM/2019/ENU/?guid=GUID-A7A01B37-9F52-4113-84D2-F4DB2301ABD1" TargetMode="External"/><Relationship Id="rId1082" Type="http://schemas.openxmlformats.org/officeDocument/2006/relationships/hyperlink" Target="http://help-staging.autodesk.com/view/FCAM/2019/ENU/?guid=GUID-4C7C6D78-3AD9-49DB-A8E0-13722D3D1635" TargetMode="External"/><Relationship Id="rId105" Type="http://schemas.openxmlformats.org/officeDocument/2006/relationships/hyperlink" Target="http://help-staging.autodesk.com/view/FCAM/2019/ENU/?guid=GUID-7040D6AE-009A-4F71-A27F-698B9F6A330D" TargetMode="External"/><Relationship Id="rId312" Type="http://schemas.openxmlformats.org/officeDocument/2006/relationships/hyperlink" Target="http://help-staging.autodesk.com/view/FCAM/2019/ENU/?guid=GUID-6A0FFD70-816B-42A9-B6BD-BA496ABD33A6" TargetMode="External"/><Relationship Id="rId757" Type="http://schemas.openxmlformats.org/officeDocument/2006/relationships/hyperlink" Target="http://help-staging.autodesk.com/view/FCAM/2019/ENU/?guid=GUID-A52EBAE6-1A96-4270-95EF-47FE4F81BA4C" TargetMode="External"/><Relationship Id="rId964" Type="http://schemas.openxmlformats.org/officeDocument/2006/relationships/hyperlink" Target="http://help-staging.autodesk.com/view/FCAM/2019/ENU/?guid=GUID-F197DF11-B929-4BF8-BC09-E9E7A0A81B71" TargetMode="External"/><Relationship Id="rId1387" Type="http://schemas.openxmlformats.org/officeDocument/2006/relationships/hyperlink" Target="http://help-staging.autodesk.com/view/FCAM/2019/ENU/?guid=GUID-D843897C-F684-4C63-AB41-2E59E8128638" TargetMode="External"/><Relationship Id="rId1594" Type="http://schemas.openxmlformats.org/officeDocument/2006/relationships/hyperlink" Target="http://help-staging.autodesk.com/view/FCAM/2019/ENU/?guid=GUID-7479553E-85C6-4191-856F-E75957D11084" TargetMode="External"/><Relationship Id="rId93" Type="http://schemas.openxmlformats.org/officeDocument/2006/relationships/hyperlink" Target="http://help-staging.autodesk.com/view/FCAM/2019/ENU/?guid=GUID-41C20707-5876-4563-B589-44992AF4D6A6" TargetMode="External"/><Relationship Id="rId617" Type="http://schemas.openxmlformats.org/officeDocument/2006/relationships/hyperlink" Target="http://help-staging.autodesk.com/view/FCAM/2019/ENU/?guid=GUID-C86D4127-D18F-4310-B5F9-6B2A30BE5A13" TargetMode="External"/><Relationship Id="rId824" Type="http://schemas.openxmlformats.org/officeDocument/2006/relationships/hyperlink" Target="http://help-staging.autodesk.com/view/FCAM/2019/ENU/?guid=GUID-E2182BD1-A23F-4A37-97F3-BCCC0301D402" TargetMode="External"/><Relationship Id="rId1247" Type="http://schemas.openxmlformats.org/officeDocument/2006/relationships/hyperlink" Target="http://help-staging.autodesk.com/view/FCAM/2019/ENU/?guid=GUID-0C73B465-E357-4A17-A2F4-F6D7BC8AEC95" TargetMode="External"/><Relationship Id="rId1454" Type="http://schemas.openxmlformats.org/officeDocument/2006/relationships/hyperlink" Target="http://help-staging.autodesk.com/view/FCAM/2019/ENU/?guid=GUID-1157F5E1-0391-4744-8273-0D0B526E053D" TargetMode="External"/><Relationship Id="rId1661" Type="http://schemas.openxmlformats.org/officeDocument/2006/relationships/hyperlink" Target="http://help-staging.autodesk.com/view/FCAM/2019/ENU/?guid=GUID-FB819D13-C5EE-454A-8E3B-BF6C26D75FDD" TargetMode="External"/><Relationship Id="rId1107" Type="http://schemas.openxmlformats.org/officeDocument/2006/relationships/hyperlink" Target="http://help-staging.autodesk.com/view/FCAM/2019/ENU/?guid=GUID-C0C9A139-FFA5-40C8-A597-7BCACAA8E562" TargetMode="External"/><Relationship Id="rId1314" Type="http://schemas.openxmlformats.org/officeDocument/2006/relationships/hyperlink" Target="http://help-staging.autodesk.com/view/FCAM/2019/ENU/?guid=GUID-98D37E6E-EA9B-434B-A03B-210207DABF45" TargetMode="External"/><Relationship Id="rId1521" Type="http://schemas.openxmlformats.org/officeDocument/2006/relationships/hyperlink" Target="http://help-staging.autodesk.com/view/FCAM/2019/ENU/?guid=GUID-7B932C7B-B2C1-495C-8F00-28F32FADB653" TargetMode="External"/><Relationship Id="rId1619" Type="http://schemas.openxmlformats.org/officeDocument/2006/relationships/hyperlink" Target="http://help-staging.autodesk.com/view/FCAM/2019/ENU/?guid=GUID-7A198CB2-B856-49F5-B84C-A908A224954E" TargetMode="External"/><Relationship Id="rId20" Type="http://schemas.openxmlformats.org/officeDocument/2006/relationships/hyperlink" Target="http://help-staging.autodesk.com/view/FCAM/2019/ENU/?guid=GUID-FB182515-DCAB-4A51-861E-4CCC4B2E7877" TargetMode="External"/><Relationship Id="rId267" Type="http://schemas.openxmlformats.org/officeDocument/2006/relationships/hyperlink" Target="http://help-staging.autodesk.com/view/FCAM/2019/ENU/?guid=GUID-0EF90B6E-3F2C-4F39-AF6D-E2F555064C53" TargetMode="External"/><Relationship Id="rId474" Type="http://schemas.openxmlformats.org/officeDocument/2006/relationships/hyperlink" Target="http://help-staging.autodesk.com/view/FCAM/2019/ENU/?guid=GUID-4F5E4C3A-0F91-4BF9-935D-ACCE06B4D197" TargetMode="External"/><Relationship Id="rId127" Type="http://schemas.openxmlformats.org/officeDocument/2006/relationships/hyperlink" Target="http://help-staging.autodesk.com/view/FCAM/2019/ENU/?guid=GUID-AB02638B-A29F-4DBC-B324-FA2375859590" TargetMode="External"/><Relationship Id="rId681" Type="http://schemas.openxmlformats.org/officeDocument/2006/relationships/hyperlink" Target="http://help-staging.autodesk.com/view/FCAM/2019/ENU/?guid=GUID-16DE7B85-756C-486C-BDDE-B415DFF84EA8" TargetMode="External"/><Relationship Id="rId779" Type="http://schemas.openxmlformats.org/officeDocument/2006/relationships/hyperlink" Target="http://help-staging.autodesk.com/view/FCAM/2019/ENU/?guid=GUID-E2B73F13-9C12-4CC5-B825-0C12536775B8" TargetMode="External"/><Relationship Id="rId986" Type="http://schemas.openxmlformats.org/officeDocument/2006/relationships/hyperlink" Target="http://help-staging.autodesk.com/view/FCAM/2019/ENU/?guid=GUID-5D45FB40-5387-488D-94B6-D041FD88DAB3" TargetMode="External"/><Relationship Id="rId334" Type="http://schemas.openxmlformats.org/officeDocument/2006/relationships/hyperlink" Target="http://help-staging.autodesk.com/view/FCAM/2019/ENU/?guid=GUID-0A3ECE0A-7419-45FA-9B80-AB72225DFB30" TargetMode="External"/><Relationship Id="rId541" Type="http://schemas.openxmlformats.org/officeDocument/2006/relationships/hyperlink" Target="http://help-staging.autodesk.com/view/FCAM/2019/ENU/?guid=GUID-8BE3AD36-52F5-437D-8B22-629FEC6D7016" TargetMode="External"/><Relationship Id="rId639" Type="http://schemas.openxmlformats.org/officeDocument/2006/relationships/hyperlink" Target="http://help-staging.autodesk.com/view/FCAM/2019/ENU/?guid=GUID-0F8580F7-3183-4EBA-BE38-6E94A8A1DBD2" TargetMode="External"/><Relationship Id="rId1171" Type="http://schemas.openxmlformats.org/officeDocument/2006/relationships/hyperlink" Target="http://help-staging.autodesk.com/view/FCAM/2019/ENU/?guid=GUID-A5A797E7-EAB6-4ABB-A0EE-88A87F19BE12" TargetMode="External"/><Relationship Id="rId1269" Type="http://schemas.openxmlformats.org/officeDocument/2006/relationships/hyperlink" Target="http://help-staging.autodesk.com/view/FCAM/2019/ENU/?guid=GUID-5BEC16AB-CDCA-409F-887B-5C2769B6ED52" TargetMode="External"/><Relationship Id="rId1476" Type="http://schemas.openxmlformats.org/officeDocument/2006/relationships/hyperlink" Target="http://help-staging.autodesk.com/view/FCAM/2019/ENU/?guid=GUID-5B748065-7CC9-4338-8EFF-6598B35AD22B" TargetMode="External"/><Relationship Id="rId401" Type="http://schemas.openxmlformats.org/officeDocument/2006/relationships/hyperlink" Target="http://help-staging.autodesk.com/view/FCAM/2019/ENU/?guid=GUID-F6D74D3E-512C-46C8-8ED1-FEBDF2E3127F" TargetMode="External"/><Relationship Id="rId846" Type="http://schemas.openxmlformats.org/officeDocument/2006/relationships/hyperlink" Target="http://help-staging.autodesk.com/view/FCAM/2019/ENU/?guid=GUID-17E5A237-B4D9-4355-AED8-6B12C8362302" TargetMode="External"/><Relationship Id="rId1031" Type="http://schemas.openxmlformats.org/officeDocument/2006/relationships/hyperlink" Target="http://help-staging.autodesk.com/view/FCAM/2019/ENU/?guid=GUID-B63E1F24-A100-470F-A251-E81E158B2E56" TargetMode="External"/><Relationship Id="rId1129" Type="http://schemas.openxmlformats.org/officeDocument/2006/relationships/hyperlink" Target="http://help-staging.autodesk.com/view/FCAM/2019/ENU/?guid=GUID-5D58F066-E259-45D7-826B-929ABF16FA80" TargetMode="External"/><Relationship Id="rId706" Type="http://schemas.openxmlformats.org/officeDocument/2006/relationships/hyperlink" Target="http://help-staging.autodesk.com/view/FCAM/2019/ENU/?guid=GUID-73A54E11-8C60-4BBB-B190-C662309E3835" TargetMode="External"/><Relationship Id="rId913" Type="http://schemas.openxmlformats.org/officeDocument/2006/relationships/hyperlink" Target="http://help-staging.autodesk.com/view/FCAM/2019/ENU/?guid=GUID-4963CA9C-A2B3-43ED-8A0A-DCE6769D2C58" TargetMode="External"/><Relationship Id="rId1336" Type="http://schemas.openxmlformats.org/officeDocument/2006/relationships/hyperlink" Target="http://help-staging.autodesk.com/view/FCAM/2019/ENU/?guid=GUID-17B17BA5-96DA-49CB-A8A2-C832BC7BAF39" TargetMode="External"/><Relationship Id="rId1543" Type="http://schemas.openxmlformats.org/officeDocument/2006/relationships/hyperlink" Target="http://help-staging.autodesk.com/view/FCAM/2019/ENU/?guid=GUID-FD87B252-FEC6-4B83-857C-8E4AE739CBEB" TargetMode="External"/><Relationship Id="rId42" Type="http://schemas.openxmlformats.org/officeDocument/2006/relationships/hyperlink" Target="http://help-staging.autodesk.com/view/FCAM/2019/ENU/?guid=GUID-B4BE42A5-EA2F-478E-9756-03DE8A996367" TargetMode="External"/><Relationship Id="rId1403" Type="http://schemas.openxmlformats.org/officeDocument/2006/relationships/hyperlink" Target="http://help-staging.autodesk.com/view/FCAM/2019/ENU/?guid=GUID-DDBA7DD4-F95A-4C5C-9692-7D7EE7A9D292" TargetMode="External"/><Relationship Id="rId1610" Type="http://schemas.openxmlformats.org/officeDocument/2006/relationships/hyperlink" Target="http://help-staging.autodesk.com/view/FCAM/2019/ENU/?guid=GUID-E52D93B7-572D-460F-AE9E-FF5F7F70E8EA" TargetMode="External"/><Relationship Id="rId191" Type="http://schemas.openxmlformats.org/officeDocument/2006/relationships/hyperlink" Target="http://help-staging.autodesk.com/view/FCAM/2019/ENU/?guid=GUID-18BF6B57-9FE7-4FA1-8C61-7C6A32591121" TargetMode="External"/><Relationship Id="rId289" Type="http://schemas.openxmlformats.org/officeDocument/2006/relationships/hyperlink" Target="http://help-staging.autodesk.com/view/FCAM/2019/ENU/?guid=GUID-23DCD4CF-8AE8-4089-8382-551483B9B48B" TargetMode="External"/><Relationship Id="rId496" Type="http://schemas.openxmlformats.org/officeDocument/2006/relationships/hyperlink" Target="http://help-staging.autodesk.com/view/FCAM/2019/ENU/?guid=GUID-7CCF63F9-0D5F-4377-A991-C88CBC0EB08D" TargetMode="External"/><Relationship Id="rId149" Type="http://schemas.openxmlformats.org/officeDocument/2006/relationships/hyperlink" Target="http://help-staging.autodesk.com/view/FCAM/2019/ENU/?guid=GUID-741D159D-5340-4CAC-A90C-49B1BE3D90C1" TargetMode="External"/><Relationship Id="rId356" Type="http://schemas.openxmlformats.org/officeDocument/2006/relationships/hyperlink" Target="http://help-staging.autodesk.com/view/FCAM/2019/ENU/?guid=GUID-1BBB07E4-9EE0-422D-A56E-8FEFDA4B30F8" TargetMode="External"/><Relationship Id="rId563" Type="http://schemas.openxmlformats.org/officeDocument/2006/relationships/hyperlink" Target="http://help-staging.autodesk.com/view/FCAM/2019/ENU/?guid=GUID-9049D3FE-B444-4CE3-BDBC-AD3A29032770" TargetMode="External"/><Relationship Id="rId770" Type="http://schemas.openxmlformats.org/officeDocument/2006/relationships/hyperlink" Target="http://help-staging.autodesk.com/view/FCAM/2019/ENU/?guid=GUID-747B050D-2055-486E-B97B-41EE13506C02" TargetMode="External"/><Relationship Id="rId1193" Type="http://schemas.openxmlformats.org/officeDocument/2006/relationships/hyperlink" Target="http://help-staging.autodesk.com/view/FCAM/2019/ENU/?guid=GUID-828F2584-7EAD-4440-9F90-A1C16A0D4F5D" TargetMode="External"/><Relationship Id="rId216" Type="http://schemas.openxmlformats.org/officeDocument/2006/relationships/hyperlink" Target="http://help-staging.autodesk.com/view/FCAM/2019/ENU/?guid=GUID-130D1B35-735F-45A5-8D88-83442C2A5DF9" TargetMode="External"/><Relationship Id="rId423" Type="http://schemas.openxmlformats.org/officeDocument/2006/relationships/hyperlink" Target="http://help-staging.autodesk.com/view/FCAM/2019/ENU/?guid=GUID-D9668B84-ADA0-4567-91BB-87D2E974408D" TargetMode="External"/><Relationship Id="rId868" Type="http://schemas.openxmlformats.org/officeDocument/2006/relationships/hyperlink" Target="http://help-staging.autodesk.com/view/FCAM/2019/ENU/?guid=GUID-2E09DF3A-6F51-4A31-85ED-A135A733AD6F" TargetMode="External"/><Relationship Id="rId1053" Type="http://schemas.openxmlformats.org/officeDocument/2006/relationships/hyperlink" Target="http://help-staging.autodesk.com/view/FCAM/2019/ENU/?guid=GUID-F14A36F8-6489-447C-92FC-570C3ED78105" TargetMode="External"/><Relationship Id="rId1260" Type="http://schemas.openxmlformats.org/officeDocument/2006/relationships/hyperlink" Target="http://help-staging.autodesk.com/view/FCAM/2019/ENU/?guid=GUID-9F955D46-F83B-4B04-8D5D-9CC638FD77A3" TargetMode="External"/><Relationship Id="rId1498" Type="http://schemas.openxmlformats.org/officeDocument/2006/relationships/hyperlink" Target="http://help-staging.autodesk.com/view/FCAM/2019/ENU/?guid=GUID-756FCE8E-CEB4-4662-AA41-1B007A88CF8A" TargetMode="External"/><Relationship Id="rId630" Type="http://schemas.openxmlformats.org/officeDocument/2006/relationships/hyperlink" Target="http://help-staging.autodesk.com/view/FCAM/2019/ENU/?guid=GUID-E4E7411A-3444-4346-8049-DFF75340AE02" TargetMode="External"/><Relationship Id="rId728" Type="http://schemas.openxmlformats.org/officeDocument/2006/relationships/hyperlink" Target="http://help-staging.autodesk.com/view/FCAM/2019/ENU/?guid=GUID-7527D176-7B5C-4A1A-AA47-EAAE99B7BA49" TargetMode="External"/><Relationship Id="rId935" Type="http://schemas.openxmlformats.org/officeDocument/2006/relationships/hyperlink" Target="http://help-staging.autodesk.com/view/FCAM/2019/ENU/?guid=GUID-20107DF4-D269-4D2C-864B-A178DAFD5B9C" TargetMode="External"/><Relationship Id="rId1358" Type="http://schemas.openxmlformats.org/officeDocument/2006/relationships/hyperlink" Target="http://help-staging.autodesk.com/view/FCAM/2019/ENU/?guid=GUID-06331163-05AE-43B8-8724-97D27C5EAF5C" TargetMode="External"/><Relationship Id="rId1565" Type="http://schemas.openxmlformats.org/officeDocument/2006/relationships/hyperlink" Target="http://help-staging.autodesk.com/view/FCAM/2019/ENU/?guid=GUID-D28A972F-1036-4387-B54A-9301507904AC" TargetMode="External"/><Relationship Id="rId64" Type="http://schemas.openxmlformats.org/officeDocument/2006/relationships/hyperlink" Target="http://help-staging.autodesk.com/view/FCAM/2019/ENU/?guid=GUID-D2EB41E4-FC88-45A1-9C9C-2C9486C85DAB" TargetMode="External"/><Relationship Id="rId1120" Type="http://schemas.openxmlformats.org/officeDocument/2006/relationships/hyperlink" Target="http://help-staging.autodesk.com/view/FCAM/2019/ENU/?guid=GUID-3196D130-6750-4E4E-96F9-D01D6822A758" TargetMode="External"/><Relationship Id="rId1218" Type="http://schemas.openxmlformats.org/officeDocument/2006/relationships/hyperlink" Target="http://help-staging.autodesk.com/view/FCAM/2019/ENU/?guid=GUID-7731EF3F-074B-4AAC-940D-EBC5D39A1A56" TargetMode="External"/><Relationship Id="rId1425" Type="http://schemas.openxmlformats.org/officeDocument/2006/relationships/hyperlink" Target="http://help-staging.autodesk.com/view/FCAM/2019/ENU/?guid=GUID-40C46ADC-8AC6-41C8-9ED1-6DA909B67EF8" TargetMode="External"/><Relationship Id="rId1632" Type="http://schemas.openxmlformats.org/officeDocument/2006/relationships/hyperlink" Target="http://help-staging.autodesk.com/view/FCAM/2019/ENU/?guid=GUID-DDBAB62D-EA57-4E0E-B75F-1B49C8DB6765" TargetMode="External"/><Relationship Id="rId280" Type="http://schemas.openxmlformats.org/officeDocument/2006/relationships/hyperlink" Target="http://help-staging.autodesk.com/view/FCAM/2019/ENU/?guid=GUID-2781D977-80EA-4A63-9109-6F48B11D90B0" TargetMode="External"/><Relationship Id="rId140" Type="http://schemas.openxmlformats.org/officeDocument/2006/relationships/hyperlink" Target="http://help-staging.autodesk.com/view/FCAM/2019/ENU/?guid=GUID-8988A83C-59AE-4551-97B4-763C28BB09EA" TargetMode="External"/><Relationship Id="rId378" Type="http://schemas.openxmlformats.org/officeDocument/2006/relationships/hyperlink" Target="http://help-staging.autodesk.com/view/FCAM/2019/ENU/?guid=GUID-7364E724-3F4F-4AF4-881B-442376B4E446" TargetMode="External"/><Relationship Id="rId585" Type="http://schemas.openxmlformats.org/officeDocument/2006/relationships/hyperlink" Target="http://help-staging.autodesk.com/view/FCAM/2019/ENU/?guid=GUID-D9552386-19F8-4F89-8D2F-A6F1AD5C2821" TargetMode="External"/><Relationship Id="rId792" Type="http://schemas.openxmlformats.org/officeDocument/2006/relationships/hyperlink" Target="http://help-staging.autodesk.com/view/FCAM/2019/ENU/?guid=GUID-5EF2C4FA-5D88-4520-8CAD-1BA5D098123D" TargetMode="External"/><Relationship Id="rId6" Type="http://schemas.openxmlformats.org/officeDocument/2006/relationships/hyperlink" Target="http://help-staging.autodesk.com/view/FCAM/2019/ENU/?guid=GUID-4FF76A53-158B-47CA-A1FE-CD99B4DCB6FC" TargetMode="External"/><Relationship Id="rId238" Type="http://schemas.openxmlformats.org/officeDocument/2006/relationships/hyperlink" Target="http://help-staging.autodesk.com/view/FCAM/2019/ENU/?guid=GUID-9139FE00-087E-4CF0-B4F7-E707F0447AC2" TargetMode="External"/><Relationship Id="rId445" Type="http://schemas.openxmlformats.org/officeDocument/2006/relationships/hyperlink" Target="http://help-staging.autodesk.com/view/FCAM/2019/ENU/?guid=GUID-98BC2A04-8133-4D38-970C-7D52935DF3FF" TargetMode="External"/><Relationship Id="rId652" Type="http://schemas.openxmlformats.org/officeDocument/2006/relationships/hyperlink" Target="http://help-staging.autodesk.com/view/FCAM/2019/ENU/?guid=GUID-144E29A2-1773-4E0C-8D74-7592A813AEBB" TargetMode="External"/><Relationship Id="rId1075" Type="http://schemas.openxmlformats.org/officeDocument/2006/relationships/hyperlink" Target="http://help-staging.autodesk.com/view/FCAM/2019/ENU/?guid=GUID-9D74ADA0-8934-4750-8DD7-79681D78A5FA" TargetMode="External"/><Relationship Id="rId1282" Type="http://schemas.openxmlformats.org/officeDocument/2006/relationships/hyperlink" Target="http://help-staging.autodesk.com/view/FCAM/2019/ENU/?guid=GUID-A919E755-327A-4045-9EA4-080E5EB0FB03" TargetMode="External"/><Relationship Id="rId305" Type="http://schemas.openxmlformats.org/officeDocument/2006/relationships/hyperlink" Target="http://help-staging.autodesk.com/view/FCAM/2019/ENU/?guid=GUID-733B4C69-4785-41EE-978B-BD208D52A7FE" TargetMode="External"/><Relationship Id="rId512" Type="http://schemas.openxmlformats.org/officeDocument/2006/relationships/hyperlink" Target="http://help-staging.autodesk.com/view/FCAM/2019/ENU/?guid=GUID-A711ABCC-CDAA-43A7-958C-1D627A9540DD" TargetMode="External"/><Relationship Id="rId957" Type="http://schemas.openxmlformats.org/officeDocument/2006/relationships/hyperlink" Target="http://help-staging.autodesk.com/view/FCAM/2019/ENU/?guid=GUID-7834651B-65D3-4995-B638-2E76724EA0EA" TargetMode="External"/><Relationship Id="rId1142" Type="http://schemas.openxmlformats.org/officeDocument/2006/relationships/hyperlink" Target="http://help-staging.autodesk.com/view/FCAM/2019/ENU/?guid=GUID-C7CAB70B-384C-4072-9819-1DCF339C01C5" TargetMode="External"/><Relationship Id="rId1587" Type="http://schemas.openxmlformats.org/officeDocument/2006/relationships/hyperlink" Target="http://help-staging.autodesk.com/view/FCAM/2019/ENU/?guid=GUID-956F7F28-ED67-44EB-9697-674511D23581" TargetMode="External"/><Relationship Id="rId86" Type="http://schemas.openxmlformats.org/officeDocument/2006/relationships/hyperlink" Target="http://help-staging.autodesk.com/view/FCAM/2019/ENU/?guid=GUID-82C0A98D-5930-4627-B5C9-DB858AF13F17" TargetMode="External"/><Relationship Id="rId817" Type="http://schemas.openxmlformats.org/officeDocument/2006/relationships/hyperlink" Target="http://help-staging.autodesk.com/view/FCAM/2019/ENU/?guid=GUID-05B6E9AC-9EF5-4B96-ABBD-F60CEE9AA052" TargetMode="External"/><Relationship Id="rId1002" Type="http://schemas.openxmlformats.org/officeDocument/2006/relationships/hyperlink" Target="http://help-staging.autodesk.com/view/FCAM/2019/ENU/?guid=GUID-0BA7002A-08E3-44AE-8739-72E99B82FE8D" TargetMode="External"/><Relationship Id="rId1447" Type="http://schemas.openxmlformats.org/officeDocument/2006/relationships/hyperlink" Target="http://help-staging.autodesk.com/view/FCAM/2019/ENU/?guid=GUID-305CB5CA-9AB9-445F-BC57-96D26963C159" TargetMode="External"/><Relationship Id="rId1654" Type="http://schemas.openxmlformats.org/officeDocument/2006/relationships/hyperlink" Target="http://help-staging.autodesk.com/view/FCAM/2019/ENU/?guid=GUID-A28CBB0B-0FCF-4046-819A-E3052764C552" TargetMode="External"/><Relationship Id="rId1307" Type="http://schemas.openxmlformats.org/officeDocument/2006/relationships/hyperlink" Target="http://help-staging.autodesk.com/view/FCAM/2019/ENU/?guid=GUID-49183E70-8F57-444E-887F-E0F593D2A411" TargetMode="External"/><Relationship Id="rId1514" Type="http://schemas.openxmlformats.org/officeDocument/2006/relationships/hyperlink" Target="http://help-staging.autodesk.com/view/FCAM/2019/ENU/?guid=GUID-3CC23C39-10F2-4F3B-86FF-6D7F0F2CEA10" TargetMode="External"/><Relationship Id="rId13" Type="http://schemas.openxmlformats.org/officeDocument/2006/relationships/hyperlink" Target="http://help-staging.autodesk.com/view/FCAM/2019/ENU/?guid=GUID-3930F57D-94DE-44F8-B564-3586591ABE71" TargetMode="External"/><Relationship Id="rId162" Type="http://schemas.openxmlformats.org/officeDocument/2006/relationships/hyperlink" Target="http://help-staging.autodesk.com/view/FCAM/2019/ENU/?guid=GUID-908849E8-1EEC-48F3-9F27-153E917ED8B3" TargetMode="External"/><Relationship Id="rId467" Type="http://schemas.openxmlformats.org/officeDocument/2006/relationships/hyperlink" Target="http://help-staging.autodesk.com/view/FCAM/2019/ENU/?guid=GUID-B5480286-D874-496E-868F-46872D333D39" TargetMode="External"/><Relationship Id="rId1097" Type="http://schemas.openxmlformats.org/officeDocument/2006/relationships/hyperlink" Target="http://help-staging.autodesk.com/view/FCAM/2019/ENU/?guid=GUID-E672EC79-53A8-48D3-A546-31461117CD21" TargetMode="External"/><Relationship Id="rId674" Type="http://schemas.openxmlformats.org/officeDocument/2006/relationships/hyperlink" Target="http://help-staging.autodesk.com/view/FCAM/2019/ENU/?guid=GUID-C92C17B3-A06F-46C8-BD85-1FA650DA30B5" TargetMode="External"/><Relationship Id="rId881" Type="http://schemas.openxmlformats.org/officeDocument/2006/relationships/hyperlink" Target="http://help-staging.autodesk.com/view/FCAM/2019/ENU/?guid=GUID-EE0D5806-E18D-4920-AF7C-7A1359307C65" TargetMode="External"/><Relationship Id="rId979" Type="http://schemas.openxmlformats.org/officeDocument/2006/relationships/hyperlink" Target="http://help-staging.autodesk.com/view/FCAM/2019/ENU/?guid=GUID-591E2456-83A2-4503-AC52-C04DABE5FA4F" TargetMode="External"/><Relationship Id="rId327" Type="http://schemas.openxmlformats.org/officeDocument/2006/relationships/hyperlink" Target="http://help-staging.autodesk.com/view/FCAM/2019/ENU/?guid=GUID-EDFB83CF-39D8-4B06-8E7D-6EE5960715A5" TargetMode="External"/><Relationship Id="rId534" Type="http://schemas.openxmlformats.org/officeDocument/2006/relationships/hyperlink" Target="http://help-staging.autodesk.com/view/FCAM/2019/ENU/?guid=GUID-90EFDBD0-6E59-406E-AFD5-D12F53B353AC" TargetMode="External"/><Relationship Id="rId741" Type="http://schemas.openxmlformats.org/officeDocument/2006/relationships/hyperlink" Target="http://help-staging.autodesk.com/view/FCAM/2019/ENU/?guid=GUID-D7EAE934-0DEE-499D-B075-99ABB9B04B8C" TargetMode="External"/><Relationship Id="rId839" Type="http://schemas.openxmlformats.org/officeDocument/2006/relationships/hyperlink" Target="http://help-staging.autodesk.com/view/FCAM/2019/ENU/?guid=GUID-0704661F-8FEA-4D2C-89AF-7039962E0F42" TargetMode="External"/><Relationship Id="rId1164" Type="http://schemas.openxmlformats.org/officeDocument/2006/relationships/hyperlink" Target="http://help-staging.autodesk.com/view/FCAM/2019/ENU/?guid=GUID-534DCACC-EF01-4F40-B379-C3B17E8788C6" TargetMode="External"/><Relationship Id="rId1371" Type="http://schemas.openxmlformats.org/officeDocument/2006/relationships/hyperlink" Target="http://help-staging.autodesk.com/view/FCAM/2019/ENU/?guid=GUID-8A11C91B-8CF8-4606-90BC-C4DA7F87DD76" TargetMode="External"/><Relationship Id="rId1469" Type="http://schemas.openxmlformats.org/officeDocument/2006/relationships/hyperlink" Target="http://help-staging.autodesk.com/view/FCAM/2019/ENU/?guid=GUID-32F14269-F67F-4C27-BE25-695D20AC4DB3" TargetMode="External"/><Relationship Id="rId601" Type="http://schemas.openxmlformats.org/officeDocument/2006/relationships/hyperlink" Target="http://help-staging.autodesk.com/view/FCAM/2019/ENU/?guid=GUID-A53186B7-1CD6-4D39-88B4-28934EDBA0D0" TargetMode="External"/><Relationship Id="rId1024" Type="http://schemas.openxmlformats.org/officeDocument/2006/relationships/hyperlink" Target="http://help-staging.autodesk.com/view/FCAM/2019/ENU/?guid=GUID-AF5A6A63-2DAC-4F01-B746-81D1E9C957AC" TargetMode="External"/><Relationship Id="rId1231" Type="http://schemas.openxmlformats.org/officeDocument/2006/relationships/hyperlink" Target="http://help-staging.autodesk.com/view/FCAM/2019/ENU/?guid=GUID-0A3DE821-82CF-4405-BBB2-4279C1453ED0" TargetMode="External"/><Relationship Id="rId1676" Type="http://schemas.openxmlformats.org/officeDocument/2006/relationships/printerSettings" Target="../printerSettings/printerSettings1.bin"/><Relationship Id="rId906" Type="http://schemas.openxmlformats.org/officeDocument/2006/relationships/hyperlink" Target="http://help-staging.autodesk.com/view/FCAM/2019/ENU/?guid=GUID-0841A3F4-FFCB-463B-96E0-A70D8469EA7B" TargetMode="External"/><Relationship Id="rId1329" Type="http://schemas.openxmlformats.org/officeDocument/2006/relationships/hyperlink" Target="http://help-staging.autodesk.com/view/FCAM/2019/ENU/?guid=GUID-1A2F9D14-BFD0-46BD-B404-9D270433A607" TargetMode="External"/><Relationship Id="rId1536" Type="http://schemas.openxmlformats.org/officeDocument/2006/relationships/hyperlink" Target="http://help-staging.autodesk.com/view/FCAM/2019/ENU/?guid=GUID-732A93A5-CBA2-40F2-BA72-D183CF50671A" TargetMode="External"/><Relationship Id="rId35" Type="http://schemas.openxmlformats.org/officeDocument/2006/relationships/hyperlink" Target="http://help-staging.autodesk.com/view/FCAM/2019/ENU/?guid=GUID-398611A3-1C43-4369-A1D9-596CCDD89911" TargetMode="External"/><Relationship Id="rId1603" Type="http://schemas.openxmlformats.org/officeDocument/2006/relationships/hyperlink" Target="http://help-staging.autodesk.com/view/FCAM/2019/ENU/?guid=GUID-0B18E8F8-7194-47F1-8C9F-168F735CC773" TargetMode="External"/><Relationship Id="rId184" Type="http://schemas.openxmlformats.org/officeDocument/2006/relationships/hyperlink" Target="http://help-staging.autodesk.com/view/FCAM/2019/ENU/?guid=GUID-BD611296-5B66-483B-950B-7A2F77E6F604" TargetMode="External"/><Relationship Id="rId391" Type="http://schemas.openxmlformats.org/officeDocument/2006/relationships/hyperlink" Target="http://help-staging.autodesk.com/view/FCAM/2019/ENU/?guid=GUID-9183F7E2-A86B-4BA4-A76D-E52A4441E215" TargetMode="External"/><Relationship Id="rId251" Type="http://schemas.openxmlformats.org/officeDocument/2006/relationships/hyperlink" Target="http://help-staging.autodesk.com/view/FCAM/2019/ENU/?guid=GUID-74F0AE15-CA31-4198-97C5-B48F301A2637" TargetMode="External"/><Relationship Id="rId489" Type="http://schemas.openxmlformats.org/officeDocument/2006/relationships/hyperlink" Target="http://help-staging.autodesk.com/view/FCAM/2019/ENU/?guid=GUID-2FAE8B4A-F6CD-4038-AB34-4984675A3C7C" TargetMode="External"/><Relationship Id="rId696" Type="http://schemas.openxmlformats.org/officeDocument/2006/relationships/hyperlink" Target="http://help-staging.autodesk.com/view/FCAM/2019/ENU/?guid=GUID-18FE11D4-3942-496C-9388-32C4E2405D53" TargetMode="External"/><Relationship Id="rId349" Type="http://schemas.openxmlformats.org/officeDocument/2006/relationships/hyperlink" Target="http://help-staging.autodesk.com/view/FCAM/2019/ENU/?guid=GUID-75826F19-C944-4A2E-9125-F36502FCD914" TargetMode="External"/><Relationship Id="rId556" Type="http://schemas.openxmlformats.org/officeDocument/2006/relationships/hyperlink" Target="http://help-staging.autodesk.com/view/FCAM/2019/ENU/?guid=GUID-CCC9E14F-1B07-4CBB-84FA-8ADA36B4C205" TargetMode="External"/><Relationship Id="rId763" Type="http://schemas.openxmlformats.org/officeDocument/2006/relationships/hyperlink" Target="http://help-staging.autodesk.com/view/FCAM/2019/ENU/?guid=GUID-B0D19572-B8FE-4A9F-BA3D-DC44B476049C" TargetMode="External"/><Relationship Id="rId1186" Type="http://schemas.openxmlformats.org/officeDocument/2006/relationships/hyperlink" Target="http://help-staging.autodesk.com/view/FCAM/2019/ENU/?guid=GUID-3FE3345A-5BC9-45B3-A514-063801B559FE" TargetMode="External"/><Relationship Id="rId1393" Type="http://schemas.openxmlformats.org/officeDocument/2006/relationships/hyperlink" Target="http://help-staging.autodesk.com/view/FCAM/2019/ENU/?guid=GUID-A8AB6E2E-22D7-4A86-B873-50D765766D43" TargetMode="External"/><Relationship Id="rId111" Type="http://schemas.openxmlformats.org/officeDocument/2006/relationships/hyperlink" Target="http://help-staging.autodesk.com/view/FCAM/2019/ENU/?guid=GUID-C36C5F8C-730B-4D6B-A012-ED699D9A8E73" TargetMode="External"/><Relationship Id="rId209" Type="http://schemas.openxmlformats.org/officeDocument/2006/relationships/hyperlink" Target="http://help-staging.autodesk.com/view/FCAM/2019/ENU/?guid=GUID-CCD95CC4-56B5-4A1D-8F66-86EC831A554E" TargetMode="External"/><Relationship Id="rId416" Type="http://schemas.openxmlformats.org/officeDocument/2006/relationships/hyperlink" Target="http://help-staging.autodesk.com/view/FCAM/2019/ENU/?guid=GUID-0073C433-A6C4-4087-B55D-1FF2E3733F75" TargetMode="External"/><Relationship Id="rId970" Type="http://schemas.openxmlformats.org/officeDocument/2006/relationships/hyperlink" Target="http://help-staging.autodesk.com/view/FCAM/2019/ENU/?guid=GUID-CEC40ED3-2925-4CF5-AB04-961DADD78302" TargetMode="External"/><Relationship Id="rId1046" Type="http://schemas.openxmlformats.org/officeDocument/2006/relationships/hyperlink" Target="http://help-staging.autodesk.com/view/FCAM/2019/ENU/?guid=GUID-88678ED2-30B7-4DB1-87EB-E769251E73CA" TargetMode="External"/><Relationship Id="rId1253" Type="http://schemas.openxmlformats.org/officeDocument/2006/relationships/hyperlink" Target="http://help-staging.autodesk.com/view/FCAM/2019/ENU/?guid=GUID-0F81E312-97C5-4C76-A231-AE0D41EC2DE5" TargetMode="External"/><Relationship Id="rId623" Type="http://schemas.openxmlformats.org/officeDocument/2006/relationships/hyperlink" Target="http://help-staging.autodesk.com/view/FCAM/2019/ENU/?guid=GUID-B13EF976-3D1E-46B1-8D0C-C08204FCC95E" TargetMode="External"/><Relationship Id="rId830" Type="http://schemas.openxmlformats.org/officeDocument/2006/relationships/hyperlink" Target="http://help-staging.autodesk.com/view/FCAM/2019/ENU/?guid=GUID-78631E74-B4BB-4907-90C7-6A90FC3D4913" TargetMode="External"/><Relationship Id="rId928" Type="http://schemas.openxmlformats.org/officeDocument/2006/relationships/hyperlink" Target="http://help-staging.autodesk.com/view/FCAM/2019/ENU/?guid=GUID-F17C4793-98A7-4D6E-BE74-DC2FB880BB31" TargetMode="External"/><Relationship Id="rId1460" Type="http://schemas.openxmlformats.org/officeDocument/2006/relationships/hyperlink" Target="http://help-staging.autodesk.com/view/FCAM/2019/ENU/?guid=GUID-0DAE0871-BB5F-4E72-AA9C-573FCEABDAA6" TargetMode="External"/><Relationship Id="rId1558" Type="http://schemas.openxmlformats.org/officeDocument/2006/relationships/hyperlink" Target="http://help-staging.autodesk.com/view/FCAM/2019/ENU/?guid=GUID-CDFA99AC-7DF2-43BE-A50A-CDD64462782E" TargetMode="External"/><Relationship Id="rId57" Type="http://schemas.openxmlformats.org/officeDocument/2006/relationships/hyperlink" Target="http://help-staging.autodesk.com/view/FCAM/2019/ENU/?guid=GUID-E3454931-DD6A-48B0-A557-849AE7EBB0DC" TargetMode="External"/><Relationship Id="rId1113" Type="http://schemas.openxmlformats.org/officeDocument/2006/relationships/hyperlink" Target="http://help-staging.autodesk.com/view/FCAM/2019/ENU/?guid=GUID-34C0D519-ED61-4C38-A7CB-C2B0E38C61BC" TargetMode="External"/><Relationship Id="rId1320" Type="http://schemas.openxmlformats.org/officeDocument/2006/relationships/hyperlink" Target="http://help-staging.autodesk.com/view/FCAM/2019/ENU/?guid=GUID-B66A75CC-4D2F-486A-93A8-47B3D95DAFB1" TargetMode="External"/><Relationship Id="rId1418" Type="http://schemas.openxmlformats.org/officeDocument/2006/relationships/hyperlink" Target="http://help-staging.autodesk.com/view/FCAM/2019/ENU/?guid=GUID-46EB0ADF-B098-4EC8-8166-2916F7627CE9" TargetMode="External"/><Relationship Id="rId1625" Type="http://schemas.openxmlformats.org/officeDocument/2006/relationships/hyperlink" Target="http://help-staging.autodesk.com/view/FCAM/2019/ENU/?guid=GUID-43FD6D99-FB38-4817-AE36-4009512DA241" TargetMode="External"/><Relationship Id="rId273" Type="http://schemas.openxmlformats.org/officeDocument/2006/relationships/hyperlink" Target="http://help-staging.autodesk.com/view/FCAM/2019/ENU/?guid=GUID-965928D6-085A-4A27-A3E4-80BEBF87277A" TargetMode="External"/><Relationship Id="rId480" Type="http://schemas.openxmlformats.org/officeDocument/2006/relationships/hyperlink" Target="http://help-staging.autodesk.com/view/FCAM/2019/ENU/?guid=GUID-7F10512C-4D1A-4962-A683-FCF2E12AA886" TargetMode="External"/><Relationship Id="rId133" Type="http://schemas.openxmlformats.org/officeDocument/2006/relationships/hyperlink" Target="http://help-staging.autodesk.com/view/FCAM/2019/ENU/?guid=GUID-BDCC8BBE-EF78-4328-A779-FB579639BC2E" TargetMode="External"/><Relationship Id="rId340" Type="http://schemas.openxmlformats.org/officeDocument/2006/relationships/hyperlink" Target="http://help-staging.autodesk.com/view/FCAM/2019/ENU/?guid=GUID-95FBE3E6-5D3F-4D50-89F1-15EB03D9A48E" TargetMode="External"/><Relationship Id="rId578" Type="http://schemas.openxmlformats.org/officeDocument/2006/relationships/hyperlink" Target="http://help-staging.autodesk.com/view/FCAM/2019/ENU/?guid=GUID-491FE904-E1FB-4419-8EA9-65BBFCA08856" TargetMode="External"/><Relationship Id="rId785" Type="http://schemas.openxmlformats.org/officeDocument/2006/relationships/hyperlink" Target="http://help-staging.autodesk.com/view/FCAM/2019/ENU/?guid=GUID-323A4D27-AD51-4198-88C4-6855EC8DBF23" TargetMode="External"/><Relationship Id="rId992" Type="http://schemas.openxmlformats.org/officeDocument/2006/relationships/hyperlink" Target="http://help-staging.autodesk.com/view/FCAM/2019/ENU/?guid=GUID-9A8E1933-8C96-4412-8434-73835881F4D9" TargetMode="External"/><Relationship Id="rId200" Type="http://schemas.openxmlformats.org/officeDocument/2006/relationships/hyperlink" Target="http://help-staging.autodesk.com/view/FCAM/2019/ENU/?guid=GUID-BF7DA748-CBA8-4A99-BB55-D4640743F3CC" TargetMode="External"/><Relationship Id="rId438" Type="http://schemas.openxmlformats.org/officeDocument/2006/relationships/hyperlink" Target="http://help-staging.autodesk.com/view/FCAM/2019/ENU/?guid=GUID-B58E4935-7214-42EC-AAB5-63C1E446BA1E" TargetMode="External"/><Relationship Id="rId645" Type="http://schemas.openxmlformats.org/officeDocument/2006/relationships/hyperlink" Target="http://help-staging.autodesk.com/view/FCAM/2019/ENU/?guid=GUID-B0F4E89E-AE7A-4469-B71C-863E35A48039" TargetMode="External"/><Relationship Id="rId852" Type="http://schemas.openxmlformats.org/officeDocument/2006/relationships/hyperlink" Target="http://help-staging.autodesk.com/view/FCAM/2019/ENU/?guid=GUID-2FED53DE-FEB2-4A3B-ADD3-8F96ADD85499" TargetMode="External"/><Relationship Id="rId1068" Type="http://schemas.openxmlformats.org/officeDocument/2006/relationships/hyperlink" Target="http://help-staging.autodesk.com/view/FCAM/2019/ENU/?guid=GUID-EAA6139C-C04C-46DC-9D14-155F49FCAB3A" TargetMode="External"/><Relationship Id="rId1275" Type="http://schemas.openxmlformats.org/officeDocument/2006/relationships/hyperlink" Target="http://help-staging.autodesk.com/view/FCAM/2019/ENU/?guid=GUID-67850371-268E-4A29-9AB5-FFCC8D21331B" TargetMode="External"/><Relationship Id="rId1482" Type="http://schemas.openxmlformats.org/officeDocument/2006/relationships/hyperlink" Target="http://help-staging.autodesk.com/view/FCAM/2019/ENU/?guid=GUID-327B4B70-D4FB-4AF4-8B0E-4E90BA7634B6" TargetMode="External"/><Relationship Id="rId505" Type="http://schemas.openxmlformats.org/officeDocument/2006/relationships/hyperlink" Target="http://help-staging.autodesk.com/view/FCAM/2019/ENU/?guid=GUID-D306760B-9BC7-40BF-94B8-43C8D0D89467" TargetMode="External"/><Relationship Id="rId712" Type="http://schemas.openxmlformats.org/officeDocument/2006/relationships/hyperlink" Target="http://help-staging.autodesk.com/view/FCAM/2019/ENU/?guid=GUID-BB2DA72C-70B9-44F0-94AB-3CBAF33551A9" TargetMode="External"/><Relationship Id="rId1135" Type="http://schemas.openxmlformats.org/officeDocument/2006/relationships/hyperlink" Target="http://help-staging.autodesk.com/view/FCAM/2019/ENU/?guid=GUID-F742F2A1-2782-402E-9B52-FC4EDD933D71" TargetMode="External"/><Relationship Id="rId1342" Type="http://schemas.openxmlformats.org/officeDocument/2006/relationships/hyperlink" Target="http://help-staging.autodesk.com/view/FCAM/2019/ENU/?guid=GUID-AB15BAF2-D4B2-4916-BA0A-0954A07AA062" TargetMode="External"/><Relationship Id="rId79" Type="http://schemas.openxmlformats.org/officeDocument/2006/relationships/hyperlink" Target="http://help-staging.autodesk.com/view/FCAM/2019/ENU/?guid=GUID-2BB94A12-0855-4135-B47E-2C16EA529797" TargetMode="External"/><Relationship Id="rId1202" Type="http://schemas.openxmlformats.org/officeDocument/2006/relationships/hyperlink" Target="http://help-staging.autodesk.com/view/FCAM/2019/ENU/?guid=GUID-C9A5B155-3A06-4160-B011-3869FB1916CF" TargetMode="External"/><Relationship Id="rId1647" Type="http://schemas.openxmlformats.org/officeDocument/2006/relationships/hyperlink" Target="http://help-staging.autodesk.com/view/FCAM/2019/ENU/?guid=GUID-9B6B480D-6F8D-48A8-9F76-8F1949E23D81" TargetMode="External"/><Relationship Id="rId1507" Type="http://schemas.openxmlformats.org/officeDocument/2006/relationships/hyperlink" Target="http://help-staging.autodesk.com/view/FCAM/2019/ENU/?guid=GUID-2AA370A4-45D4-4F23-ACB7-28B35D3E352D" TargetMode="External"/><Relationship Id="rId295" Type="http://schemas.openxmlformats.org/officeDocument/2006/relationships/hyperlink" Target="http://help-staging.autodesk.com/view/FCAM/2019/ENU/?guid=GUID-9B9F3BFB-CAD5-4032-8C3C-49FC64C2D337" TargetMode="External"/><Relationship Id="rId155" Type="http://schemas.openxmlformats.org/officeDocument/2006/relationships/hyperlink" Target="http://help-staging.autodesk.com/view/FCAM/2019/ENU/?guid=GUID-DDF9386F-572E-4186-BBE0-ABF93D0A6048" TargetMode="External"/><Relationship Id="rId362" Type="http://schemas.openxmlformats.org/officeDocument/2006/relationships/hyperlink" Target="http://help-staging.autodesk.com/view/FCAM/2019/ENU/?guid=GUID-A41A776B-4DEB-4E4B-9B2A-FE767A9F87C9" TargetMode="External"/><Relationship Id="rId1297" Type="http://schemas.openxmlformats.org/officeDocument/2006/relationships/hyperlink" Target="http://help-staging.autodesk.com/view/FCAM/2019/ENU/?guid=GUID-6A32F6A3-D590-4956-9D9B-484C77D6AC58" TargetMode="External"/><Relationship Id="rId222" Type="http://schemas.openxmlformats.org/officeDocument/2006/relationships/hyperlink" Target="http://help-staging.autodesk.com/view/FCAM/2019/ENU/?guid=GUID-A9A83F91-A6F1-451B-8510-D78A5EFE84A2" TargetMode="External"/><Relationship Id="rId667" Type="http://schemas.openxmlformats.org/officeDocument/2006/relationships/hyperlink" Target="http://help-staging.autodesk.com/view/FCAM/2019/ENU/?guid=GUID-80CC0B72-8144-47B7-8DF1-946EDA3531A8" TargetMode="External"/><Relationship Id="rId874" Type="http://schemas.openxmlformats.org/officeDocument/2006/relationships/hyperlink" Target="http://help-staging.autodesk.com/view/FCAM/2019/ENU/?guid=GUID-2E09DF3A-6F51-4A31-85ED-A135A733AD6F" TargetMode="External"/><Relationship Id="rId527" Type="http://schemas.openxmlformats.org/officeDocument/2006/relationships/hyperlink" Target="http://help-staging.autodesk.com/view/FCAM/2019/ENU/?guid=GUID-8A481D06-EB63-4CC1-839C-B33C735FD9A7" TargetMode="External"/><Relationship Id="rId734" Type="http://schemas.openxmlformats.org/officeDocument/2006/relationships/hyperlink" Target="http://help-staging.autodesk.com/view/FCAM/2019/ENU/?guid=GUID-2826D010-C1D8-446B-909D-9BECBFEE0FF5" TargetMode="External"/><Relationship Id="rId941" Type="http://schemas.openxmlformats.org/officeDocument/2006/relationships/hyperlink" Target="http://help-staging.autodesk.com/view/FCAM/2019/ENU/?guid=GUID-B8E4B6B5-4F71-4816-A3BD-E778032D31DF" TargetMode="External"/><Relationship Id="rId1157" Type="http://schemas.openxmlformats.org/officeDocument/2006/relationships/hyperlink" Target="http://help-staging.autodesk.com/view/FCAM/2019/ENU/?guid=GUID-D291EB18-4750-4501-85CB-026F5FA07E78" TargetMode="External"/><Relationship Id="rId1364" Type="http://schemas.openxmlformats.org/officeDocument/2006/relationships/hyperlink" Target="http://help-staging.autodesk.com/view/FCAM/2019/ENU/?guid=GUID-BB0929A7-27C9-47FD-990F-E2AED79141B0" TargetMode="External"/><Relationship Id="rId1571" Type="http://schemas.openxmlformats.org/officeDocument/2006/relationships/hyperlink" Target="http://help-staging.autodesk.com/view/FCAM/2019/ENU/?guid=GUID-AEA072E2-AB60-4AF0-8E9B-85C76BE95B0F" TargetMode="External"/><Relationship Id="rId70" Type="http://schemas.openxmlformats.org/officeDocument/2006/relationships/hyperlink" Target="http://help-staging.autodesk.com/view/FCAM/2019/ENU/?guid=GUID-3F00D953-9E89-4652-8175-5DA9CA0A96B8" TargetMode="External"/><Relationship Id="rId801" Type="http://schemas.openxmlformats.org/officeDocument/2006/relationships/hyperlink" Target="http://help-staging.autodesk.com/view/FCAM/2019/ENU/?guid=GUID-8CD63318-1C14-4F7D-903A-86A716277A13" TargetMode="External"/><Relationship Id="rId1017" Type="http://schemas.openxmlformats.org/officeDocument/2006/relationships/hyperlink" Target="http://help-staging.autodesk.com/view/FCAM/2019/ENU/?guid=GUID-B09BA6F6-9266-492D-A361-D49C16D671C5" TargetMode="External"/><Relationship Id="rId1224" Type="http://schemas.openxmlformats.org/officeDocument/2006/relationships/hyperlink" Target="http://help-staging.autodesk.com/view/FCAM/2019/ENU/?guid=GUID-6DEB431D-8FF7-4001-B4AC-59C7858A4346" TargetMode="External"/><Relationship Id="rId1431" Type="http://schemas.openxmlformats.org/officeDocument/2006/relationships/hyperlink" Target="http://help-staging.autodesk.com/view/FCAM/2019/ENU/?guid=GUID-824B5CCF-BFC2-4352-99FD-39F7ACFEA7AD" TargetMode="External"/><Relationship Id="rId1669" Type="http://schemas.openxmlformats.org/officeDocument/2006/relationships/hyperlink" Target="http://help-staging.autodesk.com/view/FCAM/2019/ENU/?guid=GUID-28BAE90A-0CDB-430E-A7E8-5D5E0C6AAA55" TargetMode="External"/><Relationship Id="rId1529" Type="http://schemas.openxmlformats.org/officeDocument/2006/relationships/hyperlink" Target="http://help-staging.autodesk.com/view/FCAM/2019/ENU/?guid=GUID-0914EC11-6A30-4EE1-8A61-F11A5494093D" TargetMode="External"/><Relationship Id="rId28" Type="http://schemas.openxmlformats.org/officeDocument/2006/relationships/hyperlink" Target="http://help-staging.autodesk.com/view/FCAM/2019/ENU/?guid=GUID-8EE4B811-431D-4097-8337-6405C5D6C94D" TargetMode="External"/><Relationship Id="rId177" Type="http://schemas.openxmlformats.org/officeDocument/2006/relationships/hyperlink" Target="http://help-staging.autodesk.com/view/FCAM/2019/ENU/?guid=GUID-E7ABBA23-206E-49E0-847A-94559A47A113" TargetMode="External"/><Relationship Id="rId384" Type="http://schemas.openxmlformats.org/officeDocument/2006/relationships/hyperlink" Target="http://help-staging.autodesk.com/view/FCAM/2019/ENU/?guid=GUID-39462736-78B9-4A1D-8EE3-22CA282C78B1" TargetMode="External"/><Relationship Id="rId591" Type="http://schemas.openxmlformats.org/officeDocument/2006/relationships/hyperlink" Target="http://help-staging.autodesk.com/view/FCAM/2019/ENU/?guid=GUID-CAE099DF-EBB6-4D11-9BB3-95E2CBD3DB2A" TargetMode="External"/><Relationship Id="rId244" Type="http://schemas.openxmlformats.org/officeDocument/2006/relationships/hyperlink" Target="http://help-staging.autodesk.com/view/FCAM/2019/ENU/?guid=GUID-D42F425D-9E84-4E2C-A348-2C029362ABEC" TargetMode="External"/><Relationship Id="rId689" Type="http://schemas.openxmlformats.org/officeDocument/2006/relationships/hyperlink" Target="http://help-staging.autodesk.com/view/FCAM/2019/ENU/?guid=GUID-F3B8D0B0-3F78-469A-B022-482DA5B5FABC" TargetMode="External"/><Relationship Id="rId896" Type="http://schemas.openxmlformats.org/officeDocument/2006/relationships/hyperlink" Target="http://help-staging.autodesk.com/view/FCAM/2019/ENU/?guid=GUID-44BE2E29-C254-45B4-B742-A46E83021565" TargetMode="External"/><Relationship Id="rId1081" Type="http://schemas.openxmlformats.org/officeDocument/2006/relationships/hyperlink" Target="http://help-staging.autodesk.com/view/FCAM/2019/ENU/?guid=GUID-A97729C6-80C0-4A30-AA7A-FB651CF26E97" TargetMode="External"/><Relationship Id="rId451" Type="http://schemas.openxmlformats.org/officeDocument/2006/relationships/hyperlink" Target="http://help-staging.autodesk.com/view/FCAM/2019/ENU/?guid=GUID-96CBD0D9-0DC3-40CC-8A8C-6A8D49153629" TargetMode="External"/><Relationship Id="rId549" Type="http://schemas.openxmlformats.org/officeDocument/2006/relationships/hyperlink" Target="http://help-staging.autodesk.com/view/FCAM/2019/ENU/?guid=GUID-FC5E5379-87DA-4C53-A283-E313B332C896" TargetMode="External"/><Relationship Id="rId756" Type="http://schemas.openxmlformats.org/officeDocument/2006/relationships/hyperlink" Target="http://help-staging.autodesk.com/view/FCAM/2019/ENU/?guid=GUID-0F4E4130-1CB5-4808-A208-A4689E6FF3E6" TargetMode="External"/><Relationship Id="rId1179" Type="http://schemas.openxmlformats.org/officeDocument/2006/relationships/hyperlink" Target="http://help-staging.autodesk.com/view/FCAM/2019/ENU/?guid=GUID-1C6E3A24-0401-406C-97B1-CEB48074032C" TargetMode="External"/><Relationship Id="rId1386" Type="http://schemas.openxmlformats.org/officeDocument/2006/relationships/hyperlink" Target="http://help-staging.autodesk.com/view/FCAM/2019/ENU/?guid=GUID-8559645C-D812-47FA-BFBF-20A0E5A6AA77" TargetMode="External"/><Relationship Id="rId1593" Type="http://schemas.openxmlformats.org/officeDocument/2006/relationships/hyperlink" Target="http://help-staging.autodesk.com/view/FCAM/2019/ENU/?guid=GUID-FC30C4EE-C7D7-4088-9DAE-DDEE54E74C80" TargetMode="External"/><Relationship Id="rId104" Type="http://schemas.openxmlformats.org/officeDocument/2006/relationships/hyperlink" Target="http://help-staging.autodesk.com/view/FCAM/2019/ENU/?guid=GUID-CE6774D2-166B-43A9-A34E-4DF83421D3B7" TargetMode="External"/><Relationship Id="rId311" Type="http://schemas.openxmlformats.org/officeDocument/2006/relationships/hyperlink" Target="http://help-staging.autodesk.com/view/FCAM/2019/ENU/?guid=GUID-312823C2-A597-4BC2-A038-E45D769FCCD5" TargetMode="External"/><Relationship Id="rId409" Type="http://schemas.openxmlformats.org/officeDocument/2006/relationships/hyperlink" Target="http://help-staging.autodesk.com/view/FCAM/2019/ENU/?guid=GUID-2787E697-129D-48FC-B230-F4D858E122B4" TargetMode="External"/><Relationship Id="rId963" Type="http://schemas.openxmlformats.org/officeDocument/2006/relationships/hyperlink" Target="http://help-staging.autodesk.com/view/FCAM/2019/ENU/?guid=GUID-7E71B347-C8F7-47C4-8575-58E26084906B" TargetMode="External"/><Relationship Id="rId1039" Type="http://schemas.openxmlformats.org/officeDocument/2006/relationships/hyperlink" Target="http://help-staging.autodesk.com/view/FCAM/2019/ENU/?guid=GUID-098A43E3-8AB9-4AB6-AE26-7A65949E3935" TargetMode="External"/><Relationship Id="rId1246" Type="http://schemas.openxmlformats.org/officeDocument/2006/relationships/hyperlink" Target="http://help-staging.autodesk.com/view/FCAM/2019/ENU/?guid=GUID-5B4C347D-6F8A-49F0-A0E3-95A2D169533C" TargetMode="External"/><Relationship Id="rId92" Type="http://schemas.openxmlformats.org/officeDocument/2006/relationships/hyperlink" Target="http://help-staging.autodesk.com/view/FCAM/2019/ENU/?guid=GUID-ED4993B2-BEF0-4FAC-B8BB-06887711FF17" TargetMode="External"/><Relationship Id="rId616" Type="http://schemas.openxmlformats.org/officeDocument/2006/relationships/hyperlink" Target="http://help-staging.autodesk.com/view/FCAM/2019/ENU/?guid=GUID-3261E82D-DFC1-41A9-A455-6907850F5933" TargetMode="External"/><Relationship Id="rId823" Type="http://schemas.openxmlformats.org/officeDocument/2006/relationships/hyperlink" Target="http://help-staging.autodesk.com/view/FCAM/2019/ENU/?guid=GUID-82234B5C-301D-4990-8815-59CCC53A3FC6" TargetMode="External"/><Relationship Id="rId1453" Type="http://schemas.openxmlformats.org/officeDocument/2006/relationships/hyperlink" Target="http://help-staging.autodesk.com/view/FCAM/2019/ENU/?guid=GUID-27469C8F-1D41-48A4-B8DA-30B4025FBE48" TargetMode="External"/><Relationship Id="rId1660" Type="http://schemas.openxmlformats.org/officeDocument/2006/relationships/hyperlink" Target="http://help-staging.autodesk.com/view/FCAM/2019/ENU/?guid=GUID-5AC50A5D-9F5A-46C0-A616-C2C9FB5E1EAE" TargetMode="External"/><Relationship Id="rId1106" Type="http://schemas.openxmlformats.org/officeDocument/2006/relationships/hyperlink" Target="http://help-staging.autodesk.com/view/FCAM/2019/ENU/?guid=GUID-0165CA51-D3BD-4732-9FDD-2981B14A760F" TargetMode="External"/><Relationship Id="rId1313" Type="http://schemas.openxmlformats.org/officeDocument/2006/relationships/hyperlink" Target="http://help-staging.autodesk.com/view/FCAM/2019/ENU/?guid=GUID-0A5A7B26-2F68-47C4-8063-9281C6129463" TargetMode="External"/><Relationship Id="rId1520" Type="http://schemas.openxmlformats.org/officeDocument/2006/relationships/hyperlink" Target="http://help-staging.autodesk.com/view/FCAM/2019/ENU/?guid=GUID-13FC8A6D-626A-45E4-AF69-2790FA8645B3" TargetMode="External"/><Relationship Id="rId1618" Type="http://schemas.openxmlformats.org/officeDocument/2006/relationships/hyperlink" Target="http://help-staging.autodesk.com/view/FCAM/2019/ENU/?guid=GUID-A21070B1-60D6-4023-AA3C-1D5C625025DC" TargetMode="External"/><Relationship Id="rId199" Type="http://schemas.openxmlformats.org/officeDocument/2006/relationships/hyperlink" Target="http://help-staging.autodesk.com/view/FCAM/2019/ENU/?guid=GUID-8A9D3288-FDD8-4F8F-B7B1-7AEFE95ADAFC" TargetMode="External"/><Relationship Id="rId266" Type="http://schemas.openxmlformats.org/officeDocument/2006/relationships/hyperlink" Target="http://help-staging.autodesk.com/view/FCAM/2019/ENU/?guid=GUID-84706961-BB01-4693-AE95-8422E76DCF9D" TargetMode="External"/><Relationship Id="rId473" Type="http://schemas.openxmlformats.org/officeDocument/2006/relationships/hyperlink" Target="http://help-staging.autodesk.com/view/FCAM/2019/ENU/?guid=GUID-56CBA8C3-C0CD-482F-9C71-26BF436270D4" TargetMode="External"/><Relationship Id="rId680" Type="http://schemas.openxmlformats.org/officeDocument/2006/relationships/hyperlink" Target="http://help-staging.autodesk.com/view/FCAM/2019/ENU/?guid=GUID-A2580813-E9E2-41A6-A455-4C38773EE0A8" TargetMode="External"/><Relationship Id="rId126" Type="http://schemas.openxmlformats.org/officeDocument/2006/relationships/hyperlink" Target="http://help-staging.autodesk.com/view/FCAM/2019/ENU/?guid=GUID-61FE54F6-0F47-4FB2-97FB-2A7BD3B316A0" TargetMode="External"/><Relationship Id="rId333" Type="http://schemas.openxmlformats.org/officeDocument/2006/relationships/hyperlink" Target="http://help-staging.autodesk.com/view/FCAM/2019/ENU/?guid=GUID-5AEE775C-6D08-480C-9B99-2D3489EAEE2A" TargetMode="External"/><Relationship Id="rId540" Type="http://schemas.openxmlformats.org/officeDocument/2006/relationships/hyperlink" Target="http://help-staging.autodesk.com/view/FCAM/2019/ENU/?guid=GUID-B62E4EF6-0C84-44AB-BEE6-9E74EF8EACF5" TargetMode="External"/><Relationship Id="rId778" Type="http://schemas.openxmlformats.org/officeDocument/2006/relationships/hyperlink" Target="http://help-staging.autodesk.com/view/FCAM/2019/ENU/?guid=GUID-BA0EA501-1B75-4F36-B1E0-990E370DC2CC" TargetMode="External"/><Relationship Id="rId985" Type="http://schemas.openxmlformats.org/officeDocument/2006/relationships/hyperlink" Target="http://help-staging.autodesk.com/view/FCAM/2019/ENU/?guid=GUID-B174F8C1-C995-4131-83DB-085D922CA748" TargetMode="External"/><Relationship Id="rId1170" Type="http://schemas.openxmlformats.org/officeDocument/2006/relationships/hyperlink" Target="http://help-staging.autodesk.com/view/FCAM/2019/ENU/?guid=GUID-B3D9594A-D617-473B-82FB-D6E88A89831B" TargetMode="External"/><Relationship Id="rId638" Type="http://schemas.openxmlformats.org/officeDocument/2006/relationships/hyperlink" Target="http://help-staging.autodesk.com/view/FCAM/2019/ENU/?guid=GUID-A14690B9-75C9-452C-9F8F-DC5BB8E2C73F" TargetMode="External"/><Relationship Id="rId845" Type="http://schemas.openxmlformats.org/officeDocument/2006/relationships/hyperlink" Target="http://help-staging.autodesk.com/view/FCAM/2019/ENU/?guid=GUID-AD4C44CC-F116-4CD1-87C6-7751F24EF202" TargetMode="External"/><Relationship Id="rId1030" Type="http://schemas.openxmlformats.org/officeDocument/2006/relationships/hyperlink" Target="http://help-staging.autodesk.com/view/FCAM/2019/ENU/?guid=GUID-B829631A-1514-4986-AA7E-3F2E6013C6C6" TargetMode="External"/><Relationship Id="rId1268" Type="http://schemas.openxmlformats.org/officeDocument/2006/relationships/hyperlink" Target="http://help-staging.autodesk.com/view/FCAM/2019/ENU/?guid=GUID-E1567C7C-8945-4DD0-9851-CA07D24B390F" TargetMode="External"/><Relationship Id="rId1475" Type="http://schemas.openxmlformats.org/officeDocument/2006/relationships/hyperlink" Target="http://help-staging.autodesk.com/view/FCAM/2019/ENU/?guid=GUID-85ADD9F9-3197-4772-B944-985F2175FE14" TargetMode="External"/><Relationship Id="rId400" Type="http://schemas.openxmlformats.org/officeDocument/2006/relationships/hyperlink" Target="http://help-staging.autodesk.com/view/FCAM/2019/ENU/?guid=GUID-7C761706-41FA-4FB4-AE1F-F1A89447135C" TargetMode="External"/><Relationship Id="rId705" Type="http://schemas.openxmlformats.org/officeDocument/2006/relationships/hyperlink" Target="http://help-staging.autodesk.com/view/FCAM/2019/ENU/?guid=GUID-8940D735-8A87-4A2B-91B0-431650AC9C06" TargetMode="External"/><Relationship Id="rId1128" Type="http://schemas.openxmlformats.org/officeDocument/2006/relationships/hyperlink" Target="http://help-staging.autodesk.com/view/FCAM/2019/ENU/?guid=GUID-F941CE43-E3FE-4E89-BFAE-28B8EC78C3F8" TargetMode="External"/><Relationship Id="rId1335" Type="http://schemas.openxmlformats.org/officeDocument/2006/relationships/hyperlink" Target="http://help-staging.autodesk.com/view/FCAM/2019/ENU/?guid=GUID-6A16B8BA-214D-4398-B463-8F141A6704DD" TargetMode="External"/><Relationship Id="rId1542" Type="http://schemas.openxmlformats.org/officeDocument/2006/relationships/hyperlink" Target="http://help-staging.autodesk.com/view/FCAM/2019/ENU/?guid=GUID-04C6B67E-8BCA-46B2-A361-71C7BFE91345" TargetMode="External"/><Relationship Id="rId912" Type="http://schemas.openxmlformats.org/officeDocument/2006/relationships/hyperlink" Target="http://help-staging.autodesk.com/view/FCAM/2019/ENU/?guid=GUID-CE7A4455-5DFB-43ED-ABEA-83EE86D186F9" TargetMode="External"/><Relationship Id="rId41" Type="http://schemas.openxmlformats.org/officeDocument/2006/relationships/hyperlink" Target="http://help-staging.autodesk.com/view/FCAM/2019/ENU/?guid=GUID-D169D6B1-B38A-46C3-9DCD-8EFEEDB239F9" TargetMode="External"/><Relationship Id="rId1402" Type="http://schemas.openxmlformats.org/officeDocument/2006/relationships/hyperlink" Target="http://help-staging.autodesk.com/view/FCAM/2019/ENU/?guid=GUID-3648C234-0159-4118-8538-56B92A7B5EE5" TargetMode="External"/><Relationship Id="rId190" Type="http://schemas.openxmlformats.org/officeDocument/2006/relationships/hyperlink" Target="http://help-staging.autodesk.com/view/FCAM/2019/ENU/?guid=GUID-BA78DCA4-BD3B-49D8-BBD8-9736515D28D6" TargetMode="External"/><Relationship Id="rId288" Type="http://schemas.openxmlformats.org/officeDocument/2006/relationships/hyperlink" Target="http://help-staging.autodesk.com/view/FCAM/2019/ENU/?guid=GUID-E73E1D06-FE59-4CAD-9CD5-EB1645F4CB7B" TargetMode="External"/><Relationship Id="rId495" Type="http://schemas.openxmlformats.org/officeDocument/2006/relationships/hyperlink" Target="http://help-staging.autodesk.com/view/FCAM/2019/ENU/?guid=GUID-75020782-7E28-4E21-9933-424B0982D08E" TargetMode="External"/><Relationship Id="rId148" Type="http://schemas.openxmlformats.org/officeDocument/2006/relationships/hyperlink" Target="http://help-staging.autodesk.com/view/FCAM/2019/ENU/?guid=GUID-9334CF7B-BBA0-4A88-978A-4483F4B3D6A9" TargetMode="External"/><Relationship Id="rId355" Type="http://schemas.openxmlformats.org/officeDocument/2006/relationships/hyperlink" Target="http://help-staging.autodesk.com/view/FCAM/2019/ENU/?guid=GUID-3D71222E-569C-47D8-8FCE-FAC17CF531D3" TargetMode="External"/><Relationship Id="rId562" Type="http://schemas.openxmlformats.org/officeDocument/2006/relationships/hyperlink" Target="http://help-staging.autodesk.com/view/FCAM/2019/ENU/?guid=GUID-B8ABF5E1-B11B-486D-AB0A-66DA0D07E115" TargetMode="External"/><Relationship Id="rId1192" Type="http://schemas.openxmlformats.org/officeDocument/2006/relationships/hyperlink" Target="http://help-staging.autodesk.com/view/FCAM/2019/ENU/?guid=GUID-1BACE0AA-7DAB-466F-962C-A6B58F80DD7A" TargetMode="External"/><Relationship Id="rId215" Type="http://schemas.openxmlformats.org/officeDocument/2006/relationships/hyperlink" Target="http://help-staging.autodesk.com/view/FCAM/2019/ENU/?guid=GUID-96119129-3C16-44DA-9AEE-A7214E4C79C8" TargetMode="External"/><Relationship Id="rId422" Type="http://schemas.openxmlformats.org/officeDocument/2006/relationships/hyperlink" Target="http://help-staging.autodesk.com/view/FCAM/2019/ENU/?guid=GUID-930D24A1-8BFC-4B43-B21C-D7FD53E83B64" TargetMode="External"/><Relationship Id="rId867" Type="http://schemas.openxmlformats.org/officeDocument/2006/relationships/hyperlink" Target="http://help-staging.autodesk.com/view/FCAM/2019/ENU/?guid=GUID-6C1125FA-BBEC-4122-BB84-B6B4C7800187" TargetMode="External"/><Relationship Id="rId1052" Type="http://schemas.openxmlformats.org/officeDocument/2006/relationships/hyperlink" Target="http://help-staging.autodesk.com/view/FCAM/2019/ENU/?guid=GUID-663FF427-F782-4168-91D7-7BA5278A6504" TargetMode="External"/><Relationship Id="rId1497" Type="http://schemas.openxmlformats.org/officeDocument/2006/relationships/hyperlink" Target="http://help-staging.autodesk.com/view/FCAM/2019/ENU/?guid=GUID-4C391667-7755-4D25-AE1E-84B1B13EC174" TargetMode="External"/><Relationship Id="rId727" Type="http://schemas.openxmlformats.org/officeDocument/2006/relationships/hyperlink" Target="http://help-staging.autodesk.com/view/FCAM/2019/ENU/?guid=GUID-DC27418B-CB98-4780-8CA0-C9BE960E6DE7" TargetMode="External"/><Relationship Id="rId934" Type="http://schemas.openxmlformats.org/officeDocument/2006/relationships/hyperlink" Target="http://help-staging.autodesk.com/view/FCAM/2019/ENU/?guid=GUID-445C30B4-ED53-4655-A5D1-3B63783F94CF" TargetMode="External"/><Relationship Id="rId1357" Type="http://schemas.openxmlformats.org/officeDocument/2006/relationships/hyperlink" Target="http://help-staging.autodesk.com/view/FCAM/2019/ENU/?guid=GUID-031206F6-F52B-4AF9-AA5F-83B33F644FCE" TargetMode="External"/><Relationship Id="rId1564" Type="http://schemas.openxmlformats.org/officeDocument/2006/relationships/hyperlink" Target="http://help-staging.autodesk.com/view/FCAM/2019/ENU/?guid=GUID-3F511C4D-C494-4390-B418-2EC0E9FE8971" TargetMode="External"/><Relationship Id="rId63" Type="http://schemas.openxmlformats.org/officeDocument/2006/relationships/hyperlink" Target="http://help-staging.autodesk.com/view/FCAM/2019/ENU/?guid=GUID-2C35838A-8A92-401E-8D2B-6A8822379E8E" TargetMode="External"/><Relationship Id="rId1217" Type="http://schemas.openxmlformats.org/officeDocument/2006/relationships/hyperlink" Target="http://help-staging.autodesk.com/view/FCAM/2019/ENU/?guid=GUID-A321CB4C-4A36-4BF3-877A-DDAB49A596EE" TargetMode="External"/><Relationship Id="rId1424" Type="http://schemas.openxmlformats.org/officeDocument/2006/relationships/hyperlink" Target="http://help-staging.autodesk.com/view/FCAM/2019/ENU/?guid=GUID-78D648F5-3A02-4614-AB25-780B6CDB1344" TargetMode="External"/><Relationship Id="rId1631" Type="http://schemas.openxmlformats.org/officeDocument/2006/relationships/hyperlink" Target="http://help-staging.autodesk.com/view/FCAM/2019/ENU/?guid=GUID-2BA3D3FB-C794-4ABC-9D0E-48A984EC4960" TargetMode="External"/><Relationship Id="rId377" Type="http://schemas.openxmlformats.org/officeDocument/2006/relationships/hyperlink" Target="http://help-staging.autodesk.com/view/FCAM/2019/ENU/?guid=GUID-FC8AAF6F-D24C-4385-B677-54F730388E4C" TargetMode="External"/><Relationship Id="rId584" Type="http://schemas.openxmlformats.org/officeDocument/2006/relationships/hyperlink" Target="http://help-staging.autodesk.com/view/FCAM/2019/ENU/?guid=GUID-44EA575F-F8BF-40BA-A5BE-28C0866AA1B5" TargetMode="External"/><Relationship Id="rId5" Type="http://schemas.openxmlformats.org/officeDocument/2006/relationships/hyperlink" Target="http://help-staging.autodesk.com/view/FCAM/2019/ENU/?guid=GUID-26D12243-2D81-4019-9789-D438BA291D63" TargetMode="External"/><Relationship Id="rId237" Type="http://schemas.openxmlformats.org/officeDocument/2006/relationships/hyperlink" Target="http://help-staging.autodesk.com/view/FCAM/2019/ENU/?guid=GUID-1AB2D960-70EA-4BD5-8919-7AC61F5F2998" TargetMode="External"/><Relationship Id="rId791" Type="http://schemas.openxmlformats.org/officeDocument/2006/relationships/hyperlink" Target="http://help-staging.autodesk.com/view/FCAM/2019/ENU/?guid=GUID-A5FE2808-4BFB-4074-9C0D-8E4133B7CC42" TargetMode="External"/><Relationship Id="rId889" Type="http://schemas.openxmlformats.org/officeDocument/2006/relationships/hyperlink" Target="http://help-staging.autodesk.com/view/FCAM/2019/ENU/?guid=GUID-FD30F9A2-2CC3-4226-8B22-0DB878EEB55F" TargetMode="External"/><Relationship Id="rId1074" Type="http://schemas.openxmlformats.org/officeDocument/2006/relationships/hyperlink" Target="http://help-staging.autodesk.com/view/FCAM/2019/ENU/?guid=GUID-6E955181-E027-45F9-BE58-CD2031FA6472" TargetMode="External"/><Relationship Id="rId444" Type="http://schemas.openxmlformats.org/officeDocument/2006/relationships/hyperlink" Target="http://help-staging.autodesk.com/view/FCAM/2019/ENU/?guid=GUID-F446F2A3-6C9E-4B7A-8C8B-E970DAC9091B" TargetMode="External"/><Relationship Id="rId651" Type="http://schemas.openxmlformats.org/officeDocument/2006/relationships/hyperlink" Target="http://help-staging.autodesk.com/view/FCAM/2019/ENU/?guid=GUID-457242F4-ECC0-40A2-9BAF-B8403AE4F6BE" TargetMode="External"/><Relationship Id="rId749" Type="http://schemas.openxmlformats.org/officeDocument/2006/relationships/hyperlink" Target="http://help-staging.autodesk.com/view/FCAM/2019/ENU/?guid=GUID-36548514-9386-4EA9-A651-CEE27963E67D" TargetMode="External"/><Relationship Id="rId1281" Type="http://schemas.openxmlformats.org/officeDocument/2006/relationships/hyperlink" Target="http://help-staging.autodesk.com/view/FCAM/2019/ENU/?guid=GUID-7D1DADA6-A041-4250-A1A4-F58BD3135715" TargetMode="External"/><Relationship Id="rId1379" Type="http://schemas.openxmlformats.org/officeDocument/2006/relationships/hyperlink" Target="http://help-staging.autodesk.com/view/FCAM/2019/ENU/?guid=GUID-2D999C15-F260-4871-B0A5-F9722CF461FA" TargetMode="External"/><Relationship Id="rId1586" Type="http://schemas.openxmlformats.org/officeDocument/2006/relationships/hyperlink" Target="http://help-staging.autodesk.com/view/FCAM/2019/ENU/?guid=GUID-7703C37E-D62E-447A-B4A6-E7C467546D61" TargetMode="External"/><Relationship Id="rId304" Type="http://schemas.openxmlformats.org/officeDocument/2006/relationships/hyperlink" Target="http://help-staging.autodesk.com/view/FCAM/2019/ENU/?guid=GUID-2F9BF9AA-94A4-407C-B867-CDFD77B07785" TargetMode="External"/><Relationship Id="rId511" Type="http://schemas.openxmlformats.org/officeDocument/2006/relationships/hyperlink" Target="http://help-staging.autodesk.com/view/FCAM/2019/ENU/?guid=GUID-67FECC4D-2D52-416C-A268-CCD821EFDEBE" TargetMode="External"/><Relationship Id="rId609" Type="http://schemas.openxmlformats.org/officeDocument/2006/relationships/hyperlink" Target="http://help-staging.autodesk.com/view/FCAM/2019/ENU/?guid=GUID-798F13BF-57A0-490A-B9D6-148CA608D114" TargetMode="External"/><Relationship Id="rId956" Type="http://schemas.openxmlformats.org/officeDocument/2006/relationships/hyperlink" Target="http://help-staging.autodesk.com/view/FCAM/2019/ENU/?guid=GUID-4F6C6CA2-226F-487D-816B-17830CDA5B89" TargetMode="External"/><Relationship Id="rId1141" Type="http://schemas.openxmlformats.org/officeDocument/2006/relationships/hyperlink" Target="http://help-staging.autodesk.com/view/FCAM/2019/ENU/?guid=GUID-E188A073-90CF-46A0-8A62-C71A5CE57C3D" TargetMode="External"/><Relationship Id="rId1239" Type="http://schemas.openxmlformats.org/officeDocument/2006/relationships/hyperlink" Target="http://help-staging.autodesk.com/view/FCAM/2019/ENU/?guid=GUID-A9A7C807-9AF1-4D9E-A048-2CC9BE3A2349" TargetMode="External"/><Relationship Id="rId85" Type="http://schemas.openxmlformats.org/officeDocument/2006/relationships/hyperlink" Target="http://help-staging.autodesk.com/view/FCAM/2019/ENU/?guid=GUID-4852034B-859F-4239-8EAA-98376250EFB1" TargetMode="External"/><Relationship Id="rId816" Type="http://schemas.openxmlformats.org/officeDocument/2006/relationships/hyperlink" Target="http://help-staging.autodesk.com/view/FCAM/2019/ENU/?guid=GUID-FF5F73BC-B723-4270-939C-87AF62397C72" TargetMode="External"/><Relationship Id="rId1001" Type="http://schemas.openxmlformats.org/officeDocument/2006/relationships/hyperlink" Target="http://help-staging.autodesk.com/view/FCAM/2019/ENU/?guid=GUID-A538A0C8-DBB8-4798-B399-191D9A2CB4B1" TargetMode="External"/><Relationship Id="rId1446" Type="http://schemas.openxmlformats.org/officeDocument/2006/relationships/hyperlink" Target="http://help-staging.autodesk.com/view/FCAM/2019/ENU/?guid=GUID-7B13CCF1-8274-44EC-8065-BE516A5FA349" TargetMode="External"/><Relationship Id="rId1653" Type="http://schemas.openxmlformats.org/officeDocument/2006/relationships/hyperlink" Target="http://help-staging.autodesk.com/view/FCAM/2019/ENU/?guid=GUID-06AF6B03-060B-4EB8-8CBD-C0C7A8E91656" TargetMode="External"/><Relationship Id="rId1306" Type="http://schemas.openxmlformats.org/officeDocument/2006/relationships/hyperlink" Target="http://help-staging.autodesk.com/view/FCAM/2019/ENU/?guid=GUID-5D75AF1E-9B07-402F-85DD-D34815709B8C" TargetMode="External"/><Relationship Id="rId1513" Type="http://schemas.openxmlformats.org/officeDocument/2006/relationships/hyperlink" Target="http://help-staging.autodesk.com/view/FCAM/2019/ENU/?guid=GUID-3FB8E8A0-E471-4507-AE14-D7C13D0EB2D7" TargetMode="External"/><Relationship Id="rId12" Type="http://schemas.openxmlformats.org/officeDocument/2006/relationships/hyperlink" Target="http://help-staging.autodesk.com/view/FCAM/2019/ENU/?guid=GUID-8324B425-5032-4CEC-BBC6-ACFAECA1DF5E" TargetMode="External"/><Relationship Id="rId161" Type="http://schemas.openxmlformats.org/officeDocument/2006/relationships/hyperlink" Target="http://help-staging.autodesk.com/view/FCAM/2019/ENU/?guid=GUID-FCD92A33-DC46-4BB8-BBC8-A409B44D82F6" TargetMode="External"/><Relationship Id="rId399" Type="http://schemas.openxmlformats.org/officeDocument/2006/relationships/hyperlink" Target="http://help-staging.autodesk.com/view/FCAM/2019/ENU/?guid=GUID-C7457C5C-172F-43D9-AACA-7707C00AE5AB" TargetMode="External"/><Relationship Id="rId259" Type="http://schemas.openxmlformats.org/officeDocument/2006/relationships/hyperlink" Target="http://help-staging.autodesk.com/view/FCAM/2019/ENU/?guid=GUID-00FE1AF4-A06E-434E-BCD3-53959C658429" TargetMode="External"/><Relationship Id="rId466" Type="http://schemas.openxmlformats.org/officeDocument/2006/relationships/hyperlink" Target="http://help-staging.autodesk.com/view/FCAM/2019/ENU/?guid=GUID-11431316-4127-42CD-BCB9-08336C0A4578" TargetMode="External"/><Relationship Id="rId673" Type="http://schemas.openxmlformats.org/officeDocument/2006/relationships/hyperlink" Target="http://help-staging.autodesk.com/view/FCAM/2019/ENU/?guid=GUID-75A43798-0DC7-43B1-B3EB-76DD0ABC7479" TargetMode="External"/><Relationship Id="rId880" Type="http://schemas.openxmlformats.org/officeDocument/2006/relationships/hyperlink" Target="http://help-staging.autodesk.com/view/FCAM/2019/ENU/?guid=GUID-5674E4CB-739C-411F-B489-812B527975AF" TargetMode="External"/><Relationship Id="rId1096" Type="http://schemas.openxmlformats.org/officeDocument/2006/relationships/hyperlink" Target="http://help-staging.autodesk.com/view/FCAM/2019/ENU/?guid=GUID-64ECEBE6-9FEA-49EE-8F55-C7A26F3E5DFB" TargetMode="External"/><Relationship Id="rId119" Type="http://schemas.openxmlformats.org/officeDocument/2006/relationships/hyperlink" Target="http://help-staging.autodesk.com/view/FCAM/2019/ENU/?guid=GUID-1BC2573F-5AF4-44EE-A039-8567DE462E9C" TargetMode="External"/><Relationship Id="rId326" Type="http://schemas.openxmlformats.org/officeDocument/2006/relationships/hyperlink" Target="http://help-staging.autodesk.com/view/FCAM/2019/ENU/?guid=GUID-07A0BD50-8D1F-443B-A76C-409BF6158A27" TargetMode="External"/><Relationship Id="rId533" Type="http://schemas.openxmlformats.org/officeDocument/2006/relationships/hyperlink" Target="http://help-staging.autodesk.com/view/FCAM/2019/ENU/?guid=GUID-298D2711-9114-4FA6-9C65-CB3AF7258CA2" TargetMode="External"/><Relationship Id="rId978" Type="http://schemas.openxmlformats.org/officeDocument/2006/relationships/hyperlink" Target="http://help-staging.autodesk.com/view/FCAM/2019/ENU/?guid=GUID-49556E8A-5BE9-4A77-A210-4C66ABA8A90A" TargetMode="External"/><Relationship Id="rId1163" Type="http://schemas.openxmlformats.org/officeDocument/2006/relationships/hyperlink" Target="http://help-staging.autodesk.com/view/FCAM/2019/ENU/?guid=GUID-31D7DA63-C931-4195-8340-452859C39227" TargetMode="External"/><Relationship Id="rId1370" Type="http://schemas.openxmlformats.org/officeDocument/2006/relationships/hyperlink" Target="http://help-staging.autodesk.com/view/FCAM/2019/ENU/?guid=GUID-7A6D19DD-4FF8-41D1-BE53-5391E385624F" TargetMode="External"/><Relationship Id="rId740" Type="http://schemas.openxmlformats.org/officeDocument/2006/relationships/hyperlink" Target="http://help-staging.autodesk.com/view/FCAM/2019/ENU/?guid=GUID-BEDDC4D0-DE5A-4A50-8465-1E02AB98D588" TargetMode="External"/><Relationship Id="rId838" Type="http://schemas.openxmlformats.org/officeDocument/2006/relationships/hyperlink" Target="http://help-staging.autodesk.com/view/FCAM/2019/ENU/?guid=GUID-9C7DCC50-D45A-40E9-A48C-A4557110FE64" TargetMode="External"/><Relationship Id="rId1023" Type="http://schemas.openxmlformats.org/officeDocument/2006/relationships/hyperlink" Target="http://help-staging.autodesk.com/view/FCAM/2019/ENU/?guid=GUID-35F15860-D7A7-4AD5-8991-101BDA17FDB3" TargetMode="External"/><Relationship Id="rId1468" Type="http://schemas.openxmlformats.org/officeDocument/2006/relationships/hyperlink" Target="http://help-staging.autodesk.com/view/FCAM/2019/ENU/?guid=GUID-D97AA5A2-316B-4665-999E-FA6337BF346A" TargetMode="External"/><Relationship Id="rId1675" Type="http://schemas.openxmlformats.org/officeDocument/2006/relationships/hyperlink" Target="http://help-staging.autodesk.com/view/FCAM/2019/ENU/?guid=GUID-D3E6CC71-2199-471A-907C-18685696A7E3" TargetMode="External"/><Relationship Id="rId600" Type="http://schemas.openxmlformats.org/officeDocument/2006/relationships/hyperlink" Target="http://help-staging.autodesk.com/view/FCAM/2019/ENU/?guid=GUID-684E703A-2143-403F-B58A-17AB42F91C33" TargetMode="External"/><Relationship Id="rId1230" Type="http://schemas.openxmlformats.org/officeDocument/2006/relationships/hyperlink" Target="http://help-staging.autodesk.com/view/FCAM/2019/ENU/?guid=GUID-225A7620-1695-4D3D-AE6C-23CBE2E9E668" TargetMode="External"/><Relationship Id="rId1328" Type="http://schemas.openxmlformats.org/officeDocument/2006/relationships/hyperlink" Target="http://help-staging.autodesk.com/view/FCAM/2019/ENU/?guid=GUID-B46F0B2E-EDE1-4FA0-A44A-A5F620482EBC" TargetMode="External"/><Relationship Id="rId1535" Type="http://schemas.openxmlformats.org/officeDocument/2006/relationships/hyperlink" Target="http://help-staging.autodesk.com/view/FCAM/2019/ENU/?guid=GUID-1DFF25F0-C37C-4294-A380-23D9B057CA44" TargetMode="External"/><Relationship Id="rId905" Type="http://schemas.openxmlformats.org/officeDocument/2006/relationships/hyperlink" Target="http://help-staging.autodesk.com/view/FCAM/2019/ENU/?guid=GUID-8BE3AD92-CA1B-4B58-B60E-22AACA202B83" TargetMode="External"/><Relationship Id="rId34" Type="http://schemas.openxmlformats.org/officeDocument/2006/relationships/hyperlink" Target="http://help-staging.autodesk.com/view/FCAM/2019/ENU/?guid=GUID-6B2A9E14-46D5-40D8-A17F-60578BA805A7" TargetMode="External"/><Relationship Id="rId1602" Type="http://schemas.openxmlformats.org/officeDocument/2006/relationships/hyperlink" Target="http://help-staging.autodesk.com/view/FCAM/2019/ENU/?guid=GUID-5774432D-F0E3-4BC1-9424-27D01482E239" TargetMode="External"/><Relationship Id="rId183" Type="http://schemas.openxmlformats.org/officeDocument/2006/relationships/hyperlink" Target="http://help-staging.autodesk.com/view/FCAM/2019/ENU/?guid=GUID-717BE6FC-E2A0-4C5F-B9C6-0DC6A4E38EAF" TargetMode="External"/><Relationship Id="rId390" Type="http://schemas.openxmlformats.org/officeDocument/2006/relationships/hyperlink" Target="http://help-staging.autodesk.com/view/FCAM/2019/ENU/?guid=GUID-CD83D058-8706-4208-8655-92361B4C678C" TargetMode="External"/><Relationship Id="rId250" Type="http://schemas.openxmlformats.org/officeDocument/2006/relationships/hyperlink" Target="http://help-staging.autodesk.com/view/FCAM/2019/ENU/?guid=GUID-FD734B57-2C30-48B9-8C4F-729189B2AB92" TargetMode="External"/><Relationship Id="rId488" Type="http://schemas.openxmlformats.org/officeDocument/2006/relationships/hyperlink" Target="http://help-staging.autodesk.com/view/FCAM/2019/ENU/?guid=GUID-692DDA96-4A95-42E1-9792-F90331AB4258" TargetMode="External"/><Relationship Id="rId695" Type="http://schemas.openxmlformats.org/officeDocument/2006/relationships/hyperlink" Target="http://help-staging.autodesk.com/view/FCAM/2019/ENU/?guid=GUID-F7B1A316-4F0D-463A-BF09-D98293AF619A" TargetMode="External"/><Relationship Id="rId110" Type="http://schemas.openxmlformats.org/officeDocument/2006/relationships/hyperlink" Target="http://help-staging.autodesk.com/view/FCAM/2019/ENU/?guid=GUID-C83AB68D-59B3-46E6-8C2C-D00017D1C577" TargetMode="External"/><Relationship Id="rId348" Type="http://schemas.openxmlformats.org/officeDocument/2006/relationships/hyperlink" Target="http://help-staging.autodesk.com/view/FCAM/2019/ENU/?guid=GUID-AD64CA1C-E560-40BA-932C-9AEDCEF4A1A6" TargetMode="External"/><Relationship Id="rId555" Type="http://schemas.openxmlformats.org/officeDocument/2006/relationships/hyperlink" Target="http://help-staging.autodesk.com/view/FCAM/2019/ENU/?guid=GUID-17000559-2F10-485C-82F8-13B40BA3FE57" TargetMode="External"/><Relationship Id="rId762" Type="http://schemas.openxmlformats.org/officeDocument/2006/relationships/hyperlink" Target="http://help-staging.autodesk.com/view/FCAM/2019/ENU/?guid=GUID-1BD9E3FE-5D7E-4C88-AD49-C291E4458442" TargetMode="External"/><Relationship Id="rId1185" Type="http://schemas.openxmlformats.org/officeDocument/2006/relationships/hyperlink" Target="http://help-staging.autodesk.com/view/FCAM/2019/ENU/?guid=GUID-A3BFF33E-FE11-406D-9F82-EC0479ED9B82" TargetMode="External"/><Relationship Id="rId1392" Type="http://schemas.openxmlformats.org/officeDocument/2006/relationships/hyperlink" Target="http://help-staging.autodesk.com/view/FCAM/2019/ENU/?guid=GUID-CD4E9D0A-A7AE-42E1-A001-9B9B51FB5776" TargetMode="External"/><Relationship Id="rId208" Type="http://schemas.openxmlformats.org/officeDocument/2006/relationships/hyperlink" Target="http://help-staging.autodesk.com/view/FCAM/2019/ENU/?guid=GUID-FDA953D5-8F22-49E3-9969-E9E796BB6601" TargetMode="External"/><Relationship Id="rId415" Type="http://schemas.openxmlformats.org/officeDocument/2006/relationships/hyperlink" Target="http://help-staging.autodesk.com/view/FCAM/2019/ENU/?guid=GUID-F74E2244-4F03-45EE-BF20-4399D6A72197" TargetMode="External"/><Relationship Id="rId622" Type="http://schemas.openxmlformats.org/officeDocument/2006/relationships/hyperlink" Target="http://help-staging.autodesk.com/view/FCAM/2019/ENU/?guid=GUID-D66BB682-55C8-4F7A-8FBB-19736CEBBDAD" TargetMode="External"/><Relationship Id="rId1045" Type="http://schemas.openxmlformats.org/officeDocument/2006/relationships/hyperlink" Target="http://help-staging.autodesk.com/view/FCAM/2019/ENU/?guid=GUID-C8600050-9C05-4D7E-95A7-65ECC2439A21" TargetMode="External"/><Relationship Id="rId1252" Type="http://schemas.openxmlformats.org/officeDocument/2006/relationships/hyperlink" Target="http://help-staging.autodesk.com/view/FCAM/2019/ENU/?guid=GUID-33063EE7-8D78-4013-8665-B06F0305CED9" TargetMode="External"/><Relationship Id="rId927" Type="http://schemas.openxmlformats.org/officeDocument/2006/relationships/hyperlink" Target="http://help-staging.autodesk.com/view/FCAM/2019/ENU/?guid=GUID-9F769884-3F9B-4306-AA42-FD19FBE72D77" TargetMode="External"/><Relationship Id="rId1112" Type="http://schemas.openxmlformats.org/officeDocument/2006/relationships/hyperlink" Target="http://help-staging.autodesk.com/view/FCAM/2019/ENU/?guid=GUID-ABE44529-8FEA-4D47-8E9B-3DDD80A41259" TargetMode="External"/><Relationship Id="rId1557" Type="http://schemas.openxmlformats.org/officeDocument/2006/relationships/hyperlink" Target="http://help-staging.autodesk.com/view/FCAM/2019/ENU/?guid=GUID-6506EF74-9DCE-4C57-BB5A-E16986EFFE24" TargetMode="External"/><Relationship Id="rId56" Type="http://schemas.openxmlformats.org/officeDocument/2006/relationships/hyperlink" Target="http://help-staging.autodesk.com/view/FCAM/2019/ENU/?guid=GUID-961EA973-1BC0-4CA5-B6B2-EC345CB446D4" TargetMode="External"/><Relationship Id="rId1417" Type="http://schemas.openxmlformats.org/officeDocument/2006/relationships/hyperlink" Target="http://help-staging.autodesk.com/view/FCAM/2019/ENU/?guid=GUID-7784BF03-4C2B-451B-A00E-917199223445" TargetMode="External"/><Relationship Id="rId1624" Type="http://schemas.openxmlformats.org/officeDocument/2006/relationships/hyperlink" Target="http://help-staging.autodesk.com/view/FCAM/2019/ENU/?guid=GUID-8A3D5552-11D2-4072-98F4-37C0D3675A09" TargetMode="External"/><Relationship Id="rId272" Type="http://schemas.openxmlformats.org/officeDocument/2006/relationships/hyperlink" Target="http://help-staging.autodesk.com/view/FCAM/2019/ENU/?guid=GUID-E831E88B-B539-4FAF-86E7-25EB65D7E920" TargetMode="External"/><Relationship Id="rId577" Type="http://schemas.openxmlformats.org/officeDocument/2006/relationships/hyperlink" Target="http://help-staging.autodesk.com/view/FCAM/2019/ENU/?guid=GUID-EBD6CA75-5FA0-451A-830F-6FFF8A6767A3" TargetMode="External"/><Relationship Id="rId132" Type="http://schemas.openxmlformats.org/officeDocument/2006/relationships/hyperlink" Target="http://help-staging.autodesk.com/view/FCAM/2019/ENU/?guid=GUID-BC6FD29D-404F-4E86-A4A7-7B037A5C620C" TargetMode="External"/><Relationship Id="rId784" Type="http://schemas.openxmlformats.org/officeDocument/2006/relationships/hyperlink" Target="http://help-staging.autodesk.com/view/FCAM/2019/ENU/?guid=GUID-03A5BB3C-6E29-43A2-9AC1-E93D8DA47573" TargetMode="External"/><Relationship Id="rId991" Type="http://schemas.openxmlformats.org/officeDocument/2006/relationships/hyperlink" Target="http://help-staging.autodesk.com/view/FCAM/2019/ENU/?guid=GUID-37472A0E-D5C3-4AC2-8089-0CF03A9CFA83" TargetMode="External"/><Relationship Id="rId1067" Type="http://schemas.openxmlformats.org/officeDocument/2006/relationships/hyperlink" Target="http://help-staging.autodesk.com/view/FCAM/2019/ENU/?guid=GUID-839AD690-3E8C-4FD0-BC66-29EEA4E08FF0" TargetMode="External"/><Relationship Id="rId437" Type="http://schemas.openxmlformats.org/officeDocument/2006/relationships/hyperlink" Target="http://help-staging.autodesk.com/view/FCAM/2019/ENU/?guid=GUID-28A63067-46EC-42C8-BEAD-AB77D03A046D" TargetMode="External"/><Relationship Id="rId644" Type="http://schemas.openxmlformats.org/officeDocument/2006/relationships/hyperlink" Target="http://help-staging.autodesk.com/view/FCAM/2019/ENU/?guid=GUID-9A390515-836A-4545-B23A-8E1401152CFA" TargetMode="External"/><Relationship Id="rId851" Type="http://schemas.openxmlformats.org/officeDocument/2006/relationships/hyperlink" Target="http://help-staging.autodesk.com/view/FCAM/2019/ENU/?guid=GUID-25B4224E-60FA-4AA5-BC4B-80B14B5B206A" TargetMode="External"/><Relationship Id="rId1274" Type="http://schemas.openxmlformats.org/officeDocument/2006/relationships/hyperlink" Target="http://help-staging.autodesk.com/view/FCAM/2019/ENU/?guid=GUID-2CAA5901-EB70-49FB-9716-2FC9BDFC6FA9" TargetMode="External"/><Relationship Id="rId1481" Type="http://schemas.openxmlformats.org/officeDocument/2006/relationships/hyperlink" Target="http://help-staging.autodesk.com/view/FCAM/2019/ENU/?guid=GUID-1BBEAF7C-0E38-4DDE-9249-B48E97B84542" TargetMode="External"/><Relationship Id="rId1579" Type="http://schemas.openxmlformats.org/officeDocument/2006/relationships/hyperlink" Target="http://help-staging.autodesk.com/view/FCAM/2019/ENU/?guid=GUID-E39BED42-108A-42A5-91BC-136DCE5C4818" TargetMode="External"/><Relationship Id="rId504" Type="http://schemas.openxmlformats.org/officeDocument/2006/relationships/hyperlink" Target="http://help-staging.autodesk.com/view/FCAM/2019/ENU/?guid=GUID-FF20C8C3-C11A-4564-84DE-DFFE2A041657" TargetMode="External"/><Relationship Id="rId711" Type="http://schemas.openxmlformats.org/officeDocument/2006/relationships/hyperlink" Target="http://help-staging.autodesk.com/view/FCAM/2019/ENU/?guid=GUID-581D83D1-CDD5-47CA-BCDB-86623D138538" TargetMode="External"/><Relationship Id="rId949" Type="http://schemas.openxmlformats.org/officeDocument/2006/relationships/hyperlink" Target="http://help-staging.autodesk.com/view/FCAM/2019/ENU/?guid=GUID-4806C0E1-61B9-4D68-96FE-C2ACF36C308A" TargetMode="External"/><Relationship Id="rId1134" Type="http://schemas.openxmlformats.org/officeDocument/2006/relationships/hyperlink" Target="http://help-staging.autodesk.com/view/FCAM/2019/ENU/?guid=GUID-28C1493D-6F9C-4724-A669-A282271012EA" TargetMode="External"/><Relationship Id="rId1341" Type="http://schemas.openxmlformats.org/officeDocument/2006/relationships/hyperlink" Target="http://help-staging.autodesk.com/view/FCAM/2019/ENU/?guid=GUID-231386E4-512B-4775-A283-B9BC4BF37828" TargetMode="External"/><Relationship Id="rId78" Type="http://schemas.openxmlformats.org/officeDocument/2006/relationships/hyperlink" Target="http://help-staging.autodesk.com/view/FCAM/2019/ENU/?guid=GUID-F461B250-BB99-47FD-B451-8483020D19D3" TargetMode="External"/><Relationship Id="rId809" Type="http://schemas.openxmlformats.org/officeDocument/2006/relationships/hyperlink" Target="http://help-staging.autodesk.com/view/FCAM/2019/ENU/?guid=GUID-A6A37901-B8D1-40E0-8AF2-78877F249D9E" TargetMode="External"/><Relationship Id="rId1201" Type="http://schemas.openxmlformats.org/officeDocument/2006/relationships/hyperlink" Target="http://help-staging.autodesk.com/view/FCAM/2019/ENU/?guid=GUID-CDD9CEE4-A653-4DD6-B6C7-64B19C72FDF2" TargetMode="External"/><Relationship Id="rId1439" Type="http://schemas.openxmlformats.org/officeDocument/2006/relationships/hyperlink" Target="http://help-staging.autodesk.com/view/FCAM/2019/ENU/?guid=GUID-4F7D7490-01D5-4D28-8EB2-EA25CF7042B1" TargetMode="External"/><Relationship Id="rId1646" Type="http://schemas.openxmlformats.org/officeDocument/2006/relationships/hyperlink" Target="http://help-staging.autodesk.com/view/FCAM/2019/ENU/?guid=GUID-FF4A4EB0-841C-4854-867A-2EAB0C568FAE" TargetMode="External"/><Relationship Id="rId1506" Type="http://schemas.openxmlformats.org/officeDocument/2006/relationships/hyperlink" Target="http://help-staging.autodesk.com/view/FCAM/2019/ENU/?guid=GUID-E82FC716-7D62-41B1-B2F2-578AE8B802E8" TargetMode="External"/><Relationship Id="rId294" Type="http://schemas.openxmlformats.org/officeDocument/2006/relationships/hyperlink" Target="http://help-staging.autodesk.com/view/FCAM/2019/ENU/?guid=GUID-E4DB1FCD-DBD9-4444-A466-860D3ED88916" TargetMode="External"/><Relationship Id="rId154" Type="http://schemas.openxmlformats.org/officeDocument/2006/relationships/hyperlink" Target="http://help-staging.autodesk.com/view/FCAM/2019/ENU/?guid=GUID-0069FDB2-6A13-489A-B3D1-727ACA0E50EE" TargetMode="External"/><Relationship Id="rId361" Type="http://schemas.openxmlformats.org/officeDocument/2006/relationships/hyperlink" Target="http://help-staging.autodesk.com/view/FCAM/2019/ENU/?guid=GUID-56161FF4-92D8-476A-BFE3-A2692CD3E95F" TargetMode="External"/><Relationship Id="rId599" Type="http://schemas.openxmlformats.org/officeDocument/2006/relationships/hyperlink" Target="http://help-staging.autodesk.com/view/FCAM/2019/ENU/?guid=GUID-91488567-CB3B-4DE4-815B-BA05B48D15C8" TargetMode="External"/><Relationship Id="rId459" Type="http://schemas.openxmlformats.org/officeDocument/2006/relationships/hyperlink" Target="http://help-staging.autodesk.com/view/FCAM/2019/ENU/?guid=GUID-4BF9796F-CE0B-40CF-9872-54ED5ED7A5EA" TargetMode="External"/><Relationship Id="rId666" Type="http://schemas.openxmlformats.org/officeDocument/2006/relationships/hyperlink" Target="http://help-staging.autodesk.com/view/FCAM/2019/ENU/?guid=GUID-7019D466-B5ED-41CE-89FA-01555ABC680E" TargetMode="External"/><Relationship Id="rId873" Type="http://schemas.openxmlformats.org/officeDocument/2006/relationships/hyperlink" Target="http://help-staging.autodesk.com/view/FCAM/2019/ENU/?guid=GUID-6C1125FA-BBEC-4122-BB84-B6B4C7800187" TargetMode="External"/><Relationship Id="rId1089" Type="http://schemas.openxmlformats.org/officeDocument/2006/relationships/hyperlink" Target="http://help-staging.autodesk.com/view/FCAM/2019/ENU/?guid=GUID-16967777-5A56-4FEF-9EB1-A271372F2232" TargetMode="External"/><Relationship Id="rId1296" Type="http://schemas.openxmlformats.org/officeDocument/2006/relationships/hyperlink" Target="http://help-staging.autodesk.com/view/FCAM/2019/ENU/?guid=GUID-B775B87E-63CE-4F5E-9EC3-82D3092E4570" TargetMode="External"/><Relationship Id="rId16" Type="http://schemas.openxmlformats.org/officeDocument/2006/relationships/hyperlink" Target="http://help-staging.autodesk.com/view/FCAM/2019/ENU/?guid=GUID-3E64AD4B-B985-4666-82D4-72D25DAED516" TargetMode="External"/><Relationship Id="rId221" Type="http://schemas.openxmlformats.org/officeDocument/2006/relationships/hyperlink" Target="http://help-staging.autodesk.com/view/FCAM/2019/ENU/?guid=GUID-773858B4-8FCA-4205-AF59-1ACE2B177306" TargetMode="External"/><Relationship Id="rId319" Type="http://schemas.openxmlformats.org/officeDocument/2006/relationships/hyperlink" Target="http://help-staging.autodesk.com/view/FCAM/2019/ENU/?guid=GUID-456A9967-5156-422A-A63B-A5210B25E546" TargetMode="External"/><Relationship Id="rId526" Type="http://schemas.openxmlformats.org/officeDocument/2006/relationships/hyperlink" Target="http://help-staging.autodesk.com/view/FCAM/2019/ENU/?guid=GUID-9828B3A2-6BC6-42F3-80A4-1C999AEF8F6A" TargetMode="External"/><Relationship Id="rId1156" Type="http://schemas.openxmlformats.org/officeDocument/2006/relationships/hyperlink" Target="http://help-staging.autodesk.com/view/FCAM/2019/ENU/?guid=GUID-B79D2B6F-DB17-4078-B59B-226C35F9C1EA" TargetMode="External"/><Relationship Id="rId1363" Type="http://schemas.openxmlformats.org/officeDocument/2006/relationships/hyperlink" Target="http://help-staging.autodesk.com/view/FCAM/2019/ENU/?guid=GUID-D18E9A46-2D42-4580-8715-A5105083539A" TargetMode="External"/><Relationship Id="rId733" Type="http://schemas.openxmlformats.org/officeDocument/2006/relationships/hyperlink" Target="http://help-staging.autodesk.com/view/FCAM/2019/ENU/?guid=GUID-D6D8B09F-0511-4C19-B6A2-D85D95980957" TargetMode="External"/><Relationship Id="rId940" Type="http://schemas.openxmlformats.org/officeDocument/2006/relationships/hyperlink" Target="http://help-staging.autodesk.com/view/FCAM/2019/ENU/?guid=GUID-DBE64AC1-AB24-4122-8B26-4D2FB2FB7100" TargetMode="External"/><Relationship Id="rId1016" Type="http://schemas.openxmlformats.org/officeDocument/2006/relationships/hyperlink" Target="http://help-staging.autodesk.com/view/FCAM/2019/ENU/?guid=GUID-82FBA204-E834-42BD-A194-E2532CC643CB" TargetMode="External"/><Relationship Id="rId1570" Type="http://schemas.openxmlformats.org/officeDocument/2006/relationships/hyperlink" Target="http://help-staging.autodesk.com/view/FCAM/2019/ENU/?guid=GUID-5CA4102C-5480-445E-BFBA-BF8E0CE32953" TargetMode="External"/><Relationship Id="rId1668" Type="http://schemas.openxmlformats.org/officeDocument/2006/relationships/hyperlink" Target="http://help-staging.autodesk.com/view/FCAM/2019/ENU/?guid=GUID-37D6B618-2246-4A4C-AC35-454CF30093F8" TargetMode="External"/><Relationship Id="rId165" Type="http://schemas.openxmlformats.org/officeDocument/2006/relationships/hyperlink" Target="http://help-staging.autodesk.com/view/FCAM/2019/ENU/?guid=GUID-5BD20235-128F-4A2F-BE21-602B85978C01" TargetMode="External"/><Relationship Id="rId372" Type="http://schemas.openxmlformats.org/officeDocument/2006/relationships/hyperlink" Target="http://help-staging.autodesk.com/view/FCAM/2019/ENU/?guid=GUID-381D1CD6-E7FE-42AB-91F9-91CF4413FE71" TargetMode="External"/><Relationship Id="rId677" Type="http://schemas.openxmlformats.org/officeDocument/2006/relationships/hyperlink" Target="http://help-staging.autodesk.com/view/FCAM/2019/ENU/?guid=GUID-910CCEBA-B5F0-498D-ABA9-37FF07194CFA" TargetMode="External"/><Relationship Id="rId800" Type="http://schemas.openxmlformats.org/officeDocument/2006/relationships/hyperlink" Target="http://help-staging.autodesk.com/view/FCAM/2019/ENU/?guid=GUID-6145BFB7-C294-439E-8A3D-65CB33F5544D" TargetMode="External"/><Relationship Id="rId1223" Type="http://schemas.openxmlformats.org/officeDocument/2006/relationships/hyperlink" Target="http://help-staging.autodesk.com/view/FCAM/2019/ENU/?guid=GUID-5A142526-9BB5-4708-BC5C-8860A92CFEA5" TargetMode="External"/><Relationship Id="rId1430" Type="http://schemas.openxmlformats.org/officeDocument/2006/relationships/hyperlink" Target="http://help-staging.autodesk.com/view/FCAM/2019/ENU/?guid=GUID-9E63E674-1354-4D19-85AD-17ACE93F6B57" TargetMode="External"/><Relationship Id="rId1528" Type="http://schemas.openxmlformats.org/officeDocument/2006/relationships/hyperlink" Target="http://help-staging.autodesk.com/view/FCAM/2019/ENU/?guid=GUID-757DA007-E246-4427-BABC-D306D678C73B" TargetMode="External"/><Relationship Id="rId232" Type="http://schemas.openxmlformats.org/officeDocument/2006/relationships/hyperlink" Target="http://help-staging.autodesk.com/view/FCAM/2019/ENU/?guid=GUID-01A98A01-4A75-45CB-A37E-9DAD71D23245" TargetMode="External"/><Relationship Id="rId884" Type="http://schemas.openxmlformats.org/officeDocument/2006/relationships/hyperlink" Target="http://help-staging.autodesk.com/view/FCAM/2019/ENU/?guid=GUID-7D764383-CC77-4F42-A84A-58CACAB4D7F4" TargetMode="External"/><Relationship Id="rId27" Type="http://schemas.openxmlformats.org/officeDocument/2006/relationships/hyperlink" Target="http://help-staging.autodesk.com/view/FCAM/2019/ENU/?guid=GUID-1557EEB3-2889-4931-9A86-0646C3F8BC79" TargetMode="External"/><Relationship Id="rId537" Type="http://schemas.openxmlformats.org/officeDocument/2006/relationships/hyperlink" Target="http://help-staging.autodesk.com/view/FCAM/2019/ENU/?guid=GUID-2A7D4A17-B848-48BF-B567-D05602A7AEE8" TargetMode="External"/><Relationship Id="rId744" Type="http://schemas.openxmlformats.org/officeDocument/2006/relationships/hyperlink" Target="http://help-staging.autodesk.com/view/FCAM/2019/ENU/?guid=GUID-D7EAE934-0DEE-499D-B075-99ABB9B04B8C" TargetMode="External"/><Relationship Id="rId951" Type="http://schemas.openxmlformats.org/officeDocument/2006/relationships/hyperlink" Target="http://help-staging.autodesk.com/view/FCAM/2019/ENU/?guid=GUID-2291A5F1-3081-41B6-9961-3A43A2B71D38" TargetMode="External"/><Relationship Id="rId1167" Type="http://schemas.openxmlformats.org/officeDocument/2006/relationships/hyperlink" Target="http://help-staging.autodesk.com/view/FCAM/2019/ENU/?guid=GUID-6961C552-ACBB-453C-AC04-F99526C1E269" TargetMode="External"/><Relationship Id="rId1374" Type="http://schemas.openxmlformats.org/officeDocument/2006/relationships/hyperlink" Target="http://help-staging.autodesk.com/view/FCAM/2019/ENU/?guid=GUID-EC64E76C-38C7-4AB0-A281-F659114970A3" TargetMode="External"/><Relationship Id="rId1581" Type="http://schemas.openxmlformats.org/officeDocument/2006/relationships/hyperlink" Target="http://help-staging.autodesk.com/view/FCAM/2019/ENU/?guid=GUID-841F8C3E-EAD5-4733-B8E8-3A10AA28EFCA" TargetMode="External"/><Relationship Id="rId80" Type="http://schemas.openxmlformats.org/officeDocument/2006/relationships/hyperlink" Target="http://help-staging.autodesk.com/view/FCAM/2019/ENU/?guid=GUID-154EEE0E-F113-42C6-A978-4479567E63DF" TargetMode="External"/><Relationship Id="rId176" Type="http://schemas.openxmlformats.org/officeDocument/2006/relationships/hyperlink" Target="http://help-staging.autodesk.com/view/FCAM/2019/ENU/?guid=GUID-62C70D8E-1B72-4A3B-81A7-12E60B132883" TargetMode="External"/><Relationship Id="rId383" Type="http://schemas.openxmlformats.org/officeDocument/2006/relationships/hyperlink" Target="http://help-staging.autodesk.com/view/FCAM/2019/ENU/?guid=GUID-7B92FB96-6BF7-4BD5-8210-1DDA1D81BFC6" TargetMode="External"/><Relationship Id="rId590" Type="http://schemas.openxmlformats.org/officeDocument/2006/relationships/hyperlink" Target="http://help-staging.autodesk.com/view/FCAM/2019/ENU/?guid=GUID-F9458DEE-32F1-4DD1-A345-30956D2C1318" TargetMode="External"/><Relationship Id="rId604" Type="http://schemas.openxmlformats.org/officeDocument/2006/relationships/hyperlink" Target="http://help-staging.autodesk.com/view/FCAM/2019/ENU/?guid=GUID-038CB671-5A53-4875-837B-DF617E26854D" TargetMode="External"/><Relationship Id="rId811" Type="http://schemas.openxmlformats.org/officeDocument/2006/relationships/hyperlink" Target="http://help-staging.autodesk.com/view/FCAM/2019/ENU/?guid=GUID-8CD63318-1C14-4F7D-903A-86A716277A13" TargetMode="External"/><Relationship Id="rId1027" Type="http://schemas.openxmlformats.org/officeDocument/2006/relationships/hyperlink" Target="http://help-staging.autodesk.com/view/FCAM/2019/ENU/?guid=GUID-20F059D4-6B7D-4F89-A6AA-EC5718D955CC" TargetMode="External"/><Relationship Id="rId1234" Type="http://schemas.openxmlformats.org/officeDocument/2006/relationships/hyperlink" Target="http://help-staging.autodesk.com/view/FCAM/2019/ENU/?guid=GUID-F4891BEC-1D95-4D54-9AE7-86E714F8DD82" TargetMode="External"/><Relationship Id="rId1441" Type="http://schemas.openxmlformats.org/officeDocument/2006/relationships/hyperlink" Target="http://help-staging.autodesk.com/view/FCAM/2019/ENU/?guid=GUID-B42E2165-A35A-4F91-926B-E97E19B043E1" TargetMode="External"/><Relationship Id="rId243" Type="http://schemas.openxmlformats.org/officeDocument/2006/relationships/hyperlink" Target="http://help-staging.autodesk.com/view/FCAM/2019/ENU/?guid=GUID-F7BA8040-9CE5-4C30-B6E0-E6B5C6D2AA64" TargetMode="External"/><Relationship Id="rId450" Type="http://schemas.openxmlformats.org/officeDocument/2006/relationships/hyperlink" Target="http://help-staging.autodesk.com/view/FCAM/2019/ENU/?guid=GUID-F78E30ED-2EBA-480A-AC7C-A49D7CAF4115" TargetMode="External"/><Relationship Id="rId688" Type="http://schemas.openxmlformats.org/officeDocument/2006/relationships/hyperlink" Target="http://help-staging.autodesk.com/view/FCAM/2019/ENU/?guid=GUID-15DC7A3A-94D8-44DA-ABA2-275183BE54D9" TargetMode="External"/><Relationship Id="rId895" Type="http://schemas.openxmlformats.org/officeDocument/2006/relationships/hyperlink" Target="http://help-staging.autodesk.com/view/FCAM/2019/ENU/?guid=GUID-97D3D957-728A-4907-B005-8129B47B8090" TargetMode="External"/><Relationship Id="rId909" Type="http://schemas.openxmlformats.org/officeDocument/2006/relationships/hyperlink" Target="http://help-staging.autodesk.com/view/FCAM/2019/ENU/?guid=GUID-6E6D7316-F417-4A9B-8A65-5EBDC9F5DFB4" TargetMode="External"/><Relationship Id="rId1080" Type="http://schemas.openxmlformats.org/officeDocument/2006/relationships/hyperlink" Target="http://help-staging.autodesk.com/view/FCAM/2019/ENU/?guid=GUID-4511550B-E3AA-40D7-BFCB-D32824922516" TargetMode="External"/><Relationship Id="rId1301" Type="http://schemas.openxmlformats.org/officeDocument/2006/relationships/hyperlink" Target="http://help-staging.autodesk.com/view/FCAM/2019/ENU/?guid=GUID-3620E3B3-B33A-481A-827E-D99A5C17849C" TargetMode="External"/><Relationship Id="rId1539" Type="http://schemas.openxmlformats.org/officeDocument/2006/relationships/hyperlink" Target="http://help-staging.autodesk.com/view/FCAM/2019/ENU/?guid=GUID-61B318B6-34C2-45BA-B4EE-77274504D10D" TargetMode="External"/><Relationship Id="rId38" Type="http://schemas.openxmlformats.org/officeDocument/2006/relationships/hyperlink" Target="http://help-staging.autodesk.com/view/FCAM/2019/ENU/?guid=GUID-83502EBE-5509-4C38-A751-218377EE143A" TargetMode="External"/><Relationship Id="rId103" Type="http://schemas.openxmlformats.org/officeDocument/2006/relationships/hyperlink" Target="http://help-staging.autodesk.com/view/FCAM/2019/ENU/?guid=GUID-D311F7EC-AC55-4AFF-90FF-2FD0D7C2E17C" TargetMode="External"/><Relationship Id="rId310" Type="http://schemas.openxmlformats.org/officeDocument/2006/relationships/hyperlink" Target="http://help-staging.autodesk.com/view/FCAM/2019/ENU/?guid=GUID-8EADE806-F17B-4477-89D8-0142E9DB1458" TargetMode="External"/><Relationship Id="rId548" Type="http://schemas.openxmlformats.org/officeDocument/2006/relationships/hyperlink" Target="http://help-staging.autodesk.com/view/FCAM/2019/ENU/?guid=GUID-BD8FF3FA-6C97-43E3-9841-FFE8F946415D" TargetMode="External"/><Relationship Id="rId755" Type="http://schemas.openxmlformats.org/officeDocument/2006/relationships/hyperlink" Target="http://help-staging.autodesk.com/view/FCAM/2019/ENU/?guid=GUID-493DF142-73FB-47D1-BE40-03A4A9992786" TargetMode="External"/><Relationship Id="rId962" Type="http://schemas.openxmlformats.org/officeDocument/2006/relationships/hyperlink" Target="http://help-staging.autodesk.com/view/FCAM/2019/ENU/?guid=GUID-50B445EE-2833-43C3-B34F-B6094C154438" TargetMode="External"/><Relationship Id="rId1178" Type="http://schemas.openxmlformats.org/officeDocument/2006/relationships/hyperlink" Target="http://help-staging.autodesk.com/view/FCAM/2019/ENU/?guid=GUID-2FC9A6B2-66B4-4C34-9EBE-6E2FD11F7ADE" TargetMode="External"/><Relationship Id="rId1385" Type="http://schemas.openxmlformats.org/officeDocument/2006/relationships/hyperlink" Target="http://help-staging.autodesk.com/view/FCAM/2019/ENU/?guid=GUID-5F9A7CF5-6CBF-4F20-86CB-F844A7876A60" TargetMode="External"/><Relationship Id="rId1592" Type="http://schemas.openxmlformats.org/officeDocument/2006/relationships/hyperlink" Target="http://help-staging.autodesk.com/view/FCAM/2019/ENU/?guid=GUID-A0BD85EF-769E-456B-A79F-6BF1D3373A85" TargetMode="External"/><Relationship Id="rId1606" Type="http://schemas.openxmlformats.org/officeDocument/2006/relationships/hyperlink" Target="http://help-staging.autodesk.com/view/FCAM/2019/ENU/?guid=GUID-FA4BE264-9EEE-465A-A0E3-D0297BB5758D" TargetMode="External"/><Relationship Id="rId91" Type="http://schemas.openxmlformats.org/officeDocument/2006/relationships/hyperlink" Target="http://help-staging.autodesk.com/view/FCAM/2019/ENU/?guid=GUID-C393083A-3816-45BF-96E6-D2E9C958C75E" TargetMode="External"/><Relationship Id="rId187" Type="http://schemas.openxmlformats.org/officeDocument/2006/relationships/hyperlink" Target="http://help-staging.autodesk.com/view/FCAM/2019/ENU/?guid=GUID-454D5AF5-62E6-4B00-8796-0A5F2754A5DC" TargetMode="External"/><Relationship Id="rId394" Type="http://schemas.openxmlformats.org/officeDocument/2006/relationships/hyperlink" Target="http://help-staging.autodesk.com/view/FCAM/2019/ENU/?guid=GUID-F696838A-9648-426C-B4FD-4F54A6E975EE" TargetMode="External"/><Relationship Id="rId408" Type="http://schemas.openxmlformats.org/officeDocument/2006/relationships/hyperlink" Target="http://help-staging.autodesk.com/view/FCAM/2019/ENU/?guid=GUID-A8876DD3-7518-4F49-B21E-DBAF7D1F79DE" TargetMode="External"/><Relationship Id="rId615" Type="http://schemas.openxmlformats.org/officeDocument/2006/relationships/hyperlink" Target="http://help-staging.autodesk.com/view/FCAM/2019/ENU/?guid=GUID-DC270BAC-C617-47AF-B00C-C722F8905227" TargetMode="External"/><Relationship Id="rId822" Type="http://schemas.openxmlformats.org/officeDocument/2006/relationships/hyperlink" Target="http://help-staging.autodesk.com/view/FCAM/2019/ENU/?guid=GUID-49A5508D-2B8F-4605-B830-846E3219BFAB" TargetMode="External"/><Relationship Id="rId1038" Type="http://schemas.openxmlformats.org/officeDocument/2006/relationships/hyperlink" Target="http://help-staging.autodesk.com/view/FCAM/2019/ENU/?guid=GUID-F2EB27E0-BFC1-4AAE-AFE4-DF3BB710C25C" TargetMode="External"/><Relationship Id="rId1245" Type="http://schemas.openxmlformats.org/officeDocument/2006/relationships/hyperlink" Target="http://help-staging.autodesk.com/view/FCAM/2019/ENU/?guid=GUID-719AE464-F603-401E-A4DC-6CA6583C0303" TargetMode="External"/><Relationship Id="rId1452" Type="http://schemas.openxmlformats.org/officeDocument/2006/relationships/hyperlink" Target="http://help-staging.autodesk.com/view/FCAM/2019/ENU/?guid=GUID-C8EC53A6-906B-486E-BBE4-E281DF96C5AD" TargetMode="External"/><Relationship Id="rId254" Type="http://schemas.openxmlformats.org/officeDocument/2006/relationships/hyperlink" Target="http://help-staging.autodesk.com/view/FCAM/2019/ENU/?guid=GUID-1CE457E2-40F8-4DEF-B9A9-15695813EE04" TargetMode="External"/><Relationship Id="rId699" Type="http://schemas.openxmlformats.org/officeDocument/2006/relationships/hyperlink" Target="http://help-staging.autodesk.com/view/FCAM/2019/ENU/?guid=GUID-79B9DA63-347F-4A4F-B869-A688C4812547" TargetMode="External"/><Relationship Id="rId1091" Type="http://schemas.openxmlformats.org/officeDocument/2006/relationships/hyperlink" Target="http://help-staging.autodesk.com/view/FCAM/2019/ENU/?guid=GUID-992902B0-7AFA-41AF-807D-16C5E469002F" TargetMode="External"/><Relationship Id="rId1105" Type="http://schemas.openxmlformats.org/officeDocument/2006/relationships/hyperlink" Target="http://help-staging.autodesk.com/view/FCAM/2019/ENU/?guid=GUID-873D4B6D-B0F3-486B-8471-8C72E8935002" TargetMode="External"/><Relationship Id="rId1312" Type="http://schemas.openxmlformats.org/officeDocument/2006/relationships/hyperlink" Target="http://help-staging.autodesk.com/view/FCAM/2019/ENU/?guid=GUID-05466974-1FD1-47E4-AA03-830484A52061" TargetMode="External"/><Relationship Id="rId49" Type="http://schemas.openxmlformats.org/officeDocument/2006/relationships/hyperlink" Target="http://help-staging.autodesk.com/view/FCAM/2019/ENU/?guid=GUID-70638E59-8863-450F-B983-68AEE484EEA9" TargetMode="External"/><Relationship Id="rId114" Type="http://schemas.openxmlformats.org/officeDocument/2006/relationships/hyperlink" Target="http://help-staging.autodesk.com/view/FCAM/2019/ENU/?guid=GUID-0E418C06-7172-4B62-BA11-01E344170C80" TargetMode="External"/><Relationship Id="rId461" Type="http://schemas.openxmlformats.org/officeDocument/2006/relationships/hyperlink" Target="http://help-staging.autodesk.com/view/FCAM/2019/ENU/?guid=GUID-9C75032A-E965-4147-AE92-9FC6D4FB9BE5" TargetMode="External"/><Relationship Id="rId559" Type="http://schemas.openxmlformats.org/officeDocument/2006/relationships/hyperlink" Target="http://help-staging.autodesk.com/view/FCAM/2019/ENU/?guid=GUID-B08DB94C-5F96-4CD7-A6A1-46D6C3766B3A" TargetMode="External"/><Relationship Id="rId766" Type="http://schemas.openxmlformats.org/officeDocument/2006/relationships/hyperlink" Target="http://help-staging.autodesk.com/view/FCAM/2019/ENU/?guid=GUID-4099540E-77C1-4C4A-95D8-6A475EC81EBF" TargetMode="External"/><Relationship Id="rId1189" Type="http://schemas.openxmlformats.org/officeDocument/2006/relationships/hyperlink" Target="http://help-staging.autodesk.com/view/FCAM/2019/ENU/?guid=GUID-351D6266-B3A1-466C-8BD8-2CAD9C03553B" TargetMode="External"/><Relationship Id="rId1396" Type="http://schemas.openxmlformats.org/officeDocument/2006/relationships/hyperlink" Target="http://help-staging.autodesk.com/view/FCAM/2019/ENU/?guid=GUID-48258EB6-57CB-48AC-879A-911F75C9F806" TargetMode="External"/><Relationship Id="rId1617" Type="http://schemas.openxmlformats.org/officeDocument/2006/relationships/hyperlink" Target="http://help-staging.autodesk.com/view/FCAM/2019/ENU/?guid=GUID-5DCCE7A4-7C83-4CE6-998E-B89EF356E672" TargetMode="External"/><Relationship Id="rId198" Type="http://schemas.openxmlformats.org/officeDocument/2006/relationships/hyperlink" Target="http://help-staging.autodesk.com/view/FCAM/2019/ENU/?guid=GUID-B99EE00C-99B8-40E5-B6D4-FD667D3E9035" TargetMode="External"/><Relationship Id="rId321" Type="http://schemas.openxmlformats.org/officeDocument/2006/relationships/hyperlink" Target="http://help-staging.autodesk.com/view/FCAM/2019/ENU/?guid=GUID-E0E46394-7666-4890-B72F-F67307D5F3CF" TargetMode="External"/><Relationship Id="rId419" Type="http://schemas.openxmlformats.org/officeDocument/2006/relationships/hyperlink" Target="http://help-staging.autodesk.com/view/FCAM/2019/ENU/?guid=GUID-B0BBA44C-F3DE-4998-8B27-F28117766FC8" TargetMode="External"/><Relationship Id="rId626" Type="http://schemas.openxmlformats.org/officeDocument/2006/relationships/hyperlink" Target="http://help-staging.autodesk.com/view/FCAM/2019/ENU/?guid=GUID-DAB82FAD-D20D-46BE-A8E4-DE44CB476AF0" TargetMode="External"/><Relationship Id="rId973" Type="http://schemas.openxmlformats.org/officeDocument/2006/relationships/hyperlink" Target="http://help-staging.autodesk.com/view/FCAM/2019/ENU/?guid=GUID-8B68BEF5-00A1-497E-A720-EB4BD847B22C" TargetMode="External"/><Relationship Id="rId1049" Type="http://schemas.openxmlformats.org/officeDocument/2006/relationships/hyperlink" Target="http://help-staging.autodesk.com/view/FCAM/2019/ENU/?guid=GUID-01689C7E-7C2C-4943-8257-9D2B4D730614" TargetMode="External"/><Relationship Id="rId1256" Type="http://schemas.openxmlformats.org/officeDocument/2006/relationships/hyperlink" Target="http://help-staging.autodesk.com/view/FCAM/2019/ENU/?guid=GUID-D44A3615-9ED3-4595-BE50-155BA703B1E4" TargetMode="External"/><Relationship Id="rId833" Type="http://schemas.openxmlformats.org/officeDocument/2006/relationships/hyperlink" Target="http://help-staging.autodesk.com/view/FCAM/2019/ENU/?guid=GUID-78ADF181-E20C-4684-BFDB-4B5C2F36F8E3" TargetMode="External"/><Relationship Id="rId1116" Type="http://schemas.openxmlformats.org/officeDocument/2006/relationships/hyperlink" Target="http://help-staging.autodesk.com/view/FCAM/2019/ENU/?guid=GUID-426C6AF5-A137-442E-B4BA-CD66D8F16881" TargetMode="External"/><Relationship Id="rId1463" Type="http://schemas.openxmlformats.org/officeDocument/2006/relationships/hyperlink" Target="http://help-staging.autodesk.com/view/FCAM/2019/ENU/?guid=GUID-F6426188-EE6B-48C1-96BA-234EA3C4E280" TargetMode="External"/><Relationship Id="rId1670" Type="http://schemas.openxmlformats.org/officeDocument/2006/relationships/hyperlink" Target="http://help-staging.autodesk.com/view/FCAM/2019/ENU/?guid=GUID-C74663B3-D7D9-49D7-B5BD-D60AF82F8FD5" TargetMode="External"/><Relationship Id="rId265" Type="http://schemas.openxmlformats.org/officeDocument/2006/relationships/hyperlink" Target="http://help-staging.autodesk.com/view/FCAM/2019/ENU/?guid=GUID-7051E322-5D77-40A5-AE41-05B82409505E" TargetMode="External"/><Relationship Id="rId472" Type="http://schemas.openxmlformats.org/officeDocument/2006/relationships/hyperlink" Target="http://help-staging.autodesk.com/view/FCAM/2019/ENU/?guid=GUID-C8681ACB-EC33-4C44-B73D-63FE07F0AC31" TargetMode="External"/><Relationship Id="rId900" Type="http://schemas.openxmlformats.org/officeDocument/2006/relationships/hyperlink" Target="http://help-staging.autodesk.com/view/FCAM/2019/ENU/?guid=GUID-3B3488DF-C17B-4F5B-92F8-B754D0CCE7F9" TargetMode="External"/><Relationship Id="rId1323" Type="http://schemas.openxmlformats.org/officeDocument/2006/relationships/hyperlink" Target="http://help-staging.autodesk.com/view/FCAM/2019/ENU/?guid=GUID-97105E54-5842-43DE-B00F-9CD8459B1D54" TargetMode="External"/><Relationship Id="rId1530" Type="http://schemas.openxmlformats.org/officeDocument/2006/relationships/hyperlink" Target="http://help-staging.autodesk.com/view/FCAM/2019/ENU/?guid=GUID-F9C382ED-9A94-41A3-89AA-61FC3EA05E82" TargetMode="External"/><Relationship Id="rId1628" Type="http://schemas.openxmlformats.org/officeDocument/2006/relationships/hyperlink" Target="http://help-staging.autodesk.com/view/FCAM/2019/ENU/?guid=GUID-FD860C48-C1CE-428C-ADBC-20534A655486" TargetMode="External"/><Relationship Id="rId125" Type="http://schemas.openxmlformats.org/officeDocument/2006/relationships/hyperlink" Target="http://help-staging.autodesk.com/view/FCAM/2019/ENU/?guid=GUID-D25D5351-A23B-48F4-88CE-E106CDE7BB77" TargetMode="External"/><Relationship Id="rId332" Type="http://schemas.openxmlformats.org/officeDocument/2006/relationships/hyperlink" Target="http://help-staging.autodesk.com/view/FCAM/2019/ENU/?guid=GUID-E1ABA199-DBC5-4EB3-94B8-C792699D3D0A" TargetMode="External"/><Relationship Id="rId777" Type="http://schemas.openxmlformats.org/officeDocument/2006/relationships/hyperlink" Target="http://help-staging.autodesk.com/view/FCAM/2019/ENU/?guid=GUID-E2B73F13-9C12-4CC5-B825-0C12536775B8" TargetMode="External"/><Relationship Id="rId984" Type="http://schemas.openxmlformats.org/officeDocument/2006/relationships/hyperlink" Target="http://help-staging.autodesk.com/view/FCAM/2019/ENU/?guid=GUID-802BB3A8-C133-4099-9B45-1E6AFCE4F406" TargetMode="External"/><Relationship Id="rId637" Type="http://schemas.openxmlformats.org/officeDocument/2006/relationships/hyperlink" Target="http://help-staging.autodesk.com/view/FCAM/2019/ENU/?guid=GUID-D795EB1A-D67A-4753-A601-9D084F12A971" TargetMode="External"/><Relationship Id="rId844" Type="http://schemas.openxmlformats.org/officeDocument/2006/relationships/hyperlink" Target="http://help-staging.autodesk.com/view/FCAM/2019/ENU/?guid=GUID-788A338A-A54F-4EAE-9A35-E4A81ED46D78" TargetMode="External"/><Relationship Id="rId1267" Type="http://schemas.openxmlformats.org/officeDocument/2006/relationships/hyperlink" Target="http://help-staging.autodesk.com/view/FCAM/2019/ENU/?guid=GUID-B9FC4880-84A6-43EF-B286-97ED48B41364" TargetMode="External"/><Relationship Id="rId1474" Type="http://schemas.openxmlformats.org/officeDocument/2006/relationships/hyperlink" Target="http://help-staging.autodesk.com/view/FCAM/2019/ENU/?guid=GUID-4F82077A-469A-4112-AE08-C63A7B915D97" TargetMode="External"/><Relationship Id="rId276" Type="http://schemas.openxmlformats.org/officeDocument/2006/relationships/hyperlink" Target="http://help-staging.autodesk.com/view/FCAM/2019/ENU/?guid=GUID-B0DA95E4-C25C-4861-9287-EB776FCE7E73" TargetMode="External"/><Relationship Id="rId483" Type="http://schemas.openxmlformats.org/officeDocument/2006/relationships/hyperlink" Target="http://help-staging.autodesk.com/view/FCAM/2019/ENU/?guid=GUID-B43F73BC-B33B-41E3-B929-30CA915B0DAB" TargetMode="External"/><Relationship Id="rId690" Type="http://schemas.openxmlformats.org/officeDocument/2006/relationships/hyperlink" Target="http://help-staging.autodesk.com/view/FCAM/2019/ENU/?guid=GUID-78166300-D79A-4933-AC2F-8A25901FD776" TargetMode="External"/><Relationship Id="rId704" Type="http://schemas.openxmlformats.org/officeDocument/2006/relationships/hyperlink" Target="http://help-staging.autodesk.com/view/FCAM/2019/ENU/?guid=GUID-FFEE63E5-C255-4A0A-AAA6-5E27565A3705" TargetMode="External"/><Relationship Id="rId911" Type="http://schemas.openxmlformats.org/officeDocument/2006/relationships/hyperlink" Target="http://help-staging.autodesk.com/view/FCAM/2019/ENU/?guid=GUID-27B6CA4B-8CC5-4A63-AA41-AC61BE8A4214" TargetMode="External"/><Relationship Id="rId1127" Type="http://schemas.openxmlformats.org/officeDocument/2006/relationships/hyperlink" Target="http://help-staging.autodesk.com/view/FCAM/2019/ENU/?guid=GUID-6EAAEEA6-DCB7-48F1-A151-0295833754BE" TargetMode="External"/><Relationship Id="rId1334" Type="http://schemas.openxmlformats.org/officeDocument/2006/relationships/hyperlink" Target="http://help-staging.autodesk.com/view/FCAM/2019/ENU/?guid=GUID-F808F42A-E745-4961-BDC9-2FEF73FE24BD" TargetMode="External"/><Relationship Id="rId1541" Type="http://schemas.openxmlformats.org/officeDocument/2006/relationships/hyperlink" Target="http://help-staging.autodesk.com/view/FCAM/2019/ENU/?guid=GUID-C7199702-6391-45F1-9CBD-6C17E245FE1D" TargetMode="External"/><Relationship Id="rId40" Type="http://schemas.openxmlformats.org/officeDocument/2006/relationships/hyperlink" Target="http://help-staging.autodesk.com/view/FCAM/2019/ENU/?guid=GUID-7C982AAA-8BA6-4ECD-805D-BD45BD16A396" TargetMode="External"/><Relationship Id="rId136" Type="http://schemas.openxmlformats.org/officeDocument/2006/relationships/hyperlink" Target="http://help-staging.autodesk.com/view/FCAM/2019/ENU/?guid=GUID-DA4D0595-1B96-47B5-B42B-19E5D99C5BD9" TargetMode="External"/><Relationship Id="rId343" Type="http://schemas.openxmlformats.org/officeDocument/2006/relationships/hyperlink" Target="http://help-staging.autodesk.com/view/FCAM/2019/ENU/?guid=GUID-DC4F9ABC-FA93-434D-A392-DCD2AA232F89" TargetMode="External"/><Relationship Id="rId550" Type="http://schemas.openxmlformats.org/officeDocument/2006/relationships/hyperlink" Target="http://help-staging.autodesk.com/view/FCAM/2019/ENU/?guid=GUID-5E877611-E7A4-41CB-A70D-7D402314B52D" TargetMode="External"/><Relationship Id="rId788" Type="http://schemas.openxmlformats.org/officeDocument/2006/relationships/hyperlink" Target="http://help-staging.autodesk.com/view/FCAM/2019/ENU/?guid=GUID-571ACF3C-8B74-4675-A925-8EF18C56E69D" TargetMode="External"/><Relationship Id="rId995" Type="http://schemas.openxmlformats.org/officeDocument/2006/relationships/hyperlink" Target="http://help-staging.autodesk.com/view/FCAM/2019/ENU/?guid=GUID-5DAB0D66-53F8-47B9-93D1-89571BF579CA" TargetMode="External"/><Relationship Id="rId1180" Type="http://schemas.openxmlformats.org/officeDocument/2006/relationships/hyperlink" Target="http://help-staging.autodesk.com/view/FCAM/2019/ENU/?guid=GUID-2B6E2D24-6B5B-4221-9664-DED5A636275F" TargetMode="External"/><Relationship Id="rId1401" Type="http://schemas.openxmlformats.org/officeDocument/2006/relationships/hyperlink" Target="http://help-staging.autodesk.com/view/FCAM/2019/ENU/?guid=GUID-CAEEBF0D-4A4F-4AF8-A964-6D1CA24C73B8" TargetMode="External"/><Relationship Id="rId1639" Type="http://schemas.openxmlformats.org/officeDocument/2006/relationships/hyperlink" Target="http://help-staging.autodesk.com/view/FCAM/2019/ENU/?guid=GUID-FE8B023A-E062-403B-92E4-840EC3B469F0" TargetMode="External"/><Relationship Id="rId203" Type="http://schemas.openxmlformats.org/officeDocument/2006/relationships/hyperlink" Target="http://help-staging.autodesk.com/view/FCAM/2019/ENU/?guid=GUID-541DB6AF-5F21-472E-8784-A9C20FC9F053" TargetMode="External"/><Relationship Id="rId648" Type="http://schemas.openxmlformats.org/officeDocument/2006/relationships/hyperlink" Target="http://help-staging.autodesk.com/view/FCAM/2019/ENU/?guid=GUID-E16E7F98-AEDE-465E-B1F1-EB840700B94C" TargetMode="External"/><Relationship Id="rId855" Type="http://schemas.openxmlformats.org/officeDocument/2006/relationships/hyperlink" Target="http://help-staging.autodesk.com/view/FCAM/2019/ENU/?guid=GUID-AD4C44CC-F116-4CD1-87C6-7751F24EF202" TargetMode="External"/><Relationship Id="rId1040" Type="http://schemas.openxmlformats.org/officeDocument/2006/relationships/hyperlink" Target="http://help-staging.autodesk.com/view/FCAM/2019/ENU/?guid=GUID-6BD61B27-CDC7-441F-9C38-A0B9DF3DCB7E" TargetMode="External"/><Relationship Id="rId1278" Type="http://schemas.openxmlformats.org/officeDocument/2006/relationships/hyperlink" Target="http://help-staging.autodesk.com/view/FCAM/2019/ENU/?guid=GUID-62922165-57F5-4CAA-8F24-D72E16B3FFB8" TargetMode="External"/><Relationship Id="rId1485" Type="http://schemas.openxmlformats.org/officeDocument/2006/relationships/hyperlink" Target="http://help-staging.autodesk.com/view/FCAM/2019/ENU/?guid=GUID-31D1AFB0-960F-4BF9-8579-70CEAC7A3B6F" TargetMode="External"/><Relationship Id="rId287" Type="http://schemas.openxmlformats.org/officeDocument/2006/relationships/hyperlink" Target="http://help-staging.autodesk.com/view/FCAM/2019/ENU/?guid=GUID-E746B4D9-D9D8-4786-8EC7-DFE3AE73D769" TargetMode="External"/><Relationship Id="rId410" Type="http://schemas.openxmlformats.org/officeDocument/2006/relationships/hyperlink" Target="http://help-staging.autodesk.com/view/FCAM/2019/ENU/?guid=GUID-C4E690B2-0707-4E98-9014-FFEC141213A0" TargetMode="External"/><Relationship Id="rId494" Type="http://schemas.openxmlformats.org/officeDocument/2006/relationships/hyperlink" Target="http://help-staging.autodesk.com/view/FCAM/2019/ENU/?guid=GUID-A29C8561-5ECF-4159-9572-E792868CCC99" TargetMode="External"/><Relationship Id="rId508" Type="http://schemas.openxmlformats.org/officeDocument/2006/relationships/hyperlink" Target="http://help-staging.autodesk.com/view/FCAM/2019/ENU/?guid=GUID-BE6C0C2F-AD9C-42F9-924A-5EDDBD615121" TargetMode="External"/><Relationship Id="rId715" Type="http://schemas.openxmlformats.org/officeDocument/2006/relationships/hyperlink" Target="http://help-staging.autodesk.com/view/FCAM/2019/ENU/?guid=GUID-1A846921-50C7-4ED9-B246-E983F625B7BB" TargetMode="External"/><Relationship Id="rId922" Type="http://schemas.openxmlformats.org/officeDocument/2006/relationships/hyperlink" Target="http://help-staging.autodesk.com/view/FCAM/2019/ENU/?guid=GUID-3FD4C47D-2E41-4D7C-9553-7608D2CE2339" TargetMode="External"/><Relationship Id="rId1138" Type="http://schemas.openxmlformats.org/officeDocument/2006/relationships/hyperlink" Target="http://help-staging.autodesk.com/view/FCAM/2019/ENU/?guid=GUID-54729E1D-900B-4292-BBDF-2FF0D1302229" TargetMode="External"/><Relationship Id="rId1345" Type="http://schemas.openxmlformats.org/officeDocument/2006/relationships/hyperlink" Target="http://help-staging.autodesk.com/view/FCAM/2019/ENU/?guid=GUID-600E7B1C-325C-4424-BB4B-C2CADA5188FC" TargetMode="External"/><Relationship Id="rId1552" Type="http://schemas.openxmlformats.org/officeDocument/2006/relationships/hyperlink" Target="http://help-staging.autodesk.com/view/FCAM/2019/ENU/?guid=GUID-72E58A55-7364-4A40-969D-F3CE179A0BBD" TargetMode="External"/><Relationship Id="rId147" Type="http://schemas.openxmlformats.org/officeDocument/2006/relationships/hyperlink" Target="http://help-staging.autodesk.com/view/FCAM/2019/ENU/?guid=GUID-05F4F821-836A-4F00-B66D-1692A27B6BCF" TargetMode="External"/><Relationship Id="rId354" Type="http://schemas.openxmlformats.org/officeDocument/2006/relationships/hyperlink" Target="http://help-staging.autodesk.com/view/FCAM/2019/ENU/?guid=GUID-8E05CC23-62FA-4658-86F2-56F061438965" TargetMode="External"/><Relationship Id="rId799" Type="http://schemas.openxmlformats.org/officeDocument/2006/relationships/hyperlink" Target="http://help-staging.autodesk.com/view/FCAM/2019/ENU/?guid=GUID-0394B27A-BE76-4BEA-B5F3-7C3A3605B568" TargetMode="External"/><Relationship Id="rId1191" Type="http://schemas.openxmlformats.org/officeDocument/2006/relationships/hyperlink" Target="http://help-staging.autodesk.com/view/FCAM/2019/ENU/?guid=GUID-2A130F63-C9F8-4F70-AAF5-CF4CE7A9596C" TargetMode="External"/><Relationship Id="rId1205" Type="http://schemas.openxmlformats.org/officeDocument/2006/relationships/hyperlink" Target="http://help-staging.autodesk.com/view/FCAM/2019/ENU/?guid=GUID-165B46F8-8867-4CB2-B414-98235C86E2AD" TargetMode="External"/><Relationship Id="rId51" Type="http://schemas.openxmlformats.org/officeDocument/2006/relationships/hyperlink" Target="http://help-staging.autodesk.com/view/FCAM/2019/ENU/?guid=GUID-FCB7980F-133B-4561-AAB0-F8F102F8EBC2" TargetMode="External"/><Relationship Id="rId561" Type="http://schemas.openxmlformats.org/officeDocument/2006/relationships/hyperlink" Target="http://help-staging.autodesk.com/view/FCAM/2019/ENU/?guid=GUID-9AEA9727-6604-4993-B7C3-47DE35C39F7D" TargetMode="External"/><Relationship Id="rId659" Type="http://schemas.openxmlformats.org/officeDocument/2006/relationships/hyperlink" Target="http://help-staging.autodesk.com/view/FCAM/2019/ENU/?guid=GUID-9F2FCD24-06E3-4B60-AE0D-92CB3AEB774D" TargetMode="External"/><Relationship Id="rId866" Type="http://schemas.openxmlformats.org/officeDocument/2006/relationships/hyperlink" Target="http://help-staging.autodesk.com/view/FCAM/2019/ENU/?guid=GUID-AD4C44CC-F116-4CD1-87C6-7751F24EF202" TargetMode="External"/><Relationship Id="rId1289" Type="http://schemas.openxmlformats.org/officeDocument/2006/relationships/hyperlink" Target="http://help-staging.autodesk.com/view/FCAM/2019/ENU/?guid=GUID-EC7D2695-BE31-408E-913E-6F7985FE136A" TargetMode="External"/><Relationship Id="rId1412" Type="http://schemas.openxmlformats.org/officeDocument/2006/relationships/hyperlink" Target="http://help-staging.autodesk.com/view/FCAM/2019/ENU/?guid=GUID-04D4C31E-867D-4BFF-A8CC-A299C783457F" TargetMode="External"/><Relationship Id="rId1496" Type="http://schemas.openxmlformats.org/officeDocument/2006/relationships/hyperlink" Target="http://help-staging.autodesk.com/view/FCAM/2019/ENU/?guid=GUID-6B3692ED-D036-4C49-9173-3C3A316AAF5F" TargetMode="External"/><Relationship Id="rId214" Type="http://schemas.openxmlformats.org/officeDocument/2006/relationships/hyperlink" Target="http://help-staging.autodesk.com/view/FCAM/2019/ENU/?guid=GUID-6964311F-6EB9-4822-82AE-6CE5563672D5" TargetMode="External"/><Relationship Id="rId298" Type="http://schemas.openxmlformats.org/officeDocument/2006/relationships/hyperlink" Target="http://help-staging.autodesk.com/view/FCAM/2019/ENU/?guid=GUID-A9EB155B-5006-41CC-9C4E-90469A461699" TargetMode="External"/><Relationship Id="rId421" Type="http://schemas.openxmlformats.org/officeDocument/2006/relationships/hyperlink" Target="http://help-staging.autodesk.com/view/FCAM/2019/ENU/?guid=GUID-52A17D96-8DCD-4A8D-A0A6-DFBA962FA941" TargetMode="External"/><Relationship Id="rId519" Type="http://schemas.openxmlformats.org/officeDocument/2006/relationships/hyperlink" Target="http://help-staging.autodesk.com/view/FCAM/2019/ENU/?guid=GUID-4EC16399-6A27-45D3-AC5E-882DEA85ECAD" TargetMode="External"/><Relationship Id="rId1051" Type="http://schemas.openxmlformats.org/officeDocument/2006/relationships/hyperlink" Target="http://help-staging.autodesk.com/view/FCAM/2019/ENU/?guid=GUID-ACE2AF63-1CF4-408D-8D67-279EF239C378" TargetMode="External"/><Relationship Id="rId1149" Type="http://schemas.openxmlformats.org/officeDocument/2006/relationships/hyperlink" Target="http://help-staging.autodesk.com/view/FCAM/2019/ENU/?guid=GUID-3C2C8CD7-C0FC-45BF-B8BA-E11394CD8FDF" TargetMode="External"/><Relationship Id="rId1356" Type="http://schemas.openxmlformats.org/officeDocument/2006/relationships/hyperlink" Target="http://help-staging.autodesk.com/view/FCAM/2019/ENU/?guid=GUID-2BD137BC-0C80-4D2A-9433-E685738947FC" TargetMode="External"/><Relationship Id="rId158" Type="http://schemas.openxmlformats.org/officeDocument/2006/relationships/hyperlink" Target="http://help-staging.autodesk.com/view/FCAM/2019/ENU/?guid=GUID-B94234F0-B433-40E7-8389-E34B24BE96BB" TargetMode="External"/><Relationship Id="rId726" Type="http://schemas.openxmlformats.org/officeDocument/2006/relationships/hyperlink" Target="http://help-staging.autodesk.com/view/FCAM/2019/ENU/?guid=GUID-BE09C905-604F-4235-A371-49378341229A" TargetMode="External"/><Relationship Id="rId933" Type="http://schemas.openxmlformats.org/officeDocument/2006/relationships/hyperlink" Target="http://help-staging.autodesk.com/view/FCAM/2019/ENU/?guid=GUID-BE795A70-7278-451F-A7FF-E266B27B4590" TargetMode="External"/><Relationship Id="rId1009" Type="http://schemas.openxmlformats.org/officeDocument/2006/relationships/hyperlink" Target="http://help-staging.autodesk.com/view/FCAM/2019/ENU/?guid=GUID-8508B7B9-D95C-4A7D-B383-C481D2E45E8E" TargetMode="External"/><Relationship Id="rId1563" Type="http://schemas.openxmlformats.org/officeDocument/2006/relationships/hyperlink" Target="http://help-staging.autodesk.com/view/FCAM/2019/ENU/?guid=GUID-BF0365C3-2F76-4AD4-A586-A075B9E6B598" TargetMode="External"/><Relationship Id="rId62" Type="http://schemas.openxmlformats.org/officeDocument/2006/relationships/hyperlink" Target="http://help-staging.autodesk.com/view/FCAM/2019/ENU/?guid=GUID-E25D2B2E-B45D-4640-ACD3-A07630518B53" TargetMode="External"/><Relationship Id="rId365" Type="http://schemas.openxmlformats.org/officeDocument/2006/relationships/hyperlink" Target="http://help-staging.autodesk.com/view/FCAM/2019/ENU/?guid=GUID-30E44046-F466-4E0B-A3CE-54381F1ABFF2" TargetMode="External"/><Relationship Id="rId572" Type="http://schemas.openxmlformats.org/officeDocument/2006/relationships/hyperlink" Target="http://help-staging.autodesk.com/view/FCAM/2019/ENU/?guid=GUID-417656A4-095F-4F62-AD39-C2E2E62C70C9" TargetMode="External"/><Relationship Id="rId1216" Type="http://schemas.openxmlformats.org/officeDocument/2006/relationships/hyperlink" Target="http://help-staging.autodesk.com/view/FCAM/2019/ENU/?guid=GUID-5695438E-69A4-4EF8-9DB5-361BC7F95A83" TargetMode="External"/><Relationship Id="rId1423" Type="http://schemas.openxmlformats.org/officeDocument/2006/relationships/hyperlink" Target="http://help-staging.autodesk.com/view/FCAM/2019/ENU/?guid=GUID-63C5534F-30B8-4B1D-959C-C23FC1738AFC" TargetMode="External"/><Relationship Id="rId1630" Type="http://schemas.openxmlformats.org/officeDocument/2006/relationships/hyperlink" Target="http://help-staging.autodesk.com/view/FCAM/2019/ENU/?guid=GUID-F8B6CD08-8BE1-4207-A35A-1A769C4295F9" TargetMode="External"/><Relationship Id="rId225" Type="http://schemas.openxmlformats.org/officeDocument/2006/relationships/hyperlink" Target="http://help-staging.autodesk.com/view/FCAM/2019/ENU/?guid=GUID-B35A5BB7-B625-442C-B5A4-2E18DC6FD7B2" TargetMode="External"/><Relationship Id="rId432" Type="http://schemas.openxmlformats.org/officeDocument/2006/relationships/hyperlink" Target="http://help-staging.autodesk.com/view/FCAM/2019/ENU/?guid=GUID-9A70B502-D477-44A9-B36D-59DB5C938784" TargetMode="External"/><Relationship Id="rId877" Type="http://schemas.openxmlformats.org/officeDocument/2006/relationships/hyperlink" Target="http://help-staging.autodesk.com/view/FCAM/2019/ENU/?guid=GUID-666BEF8F-A897-4164-9F42-A5C3CA6FC5B2" TargetMode="External"/><Relationship Id="rId1062" Type="http://schemas.openxmlformats.org/officeDocument/2006/relationships/hyperlink" Target="http://help-staging.autodesk.com/view/FCAM/2019/ENU/?guid=GUID-38FC1237-B759-4008-83EE-38FD55AB760D" TargetMode="External"/><Relationship Id="rId737" Type="http://schemas.openxmlformats.org/officeDocument/2006/relationships/hyperlink" Target="http://help-staging.autodesk.com/view/FCAM/2019/ENU/?guid=GUID-73A54E11-8C60-4BBB-B190-C662309E3835" TargetMode="External"/><Relationship Id="rId944" Type="http://schemas.openxmlformats.org/officeDocument/2006/relationships/hyperlink" Target="http://help-staging.autodesk.com/view/FCAM/2019/ENU/?guid=GUID-6217069A-3AC4-4CA5-918E-852007BDA60F" TargetMode="External"/><Relationship Id="rId1367" Type="http://schemas.openxmlformats.org/officeDocument/2006/relationships/hyperlink" Target="http://help-staging.autodesk.com/view/FCAM/2019/ENU/?guid=GUID-D301F5E6-BE25-4BA7-8997-01C3AA957E89" TargetMode="External"/><Relationship Id="rId1574" Type="http://schemas.openxmlformats.org/officeDocument/2006/relationships/hyperlink" Target="http://help-staging.autodesk.com/view/FCAM/2019/ENU/?guid=GUID-BA2BF083-D770-4A44-A7DE-566B6CF81055" TargetMode="External"/><Relationship Id="rId73" Type="http://schemas.openxmlformats.org/officeDocument/2006/relationships/hyperlink" Target="http://help-staging.autodesk.com/view/FCAM/2019/ENU/?guid=GUID-074ACFA6-A554-48C6-B60A-87A77E49C40B" TargetMode="External"/><Relationship Id="rId169" Type="http://schemas.openxmlformats.org/officeDocument/2006/relationships/hyperlink" Target="http://help-staging.autodesk.com/view/FCAM/2019/ENU/?guid=GUID-6424A631-75FE-4CFC-9EB4-1356EFF3CDBB" TargetMode="External"/><Relationship Id="rId376" Type="http://schemas.openxmlformats.org/officeDocument/2006/relationships/hyperlink" Target="http://help-staging.autodesk.com/view/FCAM/2019/ENU/?guid=GUID-98647760-37B1-4CB5-890E-FE615B276D8F" TargetMode="External"/><Relationship Id="rId583" Type="http://schemas.openxmlformats.org/officeDocument/2006/relationships/hyperlink" Target="http://help-staging.autodesk.com/view/FCAM/2019/ENU/?guid=GUID-22AF2C03-2242-45CA-B62C-D842BD063D3B" TargetMode="External"/><Relationship Id="rId790" Type="http://schemas.openxmlformats.org/officeDocument/2006/relationships/hyperlink" Target="http://help-staging.autodesk.com/view/FCAM/2019/ENU/?guid=GUID-E65146AE-88CF-49A6-9775-4B4888F50687" TargetMode="External"/><Relationship Id="rId804" Type="http://schemas.openxmlformats.org/officeDocument/2006/relationships/hyperlink" Target="http://help-staging.autodesk.com/view/FCAM/2019/ENU/?guid=GUID-5695438E-69A4-4EF8-9DB5-361BC7F95A83" TargetMode="External"/><Relationship Id="rId1227" Type="http://schemas.openxmlformats.org/officeDocument/2006/relationships/hyperlink" Target="http://help-staging.autodesk.com/view/FCAM/2019/ENU/?guid=GUID-DB301A57-AC51-4F2E-B64C-B93F96FB4097" TargetMode="External"/><Relationship Id="rId1434" Type="http://schemas.openxmlformats.org/officeDocument/2006/relationships/hyperlink" Target="http://help-staging.autodesk.com/view/FCAM/2019/ENU/?guid=GUID-4D640838-4F6F-4AE6-8580-06F75EF5EA2B" TargetMode="External"/><Relationship Id="rId1641" Type="http://schemas.openxmlformats.org/officeDocument/2006/relationships/hyperlink" Target="http://help-staging.autodesk.com/view/FCAM/2019/ENU/?guid=GUID-D5663AF3-9B28-4432-B9D4-685BA9E36ACA" TargetMode="External"/><Relationship Id="rId4" Type="http://schemas.openxmlformats.org/officeDocument/2006/relationships/hyperlink" Target="http://help-staging.autodesk.com/view/FCAM/2019/ENU/?guid=GUID-AA865211-F829-4BF4-954F-28D40F76EA0B" TargetMode="External"/><Relationship Id="rId236" Type="http://schemas.openxmlformats.org/officeDocument/2006/relationships/hyperlink" Target="http://help-staging.autodesk.com/view/FCAM/2019/ENU/?guid=GUID-1364A41B-633D-4971-92E3-0F28A931F71E" TargetMode="External"/><Relationship Id="rId443" Type="http://schemas.openxmlformats.org/officeDocument/2006/relationships/hyperlink" Target="http://help-staging.autodesk.com/view/FCAM/2019/ENU/?guid=GUID-1FCE8F56-F2BA-4B38-ACE2-6F31AB4047D7" TargetMode="External"/><Relationship Id="rId650" Type="http://schemas.openxmlformats.org/officeDocument/2006/relationships/hyperlink" Target="http://help-staging.autodesk.com/view/FCAM/2019/ENU/?guid=GUID-8DD7D3F4-5ADF-43D0-8655-BD59EDF38401" TargetMode="External"/><Relationship Id="rId888" Type="http://schemas.openxmlformats.org/officeDocument/2006/relationships/hyperlink" Target="http://help-staging.autodesk.com/view/FCAM/2019/ENU/?guid=GUID-D787F866-FCA6-485C-A059-991430866409" TargetMode="External"/><Relationship Id="rId1073" Type="http://schemas.openxmlformats.org/officeDocument/2006/relationships/hyperlink" Target="http://help-staging.autodesk.com/view/FCAM/2019/ENU/?guid=GUID-BF39F597-D644-4772-9E87-6936EBE418CB" TargetMode="External"/><Relationship Id="rId1280" Type="http://schemas.openxmlformats.org/officeDocument/2006/relationships/hyperlink" Target="http://help-staging.autodesk.com/view/FCAM/2019/ENU/?guid=GUID-73FAF045-F400-45CD-9C37-3215A9AC7E19" TargetMode="External"/><Relationship Id="rId1501" Type="http://schemas.openxmlformats.org/officeDocument/2006/relationships/hyperlink" Target="http://help-staging.autodesk.com/view/FCAM/2019/ENU/?guid=GUID-3C43745B-ED0F-4B6C-BD82-0AD312658226" TargetMode="External"/><Relationship Id="rId303" Type="http://schemas.openxmlformats.org/officeDocument/2006/relationships/hyperlink" Target="http://help-staging.autodesk.com/view/FCAM/2019/ENU/?guid=GUID-F7AC7271-4E02-468B-B6A4-E918A27D5508" TargetMode="External"/><Relationship Id="rId748" Type="http://schemas.openxmlformats.org/officeDocument/2006/relationships/hyperlink" Target="http://help-staging.autodesk.com/view/FCAM/2019/ENU/?guid=GUID-02501D9C-5F5C-434E-86D3-C348D7DCD75F" TargetMode="External"/><Relationship Id="rId955" Type="http://schemas.openxmlformats.org/officeDocument/2006/relationships/hyperlink" Target="http://help-staging.autodesk.com/view/FCAM/2019/ENU/?guid=GUID-386AB940-E0E7-4690-8582-1FCB635ECE9B" TargetMode="External"/><Relationship Id="rId1140" Type="http://schemas.openxmlformats.org/officeDocument/2006/relationships/hyperlink" Target="http://help-staging.autodesk.com/view/FCAM/2019/ENU/?guid=GUID-B369074A-9E58-438D-956E-18CCD29439E0" TargetMode="External"/><Relationship Id="rId1378" Type="http://schemas.openxmlformats.org/officeDocument/2006/relationships/hyperlink" Target="http://help-staging.autodesk.com/view/FCAM/2019/ENU/?guid=GUID-207DD5D1-D432-47D0-9A89-4F84A476DFA8" TargetMode="External"/><Relationship Id="rId1585" Type="http://schemas.openxmlformats.org/officeDocument/2006/relationships/hyperlink" Target="http://help-staging.autodesk.com/view/FCAM/2019/ENU/?guid=GUID-0C5FDC7A-CBA4-4E58-84F5-8587947223CC" TargetMode="External"/><Relationship Id="rId84" Type="http://schemas.openxmlformats.org/officeDocument/2006/relationships/hyperlink" Target="http://help-staging.autodesk.com/view/FCAM/2019/ENU/?guid=GUID-C263BC9C-8A49-453B-A801-1125FDA52250" TargetMode="External"/><Relationship Id="rId387" Type="http://schemas.openxmlformats.org/officeDocument/2006/relationships/hyperlink" Target="http://help-staging.autodesk.com/view/FCAM/2019/ENU/?guid=GUID-D47E2C40-2904-428A-9CA1-37FF8636F63A" TargetMode="External"/><Relationship Id="rId510" Type="http://schemas.openxmlformats.org/officeDocument/2006/relationships/hyperlink" Target="http://help-staging.autodesk.com/view/FCAM/2019/ENU/?guid=GUID-74F204A6-1ADD-4BEA-9B39-1AFE8F759EFB" TargetMode="External"/><Relationship Id="rId594" Type="http://schemas.openxmlformats.org/officeDocument/2006/relationships/hyperlink" Target="http://help-staging.autodesk.com/view/FCAM/2019/ENU/?guid=GUID-FAE5F26C-4543-4750-B0EB-93451126C0A8" TargetMode="External"/><Relationship Id="rId608" Type="http://schemas.openxmlformats.org/officeDocument/2006/relationships/hyperlink" Target="http://help-staging.autodesk.com/view/FCAM/2019/ENU/?guid=GUID-351D6266-B3A1-466C-8BD8-2CAD9C03553B" TargetMode="External"/><Relationship Id="rId815" Type="http://schemas.openxmlformats.org/officeDocument/2006/relationships/hyperlink" Target="http://help-staging.autodesk.com/view/FCAM/2019/ENU/?guid=GUID-46248B66-F1A6-4C1A-9521-0ECA6D2812E8" TargetMode="External"/><Relationship Id="rId1238" Type="http://schemas.openxmlformats.org/officeDocument/2006/relationships/hyperlink" Target="http://help-staging.autodesk.com/view/FCAM/2019/ENU/?guid=GUID-44175C6A-FDBF-4B95-A5E7-2974FE40A2A7" TargetMode="External"/><Relationship Id="rId1445" Type="http://schemas.openxmlformats.org/officeDocument/2006/relationships/hyperlink" Target="http://help-staging.autodesk.com/view/FCAM/2019/ENU/?guid=GUID-7F29530C-CE0F-4581-802A-5ECF3272B61A" TargetMode="External"/><Relationship Id="rId1652" Type="http://schemas.openxmlformats.org/officeDocument/2006/relationships/hyperlink" Target="http://help-staging.autodesk.com/view/FCAM/2019/ENU/?guid=GUID-E848F09B-AE0F-4CDF-BBFA-2C72B93BF3BE" TargetMode="External"/><Relationship Id="rId247" Type="http://schemas.openxmlformats.org/officeDocument/2006/relationships/hyperlink" Target="http://help-staging.autodesk.com/view/FCAM/2019/ENU/?guid=GUID-4850E7D0-CB83-48AA-B7C7-F7A4CDCD7C5F" TargetMode="External"/><Relationship Id="rId899" Type="http://schemas.openxmlformats.org/officeDocument/2006/relationships/hyperlink" Target="http://help-staging.autodesk.com/view/FCAM/2019/ENU/?guid=GUID-DDC33136-8184-43C9-95DB-5B079A5EB21A" TargetMode="External"/><Relationship Id="rId1000" Type="http://schemas.openxmlformats.org/officeDocument/2006/relationships/hyperlink" Target="http://help-staging.autodesk.com/view/FCAM/2019/ENU/?guid=GUID-82BF802F-287D-4BEE-AB67-547D192F6EED" TargetMode="External"/><Relationship Id="rId1084" Type="http://schemas.openxmlformats.org/officeDocument/2006/relationships/hyperlink" Target="http://help-staging.autodesk.com/view/FCAM/2019/ENU/?guid=GUID-2D955AAF-C41C-4D27-B9F9-76711F373B5E" TargetMode="External"/><Relationship Id="rId1305" Type="http://schemas.openxmlformats.org/officeDocument/2006/relationships/hyperlink" Target="http://help-staging.autodesk.com/view/FCAM/2019/ENU/?guid=GUID-1E7E7D1F-569C-43FC-A38E-54F99DA4448D" TargetMode="External"/><Relationship Id="rId107" Type="http://schemas.openxmlformats.org/officeDocument/2006/relationships/hyperlink" Target="http://help-staging.autodesk.com/view/FCAM/2019/ENU/?guid=GUID-47ACA735-CF70-44B2-8005-2E36FAF94E01" TargetMode="External"/><Relationship Id="rId454" Type="http://schemas.openxmlformats.org/officeDocument/2006/relationships/hyperlink" Target="http://help-staging.autodesk.com/view/FCAM/2019/ENU/?guid=GUID-0077C798-4202-4613-ABDA-01D150E3D26B" TargetMode="External"/><Relationship Id="rId661" Type="http://schemas.openxmlformats.org/officeDocument/2006/relationships/hyperlink" Target="http://help-staging.autodesk.com/view/FCAM/2019/ENU/?guid=GUID-81158D15-CB36-40D4-BC45-5090FAB44D05" TargetMode="External"/><Relationship Id="rId759" Type="http://schemas.openxmlformats.org/officeDocument/2006/relationships/hyperlink" Target="http://help-staging.autodesk.com/view/FCAM/2019/ENU/?guid=GUID-A04235C9-F63C-47B2-95BB-A9104A1AFF75" TargetMode="External"/><Relationship Id="rId966" Type="http://schemas.openxmlformats.org/officeDocument/2006/relationships/hyperlink" Target="http://help-staging.autodesk.com/view/FCAM/2019/ENU/?guid=GUID-4882D729-63FA-490D-8010-232B58F2C42E" TargetMode="External"/><Relationship Id="rId1291" Type="http://schemas.openxmlformats.org/officeDocument/2006/relationships/hyperlink" Target="http://help-staging.autodesk.com/view/FCAM/2019/ENU/?guid=GUID-7CF85885-771D-4285-9A54-BD571148F3C2" TargetMode="External"/><Relationship Id="rId1389" Type="http://schemas.openxmlformats.org/officeDocument/2006/relationships/hyperlink" Target="http://help-staging.autodesk.com/view/FCAM/2019/ENU/?guid=GUID-BF76DEFE-0F94-409D-9436-7C271F6C8E08" TargetMode="External"/><Relationship Id="rId1512" Type="http://schemas.openxmlformats.org/officeDocument/2006/relationships/hyperlink" Target="http://help-staging.autodesk.com/view/FCAM/2019/ENU/?guid=GUID-B25916BC-DB47-4CA2-874C-BF2EC387465A" TargetMode="External"/><Relationship Id="rId1596" Type="http://schemas.openxmlformats.org/officeDocument/2006/relationships/hyperlink" Target="http://help-staging.autodesk.com/view/FCAM/2019/ENU/?guid=GUID-FB5474E9-E887-4ECC-BCCF-8FA778D31A74" TargetMode="External"/><Relationship Id="rId11" Type="http://schemas.openxmlformats.org/officeDocument/2006/relationships/hyperlink" Target="http://help-staging.autodesk.com/view/FCAM/2019/ENU/?guid=GUID-A9980346-24D0-4114-A656-78C1A06E1FAC" TargetMode="External"/><Relationship Id="rId314" Type="http://schemas.openxmlformats.org/officeDocument/2006/relationships/hyperlink" Target="http://help-staging.autodesk.com/view/FCAM/2019/ENU/?guid=GUID-8757E0C9-7722-4E1E-AC27-EDC830875C72" TargetMode="External"/><Relationship Id="rId398" Type="http://schemas.openxmlformats.org/officeDocument/2006/relationships/hyperlink" Target="http://help-staging.autodesk.com/view/FCAM/2019/ENU/?guid=GUID-B0A4BE48-0B9C-4375-A0E5-7970737C7438" TargetMode="External"/><Relationship Id="rId521" Type="http://schemas.openxmlformats.org/officeDocument/2006/relationships/hyperlink" Target="http://help-staging.autodesk.com/view/FCAM/2019/ENU/?guid=GUID-D55BC419-B02A-4F61-A10E-B12DEC2BD6C9" TargetMode="External"/><Relationship Id="rId619" Type="http://schemas.openxmlformats.org/officeDocument/2006/relationships/hyperlink" Target="http://help-staging.autodesk.com/view/FCAM/2019/ENU/?guid=GUID-C928DC22-D622-4C1D-AC35-2F18FC7B0C97" TargetMode="External"/><Relationship Id="rId1151" Type="http://schemas.openxmlformats.org/officeDocument/2006/relationships/hyperlink" Target="http://help-staging.autodesk.com/view/FCAM/2019/ENU/?guid=GUID-55A9BBA3-DD31-4952-8BF0-289C656D00FB" TargetMode="External"/><Relationship Id="rId1249" Type="http://schemas.openxmlformats.org/officeDocument/2006/relationships/hyperlink" Target="http://help-staging.autodesk.com/view/FCAM/2019/ENU/?guid=GUID-75D47000-352A-4B8F-8358-79F51D867414" TargetMode="External"/><Relationship Id="rId95" Type="http://schemas.openxmlformats.org/officeDocument/2006/relationships/hyperlink" Target="http://help-staging.autodesk.com/view/FCAM/2019/ENU/?guid=GUID-1DAC0A82-339F-428D-A0C3-1AC277CE1582" TargetMode="External"/><Relationship Id="rId160" Type="http://schemas.openxmlformats.org/officeDocument/2006/relationships/hyperlink" Target="http://help-staging.autodesk.com/view/FCAM/2019/ENU/?guid=GUID-B1BFE2E0-FA14-49CB-B429-C52930711C60" TargetMode="External"/><Relationship Id="rId826" Type="http://schemas.openxmlformats.org/officeDocument/2006/relationships/hyperlink" Target="http://help-staging.autodesk.com/view/FCAM/2019/ENU/?guid=GUID-44EA575F-F8BF-40BA-A5BE-28C0866AA1B5" TargetMode="External"/><Relationship Id="rId1011" Type="http://schemas.openxmlformats.org/officeDocument/2006/relationships/hyperlink" Target="http://help-staging.autodesk.com/view/FCAM/2019/ENU/?guid=GUID-66B8C6EF-7F54-4763-8694-9B3664051B33" TargetMode="External"/><Relationship Id="rId1109" Type="http://schemas.openxmlformats.org/officeDocument/2006/relationships/hyperlink" Target="http://help-staging.autodesk.com/view/FCAM/2019/ENU/?guid=GUID-C930029F-6271-4897-90BA-7F42B648F895" TargetMode="External"/><Relationship Id="rId1456" Type="http://schemas.openxmlformats.org/officeDocument/2006/relationships/hyperlink" Target="http://help-staging.autodesk.com/view/FCAM/2019/ENU/?guid=GUID-4E772834-C668-44AE-B566-74AF7BF1A4E3" TargetMode="External"/><Relationship Id="rId1663" Type="http://schemas.openxmlformats.org/officeDocument/2006/relationships/hyperlink" Target="http://help-staging.autodesk.com/view/FCAM/2019/ENU/?guid=GUID-381C9564-8A1B-4220-947C-504052A748A3" TargetMode="External"/><Relationship Id="rId258" Type="http://schemas.openxmlformats.org/officeDocument/2006/relationships/hyperlink" Target="http://help-staging.autodesk.com/view/FCAM/2019/ENU/?guid=GUID-A93F7DE6-FD8D-4376-8F13-C2D978686037" TargetMode="External"/><Relationship Id="rId465" Type="http://schemas.openxmlformats.org/officeDocument/2006/relationships/hyperlink" Target="http://help-staging.autodesk.com/view/FCAM/2019/ENU/?guid=GUID-F0F616E3-9564-4303-B8A0-CDE96ED257A8" TargetMode="External"/><Relationship Id="rId672" Type="http://schemas.openxmlformats.org/officeDocument/2006/relationships/hyperlink" Target="http://help-staging.autodesk.com/view/FCAM/2019/ENU/?guid=GUID-26C8ADE7-0FDB-4598-8AA0-A542301D6119" TargetMode="External"/><Relationship Id="rId1095" Type="http://schemas.openxmlformats.org/officeDocument/2006/relationships/hyperlink" Target="http://help-staging.autodesk.com/view/FCAM/2019/ENU/?guid=GUID-53DDC4DF-F2D3-4C18-9C40-B03B54FDD5FF" TargetMode="External"/><Relationship Id="rId1316" Type="http://schemas.openxmlformats.org/officeDocument/2006/relationships/hyperlink" Target="http://help-staging.autodesk.com/view/FCAM/2019/ENU/?guid=GUID-2C0DA66B-5617-4BDD-BA22-72715DD49665" TargetMode="External"/><Relationship Id="rId1523" Type="http://schemas.openxmlformats.org/officeDocument/2006/relationships/hyperlink" Target="http://help-staging.autodesk.com/view/FCAM/2019/ENU/?guid=GUID-0B18E8F8-7194-47F1-8C9F-168F735CC773" TargetMode="External"/><Relationship Id="rId22" Type="http://schemas.openxmlformats.org/officeDocument/2006/relationships/hyperlink" Target="http://help-staging.autodesk.com/view/FCAM/2019/ENU/?guid=GUID-82EBF74B-D437-4DEF-90AD-5DA9B116D686" TargetMode="External"/><Relationship Id="rId118" Type="http://schemas.openxmlformats.org/officeDocument/2006/relationships/hyperlink" Target="http://help-staging.autodesk.com/view/FCAM/2019/ENU/?guid=GUID-7B1919FB-D18E-444B-AF78-3BA5F52A4328" TargetMode="External"/><Relationship Id="rId325" Type="http://schemas.openxmlformats.org/officeDocument/2006/relationships/hyperlink" Target="http://help-staging.autodesk.com/view/FCAM/2019/ENU/?guid=GUID-AC4B6BA8-C2E2-4A8A-BE04-B60AF9FB3DFA" TargetMode="External"/><Relationship Id="rId532" Type="http://schemas.openxmlformats.org/officeDocument/2006/relationships/hyperlink" Target="http://help-staging.autodesk.com/view/FCAM/2019/ENU/?guid=GUID-38000735-B846-4849-9F55-8C970FAAC049" TargetMode="External"/><Relationship Id="rId977" Type="http://schemas.openxmlformats.org/officeDocument/2006/relationships/hyperlink" Target="http://help-staging.autodesk.com/view/FCAM/2019/ENU/?guid=GUID-B1A924CB-C35A-48F2-A1F4-11A3074F983F" TargetMode="External"/><Relationship Id="rId1162" Type="http://schemas.openxmlformats.org/officeDocument/2006/relationships/hyperlink" Target="http://help-staging.autodesk.com/view/FCAM/2019/ENU/?guid=GUID-2D7A1C6F-F94F-4BB3-86F3-B142B0851629" TargetMode="External"/><Relationship Id="rId171" Type="http://schemas.openxmlformats.org/officeDocument/2006/relationships/hyperlink" Target="http://help-staging.autodesk.com/view/FCAM/2019/ENU/?guid=GUID-26F734E3-E574-4B16-9C80-23C59BD4EB8F" TargetMode="External"/><Relationship Id="rId837" Type="http://schemas.openxmlformats.org/officeDocument/2006/relationships/hyperlink" Target="http://help-staging.autodesk.com/view/FCAM/2019/ENU/?guid=GUID-ABC570CA-422D-46D0-86B6-B9514EF6CE6C" TargetMode="External"/><Relationship Id="rId1022" Type="http://schemas.openxmlformats.org/officeDocument/2006/relationships/hyperlink" Target="http://help-staging.autodesk.com/view/FCAM/2019/ENU/?guid=GUID-425318CE-2DC1-4A49-858D-080B57B2C9C8" TargetMode="External"/><Relationship Id="rId1467" Type="http://schemas.openxmlformats.org/officeDocument/2006/relationships/hyperlink" Target="http://help-staging.autodesk.com/view/FCAM/2019/ENU/?guid=GUID-7C8F695C-EF45-4F6B-8665-2956DE8C8551" TargetMode="External"/><Relationship Id="rId1674" Type="http://schemas.openxmlformats.org/officeDocument/2006/relationships/hyperlink" Target="http://help-staging.autodesk.com/view/FCAM/2019/ENU/?guid=GUID-AD817657-43BD-4571-B887-5326B358C54C" TargetMode="External"/><Relationship Id="rId269" Type="http://schemas.openxmlformats.org/officeDocument/2006/relationships/hyperlink" Target="http://help-staging.autodesk.com/view/FCAM/2019/ENU/?guid=GUID-D6AA29CC-7FC2-4926-9356-DA9286613099" TargetMode="External"/><Relationship Id="rId476" Type="http://schemas.openxmlformats.org/officeDocument/2006/relationships/hyperlink" Target="http://help-staging.autodesk.com/view/FCAM/2019/ENU/?guid=GUID-08174FDA-C2E3-4F6E-9B80-D5A76A28B101" TargetMode="External"/><Relationship Id="rId683" Type="http://schemas.openxmlformats.org/officeDocument/2006/relationships/hyperlink" Target="http://help-staging.autodesk.com/view/FCAM/2019/ENU/?guid=GUID-A7913E22-2683-4A15-9D83-7A966329763D" TargetMode="External"/><Relationship Id="rId890" Type="http://schemas.openxmlformats.org/officeDocument/2006/relationships/hyperlink" Target="http://help-staging.autodesk.com/view/FCAM/2019/ENU/?guid=GUID-4E0567C7-316D-4179-8E7C-850ADC152FFD" TargetMode="External"/><Relationship Id="rId904" Type="http://schemas.openxmlformats.org/officeDocument/2006/relationships/hyperlink" Target="http://help-staging.autodesk.com/view/FCAM/2019/ENU/?guid=GUID-7EECD48B-C0FC-409C-9F3D-D6043FE3C5FA" TargetMode="External"/><Relationship Id="rId1327" Type="http://schemas.openxmlformats.org/officeDocument/2006/relationships/hyperlink" Target="http://help-staging.autodesk.com/view/FCAM/2019/ENU/?guid=GUID-4D92654D-9B2E-491C-A5CB-8D767DD8A67C" TargetMode="External"/><Relationship Id="rId1534" Type="http://schemas.openxmlformats.org/officeDocument/2006/relationships/hyperlink" Target="http://help-staging.autodesk.com/view/FCAM/2019/ENU/?guid=GUID-11F0AA32-6920-473D-90EA-E802C739F36E" TargetMode="External"/><Relationship Id="rId33" Type="http://schemas.openxmlformats.org/officeDocument/2006/relationships/hyperlink" Target="http://help-staging.autodesk.com/view/FCAM/2019/ENU/?guid=GUID-4E06ECF5-F37F-4B53-BCEE-72E07B431031" TargetMode="External"/><Relationship Id="rId129" Type="http://schemas.openxmlformats.org/officeDocument/2006/relationships/hyperlink" Target="http://help-staging.autodesk.com/view/FCAM/2019/ENU/?guid=GUID-B408D6A7-CC08-4A30-B82F-5E3786A74C86" TargetMode="External"/><Relationship Id="rId336" Type="http://schemas.openxmlformats.org/officeDocument/2006/relationships/hyperlink" Target="http://help-staging.autodesk.com/view/FCAM/2019/ENU/?guid=GUID-B0F81ACB-2B35-4F22-9E20-8EC4B84371A9" TargetMode="External"/><Relationship Id="rId543" Type="http://schemas.openxmlformats.org/officeDocument/2006/relationships/hyperlink" Target="http://help-staging.autodesk.com/view/FCAM/2019/ENU/?guid=GUID-F0938D89-11A8-4E77-9FD1-080D69B65748" TargetMode="External"/><Relationship Id="rId988" Type="http://schemas.openxmlformats.org/officeDocument/2006/relationships/hyperlink" Target="http://help-staging.autodesk.com/view/FCAM/2019/ENU/?guid=GUID-1F46434B-7805-47AC-8554-C5492D4012E2" TargetMode="External"/><Relationship Id="rId1173" Type="http://schemas.openxmlformats.org/officeDocument/2006/relationships/hyperlink" Target="http://help-staging.autodesk.com/view/FCAM/2019/ENU/?guid=GUID-2120FFBD-BBD0-4AEA-A87D-6FB85634303B" TargetMode="External"/><Relationship Id="rId1380" Type="http://schemas.openxmlformats.org/officeDocument/2006/relationships/hyperlink" Target="http://help-staging.autodesk.com/view/FCAM/2019/ENU/?guid=GUID-ED0CE2DC-0ED6-4317-8ABA-C1B9EED9AA9F" TargetMode="External"/><Relationship Id="rId1601" Type="http://schemas.openxmlformats.org/officeDocument/2006/relationships/hyperlink" Target="http://help-staging.autodesk.com/view/FCAM/2019/ENU/?guid=GUID-F6DEAA8C-960E-478B-A450-865DE20F22CD" TargetMode="External"/><Relationship Id="rId182" Type="http://schemas.openxmlformats.org/officeDocument/2006/relationships/hyperlink" Target="http://help-staging.autodesk.com/view/FCAM/2019/ENU/?guid=GUID-BFE9BA25-A8A5-4DA3-9181-E979938E382D" TargetMode="External"/><Relationship Id="rId403" Type="http://schemas.openxmlformats.org/officeDocument/2006/relationships/hyperlink" Target="http://help-staging.autodesk.com/view/FCAM/2019/ENU/?guid=GUID-8670B387-836C-4487-BF38-0D0600D5CFB5" TargetMode="External"/><Relationship Id="rId750" Type="http://schemas.openxmlformats.org/officeDocument/2006/relationships/hyperlink" Target="http://help-staging.autodesk.com/view/FCAM/2019/ENU/?guid=GUID-6DCAF17A-23C6-4F5D-9982-6884834FB7E4" TargetMode="External"/><Relationship Id="rId848" Type="http://schemas.openxmlformats.org/officeDocument/2006/relationships/hyperlink" Target="http://help-staging.autodesk.com/view/FCAM/2019/ENU/?guid=GUID-2E09DF3A-6F51-4A31-85ED-A135A733AD6F" TargetMode="External"/><Relationship Id="rId1033" Type="http://schemas.openxmlformats.org/officeDocument/2006/relationships/hyperlink" Target="http://help-staging.autodesk.com/view/FCAM/2019/ENU/?guid=GUID-B0287C17-9157-4101-880E-ECD0163A5A2A" TargetMode="External"/><Relationship Id="rId1478" Type="http://schemas.openxmlformats.org/officeDocument/2006/relationships/hyperlink" Target="http://help-staging.autodesk.com/view/FCAM/2019/ENU/?guid=GUID-AAD77E5A-1EA6-465B-80BF-453C81133BB8" TargetMode="External"/><Relationship Id="rId487" Type="http://schemas.openxmlformats.org/officeDocument/2006/relationships/hyperlink" Target="http://help-staging.autodesk.com/view/FCAM/2019/ENU/?guid=GUID-29694036-C88E-4AC2-9997-0C3A0676BE6C" TargetMode="External"/><Relationship Id="rId610" Type="http://schemas.openxmlformats.org/officeDocument/2006/relationships/hyperlink" Target="http://help-staging.autodesk.com/view/FCAM/2019/ENU/?guid=GUID-6094BB00-023C-4FCB-8572-DD5C7514B3E7" TargetMode="External"/><Relationship Id="rId694" Type="http://schemas.openxmlformats.org/officeDocument/2006/relationships/hyperlink" Target="http://help-staging.autodesk.com/view/FCAM/2019/ENU/?guid=GUID-5264BE03-7526-4704-8B73-C92529D34668" TargetMode="External"/><Relationship Id="rId708" Type="http://schemas.openxmlformats.org/officeDocument/2006/relationships/hyperlink" Target="http://help-staging.autodesk.com/view/FCAM/2019/ENU/?guid=GUID-DC27418B-CB98-4780-8CA0-C9BE960E6DE7" TargetMode="External"/><Relationship Id="rId915" Type="http://schemas.openxmlformats.org/officeDocument/2006/relationships/hyperlink" Target="http://help-staging.autodesk.com/view/FCAM/2019/ENU/?guid=GUID-6C62EAF0-D2C8-4A7E-9650-96C0F5A9346C" TargetMode="External"/><Relationship Id="rId1240" Type="http://schemas.openxmlformats.org/officeDocument/2006/relationships/hyperlink" Target="http://help-staging.autodesk.com/view/FCAM/2019/ENU/?guid=GUID-B8E046FD-1A3A-49B6-9E73-EF739565989B" TargetMode="External"/><Relationship Id="rId1338" Type="http://schemas.openxmlformats.org/officeDocument/2006/relationships/hyperlink" Target="http://help-staging.autodesk.com/view/FCAM/2019/ENU/?guid=GUID-B283BC42-F173-4A24-8579-F4CE26581DB2" TargetMode="External"/><Relationship Id="rId1545" Type="http://schemas.openxmlformats.org/officeDocument/2006/relationships/hyperlink" Target="http://help-staging.autodesk.com/view/FCAM/2019/ENU/?guid=GUID-CF53DF29-C26B-4086-B14F-1C8DC657F50C" TargetMode="External"/><Relationship Id="rId347" Type="http://schemas.openxmlformats.org/officeDocument/2006/relationships/hyperlink" Target="http://help-staging.autodesk.com/view/FCAM/2019/ENU/?guid=GUID-62CF6665-41FD-405D-AEA5-C9B282B49860" TargetMode="External"/><Relationship Id="rId999" Type="http://schemas.openxmlformats.org/officeDocument/2006/relationships/hyperlink" Target="http://help-staging.autodesk.com/view/FCAM/2019/ENU/?guid=GUID-6122477C-AF88-4C92-8664-C0542AE7747D" TargetMode="External"/><Relationship Id="rId1100" Type="http://schemas.openxmlformats.org/officeDocument/2006/relationships/hyperlink" Target="http://help-staging.autodesk.com/view/FCAM/2019/ENU/?guid=GUID-3BAED6DF-5B6C-49E8-8131-C24F29A280F3" TargetMode="External"/><Relationship Id="rId1184" Type="http://schemas.openxmlformats.org/officeDocument/2006/relationships/hyperlink" Target="http://help-staging.autodesk.com/view/FCAM/2019/ENU/?guid=GUID-902DDE16-9D1C-4169-9442-D847840859A9" TargetMode="External"/><Relationship Id="rId1405" Type="http://schemas.openxmlformats.org/officeDocument/2006/relationships/hyperlink" Target="http://help-staging.autodesk.com/view/FCAM/2019/ENU/?guid=GUID-5B6A1BF8-A9F5-4F3F-9ED7-CF316E39C78E" TargetMode="External"/><Relationship Id="rId44" Type="http://schemas.openxmlformats.org/officeDocument/2006/relationships/hyperlink" Target="http://help-staging.autodesk.com/view/FCAM/2019/ENU/?guid=GUID-24789088-27DF-41A9-99BD-AC8F538C3ABA" TargetMode="External"/><Relationship Id="rId554" Type="http://schemas.openxmlformats.org/officeDocument/2006/relationships/hyperlink" Target="http://help-staging.autodesk.com/view/FCAM/2019/ENU/?guid=GUID-000F3836-034C-44F1-A90C-47CDB56F3297" TargetMode="External"/><Relationship Id="rId761" Type="http://schemas.openxmlformats.org/officeDocument/2006/relationships/hyperlink" Target="http://help-staging.autodesk.com/view/FCAM/2019/ENU/?guid=GUID-0F4E4130-1CB5-4808-A208-A4689E6FF3E6" TargetMode="External"/><Relationship Id="rId859" Type="http://schemas.openxmlformats.org/officeDocument/2006/relationships/hyperlink" Target="http://help-staging.autodesk.com/view/FCAM/2019/ENU/?guid=GUID-2E09DF3A-6F51-4A31-85ED-A135A733AD6F" TargetMode="External"/><Relationship Id="rId1391" Type="http://schemas.openxmlformats.org/officeDocument/2006/relationships/hyperlink" Target="http://help-staging.autodesk.com/view/FCAM/2019/ENU/?guid=GUID-ACD5789F-5B0C-4CE4-8C65-F905BF7F86A6" TargetMode="External"/><Relationship Id="rId1489" Type="http://schemas.openxmlformats.org/officeDocument/2006/relationships/hyperlink" Target="http://help-staging.autodesk.com/view/FCAM/2019/ENU/?guid=GUID-0D91281A-3B22-4B1D-8085-4C5BFE210E8A" TargetMode="External"/><Relationship Id="rId1612" Type="http://schemas.openxmlformats.org/officeDocument/2006/relationships/hyperlink" Target="http://help-staging.autodesk.com/view/FCAM/2019/ENU/?guid=GUID-70C7333E-2926-4732-BF6B-D591A23EE1D5" TargetMode="External"/><Relationship Id="rId193" Type="http://schemas.openxmlformats.org/officeDocument/2006/relationships/hyperlink" Target="http://help-staging.autodesk.com/view/FCAM/2019/ENU/?guid=GUID-BBFC6D43-ED2F-49FD-8CE5-2965DA751FA5" TargetMode="External"/><Relationship Id="rId207" Type="http://schemas.openxmlformats.org/officeDocument/2006/relationships/hyperlink" Target="http://help-staging.autodesk.com/view/FCAM/2019/ENU/?guid=GUID-2394DB81-D291-49F6-9812-445C556BCA4B" TargetMode="External"/><Relationship Id="rId414" Type="http://schemas.openxmlformats.org/officeDocument/2006/relationships/hyperlink" Target="http://help-staging.autodesk.com/view/FCAM/2019/ENU/?guid=GUID-A37CC9A4-8821-47EC-A520-F3FE8142551B" TargetMode="External"/><Relationship Id="rId498" Type="http://schemas.openxmlformats.org/officeDocument/2006/relationships/hyperlink" Target="http://help-staging.autodesk.com/view/FCAM/2019/ENU/?guid=GUID-F14CE125-CBFC-4314-A991-D17898A0E697" TargetMode="External"/><Relationship Id="rId621" Type="http://schemas.openxmlformats.org/officeDocument/2006/relationships/hyperlink" Target="http://help-staging.autodesk.com/view/FCAM/2019/ENU/?guid=GUID-7691B2B2-2AE6-4AE5-88FF-40AC20A87C16" TargetMode="External"/><Relationship Id="rId1044" Type="http://schemas.openxmlformats.org/officeDocument/2006/relationships/hyperlink" Target="http://help-staging.autodesk.com/view/FCAM/2019/ENU/?guid=GUID-19183E96-0681-4E8D-B325-AFA984968E3F" TargetMode="External"/><Relationship Id="rId1251" Type="http://schemas.openxmlformats.org/officeDocument/2006/relationships/hyperlink" Target="http://help-staging.autodesk.com/view/FCAM/2019/ENU/?guid=GUID-7EECD48B-C0FC-409C-9F3D-D6043FE3C5FA" TargetMode="External"/><Relationship Id="rId1349" Type="http://schemas.openxmlformats.org/officeDocument/2006/relationships/hyperlink" Target="http://help-staging.autodesk.com/view/FCAM/2019/ENU/?guid=GUID-04ABD65F-B559-4F67-B62B-D12F94506C68" TargetMode="External"/><Relationship Id="rId260" Type="http://schemas.openxmlformats.org/officeDocument/2006/relationships/hyperlink" Target="http://help-staging.autodesk.com/view/FCAM/2019/ENU/?guid=GUID-5971FEC9-45AB-4A25-9844-15608B21F7EB" TargetMode="External"/><Relationship Id="rId719" Type="http://schemas.openxmlformats.org/officeDocument/2006/relationships/hyperlink" Target="http://help-staging.autodesk.com/view/FCAM/2019/ENU/?guid=GUID-273AAB0B-FBB6-4FA0-B5A7-386E15EAA069" TargetMode="External"/><Relationship Id="rId926" Type="http://schemas.openxmlformats.org/officeDocument/2006/relationships/hyperlink" Target="http://help-staging.autodesk.com/view/FCAM/2019/ENU/?guid=GUID-961DAE5F-6606-4255-83B6-82E2298B36DE" TargetMode="External"/><Relationship Id="rId1111" Type="http://schemas.openxmlformats.org/officeDocument/2006/relationships/hyperlink" Target="http://help-staging.autodesk.com/view/FCAM/2019/ENU/?guid=GUID-7D5859E1-2C6B-4F80-B47B-D54359465EBF" TargetMode="External"/><Relationship Id="rId1556" Type="http://schemas.openxmlformats.org/officeDocument/2006/relationships/hyperlink" Target="http://help-staging.autodesk.com/view/FCAM/2019/ENU/?guid=GUID-EA77285F-DC8D-4F11-84F2-A3D3EFE2170B" TargetMode="External"/><Relationship Id="rId55" Type="http://schemas.openxmlformats.org/officeDocument/2006/relationships/hyperlink" Target="http://help-staging.autodesk.com/view/FCAM/2019/ENU/?guid=GUID-47F39BC1-EC70-4DD6-846B-30133B0DECD0" TargetMode="External"/><Relationship Id="rId120" Type="http://schemas.openxmlformats.org/officeDocument/2006/relationships/hyperlink" Target="http://help-staging.autodesk.com/view/FCAM/2019/ENU/?guid=GUID-F69E9217-6457-4C87-978C-E59731168428" TargetMode="External"/><Relationship Id="rId358" Type="http://schemas.openxmlformats.org/officeDocument/2006/relationships/hyperlink" Target="http://help-staging.autodesk.com/view/FCAM/2019/ENU/?guid=GUID-54F4BAE5-5230-4176-AE01-6A9DF9DC1CE2" TargetMode="External"/><Relationship Id="rId565" Type="http://schemas.openxmlformats.org/officeDocument/2006/relationships/hyperlink" Target="http://help-staging.autodesk.com/view/FCAM/2019/ENU/?guid=GUID-1F5E8A2C-7245-4C57-819B-AD046776AEDE" TargetMode="External"/><Relationship Id="rId772" Type="http://schemas.openxmlformats.org/officeDocument/2006/relationships/hyperlink" Target="http://help-staging.autodesk.com/view/FCAM/2019/ENU/?guid=GUID-FD1C9E0C-2CEA-4E90-B339-EA765F83200C" TargetMode="External"/><Relationship Id="rId1195" Type="http://schemas.openxmlformats.org/officeDocument/2006/relationships/hyperlink" Target="http://help-staging.autodesk.com/view/FCAM/2019/ENU/?guid=GUID-347745F9-25EC-4BBC-A3AA-5587148B0D59" TargetMode="External"/><Relationship Id="rId1209" Type="http://schemas.openxmlformats.org/officeDocument/2006/relationships/hyperlink" Target="http://help-staging.autodesk.com/view/FCAM/2019/ENU/?guid=GUID-17E5A237-B4D9-4355-AED8-6B12C8362302" TargetMode="External"/><Relationship Id="rId1416" Type="http://schemas.openxmlformats.org/officeDocument/2006/relationships/hyperlink" Target="http://help-staging.autodesk.com/view/FCAM/2019/ENU/?guid=GUID-0A506E6F-2A8A-4DCF-A471-787DB4FF1338" TargetMode="External"/><Relationship Id="rId1623" Type="http://schemas.openxmlformats.org/officeDocument/2006/relationships/hyperlink" Target="http://help-staging.autodesk.com/view/FCAM/2019/ENU/?guid=GUID-827D8691-86CF-4DB1-A094-932EDF00F593" TargetMode="External"/><Relationship Id="rId218" Type="http://schemas.openxmlformats.org/officeDocument/2006/relationships/hyperlink" Target="http://help-staging.autodesk.com/view/FCAM/2019/ENU/?guid=GUID-5C46A99C-8103-4B9F-B897-CE382CC50A94" TargetMode="External"/><Relationship Id="rId425" Type="http://schemas.openxmlformats.org/officeDocument/2006/relationships/hyperlink" Target="http://help-staging.autodesk.com/view/FCAM/2019/ENU/?guid=GUID-1494C1A9-5381-44B0-A4B2-84A23DB09D18" TargetMode="External"/><Relationship Id="rId632" Type="http://schemas.openxmlformats.org/officeDocument/2006/relationships/hyperlink" Target="http://help-staging.autodesk.com/view/FCAM/2019/ENU/?guid=GUID-48D06284-898E-430E-A176-D28CCEA86216" TargetMode="External"/><Relationship Id="rId1055" Type="http://schemas.openxmlformats.org/officeDocument/2006/relationships/hyperlink" Target="http://help-staging.autodesk.com/view/FCAM/2019/ENU/?guid=GUID-6A839302-D6B5-4138-8AB5-5F765F42A6EF" TargetMode="External"/><Relationship Id="rId1262" Type="http://schemas.openxmlformats.org/officeDocument/2006/relationships/hyperlink" Target="http://help-staging.autodesk.com/view/FCAM/2019/ENU/?guid=GUID-6819530D-0901-4D09-8A55-71536A7CE825" TargetMode="External"/><Relationship Id="rId271" Type="http://schemas.openxmlformats.org/officeDocument/2006/relationships/hyperlink" Target="http://help-staging.autodesk.com/view/FCAM/2019/ENU/?guid=GUID-CE7B080C-9D52-42CD-A665-934E96FB8857" TargetMode="External"/><Relationship Id="rId937" Type="http://schemas.openxmlformats.org/officeDocument/2006/relationships/hyperlink" Target="http://help-staging.autodesk.com/view/FCAM/2019/ENU/?guid=GUID-D2273FE4-A448-4713-8F61-C8AFE834EDA8" TargetMode="External"/><Relationship Id="rId1122" Type="http://schemas.openxmlformats.org/officeDocument/2006/relationships/hyperlink" Target="http://help-staging.autodesk.com/view/FCAM/2019/ENU/?guid=GUID-186D59D3-7C08-4547-8346-FB8B2725A57F" TargetMode="External"/><Relationship Id="rId1567" Type="http://schemas.openxmlformats.org/officeDocument/2006/relationships/hyperlink" Target="http://help-staging.autodesk.com/view/FCAM/2019/ENU/?guid=GUID-0B18E8F8-7194-47F1-8C9F-168F735CC773" TargetMode="External"/><Relationship Id="rId66" Type="http://schemas.openxmlformats.org/officeDocument/2006/relationships/hyperlink" Target="http://help-staging.autodesk.com/view/FCAM/2019/ENU/?guid=GUID-53B5807C-DC05-4240-A0C9-4A9AAE3F0201" TargetMode="External"/><Relationship Id="rId131" Type="http://schemas.openxmlformats.org/officeDocument/2006/relationships/hyperlink" Target="http://help-staging.autodesk.com/view/FCAM/2019/ENU/?guid=GUID-4DD6DED3-D197-479C-B266-7D9C3EC64609" TargetMode="External"/><Relationship Id="rId369" Type="http://schemas.openxmlformats.org/officeDocument/2006/relationships/hyperlink" Target="http://help-staging.autodesk.com/view/FCAM/2019/ENU/?guid=GUID-62B5DF18-4F12-433C-8C63-E6360DEEEB7E" TargetMode="External"/><Relationship Id="rId576" Type="http://schemas.openxmlformats.org/officeDocument/2006/relationships/hyperlink" Target="http://help-staging.autodesk.com/view/FCAM/2019/ENU/?guid=GUID-D70D5E14-7DBB-4301-B8ED-F3636C2B7C26" TargetMode="External"/><Relationship Id="rId783" Type="http://schemas.openxmlformats.org/officeDocument/2006/relationships/hyperlink" Target="http://help-staging.autodesk.com/view/FCAM/2019/ENU/?guid=GUID-36C3D795-28C0-460B-B014-3E6FF0C8AFD6" TargetMode="External"/><Relationship Id="rId990" Type="http://schemas.openxmlformats.org/officeDocument/2006/relationships/hyperlink" Target="http://help-staging.autodesk.com/view/FCAM/2019/ENU/?guid=GUID-5184E078-366C-462C-9F3E-33F497C13FDA" TargetMode="External"/><Relationship Id="rId1427" Type="http://schemas.openxmlformats.org/officeDocument/2006/relationships/hyperlink" Target="http://help-staging.autodesk.com/view/FCAM/2019/ENU/?guid=GUID-CD6CBC39-930D-46CE-B405-1A90EED2650B" TargetMode="External"/><Relationship Id="rId1634" Type="http://schemas.openxmlformats.org/officeDocument/2006/relationships/hyperlink" Target="http://help-staging.autodesk.com/view/FCAM/2019/ENU/?guid=GUID-D9883991-3598-4308-8EAC-F34342D35C56" TargetMode="External"/><Relationship Id="rId229" Type="http://schemas.openxmlformats.org/officeDocument/2006/relationships/hyperlink" Target="http://help-staging.autodesk.com/view/FCAM/2019/ENU/?guid=GUID-81981684-B890-42D6-8661-DBD4052BB315" TargetMode="External"/><Relationship Id="rId436" Type="http://schemas.openxmlformats.org/officeDocument/2006/relationships/hyperlink" Target="http://help-staging.autodesk.com/view/FCAM/2019/ENU/?guid=GUID-9F228C14-7240-410D-8ACD-0BE0CDB49E92" TargetMode="External"/><Relationship Id="rId643" Type="http://schemas.openxmlformats.org/officeDocument/2006/relationships/hyperlink" Target="http://help-staging.autodesk.com/view/FCAM/2019/ENU/?guid=GUID-0A3DE821-82CF-4405-BBB2-4279C1453ED0" TargetMode="External"/><Relationship Id="rId1066" Type="http://schemas.openxmlformats.org/officeDocument/2006/relationships/hyperlink" Target="http://help-staging.autodesk.com/view/FCAM/2019/ENU/?guid=GUID-ABB9B9B8-5684-4855-87FF-712BC6C0D840" TargetMode="External"/><Relationship Id="rId1273" Type="http://schemas.openxmlformats.org/officeDocument/2006/relationships/hyperlink" Target="http://help-staging.autodesk.com/view/FCAM/2019/ENU/?guid=GUID-1B74C715-E3E4-4F49-AB2B-4A85415F7BE5" TargetMode="External"/><Relationship Id="rId1480" Type="http://schemas.openxmlformats.org/officeDocument/2006/relationships/hyperlink" Target="http://help-staging.autodesk.com/view/FCAM/2019/ENU/?guid=GUID-868EE43A-C4CB-41C0-A948-A24DFF4FCE47" TargetMode="External"/><Relationship Id="rId850" Type="http://schemas.openxmlformats.org/officeDocument/2006/relationships/hyperlink" Target="http://help-staging.autodesk.com/view/FCAM/2019/ENU/?guid=GUID-9C9FE707-92F7-43EB-9F6C-1A81F2AA401C" TargetMode="External"/><Relationship Id="rId948" Type="http://schemas.openxmlformats.org/officeDocument/2006/relationships/hyperlink" Target="http://help-staging.autodesk.com/view/FCAM/2019/ENU/?guid=GUID-655C621A-B24C-4EC5-B6B6-F29156AD91CB" TargetMode="External"/><Relationship Id="rId1133" Type="http://schemas.openxmlformats.org/officeDocument/2006/relationships/hyperlink" Target="http://help-staging.autodesk.com/view/FCAM/2019/ENU/?guid=GUID-39EC9558-C258-474F-A457-9EF085FAFA19" TargetMode="External"/><Relationship Id="rId1578" Type="http://schemas.openxmlformats.org/officeDocument/2006/relationships/hyperlink" Target="http://help-staging.autodesk.com/view/FCAM/2019/ENU/?guid=GUID-72C6DD31-0369-409C-926D-D7258893B3C1" TargetMode="External"/><Relationship Id="rId77" Type="http://schemas.openxmlformats.org/officeDocument/2006/relationships/hyperlink" Target="http://help-staging.autodesk.com/view/FCAM/2019/ENU/?guid=GUID-52E79E1A-FCA7-40C8-881B-0D8212A1BC17" TargetMode="External"/><Relationship Id="rId282" Type="http://schemas.openxmlformats.org/officeDocument/2006/relationships/hyperlink" Target="http://help-staging.autodesk.com/view/FCAM/2019/ENU/?guid=GUID-8FC35D25-D169-4840-AC8F-492F6A8BF890" TargetMode="External"/><Relationship Id="rId503" Type="http://schemas.openxmlformats.org/officeDocument/2006/relationships/hyperlink" Target="http://help-staging.autodesk.com/view/FCAM/2019/ENU/?guid=GUID-C78ECBA8-2D81-4F06-97B5-EC5BE362797E" TargetMode="External"/><Relationship Id="rId587" Type="http://schemas.openxmlformats.org/officeDocument/2006/relationships/hyperlink" Target="http://help-staging.autodesk.com/view/FCAM/2019/ENU/?guid=GUID-E5233AF7-6DE1-48D8-A087-D3797A742CF3" TargetMode="External"/><Relationship Id="rId710" Type="http://schemas.openxmlformats.org/officeDocument/2006/relationships/hyperlink" Target="http://help-staging.autodesk.com/view/FCAM/2019/ENU/?guid=GUID-7AA4C8A4-6E78-447D-938A-A9BAEC3858FD" TargetMode="External"/><Relationship Id="rId808" Type="http://schemas.openxmlformats.org/officeDocument/2006/relationships/hyperlink" Target="http://help-staging.autodesk.com/view/FCAM/2019/ENU/?guid=GUID-AEFA45EA-39BE-4A6E-9742-1B118A5CC51D" TargetMode="External"/><Relationship Id="rId1340" Type="http://schemas.openxmlformats.org/officeDocument/2006/relationships/hyperlink" Target="http://help-staging.autodesk.com/view/FCAM/2019/ENU/?guid=GUID-58E8920F-E9E6-41A1-87FD-3A669F68EF89" TargetMode="External"/><Relationship Id="rId1438" Type="http://schemas.openxmlformats.org/officeDocument/2006/relationships/hyperlink" Target="http://help-staging.autodesk.com/view/FCAM/2019/ENU/?guid=GUID-D5D01AEF-BFFB-4846-BBCD-CFC0B1540B1A" TargetMode="External"/><Relationship Id="rId1645" Type="http://schemas.openxmlformats.org/officeDocument/2006/relationships/hyperlink" Target="http://help-staging.autodesk.com/view/FCAM/2019/ENU/?guid=GUID-0CA83270-7AA3-4F52-B135-1DF6344CC6AE" TargetMode="External"/><Relationship Id="rId8" Type="http://schemas.openxmlformats.org/officeDocument/2006/relationships/hyperlink" Target="http://help-staging.autodesk.com/view/FCAM/2019/ENU/?guid=GUID-26FACFBB-F00B-4C25-9395-3F3E6079AF3E" TargetMode="External"/><Relationship Id="rId142" Type="http://schemas.openxmlformats.org/officeDocument/2006/relationships/hyperlink" Target="http://help-staging.autodesk.com/view/FCAM/2019/ENU/?guid=GUID-934E5CAF-12EB-4764-9488-73D40C12C8C6" TargetMode="External"/><Relationship Id="rId447" Type="http://schemas.openxmlformats.org/officeDocument/2006/relationships/hyperlink" Target="http://help-staging.autodesk.com/view/FCAM/2019/ENU/?guid=GUID-F993F8CE-0911-4CDA-BBBE-01A58D2B3BCF" TargetMode="External"/><Relationship Id="rId794" Type="http://schemas.openxmlformats.org/officeDocument/2006/relationships/hyperlink" Target="http://help-staging.autodesk.com/view/FCAM/2019/ENU/?guid=GUID-51721AB6-F893-45F5-AC3E-5A5729557262" TargetMode="External"/><Relationship Id="rId1077" Type="http://schemas.openxmlformats.org/officeDocument/2006/relationships/hyperlink" Target="http://help-staging.autodesk.com/view/FCAM/2019/ENU/?guid=GUID-D4055510-95A7-45C4-A1A2-1AF51C74C130" TargetMode="External"/><Relationship Id="rId1200" Type="http://schemas.openxmlformats.org/officeDocument/2006/relationships/hyperlink" Target="http://help-staging.autodesk.com/view/FCAM/2019/ENU/?guid=GUID-A90FEBAE-A23E-4260-940F-C85A3334CD36" TargetMode="External"/><Relationship Id="rId654" Type="http://schemas.openxmlformats.org/officeDocument/2006/relationships/hyperlink" Target="http://help-staging.autodesk.com/view/FCAM/2019/ENU/?guid=GUID-41C12EB2-DC42-4260-9CF7-680328EABB84" TargetMode="External"/><Relationship Id="rId861" Type="http://schemas.openxmlformats.org/officeDocument/2006/relationships/hyperlink" Target="http://help-staging.autodesk.com/view/FCAM/2019/ENU/?guid=GUID-25B4224E-60FA-4AA5-BC4B-80B14B5B206A" TargetMode="External"/><Relationship Id="rId959" Type="http://schemas.openxmlformats.org/officeDocument/2006/relationships/hyperlink" Target="http://help-staging.autodesk.com/view/FCAM/2019/ENU/?guid=GUID-5E93C67A-9075-47B5-BB60-4A88DDBB5B03" TargetMode="External"/><Relationship Id="rId1284" Type="http://schemas.openxmlformats.org/officeDocument/2006/relationships/hyperlink" Target="http://help-staging.autodesk.com/view/FCAM/2019/ENU/?guid=GUID-E1793BDF-4ADE-4893-92DA-DC00A4E604E9" TargetMode="External"/><Relationship Id="rId1491" Type="http://schemas.openxmlformats.org/officeDocument/2006/relationships/hyperlink" Target="http://help-staging.autodesk.com/view/FCAM/2019/ENU/?guid=GUID-EB896785-6FBA-4CDA-822F-F5E13875A825" TargetMode="External"/><Relationship Id="rId1505" Type="http://schemas.openxmlformats.org/officeDocument/2006/relationships/hyperlink" Target="http://help-staging.autodesk.com/view/FCAM/2019/ENU/?guid=GUID-0C2A32C0-9BC7-417F-86CE-C0B10A6FA5E1" TargetMode="External"/><Relationship Id="rId1589" Type="http://schemas.openxmlformats.org/officeDocument/2006/relationships/hyperlink" Target="http://help-staging.autodesk.com/view/FCAM/2019/ENU/?guid=GUID-B0F2AE19-C9D2-4678-9582-900E08C349A0" TargetMode="External"/><Relationship Id="rId293" Type="http://schemas.openxmlformats.org/officeDocument/2006/relationships/hyperlink" Target="http://help-staging.autodesk.com/view/FCAM/2019/ENU/?guid=GUID-7A335D8F-8776-488D-84D8-F6AFB72BDE94" TargetMode="External"/><Relationship Id="rId307" Type="http://schemas.openxmlformats.org/officeDocument/2006/relationships/hyperlink" Target="http://help-staging.autodesk.com/view/FCAM/2019/ENU/?guid=GUID-0934C2C0-1415-4532-A1B2-003A66BF6F36" TargetMode="External"/><Relationship Id="rId514" Type="http://schemas.openxmlformats.org/officeDocument/2006/relationships/hyperlink" Target="http://help-staging.autodesk.com/view/FCAM/2019/ENU/?guid=GUID-C520BCD5-3A30-4A1D-9012-479618D66A9A" TargetMode="External"/><Relationship Id="rId721" Type="http://schemas.openxmlformats.org/officeDocument/2006/relationships/hyperlink" Target="http://help-staging.autodesk.com/view/FCAM/2019/ENU/?guid=GUID-DC27418B-CB98-4780-8CA0-C9BE960E6DE7" TargetMode="External"/><Relationship Id="rId1144" Type="http://schemas.openxmlformats.org/officeDocument/2006/relationships/hyperlink" Target="http://help-staging.autodesk.com/view/FCAM/2019/ENU/?guid=GUID-DC7A1CE4-8C57-4AB3-9418-161205171CA1" TargetMode="External"/><Relationship Id="rId1351" Type="http://schemas.openxmlformats.org/officeDocument/2006/relationships/hyperlink" Target="http://help-staging.autodesk.com/view/FCAM/2019/ENU/?guid=GUID-D373A61A-C244-48B6-8828-24FB75D3BFCE" TargetMode="External"/><Relationship Id="rId1449" Type="http://schemas.openxmlformats.org/officeDocument/2006/relationships/hyperlink" Target="http://help-staging.autodesk.com/view/FCAM/2019/ENU/?guid=GUID-70E209EC-9605-43D2-9808-5F3BBF4A5109" TargetMode="External"/><Relationship Id="rId88" Type="http://schemas.openxmlformats.org/officeDocument/2006/relationships/hyperlink" Target="http://help-staging.autodesk.com/view/FCAM/2019/ENU/?guid=GUID-CB76AE81-9286-47C4-810D-C2332816EE34" TargetMode="External"/><Relationship Id="rId153" Type="http://schemas.openxmlformats.org/officeDocument/2006/relationships/hyperlink" Target="http://help-staging.autodesk.com/view/FCAM/2019/ENU/?guid=GUID-B6680C8E-CBFF-4EE4-9E93-FCFC93DEEB11" TargetMode="External"/><Relationship Id="rId360" Type="http://schemas.openxmlformats.org/officeDocument/2006/relationships/hyperlink" Target="http://help-staging.autodesk.com/view/FCAM/2019/ENU/?guid=GUID-52C41834-0E9E-4162-ABC3-C99C1861B60D" TargetMode="External"/><Relationship Id="rId598" Type="http://schemas.openxmlformats.org/officeDocument/2006/relationships/hyperlink" Target="http://help-staging.autodesk.com/view/FCAM/2019/ENU/?guid=GUID-4CFDD88F-17F1-4379-B0AD-5CB21FEE122F" TargetMode="External"/><Relationship Id="rId819" Type="http://schemas.openxmlformats.org/officeDocument/2006/relationships/hyperlink" Target="http://help-staging.autodesk.com/view/FCAM/2019/ENU/?guid=GUID-08287911-A10A-4510-BFEC-CAEFFBD5EB9D" TargetMode="External"/><Relationship Id="rId1004" Type="http://schemas.openxmlformats.org/officeDocument/2006/relationships/hyperlink" Target="http://help-staging.autodesk.com/view/FCAM/2019/ENU/?guid=GUID-4B848798-FA30-4368-83E2-CE756122DD65" TargetMode="External"/><Relationship Id="rId1211" Type="http://schemas.openxmlformats.org/officeDocument/2006/relationships/hyperlink" Target="http://help-staging.autodesk.com/view/FCAM/2019/ENU/?guid=GUID-78ADF181-E20C-4684-BFDB-4B5C2F36F8E3" TargetMode="External"/><Relationship Id="rId1656" Type="http://schemas.openxmlformats.org/officeDocument/2006/relationships/hyperlink" Target="http://help-staging.autodesk.com/view/FCAM/2019/ENU/?guid=GUID-21BFB5D4-A909-4C96-A487-0620F9F921C9" TargetMode="External"/><Relationship Id="rId220" Type="http://schemas.openxmlformats.org/officeDocument/2006/relationships/hyperlink" Target="http://help-staging.autodesk.com/view/FCAM/2019/ENU/?guid=GUID-3463C007-49A8-4159-89A2-75551CA79490" TargetMode="External"/><Relationship Id="rId458" Type="http://schemas.openxmlformats.org/officeDocument/2006/relationships/hyperlink" Target="http://help-staging.autodesk.com/view/FCAM/2019/ENU/?guid=GUID-9B4EFF1A-B925-4358-A796-1C6AEA0B9E2E" TargetMode="External"/><Relationship Id="rId665" Type="http://schemas.openxmlformats.org/officeDocument/2006/relationships/hyperlink" Target="http://help-staging.autodesk.com/view/FCAM/2019/ENU/?guid=GUID-30F41FA5-6CCE-4740-A478-4E6631463CED" TargetMode="External"/><Relationship Id="rId872" Type="http://schemas.openxmlformats.org/officeDocument/2006/relationships/hyperlink" Target="http://help-staging.autodesk.com/view/FCAM/2019/ENU/?guid=GUID-17E5A237-B4D9-4355-AED8-6B12C8362302" TargetMode="External"/><Relationship Id="rId1088" Type="http://schemas.openxmlformats.org/officeDocument/2006/relationships/hyperlink" Target="http://help-staging.autodesk.com/view/FCAM/2019/ENU/?guid=GUID-6270C302-07C9-4723-B286-74EF52CB9375" TargetMode="External"/><Relationship Id="rId1295" Type="http://schemas.openxmlformats.org/officeDocument/2006/relationships/hyperlink" Target="http://help-staging.autodesk.com/view/FCAM/2019/ENU/?guid=GUID-FB58C01F-8B7D-4945-84F9-56F596324D96" TargetMode="External"/><Relationship Id="rId1309" Type="http://schemas.openxmlformats.org/officeDocument/2006/relationships/hyperlink" Target="http://help-staging.autodesk.com/view/FCAM/2019/ENU/?guid=GUID-CB9E09AD-8918-4D64-95DC-6657E332208B" TargetMode="External"/><Relationship Id="rId1516" Type="http://schemas.openxmlformats.org/officeDocument/2006/relationships/hyperlink" Target="http://help-staging.autodesk.com/view/FCAM/2019/ENU/?guid=GUID-776B8EAD-0795-4E7D-9999-5ECA16E1555C" TargetMode="External"/><Relationship Id="rId15" Type="http://schemas.openxmlformats.org/officeDocument/2006/relationships/hyperlink" Target="http://help-staging.autodesk.com/view/FCAM/2019/ENU/?guid=GUID-1FBE0512-517F-4B52-9E89-32B1DED813EE" TargetMode="External"/><Relationship Id="rId318" Type="http://schemas.openxmlformats.org/officeDocument/2006/relationships/hyperlink" Target="http://help-staging.autodesk.com/view/FCAM/2019/ENU/?guid=GUID-AE86EBD0-D567-4FEB-A661-F0B4F75C5901" TargetMode="External"/><Relationship Id="rId525" Type="http://schemas.openxmlformats.org/officeDocument/2006/relationships/hyperlink" Target="http://help-staging.autodesk.com/view/FCAM/2019/ENU/?guid=GUID-58DB3A42-0CCF-40DC-B691-CD8F432E1CAB" TargetMode="External"/><Relationship Id="rId732" Type="http://schemas.openxmlformats.org/officeDocument/2006/relationships/hyperlink" Target="http://help-staging.autodesk.com/view/FCAM/2019/ENU/?guid=GUID-9EFDDC07-73C1-49B6-B286-D57784EDA993" TargetMode="External"/><Relationship Id="rId1155" Type="http://schemas.openxmlformats.org/officeDocument/2006/relationships/hyperlink" Target="http://help-staging.autodesk.com/view/FCAM/2019/ENU/?guid=GUID-BC75F3F4-0E68-45A1-84D0-14DCE43423B4" TargetMode="External"/><Relationship Id="rId1362" Type="http://schemas.openxmlformats.org/officeDocument/2006/relationships/hyperlink" Target="http://help-staging.autodesk.com/view/FCAM/2019/ENU/?guid=GUID-4755FFC8-8115-4527-A2F0-B109508F452F" TargetMode="External"/><Relationship Id="rId99" Type="http://schemas.openxmlformats.org/officeDocument/2006/relationships/hyperlink" Target="http://help-staging.autodesk.com/view/FCAM/2019/ENU/?guid=GUID-DA0887EE-74D2-4DC7-BCEB-4F68B767D7AE" TargetMode="External"/><Relationship Id="rId164" Type="http://schemas.openxmlformats.org/officeDocument/2006/relationships/hyperlink" Target="http://help-staging.autodesk.com/view/FCAM/2019/ENU/?guid=GUID-7CEDBBFE-8D6B-4ECB-87E6-700651BE71F4" TargetMode="External"/><Relationship Id="rId371" Type="http://schemas.openxmlformats.org/officeDocument/2006/relationships/hyperlink" Target="http://help-staging.autodesk.com/view/FCAM/2019/ENU/?guid=GUID-4058ADD0-02D1-42B4-A45E-C20C95AAA1D5" TargetMode="External"/><Relationship Id="rId1015" Type="http://schemas.openxmlformats.org/officeDocument/2006/relationships/hyperlink" Target="http://help-staging.autodesk.com/view/FCAM/2019/ENU/?guid=GUID-8646DC10-83C1-4FAD-8429-2062D773C4B2" TargetMode="External"/><Relationship Id="rId1222" Type="http://schemas.openxmlformats.org/officeDocument/2006/relationships/hyperlink" Target="http://help-staging.autodesk.com/view/FCAM/2019/ENU/?guid=GUID-EEAF2406-DBAC-4EF1-A233-C6788D57C1E7" TargetMode="External"/><Relationship Id="rId1667" Type="http://schemas.openxmlformats.org/officeDocument/2006/relationships/hyperlink" Target="http://help-staging.autodesk.com/view/FCAM/2019/ENU/?guid=GUID-35C2FBA8-2EE3-4900-A503-AD942CD1A28F" TargetMode="External"/><Relationship Id="rId469" Type="http://schemas.openxmlformats.org/officeDocument/2006/relationships/hyperlink" Target="http://help-staging.autodesk.com/view/FCAM/2019/ENU/?guid=GUID-23631EEB-8BF0-49A2-8050-A04DE0FB9BBE" TargetMode="External"/><Relationship Id="rId676" Type="http://schemas.openxmlformats.org/officeDocument/2006/relationships/hyperlink" Target="http://help-staging.autodesk.com/view/FCAM/2019/ENU/?guid=GUID-63B7722B-41EF-4C52-8CA7-23C4FEC970C4" TargetMode="External"/><Relationship Id="rId883" Type="http://schemas.openxmlformats.org/officeDocument/2006/relationships/hyperlink" Target="http://help-staging.autodesk.com/view/FCAM/2019/ENU/?guid=GUID-7BA34D00-741D-432A-A884-90D28B3B4DEB" TargetMode="External"/><Relationship Id="rId1099" Type="http://schemas.openxmlformats.org/officeDocument/2006/relationships/hyperlink" Target="http://help-staging.autodesk.com/view/FCAM/2019/ENU/?guid=GUID-18FA47F9-AFB0-4111-BFC8-5FFC0CAF9738" TargetMode="External"/><Relationship Id="rId1527" Type="http://schemas.openxmlformats.org/officeDocument/2006/relationships/hyperlink" Target="http://help-staging.autodesk.com/view/FCAM/2019/ENU/?guid=GUID-C99C6D03-B7DC-47CB-B248-42B19C245377" TargetMode="External"/><Relationship Id="rId26" Type="http://schemas.openxmlformats.org/officeDocument/2006/relationships/hyperlink" Target="http://help-staging.autodesk.com/view/FCAM/2019/ENU/?guid=GUID-CD9D0C76-502B-4B57-B4B1-D656583450A1" TargetMode="External"/><Relationship Id="rId231" Type="http://schemas.openxmlformats.org/officeDocument/2006/relationships/hyperlink" Target="http://help-staging.autodesk.com/view/FCAM/2019/ENU/?guid=GUID-A409DB91-C631-41DC-9544-763836473653" TargetMode="External"/><Relationship Id="rId329" Type="http://schemas.openxmlformats.org/officeDocument/2006/relationships/hyperlink" Target="http://help-staging.autodesk.com/view/FCAM/2019/ENU/?guid=GUID-50285162-5AC6-48BB-82F2-858EA67802BA" TargetMode="External"/><Relationship Id="rId536" Type="http://schemas.openxmlformats.org/officeDocument/2006/relationships/hyperlink" Target="http://help-staging.autodesk.com/view/FCAM/2019/ENU/?guid=GUID-F4E5FE15-996A-48F9-8400-B514F9D4387A" TargetMode="External"/><Relationship Id="rId1166" Type="http://schemas.openxmlformats.org/officeDocument/2006/relationships/hyperlink" Target="http://help-staging.autodesk.com/view/FCAM/2019/ENU/?guid=GUID-C3D0BE6B-2ADB-4FA5-AF85-05B624C0EF86" TargetMode="External"/><Relationship Id="rId1373" Type="http://schemas.openxmlformats.org/officeDocument/2006/relationships/hyperlink" Target="http://help-staging.autodesk.com/view/FCAM/2019/ENU/?guid=GUID-CBF1074E-7BF1-42E4-BD0D-D6A023CD30AF" TargetMode="External"/><Relationship Id="rId175" Type="http://schemas.openxmlformats.org/officeDocument/2006/relationships/hyperlink" Target="http://help-staging.autodesk.com/view/FCAM/2019/ENU/?guid=GUID-4931F50C-453E-409E-9291-65CA3154ABD6" TargetMode="External"/><Relationship Id="rId743" Type="http://schemas.openxmlformats.org/officeDocument/2006/relationships/hyperlink" Target="http://help-staging.autodesk.com/view/FCAM/2019/ENU/?guid=GUID-51614730-224D-45CC-941D-B6A5EE4AE61C" TargetMode="External"/><Relationship Id="rId950" Type="http://schemas.openxmlformats.org/officeDocument/2006/relationships/hyperlink" Target="http://help-staging.autodesk.com/view/FCAM/2019/ENU/?guid=GUID-739B3C1A-E96F-4F71-A92E-769E61D3E386" TargetMode="External"/><Relationship Id="rId1026" Type="http://schemas.openxmlformats.org/officeDocument/2006/relationships/hyperlink" Target="http://help-staging.autodesk.com/view/FCAM/2019/ENU/?guid=GUID-FB141C81-DCA8-4236-AA6B-4EA188AAAA6B" TargetMode="External"/><Relationship Id="rId1580" Type="http://schemas.openxmlformats.org/officeDocument/2006/relationships/hyperlink" Target="http://help-staging.autodesk.com/view/FCAM/2019/ENU/?guid=GUID-9850838B-057F-438E-AAF9-E2E33E3EC925" TargetMode="External"/><Relationship Id="rId382" Type="http://schemas.openxmlformats.org/officeDocument/2006/relationships/hyperlink" Target="http://help-staging.autodesk.com/view/FCAM/2019/ENU/?guid=GUID-DA869A64-8CE7-4005-8BB5-C5B7A8302133" TargetMode="External"/><Relationship Id="rId603" Type="http://schemas.openxmlformats.org/officeDocument/2006/relationships/hyperlink" Target="http://help-staging.autodesk.com/view/FCAM/2019/ENU/?guid=GUID-62FDC402-180E-438F-A6CE-CE6E1BC2D3B3" TargetMode="External"/><Relationship Id="rId687" Type="http://schemas.openxmlformats.org/officeDocument/2006/relationships/hyperlink" Target="http://help-staging.autodesk.com/view/FCAM/2019/ENU/?guid=GUID-64650F7C-CA48-45C3-8A91-C27A88B8A149" TargetMode="External"/><Relationship Id="rId810" Type="http://schemas.openxmlformats.org/officeDocument/2006/relationships/hyperlink" Target="http://help-staging.autodesk.com/view/FCAM/2019/ENU/?guid=GUID-0FA1E244-51EE-4C98-BEFC-229C38BFB762" TargetMode="External"/><Relationship Id="rId908" Type="http://schemas.openxmlformats.org/officeDocument/2006/relationships/hyperlink" Target="http://help-staging.autodesk.com/view/FCAM/2019/ENU/?guid=GUID-506EED98-30AF-4AD3-8ED4-77B533B629D8" TargetMode="External"/><Relationship Id="rId1233" Type="http://schemas.openxmlformats.org/officeDocument/2006/relationships/hyperlink" Target="http://help-staging.autodesk.com/view/FCAM/2019/ENU/?guid=GUID-D2490B9F-6374-4DCE-82A1-74A6861BB9A7" TargetMode="External"/><Relationship Id="rId1440" Type="http://schemas.openxmlformats.org/officeDocument/2006/relationships/hyperlink" Target="http://help-staging.autodesk.com/view/FCAM/2019/ENU/?guid=GUID-BB425A88-C5F9-44D0-8906-C85A4F3561B9" TargetMode="External"/><Relationship Id="rId1538" Type="http://schemas.openxmlformats.org/officeDocument/2006/relationships/hyperlink" Target="http://help-staging.autodesk.com/view/FCAM/2019/ENU/?guid=GUID-2F306CB3-BFE0-446E-9302-9A502F0291CF" TargetMode="External"/><Relationship Id="rId242" Type="http://schemas.openxmlformats.org/officeDocument/2006/relationships/hyperlink" Target="http://help-staging.autodesk.com/view/FCAM/2019/ENU/?guid=GUID-8EF02813-727D-4F0A-88C8-0DCDEFE815A4" TargetMode="External"/><Relationship Id="rId894" Type="http://schemas.openxmlformats.org/officeDocument/2006/relationships/hyperlink" Target="http://help-staging.autodesk.com/view/FCAM/2019/ENU/?guid=GUID-84AE09F1-379D-461C-950F-66824F60914F" TargetMode="External"/><Relationship Id="rId1177" Type="http://schemas.openxmlformats.org/officeDocument/2006/relationships/hyperlink" Target="http://help-staging.autodesk.com/view/FCAM/2019/ENU/?guid=GUID-B405AC9A-F120-4E75-985C-37DF71324289" TargetMode="External"/><Relationship Id="rId1300" Type="http://schemas.openxmlformats.org/officeDocument/2006/relationships/hyperlink" Target="http://help-staging.autodesk.com/view/FCAM/2019/ENU/?guid=GUID-1D7B2764-DB00-4E83-A02D-70B31877F5DB" TargetMode="External"/><Relationship Id="rId37" Type="http://schemas.openxmlformats.org/officeDocument/2006/relationships/hyperlink" Target="http://help-staging.autodesk.com/view/FCAM/2019/ENU/?guid=GUID-1DE73388-09FB-4DBC-90C9-39FE66805630" TargetMode="External"/><Relationship Id="rId102" Type="http://schemas.openxmlformats.org/officeDocument/2006/relationships/hyperlink" Target="http://help-staging.autodesk.com/view/FCAM/2019/ENU/?guid=GUID-A6243013-503B-4DC6-BFCD-2BF8DD1D6C7C" TargetMode="External"/><Relationship Id="rId547" Type="http://schemas.openxmlformats.org/officeDocument/2006/relationships/hyperlink" Target="http://help-staging.autodesk.com/view/FCAM/2019/ENU/?guid=GUID-76BB9C01-93C7-4F54-B9CA-53A531B387B5" TargetMode="External"/><Relationship Id="rId754" Type="http://schemas.openxmlformats.org/officeDocument/2006/relationships/hyperlink" Target="http://help-staging.autodesk.com/view/FCAM/2019/ENU/?guid=GUID-084524F3-2A6D-40E1-9806-4EC838A0EA57" TargetMode="External"/><Relationship Id="rId961" Type="http://schemas.openxmlformats.org/officeDocument/2006/relationships/hyperlink" Target="http://help-staging.autodesk.com/view/FCAM/2019/ENU/?guid=GUID-33C0868A-B5ED-4F65-85E1-EC028AEAA5E0" TargetMode="External"/><Relationship Id="rId1384" Type="http://schemas.openxmlformats.org/officeDocument/2006/relationships/hyperlink" Target="http://help-staging.autodesk.com/view/FCAM/2019/ENU/?guid=GUID-9BDDC500-57B0-432B-B08B-396D2723D50F" TargetMode="External"/><Relationship Id="rId1591" Type="http://schemas.openxmlformats.org/officeDocument/2006/relationships/hyperlink" Target="http://help-staging.autodesk.com/view/FCAM/2019/ENU/?guid=GUID-927F62A8-D4E0-4520-A3A6-47C54D49603B" TargetMode="External"/><Relationship Id="rId1605" Type="http://schemas.openxmlformats.org/officeDocument/2006/relationships/hyperlink" Target="http://help-staging.autodesk.com/view/FCAM/2019/ENU/?guid=GUID-10C4CEEA-0AAB-4E47-87A4-EDE35E2B3401" TargetMode="External"/><Relationship Id="rId90" Type="http://schemas.openxmlformats.org/officeDocument/2006/relationships/hyperlink" Target="http://help-staging.autodesk.com/view/FCAM/2019/ENU/?guid=GUID-99F2196F-C848-43A1-B90B-F9B0F9AFEDA7" TargetMode="External"/><Relationship Id="rId186" Type="http://schemas.openxmlformats.org/officeDocument/2006/relationships/hyperlink" Target="http://help-staging.autodesk.com/view/FCAM/2019/ENU/?guid=GUID-4004E220-E059-48EA-89D6-15103EB267FB" TargetMode="External"/><Relationship Id="rId393" Type="http://schemas.openxmlformats.org/officeDocument/2006/relationships/hyperlink" Target="http://help-staging.autodesk.com/view/FCAM/2019/ENU/?guid=GUID-569F86DF-3AB3-4EBC-9337-451EAD51BA1D" TargetMode="External"/><Relationship Id="rId407" Type="http://schemas.openxmlformats.org/officeDocument/2006/relationships/hyperlink" Target="http://help-staging.autodesk.com/view/FCAM/2019/ENU/?guid=GUID-98D92367-1A42-4869-8D88-FC76E723CDA8" TargetMode="External"/><Relationship Id="rId614" Type="http://schemas.openxmlformats.org/officeDocument/2006/relationships/hyperlink" Target="http://help-staging.autodesk.com/view/FCAM/2019/ENU/?guid=GUID-2AC4100E-C06D-41DA-B33F-6E19D26CD271" TargetMode="External"/><Relationship Id="rId821" Type="http://schemas.openxmlformats.org/officeDocument/2006/relationships/hyperlink" Target="http://help-staging.autodesk.com/view/FCAM/2019/ENU/?guid=GUID-39D1976A-22DC-4DF3-89D9-B58184DDD0DC" TargetMode="External"/><Relationship Id="rId1037" Type="http://schemas.openxmlformats.org/officeDocument/2006/relationships/hyperlink" Target="http://help-staging.autodesk.com/view/FCAM/2019/ENU/?guid=GUID-970C0FDE-0DF9-40FF-8891-7CAD5820ACE6" TargetMode="External"/><Relationship Id="rId1244" Type="http://schemas.openxmlformats.org/officeDocument/2006/relationships/hyperlink" Target="http://help-staging.autodesk.com/view/FCAM/2019/ENU/?guid=GUID-488BD02D-D1C5-4F56-8A1B-3A30B247C3DF" TargetMode="External"/><Relationship Id="rId1451" Type="http://schemas.openxmlformats.org/officeDocument/2006/relationships/hyperlink" Target="http://help-staging.autodesk.com/view/FCAM/2019/ENU/?guid=GUID-86312E35-0917-4495-9F77-EA7786C060D2" TargetMode="External"/><Relationship Id="rId253" Type="http://schemas.openxmlformats.org/officeDocument/2006/relationships/hyperlink" Target="http://help-staging.autodesk.com/view/FCAM/2019/ENU/?guid=GUID-8B0A2EF0-DDCC-4BF9-93C7-66CA73F63DF5" TargetMode="External"/><Relationship Id="rId460" Type="http://schemas.openxmlformats.org/officeDocument/2006/relationships/hyperlink" Target="http://help-staging.autodesk.com/view/FCAM/2019/ENU/?guid=GUID-08C603A3-D239-45C3-B15D-D8529778458D" TargetMode="External"/><Relationship Id="rId698" Type="http://schemas.openxmlformats.org/officeDocument/2006/relationships/hyperlink" Target="http://help-staging.autodesk.com/view/FCAM/2019/ENU/?guid=GUID-FDC12C82-7774-444B-9E55-666639BB828D" TargetMode="External"/><Relationship Id="rId919" Type="http://schemas.openxmlformats.org/officeDocument/2006/relationships/hyperlink" Target="http://help-staging.autodesk.com/view/FCAM/2019/ENU/?guid=GUID-B68FA538-F42A-41CC-BB03-30B7AFDE7747" TargetMode="External"/><Relationship Id="rId1090" Type="http://schemas.openxmlformats.org/officeDocument/2006/relationships/hyperlink" Target="http://help-staging.autodesk.com/view/FCAM/2019/ENU/?guid=GUID-49DA11C0-3D9D-4589-AD5C-5BB9B237C43E" TargetMode="External"/><Relationship Id="rId1104" Type="http://schemas.openxmlformats.org/officeDocument/2006/relationships/hyperlink" Target="http://help-staging.autodesk.com/view/FCAM/2019/ENU/?guid=GUID-9C565E5C-8272-47A5-BDF3-CC8EFF6471F7" TargetMode="External"/><Relationship Id="rId1311" Type="http://schemas.openxmlformats.org/officeDocument/2006/relationships/hyperlink" Target="http://help-staging.autodesk.com/view/FCAM/2019/ENU/?guid=GUID-72622AC0-EF85-4925-8E94-DC90D78A210E" TargetMode="External"/><Relationship Id="rId1549" Type="http://schemas.openxmlformats.org/officeDocument/2006/relationships/hyperlink" Target="http://help-staging.autodesk.com/view/FCAM/2019/ENU/?guid=GUID-71EF5D60-EF7C-478B-BFEA-F5FAB7055A7E" TargetMode="External"/><Relationship Id="rId48" Type="http://schemas.openxmlformats.org/officeDocument/2006/relationships/hyperlink" Target="http://help-staging.autodesk.com/view/FCAM/2019/ENU/?guid=GUID-F23F3FE0-9B1E-483A-9714-AB8416807F29" TargetMode="External"/><Relationship Id="rId113" Type="http://schemas.openxmlformats.org/officeDocument/2006/relationships/hyperlink" Target="http://help-staging.autodesk.com/view/FCAM/2019/ENU/?guid=GUID-7EA56F1B-C55C-4E68-9F6E-9B8FEA817BBF" TargetMode="External"/><Relationship Id="rId320" Type="http://schemas.openxmlformats.org/officeDocument/2006/relationships/hyperlink" Target="http://help-staging.autodesk.com/view/FCAM/2019/ENU/?guid=GUID-D1331FF7-45FE-4490-A455-08D3C236A7FE" TargetMode="External"/><Relationship Id="rId558" Type="http://schemas.openxmlformats.org/officeDocument/2006/relationships/hyperlink" Target="http://help-staging.autodesk.com/view/FCAM/2019/ENU/?guid=GUID-B38E840E-E8E2-4298-9671-FC558CCB56A1" TargetMode="External"/><Relationship Id="rId765" Type="http://schemas.openxmlformats.org/officeDocument/2006/relationships/hyperlink" Target="http://help-staging.autodesk.com/view/FCAM/2019/ENU/?guid=GUID-3ED879DE-F10A-4477-8F8E-BC47F9FA65B7" TargetMode="External"/><Relationship Id="rId972" Type="http://schemas.openxmlformats.org/officeDocument/2006/relationships/hyperlink" Target="http://help-staging.autodesk.com/view/FCAM/2019/ENU/?guid=GUID-AB3C14C1-FAC4-435B-BFB5-16F5B85AD79A" TargetMode="External"/><Relationship Id="rId1188" Type="http://schemas.openxmlformats.org/officeDocument/2006/relationships/hyperlink" Target="http://help-staging.autodesk.com/view/FCAM/2019/ENU/?guid=GUID-3BAFCC88-0773-4D06-A35D-38B8843A8D31" TargetMode="External"/><Relationship Id="rId1395" Type="http://schemas.openxmlformats.org/officeDocument/2006/relationships/hyperlink" Target="http://help-staging.autodesk.com/view/FCAM/2019/ENU/?guid=GUID-9C3AE8CF-1708-4DA7-AC2C-FB079B60FCE6" TargetMode="External"/><Relationship Id="rId1409" Type="http://schemas.openxmlformats.org/officeDocument/2006/relationships/hyperlink" Target="http://help-staging.autodesk.com/view/FCAM/2019/ENU/?guid=GUID-7883187F-8E29-4C9F-916B-C464F1A904E2" TargetMode="External"/><Relationship Id="rId1616" Type="http://schemas.openxmlformats.org/officeDocument/2006/relationships/hyperlink" Target="http://help-staging.autodesk.com/view/FCAM/2019/ENU/?guid=GUID-D9FF46B7-9549-4607-8F43-9E1259BA02D5" TargetMode="External"/><Relationship Id="rId197" Type="http://schemas.openxmlformats.org/officeDocument/2006/relationships/hyperlink" Target="http://help-staging.autodesk.com/view/FCAM/2019/ENU/?guid=GUID-31C56EEF-2B1E-44E2-AE06-A9B8CADE2CFE" TargetMode="External"/><Relationship Id="rId418" Type="http://schemas.openxmlformats.org/officeDocument/2006/relationships/hyperlink" Target="http://help-staging.autodesk.com/view/FCAM/2019/ENU/?guid=GUID-6B85FF91-29BD-4FED-9A8C-B7683DBC831B" TargetMode="External"/><Relationship Id="rId625" Type="http://schemas.openxmlformats.org/officeDocument/2006/relationships/hyperlink" Target="http://help-staging.autodesk.com/view/FCAM/2019/ENU/?guid=GUID-0509AD64-A2C6-44C2-91BE-F74905346974" TargetMode="External"/><Relationship Id="rId832" Type="http://schemas.openxmlformats.org/officeDocument/2006/relationships/hyperlink" Target="http://help-staging.autodesk.com/view/FCAM/2019/ENU/?guid=GUID-AE96806C-7D1D-4128-A326-A45BE725D752" TargetMode="External"/><Relationship Id="rId1048" Type="http://schemas.openxmlformats.org/officeDocument/2006/relationships/hyperlink" Target="http://help-staging.autodesk.com/view/FCAM/2019/ENU/?guid=GUID-61B0A368-38BB-497D-A169-B3DB7822BCF5" TargetMode="External"/><Relationship Id="rId1255" Type="http://schemas.openxmlformats.org/officeDocument/2006/relationships/hyperlink" Target="http://help-staging.autodesk.com/view/FCAM/2019/ENU/?guid=GUID-13C946DC-A153-4C59-8669-5C901358F485" TargetMode="External"/><Relationship Id="rId1462" Type="http://schemas.openxmlformats.org/officeDocument/2006/relationships/hyperlink" Target="http://help-staging.autodesk.com/view/FCAM/2019/ENU/?guid=GUID-D9594D00-6758-4D23-A86B-18DD19CDA6CE" TargetMode="External"/><Relationship Id="rId264" Type="http://schemas.openxmlformats.org/officeDocument/2006/relationships/hyperlink" Target="http://help-staging.autodesk.com/view/FCAM/2019/ENU/?guid=GUID-0F8ABB40-4AF6-49B3-A933-E55D4AFDDA44" TargetMode="External"/><Relationship Id="rId471" Type="http://schemas.openxmlformats.org/officeDocument/2006/relationships/hyperlink" Target="http://help-staging.autodesk.com/view/FCAM/2019/ENU/?guid=GUID-62583B01-50BB-47A5-BC08-546CF83BA1C9" TargetMode="External"/><Relationship Id="rId1115" Type="http://schemas.openxmlformats.org/officeDocument/2006/relationships/hyperlink" Target="http://help-staging.autodesk.com/view/FCAM/2019/ENU/?guid=GUID-E7DC1C8A-8034-4566-9938-E5992A236C6E" TargetMode="External"/><Relationship Id="rId1322" Type="http://schemas.openxmlformats.org/officeDocument/2006/relationships/hyperlink" Target="http://help-staging.autodesk.com/view/FCAM/2019/ENU/?guid=GUID-D032761A-382D-4FA6-80E3-6F1B89B47718" TargetMode="External"/><Relationship Id="rId59" Type="http://schemas.openxmlformats.org/officeDocument/2006/relationships/hyperlink" Target="http://help-staging.autodesk.com/view/FCAM/2019/ENU/?guid=GUID-C7384D70-80B9-4C0C-9AEB-7A2C5D5C7417" TargetMode="External"/><Relationship Id="rId124" Type="http://schemas.openxmlformats.org/officeDocument/2006/relationships/hyperlink" Target="http://help-staging.autodesk.com/view/FCAM/2019/ENU/?guid=GUID-9894B402-FB1D-46AE-BF3F-FB0E6A4F2D87" TargetMode="External"/><Relationship Id="rId569" Type="http://schemas.openxmlformats.org/officeDocument/2006/relationships/hyperlink" Target="http://help-staging.autodesk.com/view/FCAM/2019/ENU/?guid=GUID-EAB64D21-5B73-4F99-8201-B752FE239F8B" TargetMode="External"/><Relationship Id="rId776" Type="http://schemas.openxmlformats.org/officeDocument/2006/relationships/hyperlink" Target="http://help-staging.autodesk.com/view/FCAM/2019/ENU/?guid=GUID-ABECE0B2-0446-4190-A173-E26D89CD903C" TargetMode="External"/><Relationship Id="rId983" Type="http://schemas.openxmlformats.org/officeDocument/2006/relationships/hyperlink" Target="http://help-staging.autodesk.com/view/FCAM/2019/ENU/?guid=GUID-93360A4E-BB56-488B-BA40-5C7AEC36BD4E" TargetMode="External"/><Relationship Id="rId1199" Type="http://schemas.openxmlformats.org/officeDocument/2006/relationships/hyperlink" Target="http://help-staging.autodesk.com/view/FCAM/2019/ENU/?guid=GUID-F456EEEF-3EA1-4041-A2EA-A4CC152B94B7" TargetMode="External"/><Relationship Id="rId1627" Type="http://schemas.openxmlformats.org/officeDocument/2006/relationships/hyperlink" Target="http://help-staging.autodesk.com/view/FCAM/2019/ENU/?guid=GUID-DC2A54D4-47B8-4F34-B9A5-4AF195D4985E" TargetMode="External"/><Relationship Id="rId331" Type="http://schemas.openxmlformats.org/officeDocument/2006/relationships/hyperlink" Target="http://help-staging.autodesk.com/view/FCAM/2019/ENU/?guid=GUID-4BCFE1F8-59F9-4DB6-A10C-861C633A0EB8" TargetMode="External"/><Relationship Id="rId429" Type="http://schemas.openxmlformats.org/officeDocument/2006/relationships/hyperlink" Target="http://help-staging.autodesk.com/view/FCAM/2019/ENU/?guid=GUID-05D6DA08-D942-490F-B006-EB90D5457517" TargetMode="External"/><Relationship Id="rId636" Type="http://schemas.openxmlformats.org/officeDocument/2006/relationships/hyperlink" Target="http://help-staging.autodesk.com/view/FCAM/2019/ENU/?guid=GUID-9828B3A2-6BC6-42F3-80A4-1C999AEF8F6A" TargetMode="External"/><Relationship Id="rId1059" Type="http://schemas.openxmlformats.org/officeDocument/2006/relationships/hyperlink" Target="http://help-staging.autodesk.com/view/FCAM/2019/ENU/?guid=GUID-3EEBFDDB-7000-404E-B872-3A10ED19A0C6" TargetMode="External"/><Relationship Id="rId1266" Type="http://schemas.openxmlformats.org/officeDocument/2006/relationships/hyperlink" Target="http://help-staging.autodesk.com/view/FCAM/2019/ENU/?guid=GUID-5488C5B0-086E-4F55-9329-F3B7494F68A8" TargetMode="External"/><Relationship Id="rId1473" Type="http://schemas.openxmlformats.org/officeDocument/2006/relationships/hyperlink" Target="http://help-staging.autodesk.com/view/FCAM/2019/ENU/?guid=GUID-AB49C11B-AF9C-448A-A035-2BA449DBC31D" TargetMode="External"/><Relationship Id="rId843" Type="http://schemas.openxmlformats.org/officeDocument/2006/relationships/hyperlink" Target="http://help-staging.autodesk.com/view/FCAM/2019/ENU/?guid=GUID-BF72CBED-E950-4A7F-9B6D-119F987F97C2" TargetMode="External"/><Relationship Id="rId1126" Type="http://schemas.openxmlformats.org/officeDocument/2006/relationships/hyperlink" Target="http://help-staging.autodesk.com/view/FCAM/2019/ENU/?guid=GUID-846B3A1A-B1E3-458C-A7BD-0703B79E5349" TargetMode="External"/><Relationship Id="rId275" Type="http://schemas.openxmlformats.org/officeDocument/2006/relationships/hyperlink" Target="http://help-staging.autodesk.com/view/FCAM/2019/ENU/?guid=GUID-AEBDCDA4-317D-4C9F-9E20-7154C37C2DC2" TargetMode="External"/><Relationship Id="rId482" Type="http://schemas.openxmlformats.org/officeDocument/2006/relationships/hyperlink" Target="http://help-staging.autodesk.com/view/FCAM/2019/ENU/?guid=GUID-50295F0A-49A6-44E6-920C-63F15AE9306E" TargetMode="External"/><Relationship Id="rId703" Type="http://schemas.openxmlformats.org/officeDocument/2006/relationships/hyperlink" Target="http://help-staging.autodesk.com/view/FCAM/2019/ENU/?guid=GUID-2CF109B9-FA2F-4F39-9C38-BC2054EA6AE5" TargetMode="External"/><Relationship Id="rId910" Type="http://schemas.openxmlformats.org/officeDocument/2006/relationships/hyperlink" Target="http://help-staging.autodesk.com/view/FCAM/2019/ENU/?guid=GUID-10342844-95BF-417A-855C-E8CB033B4DE4" TargetMode="External"/><Relationship Id="rId1333" Type="http://schemas.openxmlformats.org/officeDocument/2006/relationships/hyperlink" Target="http://help-staging.autodesk.com/view/FCAM/2019/ENU/?guid=GUID-0DC1CBD9-F07C-4F71-B600-A30017EEFCAD" TargetMode="External"/><Relationship Id="rId1540" Type="http://schemas.openxmlformats.org/officeDocument/2006/relationships/hyperlink" Target="http://help-staging.autodesk.com/view/FCAM/2019/ENU/?guid=GUID-DC7B5A08-2A6D-49F8-9D24-4BEC6C183D85" TargetMode="External"/><Relationship Id="rId1638" Type="http://schemas.openxmlformats.org/officeDocument/2006/relationships/hyperlink" Target="http://help-staging.autodesk.com/view/FCAM/2019/ENU/?guid=GUID-2D74352B-0B5C-4F1A-8428-7001D4D9E248" TargetMode="External"/><Relationship Id="rId135" Type="http://schemas.openxmlformats.org/officeDocument/2006/relationships/hyperlink" Target="http://help-staging.autodesk.com/view/FCAM/2019/ENU/?guid=GUID-5590D5E6-1942-4C12-BC7F-20BC7B329737" TargetMode="External"/><Relationship Id="rId342" Type="http://schemas.openxmlformats.org/officeDocument/2006/relationships/hyperlink" Target="http://help-staging.autodesk.com/view/FCAM/2019/ENU/?guid=GUID-340BD517-0B21-4640-AF6F-5855F73A9E4F" TargetMode="External"/><Relationship Id="rId787" Type="http://schemas.openxmlformats.org/officeDocument/2006/relationships/hyperlink" Target="http://help-staging.autodesk.com/view/FCAM/2019/ENU/?guid=GUID-EE1F4F2D-E65F-42DA-952D-ADD759438B9F" TargetMode="External"/><Relationship Id="rId994" Type="http://schemas.openxmlformats.org/officeDocument/2006/relationships/hyperlink" Target="http://help-staging.autodesk.com/view/FCAM/2019/ENU/?guid=GUID-BAE1785E-042E-4E5A-9D45-313C0ACFAE33" TargetMode="External"/><Relationship Id="rId1400" Type="http://schemas.openxmlformats.org/officeDocument/2006/relationships/hyperlink" Target="http://help-staging.autodesk.com/view/FCAM/2019/ENU/?guid=GUID-5BAA7DE9-F873-4FDF-A225-E0F421D15447" TargetMode="External"/><Relationship Id="rId202" Type="http://schemas.openxmlformats.org/officeDocument/2006/relationships/hyperlink" Target="http://help-staging.autodesk.com/view/FCAM/2019/ENU/?guid=GUID-09DDE459-D090-41C8-BD1E-399DFCE84E6A" TargetMode="External"/><Relationship Id="rId647" Type="http://schemas.openxmlformats.org/officeDocument/2006/relationships/hyperlink" Target="http://help-staging.autodesk.com/view/FCAM/2019/ENU/?guid=GUID-606D22F9-B9B3-4106-AA01-516CDC8F8BFD" TargetMode="External"/><Relationship Id="rId854" Type="http://schemas.openxmlformats.org/officeDocument/2006/relationships/hyperlink" Target="http://help-staging.autodesk.com/view/FCAM/2019/ENU/?guid=GUID-788A338A-A54F-4EAE-9A35-E4A81ED46D78" TargetMode="External"/><Relationship Id="rId1277" Type="http://schemas.openxmlformats.org/officeDocument/2006/relationships/hyperlink" Target="http://help-staging.autodesk.com/view/FCAM/2019/ENU/?guid=GUID-28D3BD41-0057-45DF-82BE-31911492E57D" TargetMode="External"/><Relationship Id="rId1484" Type="http://schemas.openxmlformats.org/officeDocument/2006/relationships/hyperlink" Target="http://help-staging.autodesk.com/view/FCAM/2019/ENU/?guid=GUID-F8296D19-6787-4BF9-B50B-ED8DEC8CEC01" TargetMode="External"/><Relationship Id="rId286" Type="http://schemas.openxmlformats.org/officeDocument/2006/relationships/hyperlink" Target="http://help-staging.autodesk.com/view/FCAM/2019/ENU/?guid=GUID-002DA42D-074C-4E3D-A277-947564996D27" TargetMode="External"/><Relationship Id="rId493" Type="http://schemas.openxmlformats.org/officeDocument/2006/relationships/hyperlink" Target="http://help-staging.autodesk.com/view/FCAM/2019/ENU/?guid=GUID-F7FDFC95-1D16-41B9-9A60-C20FD8662575" TargetMode="External"/><Relationship Id="rId507" Type="http://schemas.openxmlformats.org/officeDocument/2006/relationships/hyperlink" Target="http://help-staging.autodesk.com/view/FCAM/2019/ENU/?guid=GUID-187FEE97-A3C9-404D-8EB6-E6D9728A983C" TargetMode="External"/><Relationship Id="rId714" Type="http://schemas.openxmlformats.org/officeDocument/2006/relationships/hyperlink" Target="http://help-staging.autodesk.com/view/FCAM/2019/ENU/?guid=GUID-AEFFE2DD-C599-4395-AE18-E2C16BB4AFCA" TargetMode="External"/><Relationship Id="rId921" Type="http://schemas.openxmlformats.org/officeDocument/2006/relationships/hyperlink" Target="http://help-staging.autodesk.com/view/FCAM/2019/ENU/?guid=GUID-607EB37E-AF91-4DF9-9D75-868292AB0475" TargetMode="External"/><Relationship Id="rId1137" Type="http://schemas.openxmlformats.org/officeDocument/2006/relationships/hyperlink" Target="http://help-staging.autodesk.com/view/FCAM/2019/ENU/?guid=GUID-026518A2-6249-48DE-97C9-D7D74A9975B3" TargetMode="External"/><Relationship Id="rId1344" Type="http://schemas.openxmlformats.org/officeDocument/2006/relationships/hyperlink" Target="http://help-staging.autodesk.com/view/FCAM/2019/ENU/?guid=GUID-0DB791DD-FC8B-4F90-85C8-F22D84387332" TargetMode="External"/><Relationship Id="rId1551" Type="http://schemas.openxmlformats.org/officeDocument/2006/relationships/hyperlink" Target="http://help-staging.autodesk.com/view/FCAM/2019/ENU/?guid=GUID-7CE0AE48-665D-4B11-AC3C-0D7361D20EAE" TargetMode="External"/><Relationship Id="rId50" Type="http://schemas.openxmlformats.org/officeDocument/2006/relationships/hyperlink" Target="http://help-staging.autodesk.com/view/FCAM/2019/ENU/?guid=GUID-5185D732-9282-45A2-95C0-10AE3528DD83" TargetMode="External"/><Relationship Id="rId146" Type="http://schemas.openxmlformats.org/officeDocument/2006/relationships/hyperlink" Target="http://help-staging.autodesk.com/view/FCAM/2019/ENU/?guid=GUID-3BF9789D-A731-46DD-BFA2-E432C118800F" TargetMode="External"/><Relationship Id="rId353" Type="http://schemas.openxmlformats.org/officeDocument/2006/relationships/hyperlink" Target="http://help-staging.autodesk.com/view/FCAM/2019/ENU/?guid=GUID-BED51B6E-5E9A-4416-B297-36A6364D03C6" TargetMode="External"/><Relationship Id="rId560" Type="http://schemas.openxmlformats.org/officeDocument/2006/relationships/hyperlink" Target="http://help-staging.autodesk.com/view/FCAM/2019/ENU/?guid=GUID-47D45321-43A8-4D0B-B34F-0BA077EFD263" TargetMode="External"/><Relationship Id="rId798" Type="http://schemas.openxmlformats.org/officeDocument/2006/relationships/hyperlink" Target="http://help-staging.autodesk.com/view/FCAM/2019/ENU/?guid=GUID-0C73F1DD-B42F-47AB-B120-5F7C8DB519BB" TargetMode="External"/><Relationship Id="rId1190" Type="http://schemas.openxmlformats.org/officeDocument/2006/relationships/hyperlink" Target="http://help-staging.autodesk.com/view/FCAM/2019/ENU/?guid=GUID-E8090994-B002-4B50-8523-B55D1CCCDD9A" TargetMode="External"/><Relationship Id="rId1204" Type="http://schemas.openxmlformats.org/officeDocument/2006/relationships/hyperlink" Target="http://help-staging.autodesk.com/view/FCAM/2019/ENU/?guid=GUID-62FDC402-180E-438F-A6CE-CE6E1BC2D3B3" TargetMode="External"/><Relationship Id="rId1411" Type="http://schemas.openxmlformats.org/officeDocument/2006/relationships/hyperlink" Target="http://help-staging.autodesk.com/view/FCAM/2019/ENU/?guid=GUID-7DA74FE4-AA01-46AC-9533-4727A6EA5C08" TargetMode="External"/><Relationship Id="rId1649" Type="http://schemas.openxmlformats.org/officeDocument/2006/relationships/hyperlink" Target="http://help-staging.autodesk.com/view/FCAM/2019/ENU/?guid=GUID-A7EEA303-A64D-4924-9470-1AE7CF3666B9" TargetMode="External"/><Relationship Id="rId213" Type="http://schemas.openxmlformats.org/officeDocument/2006/relationships/hyperlink" Target="http://help-staging.autodesk.com/view/FCAM/2019/ENU/?guid=GUID-ABFCCC70-ECC1-4433-B73C-BBC2E52C0138" TargetMode="External"/><Relationship Id="rId420" Type="http://schemas.openxmlformats.org/officeDocument/2006/relationships/hyperlink" Target="http://help-staging.autodesk.com/view/FCAM/2019/ENU/?guid=GUID-256FE41F-03C7-4387-9B5C-AE1A2147ABA8" TargetMode="External"/><Relationship Id="rId658" Type="http://schemas.openxmlformats.org/officeDocument/2006/relationships/hyperlink" Target="http://help-staging.autodesk.com/view/FCAM/2019/ENU/?guid=GUID-CF6B997A-76B4-4E13-991B-7957CDF61B35" TargetMode="External"/><Relationship Id="rId865" Type="http://schemas.openxmlformats.org/officeDocument/2006/relationships/hyperlink" Target="http://help-staging.autodesk.com/view/FCAM/2019/ENU/?guid=GUID-788A338A-A54F-4EAE-9A35-E4A81ED46D78" TargetMode="External"/><Relationship Id="rId1050" Type="http://schemas.openxmlformats.org/officeDocument/2006/relationships/hyperlink" Target="http://help-staging.autodesk.com/view/FCAM/2019/ENU/?guid=GUID-891910BF-86DA-4274-80A0-153D7F6E1F43" TargetMode="External"/><Relationship Id="rId1288" Type="http://schemas.openxmlformats.org/officeDocument/2006/relationships/hyperlink" Target="http://help-staging.autodesk.com/view/FCAM/2019/ENU/?guid=GUID-1CDBC218-3C13-4740-88C2-F26A9A1C9835" TargetMode="External"/><Relationship Id="rId1495" Type="http://schemas.openxmlformats.org/officeDocument/2006/relationships/hyperlink" Target="http://help-staging.autodesk.com/view/FCAM/2019/ENU/?guid=GUID-5E202B2E-B420-421E-8397-540AEC8FF0CD" TargetMode="External"/><Relationship Id="rId1509" Type="http://schemas.openxmlformats.org/officeDocument/2006/relationships/hyperlink" Target="http://help-staging.autodesk.com/view/FCAM/2019/ENU/?guid=GUID-5A0FAF10-CB5C-44B4-AD70-7C91AE5D583D" TargetMode="External"/><Relationship Id="rId297" Type="http://schemas.openxmlformats.org/officeDocument/2006/relationships/hyperlink" Target="http://help-staging.autodesk.com/view/FCAM/2019/ENU/?guid=GUID-5CE22412-7D04-4330-AE3A-65EA2933E61D" TargetMode="External"/><Relationship Id="rId518" Type="http://schemas.openxmlformats.org/officeDocument/2006/relationships/hyperlink" Target="http://help-staging.autodesk.com/view/FCAM/2019/ENU/?guid=GUID-2829F5F8-EE7D-4B65-B8B8-A33F0AEB7712" TargetMode="External"/><Relationship Id="rId725" Type="http://schemas.openxmlformats.org/officeDocument/2006/relationships/hyperlink" Target="http://help-staging.autodesk.com/view/FCAM/2019/ENU/?guid=GUID-1F61C697-26AC-4F4E-AB3C-D35A4DE87894" TargetMode="External"/><Relationship Id="rId932" Type="http://schemas.openxmlformats.org/officeDocument/2006/relationships/hyperlink" Target="http://help-staging.autodesk.com/view/FCAM/2019/ENU/?guid=GUID-48C8EE70-E7FD-40FC-8022-8AF4050CDFC4" TargetMode="External"/><Relationship Id="rId1148" Type="http://schemas.openxmlformats.org/officeDocument/2006/relationships/hyperlink" Target="http://help-staging.autodesk.com/view/FCAM/2019/ENU/?guid=GUID-1399BA47-8323-4CD5-A0C5-3F9E1D674AA2" TargetMode="External"/><Relationship Id="rId1355" Type="http://schemas.openxmlformats.org/officeDocument/2006/relationships/hyperlink" Target="http://help-staging.autodesk.com/view/FCAM/2019/ENU/?guid=GUID-6F8440B4-18B8-414A-BFF9-5F79DA3689EC" TargetMode="External"/><Relationship Id="rId1562" Type="http://schemas.openxmlformats.org/officeDocument/2006/relationships/hyperlink" Target="http://help-staging.autodesk.com/view/FCAM/2019/ENU/?guid=GUID-B13BA29F-88FF-4CEF-BE5A-93742148E7B2" TargetMode="External"/><Relationship Id="rId157" Type="http://schemas.openxmlformats.org/officeDocument/2006/relationships/hyperlink" Target="http://help-staging.autodesk.com/view/FCAM/2019/ENU/?guid=GUID-98D48712-BDBC-4901-AA8D-C1535F013B4E" TargetMode="External"/><Relationship Id="rId364" Type="http://schemas.openxmlformats.org/officeDocument/2006/relationships/hyperlink" Target="http://help-staging.autodesk.com/view/FCAM/2019/ENU/?guid=GUID-E8F83725-B82F-4C2B-B492-11B5552BF1BA" TargetMode="External"/><Relationship Id="rId1008" Type="http://schemas.openxmlformats.org/officeDocument/2006/relationships/hyperlink" Target="http://help-staging.autodesk.com/view/FCAM/2019/ENU/?guid=GUID-2B8FFF36-209F-462F-BEE9-4C39362DF0F5" TargetMode="External"/><Relationship Id="rId1215" Type="http://schemas.openxmlformats.org/officeDocument/2006/relationships/hyperlink" Target="http://help-staging.autodesk.com/view/FCAM/2019/ENU/?guid=GUID-17E5A237-B4D9-4355-AED8-6B12C8362302" TargetMode="External"/><Relationship Id="rId1422" Type="http://schemas.openxmlformats.org/officeDocument/2006/relationships/hyperlink" Target="http://help-staging.autodesk.com/view/FCAM/2019/ENU/?guid=GUID-429004F0-C3F5-4278-BC7D-4A86C4563EEC" TargetMode="External"/><Relationship Id="rId61" Type="http://schemas.openxmlformats.org/officeDocument/2006/relationships/hyperlink" Target="http://help-staging.autodesk.com/view/FCAM/2019/ENU/?guid=GUID-AF1292EA-6A9B-42A3-BDFB-5D7B0E1C4ADA" TargetMode="External"/><Relationship Id="rId571" Type="http://schemas.openxmlformats.org/officeDocument/2006/relationships/hyperlink" Target="http://help-staging.autodesk.com/view/FCAM/2019/ENU/?guid=GUID-EF0D0B03-FA32-425A-82E7-10CB9E1F8E30" TargetMode="External"/><Relationship Id="rId669" Type="http://schemas.openxmlformats.org/officeDocument/2006/relationships/hyperlink" Target="http://help-staging.autodesk.com/view/FCAM/2019/ENU/?guid=GUID-3FC8B701-992E-4C5E-BF38-D022A9C82FE4" TargetMode="External"/><Relationship Id="rId876" Type="http://schemas.openxmlformats.org/officeDocument/2006/relationships/hyperlink" Target="http://help-staging.autodesk.com/view/FCAM/2019/ENU/?guid=GUID-C76B5A3E-99B6-4AEE-89C4-9B24785BC756" TargetMode="External"/><Relationship Id="rId1299" Type="http://schemas.openxmlformats.org/officeDocument/2006/relationships/hyperlink" Target="http://help-staging.autodesk.com/view/FCAM/2019/ENU/?guid=GUID-0838400D-73A2-4542-BD14-3552D274C143" TargetMode="External"/><Relationship Id="rId19" Type="http://schemas.openxmlformats.org/officeDocument/2006/relationships/hyperlink" Target="http://help-staging.autodesk.com/view/FCAM/2019/ENU/?guid=GUID-ECBDBC39-2EA3-4AB7-AA75-1BB135E1CD90" TargetMode="External"/><Relationship Id="rId224" Type="http://schemas.openxmlformats.org/officeDocument/2006/relationships/hyperlink" Target="http://help-staging.autodesk.com/view/FCAM/2019/ENU/?guid=GUID-1E0F9E0D-0579-4E51-8CE5-433EBE35C60A" TargetMode="External"/><Relationship Id="rId431" Type="http://schemas.openxmlformats.org/officeDocument/2006/relationships/hyperlink" Target="http://help-staging.autodesk.com/view/FCAM/2019/ENU/?guid=GUID-A16F8BE2-DCDA-4EFD-9211-F8F0C263292D" TargetMode="External"/><Relationship Id="rId529" Type="http://schemas.openxmlformats.org/officeDocument/2006/relationships/hyperlink" Target="http://help-staging.autodesk.com/view/FCAM/2019/ENU/?guid=GUID-D291EB18-4750-4501-85CB-026F5FA07E78" TargetMode="External"/><Relationship Id="rId736" Type="http://schemas.openxmlformats.org/officeDocument/2006/relationships/hyperlink" Target="http://help-staging.autodesk.com/view/FCAM/2019/ENU/?guid=GUID-4407662D-22B3-4971-A6EF-A410AD3369D3" TargetMode="External"/><Relationship Id="rId1061" Type="http://schemas.openxmlformats.org/officeDocument/2006/relationships/hyperlink" Target="http://help-staging.autodesk.com/view/FCAM/2019/ENU/?guid=GUID-D04583F6-B39B-4A8E-9D08-1427B526D11A" TargetMode="External"/><Relationship Id="rId1159" Type="http://schemas.openxmlformats.org/officeDocument/2006/relationships/hyperlink" Target="http://help-staging.autodesk.com/view/FCAM/2019/ENU/?guid=GUID-7FE3FA11-FF06-4FC2-B137-DC63BB43CB5A" TargetMode="External"/><Relationship Id="rId1366" Type="http://schemas.openxmlformats.org/officeDocument/2006/relationships/hyperlink" Target="http://help-staging.autodesk.com/view/FCAM/2019/ENU/?guid=GUID-AA73840C-CC2E-4769-89ED-202A890B6785" TargetMode="External"/><Relationship Id="rId168" Type="http://schemas.openxmlformats.org/officeDocument/2006/relationships/hyperlink" Target="http://help-staging.autodesk.com/view/FCAM/2019/ENU/?guid=GUID-52B6C7DE-5A7F-421E-8FEF-11D813A6908A" TargetMode="External"/><Relationship Id="rId943" Type="http://schemas.openxmlformats.org/officeDocument/2006/relationships/hyperlink" Target="http://help-staging.autodesk.com/view/FCAM/2019/ENU/?guid=GUID-831FE122-83EC-46F8-BEA5-42899CB05C34" TargetMode="External"/><Relationship Id="rId1019" Type="http://schemas.openxmlformats.org/officeDocument/2006/relationships/hyperlink" Target="http://help-staging.autodesk.com/view/FCAM/2019/ENU/?guid=GUID-7CF56EE7-6867-4B55-87DB-406C095E879D" TargetMode="External"/><Relationship Id="rId1573" Type="http://schemas.openxmlformats.org/officeDocument/2006/relationships/hyperlink" Target="http://help-staging.autodesk.com/view/FCAM/2019/ENU/?guid=GUID-1E89DC59-A34C-4C39-80C0-C3943034F911" TargetMode="External"/><Relationship Id="rId72" Type="http://schemas.openxmlformats.org/officeDocument/2006/relationships/hyperlink" Target="http://help-staging.autodesk.com/view/FCAM/2019/ENU/?guid=GUID-72E359EB-5D10-4233-9C81-9EF47D080F34" TargetMode="External"/><Relationship Id="rId375" Type="http://schemas.openxmlformats.org/officeDocument/2006/relationships/hyperlink" Target="http://help-staging.autodesk.com/view/FCAM/2019/ENU/?guid=GUID-351A5DED-D902-4528-B8ED-E2EB1C4E1DB9" TargetMode="External"/><Relationship Id="rId582" Type="http://schemas.openxmlformats.org/officeDocument/2006/relationships/hyperlink" Target="http://help-staging.autodesk.com/view/FCAM/2019/ENU/?guid=GUID-355CA280-574F-4541-970F-7F22ECE9940C" TargetMode="External"/><Relationship Id="rId803" Type="http://schemas.openxmlformats.org/officeDocument/2006/relationships/hyperlink" Target="http://help-staging.autodesk.com/view/FCAM/2019/ENU/?guid=GUID-0394B27A-BE76-4BEA-B5F3-7C3A3605B568" TargetMode="External"/><Relationship Id="rId1226" Type="http://schemas.openxmlformats.org/officeDocument/2006/relationships/hyperlink" Target="http://help-staging.autodesk.com/view/FCAM/2019/ENU/?guid=GUID-333F970C-07CA-44CA-BA22-93FC6A85C692" TargetMode="External"/><Relationship Id="rId1433" Type="http://schemas.openxmlformats.org/officeDocument/2006/relationships/hyperlink" Target="http://help-staging.autodesk.com/view/FCAM/2019/ENU/?guid=GUID-7D62926B-F82C-4B11-8EC2-9632D60C09F3" TargetMode="External"/><Relationship Id="rId1640" Type="http://schemas.openxmlformats.org/officeDocument/2006/relationships/hyperlink" Target="http://help-staging.autodesk.com/view/FCAM/2019/ENU/?guid=GUID-6450900B-3A49-4F26-AA16-80995987D0C3" TargetMode="External"/><Relationship Id="rId3" Type="http://schemas.openxmlformats.org/officeDocument/2006/relationships/hyperlink" Target="http://help-staging.autodesk.com/view/FCAM/2019/ENU/?guid=GUID-15C8027E-BB00-4DBC-A422-82D357C1430D" TargetMode="External"/><Relationship Id="rId235" Type="http://schemas.openxmlformats.org/officeDocument/2006/relationships/hyperlink" Target="http://help-staging.autodesk.com/view/FCAM/2019/ENU/?guid=GUID-074E6C83-4E25-4DE7-B388-D71632DE95DC" TargetMode="External"/><Relationship Id="rId442" Type="http://schemas.openxmlformats.org/officeDocument/2006/relationships/hyperlink" Target="http://help-staging.autodesk.com/view/FCAM/2019/ENU/?guid=GUID-BCFC820D-8818-456B-8621-A78DE8039B50" TargetMode="External"/><Relationship Id="rId887" Type="http://schemas.openxmlformats.org/officeDocument/2006/relationships/hyperlink" Target="http://help-staging.autodesk.com/view/FCAM/2019/ENU/?guid=GUID-99076EBB-96B0-40E4-A906-D2161E6B97E1" TargetMode="External"/><Relationship Id="rId1072" Type="http://schemas.openxmlformats.org/officeDocument/2006/relationships/hyperlink" Target="http://help-staging.autodesk.com/view/FCAM/2019/ENU/?guid=GUID-C5E15AF2-A6A0-4087-AA1E-B9E16290161A" TargetMode="External"/><Relationship Id="rId1500" Type="http://schemas.openxmlformats.org/officeDocument/2006/relationships/hyperlink" Target="http://help-staging.autodesk.com/view/FCAM/2019/ENU/?guid=GUID-FEB0FC68-A4B6-45BA-AD0B-99CF16E3E3B5" TargetMode="External"/><Relationship Id="rId302" Type="http://schemas.openxmlformats.org/officeDocument/2006/relationships/hyperlink" Target="http://help-staging.autodesk.com/view/FCAM/2019/ENU/?guid=GUID-42B507A4-C468-4AB4-97EE-C111F3864232" TargetMode="External"/><Relationship Id="rId747" Type="http://schemas.openxmlformats.org/officeDocument/2006/relationships/hyperlink" Target="http://help-staging.autodesk.com/view/FCAM/2019/ENU/?guid=GUID-6E384D52-35D4-43E4-B318-45493D1F1C73" TargetMode="External"/><Relationship Id="rId954" Type="http://schemas.openxmlformats.org/officeDocument/2006/relationships/hyperlink" Target="http://help-staging.autodesk.com/view/FCAM/2019/ENU/?guid=GUID-FB6F1729-410E-458A-9571-BBDA05058D80" TargetMode="External"/><Relationship Id="rId1377" Type="http://schemas.openxmlformats.org/officeDocument/2006/relationships/hyperlink" Target="http://help-staging.autodesk.com/view/FCAM/2019/ENU/?guid=GUID-E60D111B-9ED9-4FD1-BEFA-8D540B859B79" TargetMode="External"/><Relationship Id="rId1584" Type="http://schemas.openxmlformats.org/officeDocument/2006/relationships/hyperlink" Target="http://help-staging.autodesk.com/view/FCAM/2019/ENU/?guid=GUID-D491F1FA-1906-4431-A1FF-6B4261C0A461" TargetMode="External"/><Relationship Id="rId83" Type="http://schemas.openxmlformats.org/officeDocument/2006/relationships/hyperlink" Target="http://help-staging.autodesk.com/view/FCAM/2019/ENU/?guid=GUID-DDBBC644-69F6-4F52-A9F3-B6EAA49C3FCD" TargetMode="External"/><Relationship Id="rId179" Type="http://schemas.openxmlformats.org/officeDocument/2006/relationships/hyperlink" Target="http://help-staging.autodesk.com/view/FCAM/2019/ENU/?guid=GUID-514FE5AF-13E1-4E07-8FBB-793D6D8828FA" TargetMode="External"/><Relationship Id="rId386" Type="http://schemas.openxmlformats.org/officeDocument/2006/relationships/hyperlink" Target="http://help-staging.autodesk.com/view/FCAM/2019/ENU/?guid=GUID-B7F817D4-3294-4234-AF1F-1E485027A2D9" TargetMode="External"/><Relationship Id="rId593" Type="http://schemas.openxmlformats.org/officeDocument/2006/relationships/hyperlink" Target="http://help-staging.autodesk.com/view/FCAM/2019/ENU/?guid=GUID-D192C864-1D48-465D-AE0A-FFA122D8C848" TargetMode="External"/><Relationship Id="rId607" Type="http://schemas.openxmlformats.org/officeDocument/2006/relationships/hyperlink" Target="http://help-staging.autodesk.com/view/FCAM/2019/ENU/?guid=GUID-5D9E4FE4-F002-46B3-AF4D-014B9A250DBD" TargetMode="External"/><Relationship Id="rId814" Type="http://schemas.openxmlformats.org/officeDocument/2006/relationships/hyperlink" Target="http://help-staging.autodesk.com/view/FCAM/2019/ENU/?guid=GUID-09D55E33-ADD8-4728-AF7A-719C9491FCD6" TargetMode="External"/><Relationship Id="rId1237" Type="http://schemas.openxmlformats.org/officeDocument/2006/relationships/hyperlink" Target="http://help-staging.autodesk.com/view/FCAM/2019/ENU/?guid=GUID-A3E0E2C5-D2E7-4685-9F4C-F6306E574B85" TargetMode="External"/><Relationship Id="rId1444" Type="http://schemas.openxmlformats.org/officeDocument/2006/relationships/hyperlink" Target="http://help-staging.autodesk.com/view/FCAM/2019/ENU/?guid=GUID-00DA4DD5-5783-41A9-B252-433A883C5747" TargetMode="External"/><Relationship Id="rId1651" Type="http://schemas.openxmlformats.org/officeDocument/2006/relationships/hyperlink" Target="http://help-staging.autodesk.com/view/FCAM/2019/ENU/?guid=GUID-E733A273-5751-4929-88B1-FBA0D092217E" TargetMode="External"/><Relationship Id="rId246" Type="http://schemas.openxmlformats.org/officeDocument/2006/relationships/hyperlink" Target="http://help-staging.autodesk.com/view/FCAM/2019/ENU/?guid=GUID-A0287F1D-CAD4-45F5-B806-F279A3221245" TargetMode="External"/><Relationship Id="rId453" Type="http://schemas.openxmlformats.org/officeDocument/2006/relationships/hyperlink" Target="http://help-staging.autodesk.com/view/FCAM/2019/ENU/?guid=GUID-CF5C78B0-506A-442E-80C1-D63F463209AA" TargetMode="External"/><Relationship Id="rId660" Type="http://schemas.openxmlformats.org/officeDocument/2006/relationships/hyperlink" Target="http://help-staging.autodesk.com/view/FCAM/2019/ENU/?guid=GUID-7CD1261E-1D9E-4DE9-9A8F-41D962C645AE" TargetMode="External"/><Relationship Id="rId898" Type="http://schemas.openxmlformats.org/officeDocument/2006/relationships/hyperlink" Target="http://help-staging.autodesk.com/view/FCAM/2019/ENU/?guid=GUID-F26EAF97-6CB5-4669-B699-C70CCF4A46AC" TargetMode="External"/><Relationship Id="rId1083" Type="http://schemas.openxmlformats.org/officeDocument/2006/relationships/hyperlink" Target="http://help-staging.autodesk.com/view/FCAM/2019/ENU/?guid=GUID-18D62AF4-D95F-4889-B6CB-16483E6A89BD" TargetMode="External"/><Relationship Id="rId1290" Type="http://schemas.openxmlformats.org/officeDocument/2006/relationships/hyperlink" Target="http://help-staging.autodesk.com/view/FCAM/2019/ENU/?guid=GUID-EA3465B8-42D2-48E8-8B50-1D8D11BBC670" TargetMode="External"/><Relationship Id="rId1304" Type="http://schemas.openxmlformats.org/officeDocument/2006/relationships/hyperlink" Target="http://help-staging.autodesk.com/view/FCAM/2019/ENU/?guid=GUID-85790F80-FB9F-4F44-A223-5192C4E6B8F6" TargetMode="External"/><Relationship Id="rId1511" Type="http://schemas.openxmlformats.org/officeDocument/2006/relationships/hyperlink" Target="http://help-staging.autodesk.com/view/FCAM/2019/ENU/?guid=GUID-F1539CEF-F1AE-4C3E-91A5-754F6D0847E3" TargetMode="External"/><Relationship Id="rId106" Type="http://schemas.openxmlformats.org/officeDocument/2006/relationships/hyperlink" Target="http://help-staging.autodesk.com/view/FCAM/2019/ENU/?guid=GUID-22748FEE-EBFA-43C9-B702-D4BF843D1217" TargetMode="External"/><Relationship Id="rId313" Type="http://schemas.openxmlformats.org/officeDocument/2006/relationships/hyperlink" Target="http://help-staging.autodesk.com/view/FCAM/2019/ENU/?guid=GUID-C00BFC3E-F9D7-4F5A-8949-FD82E806120D" TargetMode="External"/><Relationship Id="rId758" Type="http://schemas.openxmlformats.org/officeDocument/2006/relationships/hyperlink" Target="http://help-staging.autodesk.com/view/FCAM/2019/ENU/?guid=GUID-750FDD78-2BE9-4F0E-B6A9-745678A4A883" TargetMode="External"/><Relationship Id="rId965" Type="http://schemas.openxmlformats.org/officeDocument/2006/relationships/hyperlink" Target="http://help-staging.autodesk.com/view/FCAM/2019/ENU/?guid=GUID-0B8D25B0-D486-4A3C-A82F-0E6F761F4FB3" TargetMode="External"/><Relationship Id="rId1150" Type="http://schemas.openxmlformats.org/officeDocument/2006/relationships/hyperlink" Target="http://help-staging.autodesk.com/view/FCAM/2019/ENU/?guid=GUID-3C34F389-F69E-4223-BF63-289248298DF0" TargetMode="External"/><Relationship Id="rId1388" Type="http://schemas.openxmlformats.org/officeDocument/2006/relationships/hyperlink" Target="http://help-staging.autodesk.com/view/FCAM/2019/ENU/?guid=GUID-5B052F02-BCCB-420E-BBE3-101CEDDDA667" TargetMode="External"/><Relationship Id="rId1595" Type="http://schemas.openxmlformats.org/officeDocument/2006/relationships/hyperlink" Target="http://help-staging.autodesk.com/view/FCAM/2019/ENU/?guid=GUID-C0DA754D-1237-4756-BA20-7031F97111BA" TargetMode="External"/><Relationship Id="rId1609" Type="http://schemas.openxmlformats.org/officeDocument/2006/relationships/hyperlink" Target="http://help-staging.autodesk.com/view/FCAM/2019/ENU/?guid=GUID-092A4EFF-8146-4FB9-BCB2-4A66E66ABE7D" TargetMode="External"/><Relationship Id="rId10" Type="http://schemas.openxmlformats.org/officeDocument/2006/relationships/hyperlink" Target="http://help-staging.autodesk.com/view/FCAM/2019/ENU/?guid=GUID-13B0270B-A298-4108-81A2-3155D3F592D5" TargetMode="External"/><Relationship Id="rId94" Type="http://schemas.openxmlformats.org/officeDocument/2006/relationships/hyperlink" Target="http://help-staging.autodesk.com/view/FCAM/2019/ENU/?guid=GUID-3A98F25C-384B-477D-8A00-2D85B4574727" TargetMode="External"/><Relationship Id="rId397" Type="http://schemas.openxmlformats.org/officeDocument/2006/relationships/hyperlink" Target="http://help-staging.autodesk.com/view/FCAM/2019/ENU/?guid=GUID-4BA706FE-2197-4F2A-9222-0D2B4529AD82" TargetMode="External"/><Relationship Id="rId520" Type="http://schemas.openxmlformats.org/officeDocument/2006/relationships/hyperlink" Target="http://help-staging.autodesk.com/view/FCAM/2019/ENU/?guid=GUID-3ACF705D-81A0-4D75-B1C3-C34E8E959452" TargetMode="External"/><Relationship Id="rId618" Type="http://schemas.openxmlformats.org/officeDocument/2006/relationships/hyperlink" Target="http://help-staging.autodesk.com/view/FCAM/2019/ENU/?guid=GUID-8C55282B-792F-477D-921D-68CC0E3ECF8D" TargetMode="External"/><Relationship Id="rId825" Type="http://schemas.openxmlformats.org/officeDocument/2006/relationships/hyperlink" Target="http://help-staging.autodesk.com/view/FCAM/2019/ENU/?guid=GUID-21A82E31-266D-4627-82A8-7A42FA3725FD" TargetMode="External"/><Relationship Id="rId1248" Type="http://schemas.openxmlformats.org/officeDocument/2006/relationships/hyperlink" Target="http://help-staging.autodesk.com/view/FCAM/2019/ENU/?guid=GUID-214A38CE-087A-4FB5-8B5C-E4066145F6E3" TargetMode="External"/><Relationship Id="rId1455" Type="http://schemas.openxmlformats.org/officeDocument/2006/relationships/hyperlink" Target="http://help-staging.autodesk.com/view/FCAM/2019/ENU/?guid=GUID-8D9AA438-D7CE-4F2F-88F6-253719E5E6C7" TargetMode="External"/><Relationship Id="rId1662" Type="http://schemas.openxmlformats.org/officeDocument/2006/relationships/hyperlink" Target="http://help-staging.autodesk.com/view/FCAM/2019/ENU/?guid=GUID-7578A55F-D27A-4FAA-8FB2-EF8BFF7FE833" TargetMode="External"/><Relationship Id="rId257" Type="http://schemas.openxmlformats.org/officeDocument/2006/relationships/hyperlink" Target="http://help-staging.autodesk.com/view/FCAM/2019/ENU/?guid=GUID-1A85DDA7-34D9-4DF3-A8AA-5F09FF369590" TargetMode="External"/><Relationship Id="rId464" Type="http://schemas.openxmlformats.org/officeDocument/2006/relationships/hyperlink" Target="http://help-staging.autodesk.com/view/FCAM/2019/ENU/?guid=GUID-D5BB0932-D783-47B2-908A-3AE9C642CD6F" TargetMode="External"/><Relationship Id="rId1010" Type="http://schemas.openxmlformats.org/officeDocument/2006/relationships/hyperlink" Target="http://help-staging.autodesk.com/view/FCAM/2019/ENU/?guid=GUID-FFEA8456-2A5E-4D04-A1A7-E9DAB2AFA453" TargetMode="External"/><Relationship Id="rId1094" Type="http://schemas.openxmlformats.org/officeDocument/2006/relationships/hyperlink" Target="http://help-staging.autodesk.com/view/FCAM/2019/ENU/?guid=GUID-364F3550-FD1B-45D1-BCDE-CA61B6B35371" TargetMode="External"/><Relationship Id="rId1108" Type="http://schemas.openxmlformats.org/officeDocument/2006/relationships/hyperlink" Target="http://help-staging.autodesk.com/view/FCAM/2019/ENU/?guid=GUID-E6792E52-7C18-4172-9D50-59F7759FE7F1" TargetMode="External"/><Relationship Id="rId1315" Type="http://schemas.openxmlformats.org/officeDocument/2006/relationships/hyperlink" Target="http://help-staging.autodesk.com/view/FCAM/2019/ENU/?guid=GUID-F0456DE7-1DAE-4FE2-95A9-66EE3FE525A8" TargetMode="External"/><Relationship Id="rId117" Type="http://schemas.openxmlformats.org/officeDocument/2006/relationships/hyperlink" Target="http://help-staging.autodesk.com/view/FCAM/2019/ENU/?guid=GUID-234CCEF6-4569-4ACB-984E-D93088516AF4" TargetMode="External"/><Relationship Id="rId671" Type="http://schemas.openxmlformats.org/officeDocument/2006/relationships/hyperlink" Target="http://help-staging.autodesk.com/view/FCAM/2019/ENU/?guid=GUID-38A86E29-A4DB-4D32-A501-FDC0C9DD7111" TargetMode="External"/><Relationship Id="rId769" Type="http://schemas.openxmlformats.org/officeDocument/2006/relationships/hyperlink" Target="http://help-staging.autodesk.com/view/FCAM/2019/ENU/?guid=GUID-F7BA8040-9CE5-4C30-B6E0-E6B5C6D2AA64" TargetMode="External"/><Relationship Id="rId976" Type="http://schemas.openxmlformats.org/officeDocument/2006/relationships/hyperlink" Target="http://help-staging.autodesk.com/view/FCAM/2019/ENU/?guid=GUID-41B860FF-649A-46E3-8314-8A9721705A92" TargetMode="External"/><Relationship Id="rId1399" Type="http://schemas.openxmlformats.org/officeDocument/2006/relationships/hyperlink" Target="http://help-staging.autodesk.com/view/FCAM/2019/ENU/?guid=GUID-E0D2637F-9F37-46E6-BF84-76BC838DBF72" TargetMode="External"/><Relationship Id="rId324" Type="http://schemas.openxmlformats.org/officeDocument/2006/relationships/hyperlink" Target="http://help-staging.autodesk.com/view/FCAM/2019/ENU/?guid=GUID-AB77366B-C968-48F5-8637-EF8F249CF441" TargetMode="External"/><Relationship Id="rId531" Type="http://schemas.openxmlformats.org/officeDocument/2006/relationships/hyperlink" Target="http://help-staging.autodesk.com/view/FCAM/2019/ENU/?guid=GUID-5FA77C36-6266-4F92-BC40-ACCD0B125E97" TargetMode="External"/><Relationship Id="rId629" Type="http://schemas.openxmlformats.org/officeDocument/2006/relationships/hyperlink" Target="http://help-staging.autodesk.com/view/FCAM/2019/ENU/?guid=GUID-711EBD55-0EFE-43AE-B677-B99939A5490A" TargetMode="External"/><Relationship Id="rId1161" Type="http://schemas.openxmlformats.org/officeDocument/2006/relationships/hyperlink" Target="http://help-staging.autodesk.com/view/FCAM/2019/ENU/?guid=GUID-9D72609A-A1CC-452C-9BE0-7C9AE4BC4AF8" TargetMode="External"/><Relationship Id="rId1259" Type="http://schemas.openxmlformats.org/officeDocument/2006/relationships/hyperlink" Target="http://help-staging.autodesk.com/view/FCAM/2019/ENU/?guid=GUID-A47E643D-D058-4122-9234-7AC9B8A1E506" TargetMode="External"/><Relationship Id="rId1466" Type="http://schemas.openxmlformats.org/officeDocument/2006/relationships/hyperlink" Target="http://help-staging.autodesk.com/view/FCAM/2019/ENU/?guid=GUID-9B11EAB0-870B-485A-9571-F4C58EF738CA" TargetMode="External"/><Relationship Id="rId836" Type="http://schemas.openxmlformats.org/officeDocument/2006/relationships/hyperlink" Target="http://help-staging.autodesk.com/view/FCAM/2019/ENU/?guid=GUID-11A02A89-B98C-4C50-B5B9-D9EA68DEA85F" TargetMode="External"/><Relationship Id="rId1021" Type="http://schemas.openxmlformats.org/officeDocument/2006/relationships/hyperlink" Target="http://help-staging.autodesk.com/view/FCAM/2019/ENU/?guid=GUID-7280BAD9-80C9-4CC8-A2E0-9190BB7B1C1E" TargetMode="External"/><Relationship Id="rId1119" Type="http://schemas.openxmlformats.org/officeDocument/2006/relationships/hyperlink" Target="http://help-staging.autodesk.com/view/FCAM/2019/ENU/?guid=GUID-442BB0B0-8912-4E3D-8218-3709523F0615" TargetMode="External"/><Relationship Id="rId1673" Type="http://schemas.openxmlformats.org/officeDocument/2006/relationships/hyperlink" Target="http://help-staging.autodesk.com/view/FCAM/2019/ENU/?guid=GUID-19C3B96C-40F9-410E-AEDA-66ACAF2CE19D" TargetMode="External"/><Relationship Id="rId903" Type="http://schemas.openxmlformats.org/officeDocument/2006/relationships/hyperlink" Target="http://help-staging.autodesk.com/view/FCAM/2019/ENU/?guid=GUID-4336D15A-3A6F-4D97-88B6-65157BD4043E" TargetMode="External"/><Relationship Id="rId1326" Type="http://schemas.openxmlformats.org/officeDocument/2006/relationships/hyperlink" Target="http://help-staging.autodesk.com/view/FCAM/2019/ENU/?guid=GUID-55F00360-7EDF-4C56-9205-9E848F8976F8" TargetMode="External"/><Relationship Id="rId1533" Type="http://schemas.openxmlformats.org/officeDocument/2006/relationships/hyperlink" Target="http://help-staging.autodesk.com/view/FCAM/2019/ENU/?guid=GUID-6D2C49CB-A4AE-4382-ABB4-A5565825D779" TargetMode="External"/><Relationship Id="rId32" Type="http://schemas.openxmlformats.org/officeDocument/2006/relationships/hyperlink" Target="http://help-staging.autodesk.com/view/FCAM/2019/ENU/?guid=GUID-56BD88FB-6809-47AF-A5AD-0FFCC845E91B" TargetMode="External"/><Relationship Id="rId1600" Type="http://schemas.openxmlformats.org/officeDocument/2006/relationships/hyperlink" Target="http://help-staging.autodesk.com/view/FCAM/2019/ENU/?guid=GUID-FCA7772E-818B-4E2A-A694-72061CBD42AD" TargetMode="External"/><Relationship Id="rId181" Type="http://schemas.openxmlformats.org/officeDocument/2006/relationships/hyperlink" Target="http://help-staging.autodesk.com/view/FCAM/2019/ENU/?guid=GUID-CD745993-DA0B-41C8-AF51-25CBD3E4C690" TargetMode="External"/><Relationship Id="rId279" Type="http://schemas.openxmlformats.org/officeDocument/2006/relationships/hyperlink" Target="http://help-staging.autodesk.com/view/FCAM/2019/ENU/?guid=GUID-7E7C5B68-4229-46E5-A5DF-6C6D98D732E6" TargetMode="External"/><Relationship Id="rId486" Type="http://schemas.openxmlformats.org/officeDocument/2006/relationships/hyperlink" Target="http://help-staging.autodesk.com/view/FCAM/2019/ENU/?guid=GUID-E909CC4D-437F-4838-B8E7-A57B22591EF5" TargetMode="External"/><Relationship Id="rId693" Type="http://schemas.openxmlformats.org/officeDocument/2006/relationships/hyperlink" Target="http://help-staging.autodesk.com/view/FCAM/2019/ENU/?guid=GUID-58F1A3EC-5D2E-4A15-9505-84BDD4EF4DDB" TargetMode="External"/><Relationship Id="rId139" Type="http://schemas.openxmlformats.org/officeDocument/2006/relationships/hyperlink" Target="http://help-staging.autodesk.com/view/FCAM/2019/ENU/?guid=GUID-0675A58D-8690-46EB-AE10-296865173E8A" TargetMode="External"/><Relationship Id="rId346" Type="http://schemas.openxmlformats.org/officeDocument/2006/relationships/hyperlink" Target="http://help-staging.autodesk.com/view/FCAM/2019/ENU/?guid=GUID-FC212BCF-D5D9-4A3C-A6F1-11C065264A78" TargetMode="External"/><Relationship Id="rId553" Type="http://schemas.openxmlformats.org/officeDocument/2006/relationships/hyperlink" Target="http://help-staging.autodesk.com/view/FCAM/2019/ENU/?guid=GUID-677A07DA-81CE-4822-B29B-5D682DA0918E" TargetMode="External"/><Relationship Id="rId760" Type="http://schemas.openxmlformats.org/officeDocument/2006/relationships/hyperlink" Target="http://help-staging.autodesk.com/view/FCAM/2019/ENU/?guid=GUID-6DCAF17A-23C6-4F5D-9982-6884834FB7E4" TargetMode="External"/><Relationship Id="rId998" Type="http://schemas.openxmlformats.org/officeDocument/2006/relationships/hyperlink" Target="http://help-staging.autodesk.com/view/FCAM/2019/ENU/?guid=GUID-3BCE6430-EB98-4A20-AF19-C712A0192E23" TargetMode="External"/><Relationship Id="rId1183" Type="http://schemas.openxmlformats.org/officeDocument/2006/relationships/hyperlink" Target="http://help-staging.autodesk.com/view/FCAM/2019/ENU/?guid=GUID-BA0EA501-1B75-4F36-B1E0-990E370DC2CC" TargetMode="External"/><Relationship Id="rId1390" Type="http://schemas.openxmlformats.org/officeDocument/2006/relationships/hyperlink" Target="http://help-staging.autodesk.com/view/FCAM/2019/ENU/?guid=GUID-5435A99B-03AA-4071-8E7A-8433E0035BC0" TargetMode="External"/><Relationship Id="rId206" Type="http://schemas.openxmlformats.org/officeDocument/2006/relationships/hyperlink" Target="http://help-staging.autodesk.com/view/FCAM/2019/ENU/?guid=GUID-23049389-0068-4FC6-B745-D98BACE36C84" TargetMode="External"/><Relationship Id="rId413" Type="http://schemas.openxmlformats.org/officeDocument/2006/relationships/hyperlink" Target="http://help-staging.autodesk.com/view/FCAM/2019/ENU/?guid=GUID-DAAA33F2-D92E-4575-90F9-B813F4D91EF1" TargetMode="External"/><Relationship Id="rId858" Type="http://schemas.openxmlformats.org/officeDocument/2006/relationships/hyperlink" Target="http://help-staging.autodesk.com/view/FCAM/2019/ENU/?guid=GUID-6EDC645B-D039-47D7-ADED-F88427ECCEDD" TargetMode="External"/><Relationship Id="rId1043" Type="http://schemas.openxmlformats.org/officeDocument/2006/relationships/hyperlink" Target="http://help-staging.autodesk.com/view/FCAM/2019/ENU/?guid=GUID-001A4F91-E181-49D4-98FF-52A551FB74F8" TargetMode="External"/><Relationship Id="rId1488" Type="http://schemas.openxmlformats.org/officeDocument/2006/relationships/hyperlink" Target="http://help-staging.autodesk.com/view/FCAM/2019/ENU/?guid=GUID-EA0E4F09-D6C3-4BE2-B400-646FEF0C6C68" TargetMode="External"/><Relationship Id="rId620" Type="http://schemas.openxmlformats.org/officeDocument/2006/relationships/hyperlink" Target="http://help-staging.autodesk.com/view/FCAM/2019/ENU/?guid=GUID-6CFBBFC3-4DA6-44B7-B47F-9B7B0141554F" TargetMode="External"/><Relationship Id="rId718" Type="http://schemas.openxmlformats.org/officeDocument/2006/relationships/hyperlink" Target="http://help-staging.autodesk.com/view/FCAM/2019/ENU/?guid=GUID-C45C9F4C-3090-41E3-BE51-7EE19A896D28" TargetMode="External"/><Relationship Id="rId925" Type="http://schemas.openxmlformats.org/officeDocument/2006/relationships/hyperlink" Target="http://help-staging.autodesk.com/view/FCAM/2019/ENU/?guid=GUID-1051DBFF-357D-4E28-AC42-5FF8E4EA815B" TargetMode="External"/><Relationship Id="rId1250" Type="http://schemas.openxmlformats.org/officeDocument/2006/relationships/hyperlink" Target="http://help-staging.autodesk.com/view/FCAM/2019/ENU/?guid=GUID-4336D15A-3A6F-4D97-88B6-65157BD4043E" TargetMode="External"/><Relationship Id="rId1348" Type="http://schemas.openxmlformats.org/officeDocument/2006/relationships/hyperlink" Target="http://help-staging.autodesk.com/view/FCAM/2019/ENU/?guid=GUID-E60539DF-2A76-4923-AC55-5459D987DFCF" TargetMode="External"/><Relationship Id="rId1555" Type="http://schemas.openxmlformats.org/officeDocument/2006/relationships/hyperlink" Target="http://help-staging.autodesk.com/view/FCAM/2019/ENU/?guid=GUID-82DD5B11-6AAE-44B9-89D9-8B6C8886056C" TargetMode="External"/><Relationship Id="rId1110" Type="http://schemas.openxmlformats.org/officeDocument/2006/relationships/hyperlink" Target="http://help-staging.autodesk.com/view/FCAM/2019/ENU/?guid=GUID-416FD668-4371-4D94-83F3-D497253515B3" TargetMode="External"/><Relationship Id="rId1208" Type="http://schemas.openxmlformats.org/officeDocument/2006/relationships/hyperlink" Target="http://help-staging.autodesk.com/view/FCAM/2019/ENU/?guid=GUID-BA0ECAB1-0709-469E-B6FA-ADA214343EB7" TargetMode="External"/><Relationship Id="rId1415" Type="http://schemas.openxmlformats.org/officeDocument/2006/relationships/hyperlink" Target="http://help-staging.autodesk.com/view/FCAM/2019/ENU/?guid=GUID-982F61DF-565A-4B8F-A238-6B8A24C48813" TargetMode="External"/><Relationship Id="rId54" Type="http://schemas.openxmlformats.org/officeDocument/2006/relationships/hyperlink" Target="http://help-staging.autodesk.com/view/FCAM/2019/ENU/?guid=GUID-D0114EE4-7E42-4CD9-ABDC-BAA02385E1B0" TargetMode="External"/><Relationship Id="rId1622" Type="http://schemas.openxmlformats.org/officeDocument/2006/relationships/hyperlink" Target="http://help-staging.autodesk.com/view/FCAM/2019/ENU/?guid=GUID-BB5BFB8E-F86C-4CD5-B5DF-ACC0C29F16E2" TargetMode="External"/><Relationship Id="rId270" Type="http://schemas.openxmlformats.org/officeDocument/2006/relationships/hyperlink" Target="http://help-staging.autodesk.com/view/FCAM/2019/ENU/?guid=GUID-30EECB61-2DD7-4949-AA1E-8F663ACA9688" TargetMode="External"/><Relationship Id="rId130" Type="http://schemas.openxmlformats.org/officeDocument/2006/relationships/hyperlink" Target="http://help-staging.autodesk.com/view/FCAM/2019/ENU/?guid=GUID-45865C22-C8D9-4893-9B9C-80CF9F772250" TargetMode="External"/><Relationship Id="rId368" Type="http://schemas.openxmlformats.org/officeDocument/2006/relationships/hyperlink" Target="http://help-staging.autodesk.com/view/FCAM/2019/ENU/?guid=GUID-E197F6AD-4FC7-4EA6-8F8B-00CCCF45E978" TargetMode="External"/><Relationship Id="rId575" Type="http://schemas.openxmlformats.org/officeDocument/2006/relationships/hyperlink" Target="http://help-staging.autodesk.com/view/FCAM/2019/ENU/?guid=GUID-84182F66-2E2B-4B22-B6BC-914EFCBD4233" TargetMode="External"/><Relationship Id="rId782" Type="http://schemas.openxmlformats.org/officeDocument/2006/relationships/hyperlink" Target="http://help-staging.autodesk.com/view/FCAM/2019/ENU/?guid=GUID-0E38F825-7BFB-4C17-8FD6-F0E219594B25" TargetMode="External"/><Relationship Id="rId228" Type="http://schemas.openxmlformats.org/officeDocument/2006/relationships/hyperlink" Target="http://help-staging.autodesk.com/view/FCAM/2019/ENU/?guid=GUID-A761C1DA-F69A-496A-BAC7-BF106FC69A2C" TargetMode="External"/><Relationship Id="rId435" Type="http://schemas.openxmlformats.org/officeDocument/2006/relationships/hyperlink" Target="http://help-staging.autodesk.com/view/FCAM/2019/ENU/?guid=GUID-2A68F1CE-541A-4557-9BB4-681C67977576" TargetMode="External"/><Relationship Id="rId642" Type="http://schemas.openxmlformats.org/officeDocument/2006/relationships/hyperlink" Target="http://help-staging.autodesk.com/view/FCAM/2019/ENU/?guid=GUID-C94BB20E-587A-4521-8B93-54C1F2EB87F8" TargetMode="External"/><Relationship Id="rId1065" Type="http://schemas.openxmlformats.org/officeDocument/2006/relationships/hyperlink" Target="http://help-staging.autodesk.com/view/FCAM/2019/ENU/?guid=GUID-1F9479AC-A819-433E-93CE-248AE4BA1B3F" TargetMode="External"/><Relationship Id="rId1272" Type="http://schemas.openxmlformats.org/officeDocument/2006/relationships/hyperlink" Target="http://help-staging.autodesk.com/view/FCAM/2019/ENU/?guid=GUID-64E08E9D-0727-4421-AEF9-4ABAA05BE98F" TargetMode="External"/><Relationship Id="rId502" Type="http://schemas.openxmlformats.org/officeDocument/2006/relationships/hyperlink" Target="http://help-staging.autodesk.com/view/FCAM/2019/ENU/?guid=GUID-73049527-77C2-4DF0-A3F9-2D67E7557B94" TargetMode="External"/><Relationship Id="rId947" Type="http://schemas.openxmlformats.org/officeDocument/2006/relationships/hyperlink" Target="http://help-staging.autodesk.com/view/FCAM/2019/ENU/?guid=GUID-371EC113-A448-4050-A8D6-95DAA76589D3" TargetMode="External"/><Relationship Id="rId1132" Type="http://schemas.openxmlformats.org/officeDocument/2006/relationships/hyperlink" Target="http://help-staging.autodesk.com/view/FCAM/2019/ENU/?guid=GUID-47425CAF-85E5-4452-BC94-934CC4C85F09" TargetMode="External"/><Relationship Id="rId1577" Type="http://schemas.openxmlformats.org/officeDocument/2006/relationships/hyperlink" Target="http://help-staging.autodesk.com/view/FCAM/2019/ENU/?guid=GUID-03349973-5939-416B-8FA1-BA08DC8640DA" TargetMode="External"/><Relationship Id="rId76" Type="http://schemas.openxmlformats.org/officeDocument/2006/relationships/hyperlink" Target="http://help-staging.autodesk.com/view/FCAM/2019/ENU/?guid=GUID-BDBE63C1-740E-480C-BD09-5904BF3789E2" TargetMode="External"/><Relationship Id="rId807" Type="http://schemas.openxmlformats.org/officeDocument/2006/relationships/hyperlink" Target="http://help-staging.autodesk.com/view/FCAM/2019/ENU/?guid=GUID-F9E28E6D-CCD1-45B1-9A37-19586030134F" TargetMode="External"/><Relationship Id="rId1437" Type="http://schemas.openxmlformats.org/officeDocument/2006/relationships/hyperlink" Target="http://help-staging.autodesk.com/view/FCAM/2019/ENU/?guid=GUID-B59DE57E-F08E-4835-A196-795F18AE1564" TargetMode="External"/><Relationship Id="rId1644" Type="http://schemas.openxmlformats.org/officeDocument/2006/relationships/hyperlink" Target="http://help-staging.autodesk.com/view/FCAM/2019/ENU/?guid=GUID-D38F3BC3-C342-4B05-BEA2-8B29469030D0" TargetMode="External"/><Relationship Id="rId1504" Type="http://schemas.openxmlformats.org/officeDocument/2006/relationships/hyperlink" Target="http://help-staging.autodesk.com/view/FCAM/2019/ENU/?guid=GUID-70BCBD9A-B70B-4AAC-B3ED-77DE96D8892A" TargetMode="External"/><Relationship Id="rId292" Type="http://schemas.openxmlformats.org/officeDocument/2006/relationships/hyperlink" Target="http://help-staging.autodesk.com/view/FCAM/2019/ENU/?guid=GUID-B2D6D3ED-E4D8-4136-B2CB-08CD2C63B2A7" TargetMode="External"/><Relationship Id="rId597" Type="http://schemas.openxmlformats.org/officeDocument/2006/relationships/hyperlink" Target="http://help-staging.autodesk.com/view/FCAM/2019/ENU/?guid=GUID-B7038103-EE81-407B-BB88-579997906D9B" TargetMode="External"/><Relationship Id="rId152" Type="http://schemas.openxmlformats.org/officeDocument/2006/relationships/hyperlink" Target="http://help-staging.autodesk.com/view/FCAM/2019/ENU/?guid=GUID-6AA42BE0-C377-47DD-A692-5D401280F329" TargetMode="External"/><Relationship Id="rId457" Type="http://schemas.openxmlformats.org/officeDocument/2006/relationships/hyperlink" Target="http://help-staging.autodesk.com/view/FCAM/2019/ENU/?guid=GUID-2DC74DD6-D627-4D7E-9444-427BECF76EBF" TargetMode="External"/><Relationship Id="rId1087" Type="http://schemas.openxmlformats.org/officeDocument/2006/relationships/hyperlink" Target="http://help-staging.autodesk.com/view/FCAM/2019/ENU/?guid=GUID-1F342BFE-AF1F-475A-91DF-3BE25C1A8EC6" TargetMode="External"/><Relationship Id="rId1294" Type="http://schemas.openxmlformats.org/officeDocument/2006/relationships/hyperlink" Target="http://help-staging.autodesk.com/view/FCAM/2019/ENU/?guid=GUID-8C7CB2C4-6291-4FF0-9CDC-754441684C62" TargetMode="External"/><Relationship Id="rId664" Type="http://schemas.openxmlformats.org/officeDocument/2006/relationships/hyperlink" Target="http://help-staging.autodesk.com/view/FCAM/2019/ENU/?guid=GUID-F55C4C91-9E59-4D8E-A51C-EE9D5CA66DBF" TargetMode="External"/><Relationship Id="rId871" Type="http://schemas.openxmlformats.org/officeDocument/2006/relationships/hyperlink" Target="http://help-staging.autodesk.com/view/FCAM/2019/ENU/?guid=GUID-AD4C44CC-F116-4CD1-87C6-7751F24EF202" TargetMode="External"/><Relationship Id="rId969" Type="http://schemas.openxmlformats.org/officeDocument/2006/relationships/hyperlink" Target="http://help-staging.autodesk.com/view/FCAM/2019/ENU/?guid=GUID-1B72CD6F-97FE-4C2C-BC35-73F2CC4C4BE1" TargetMode="External"/><Relationship Id="rId1599" Type="http://schemas.openxmlformats.org/officeDocument/2006/relationships/hyperlink" Target="http://help-staging.autodesk.com/view/FCAM/2019/ENU/?guid=GUID-ED1B432F-35CD-47DB-BE06-4B95FBF1181D" TargetMode="External"/><Relationship Id="rId317" Type="http://schemas.openxmlformats.org/officeDocument/2006/relationships/hyperlink" Target="http://help-staging.autodesk.com/view/FCAM/2019/ENU/?guid=GUID-12EA0117-D909-4322-AB1F-572A4A321A92" TargetMode="External"/><Relationship Id="rId524" Type="http://schemas.openxmlformats.org/officeDocument/2006/relationships/hyperlink" Target="http://help-staging.autodesk.com/view/FCAM/2019/ENU/?guid=GUID-2FC5B322-08D9-4686-B174-030A820FDE1F" TargetMode="External"/><Relationship Id="rId731" Type="http://schemas.openxmlformats.org/officeDocument/2006/relationships/hyperlink" Target="http://help-staging.autodesk.com/view/FCAM/2019/ENU/?guid=GUID-E6A0B4FE-219F-4BEE-8968-9C326C9A7254" TargetMode="External"/><Relationship Id="rId1154" Type="http://schemas.openxmlformats.org/officeDocument/2006/relationships/hyperlink" Target="http://help-staging.autodesk.com/view/FCAM/2019/ENU/?guid=GUID-FD1FFF28-3529-4216-90E6-8796874ED16B" TargetMode="External"/><Relationship Id="rId1361" Type="http://schemas.openxmlformats.org/officeDocument/2006/relationships/hyperlink" Target="http://help-staging.autodesk.com/view/FCAM/2019/ENU/?guid=GUID-A6F3D09B-F53F-42DB-BA1E-835E025553C7" TargetMode="External"/><Relationship Id="rId1459" Type="http://schemas.openxmlformats.org/officeDocument/2006/relationships/hyperlink" Target="http://help-staging.autodesk.com/view/FCAM/2019/ENU/?guid=GUID-E28D9DD2-E3CE-4D2A-867E-BE4BA75F8819" TargetMode="External"/><Relationship Id="rId98" Type="http://schemas.openxmlformats.org/officeDocument/2006/relationships/hyperlink" Target="http://help-staging.autodesk.com/view/FCAM/2019/ENU/?guid=GUID-28F2F30A-D9E0-4285-B7D0-1130E60932F3" TargetMode="External"/><Relationship Id="rId829" Type="http://schemas.openxmlformats.org/officeDocument/2006/relationships/hyperlink" Target="http://help-staging.autodesk.com/view/FCAM/2019/ENU/?guid=GUID-3E4577CD-D6A7-4DE0-803F-D4B06AE408E2" TargetMode="External"/><Relationship Id="rId1014" Type="http://schemas.openxmlformats.org/officeDocument/2006/relationships/hyperlink" Target="http://help-staging.autodesk.com/view/FCAM/2019/ENU/?guid=GUID-9E20BC9A-ACA9-43F1-9800-0924551893BB" TargetMode="External"/><Relationship Id="rId1221" Type="http://schemas.openxmlformats.org/officeDocument/2006/relationships/hyperlink" Target="http://help-staging.autodesk.com/view/FCAM/2019/ENU/?guid=GUID-9C9FE707-92F7-43EB-9F6C-1A81F2AA401C" TargetMode="External"/><Relationship Id="rId1666" Type="http://schemas.openxmlformats.org/officeDocument/2006/relationships/hyperlink" Target="http://help-staging.autodesk.com/view/FCAM/2019/ENU/?guid=GUID-4B7424A2-9C7D-4308-8735-3462290774A9" TargetMode="External"/><Relationship Id="rId1319" Type="http://schemas.openxmlformats.org/officeDocument/2006/relationships/hyperlink" Target="http://help-staging.autodesk.com/view/FCAM/2019/ENU/?guid=GUID-B24F9E8E-FE60-44BA-AF5C-689E4C1D7CF6" TargetMode="External"/><Relationship Id="rId1526" Type="http://schemas.openxmlformats.org/officeDocument/2006/relationships/hyperlink" Target="http://help-staging.autodesk.com/view/FCAM/2019/ENU/?guid=GUID-D794F6C5-C4FF-46E1-9634-A9A96D734DF2" TargetMode="External"/><Relationship Id="rId25" Type="http://schemas.openxmlformats.org/officeDocument/2006/relationships/hyperlink" Target="http://help-staging.autodesk.com/view/FCAM/2019/ENU/?guid=GUID-CC482AED-1BDB-470D-BB79-049BA5B77577" TargetMode="External"/><Relationship Id="rId174" Type="http://schemas.openxmlformats.org/officeDocument/2006/relationships/hyperlink" Target="http://help-staging.autodesk.com/view/FCAM/2019/ENU/?guid=GUID-62DCF81D-4DDF-4D5E-AC2C-140B2A78462C" TargetMode="External"/><Relationship Id="rId381" Type="http://schemas.openxmlformats.org/officeDocument/2006/relationships/hyperlink" Target="http://help-staging.autodesk.com/view/FCAM/2019/ENU/?guid=GUID-76C20FC1-011F-46FE-B53A-BB89DAD7BD74" TargetMode="External"/><Relationship Id="rId241" Type="http://schemas.openxmlformats.org/officeDocument/2006/relationships/hyperlink" Target="http://help-staging.autodesk.com/view/FCAM/2019/ENU/?guid=GUID-9D936BD3-F25F-42F4-AB9A-03E89D50A573" TargetMode="External"/><Relationship Id="rId479" Type="http://schemas.openxmlformats.org/officeDocument/2006/relationships/hyperlink" Target="http://help-staging.autodesk.com/view/FCAM/2019/ENU/?guid=GUID-9CE70BC6-ED7D-4A05-B0A6-62A1630DF165" TargetMode="External"/><Relationship Id="rId686" Type="http://schemas.openxmlformats.org/officeDocument/2006/relationships/hyperlink" Target="http://help-staging.autodesk.com/view/FCAM/2019/ENU/?guid=GUID-F8720E52-9A29-4842-98C6-549E1AF7206B" TargetMode="External"/><Relationship Id="rId893" Type="http://schemas.openxmlformats.org/officeDocument/2006/relationships/hyperlink" Target="http://help-staging.autodesk.com/view/FCAM/2019/ENU/?guid=GUID-0C2235B2-2359-4ACC-AA00-15E37CF67345" TargetMode="External"/><Relationship Id="rId339" Type="http://schemas.openxmlformats.org/officeDocument/2006/relationships/hyperlink" Target="http://help-staging.autodesk.com/view/FCAM/2019/ENU/?guid=GUID-6F3A528F-70E5-45D1-B0A6-3E59F54014C0" TargetMode="External"/><Relationship Id="rId546" Type="http://schemas.openxmlformats.org/officeDocument/2006/relationships/hyperlink" Target="http://help-staging.autodesk.com/view/FCAM/2019/ENU/?guid=GUID-879F95A7-7C26-4B5A-8D94-9EAD5AF2C006" TargetMode="External"/><Relationship Id="rId753" Type="http://schemas.openxmlformats.org/officeDocument/2006/relationships/hyperlink" Target="http://help-staging.autodesk.com/view/FCAM/2019/ENU/?guid=GUID-9F1A018A-32DE-4076-9148-D18967B12519" TargetMode="External"/><Relationship Id="rId1176" Type="http://schemas.openxmlformats.org/officeDocument/2006/relationships/hyperlink" Target="http://help-staging.autodesk.com/view/FCAM/2019/ENU/?guid=GUID-BC104C63-01D2-4EBC-BCF5-E7A4174D1955" TargetMode="External"/><Relationship Id="rId1383" Type="http://schemas.openxmlformats.org/officeDocument/2006/relationships/hyperlink" Target="http://help-staging.autodesk.com/view/FCAM/2019/ENU/?guid=GUID-727CE2D6-A51D-4E7F-BAE9-E6A9231013ED" TargetMode="External"/><Relationship Id="rId101" Type="http://schemas.openxmlformats.org/officeDocument/2006/relationships/hyperlink" Target="http://help-staging.autodesk.com/view/FCAM/2019/ENU/?guid=GUID-FCA3C2D5-A64D-4BEE-9836-09A08D0A6CEC" TargetMode="External"/><Relationship Id="rId406" Type="http://schemas.openxmlformats.org/officeDocument/2006/relationships/hyperlink" Target="http://help-staging.autodesk.com/view/FCAM/2019/ENU/?guid=GUID-7FC1E4A9-7160-4E40-80BC-A39B10ECE203" TargetMode="External"/><Relationship Id="rId960" Type="http://schemas.openxmlformats.org/officeDocument/2006/relationships/hyperlink" Target="http://help-staging.autodesk.com/view/FCAM/2019/ENU/?guid=GUID-93389878-2CC2-444F-B057-9212D811943A" TargetMode="External"/><Relationship Id="rId1036" Type="http://schemas.openxmlformats.org/officeDocument/2006/relationships/hyperlink" Target="http://help-staging.autodesk.com/view/FCAM/2019/ENU/?guid=GUID-D70A40BA-232B-46C6-A9AC-9098EDB7E315" TargetMode="External"/><Relationship Id="rId1243" Type="http://schemas.openxmlformats.org/officeDocument/2006/relationships/hyperlink" Target="http://help-staging.autodesk.com/view/FCAM/2019/ENU/?guid=GUID-3B3488DF-C17B-4F5B-92F8-B754D0CCE7F9" TargetMode="External"/><Relationship Id="rId1590" Type="http://schemas.openxmlformats.org/officeDocument/2006/relationships/hyperlink" Target="http://help-staging.autodesk.com/view/FCAM/2019/ENU/?guid=GUID-3E08C8C0-B585-4CFA-BC32-91D8B38AEFB8" TargetMode="External"/><Relationship Id="rId613" Type="http://schemas.openxmlformats.org/officeDocument/2006/relationships/hyperlink" Target="http://help-staging.autodesk.com/view/FCAM/2019/ENU/?guid=GUID-DBAA8051-8E10-4947-A066-76E1126A5629" TargetMode="External"/><Relationship Id="rId820" Type="http://schemas.openxmlformats.org/officeDocument/2006/relationships/hyperlink" Target="http://help-staging.autodesk.com/view/FCAM/2019/ENU/?guid=GUID-08EB45D3-DB83-4E76-A3A6-C40B5A98E4A7" TargetMode="External"/><Relationship Id="rId918" Type="http://schemas.openxmlformats.org/officeDocument/2006/relationships/hyperlink" Target="http://help-staging.autodesk.com/view/FCAM/2019/ENU/?guid=GUID-58771A09-BEED-4E5A-B8AA-890BA151A3A7" TargetMode="External"/><Relationship Id="rId1450" Type="http://schemas.openxmlformats.org/officeDocument/2006/relationships/hyperlink" Target="http://help-staging.autodesk.com/view/FCAM/2019/ENU/?guid=GUID-76F279E9-BD89-4FD5-89F8-A97377B56A90" TargetMode="External"/><Relationship Id="rId1548" Type="http://schemas.openxmlformats.org/officeDocument/2006/relationships/hyperlink" Target="http://help-staging.autodesk.com/view/FCAM/2019/ENU/?guid=GUID-319DFA7C-5BB0-473E-8DDA-994FE8FD7F33" TargetMode="External"/><Relationship Id="rId1103" Type="http://schemas.openxmlformats.org/officeDocument/2006/relationships/hyperlink" Target="http://help-staging.autodesk.com/view/FCAM/2019/ENU/?guid=GUID-4F5EBD81-1EE9-4AFF-A264-34A910B6B305" TargetMode="External"/><Relationship Id="rId1310" Type="http://schemas.openxmlformats.org/officeDocument/2006/relationships/hyperlink" Target="http://help-staging.autodesk.com/view/FCAM/2019/ENU/?guid=GUID-A461C88A-FA6E-458E-91E3-575F8C3CD4C1" TargetMode="External"/><Relationship Id="rId1408" Type="http://schemas.openxmlformats.org/officeDocument/2006/relationships/hyperlink" Target="http://help-staging.autodesk.com/view/FCAM/2019/ENU/?guid=GUID-18AB80FF-3A73-4D80-A9BD-C7B6A7020E72" TargetMode="External"/><Relationship Id="rId47" Type="http://schemas.openxmlformats.org/officeDocument/2006/relationships/hyperlink" Target="http://help-staging.autodesk.com/view/FCAM/2019/ENU/?guid=GUID-A6DDA077-86AC-4CB1-A53D-28FA3451A2E9" TargetMode="External"/><Relationship Id="rId1615" Type="http://schemas.openxmlformats.org/officeDocument/2006/relationships/hyperlink" Target="http://help-staging.autodesk.com/view/FCAM/2019/ENU/?guid=GUID-ED1A4C53-56DD-4F8A-A138-D2DDC8A8B193" TargetMode="External"/><Relationship Id="rId196" Type="http://schemas.openxmlformats.org/officeDocument/2006/relationships/hyperlink" Target="http://help-staging.autodesk.com/view/FCAM/2019/ENU/?guid=GUID-E0179632-DA63-40B3-B1EF-CBBEA0B4CD3B" TargetMode="External"/><Relationship Id="rId263" Type="http://schemas.openxmlformats.org/officeDocument/2006/relationships/hyperlink" Target="http://help-staging.autodesk.com/view/FCAM/2019/ENU/?guid=GUID-BA68F56A-17B4-4B30-BF51-ED9CA7748008" TargetMode="External"/><Relationship Id="rId470" Type="http://schemas.openxmlformats.org/officeDocument/2006/relationships/hyperlink" Target="http://help-staging.autodesk.com/view/FCAM/2019/ENU/?guid=GUID-08F71504-1CEE-4163-8E15-2B7554E06C6A" TargetMode="External"/><Relationship Id="rId123" Type="http://schemas.openxmlformats.org/officeDocument/2006/relationships/hyperlink" Target="http://help-staging.autodesk.com/view/FCAM/2019/ENU/?guid=GUID-46E5BD85-EB2E-47EE-AA29-A0F0DAF12854" TargetMode="External"/><Relationship Id="rId330" Type="http://schemas.openxmlformats.org/officeDocument/2006/relationships/hyperlink" Target="http://help-staging.autodesk.com/view/FCAM/2019/ENU/?guid=GUID-20F121E4-9686-4BCC-968D-D9A53682F945" TargetMode="External"/><Relationship Id="rId568" Type="http://schemas.openxmlformats.org/officeDocument/2006/relationships/hyperlink" Target="http://help-staging.autodesk.com/view/FCAM/2019/ENU/?guid=GUID-B3ABC375-915F-41D6-B49E-C8C31EB1AA3B" TargetMode="External"/><Relationship Id="rId775" Type="http://schemas.openxmlformats.org/officeDocument/2006/relationships/hyperlink" Target="http://help-staging.autodesk.com/view/FCAM/2019/ENU/?guid=GUID-6CF8C0AB-736B-4D5E-9BAF-994BBB47266D" TargetMode="External"/><Relationship Id="rId982" Type="http://schemas.openxmlformats.org/officeDocument/2006/relationships/hyperlink" Target="http://help-staging.autodesk.com/view/FCAM/2019/ENU/?guid=GUID-B04CF897-44A8-4434-B2CB-AC229160BAB2" TargetMode="External"/><Relationship Id="rId1198" Type="http://schemas.openxmlformats.org/officeDocument/2006/relationships/hyperlink" Target="http://help-staging.autodesk.com/view/FCAM/2019/ENU/?guid=GUID-6C005636-9BD8-460C-AD27-542D0774647E" TargetMode="External"/><Relationship Id="rId428" Type="http://schemas.openxmlformats.org/officeDocument/2006/relationships/hyperlink" Target="http://help-staging.autodesk.com/view/FCAM/2019/ENU/?guid=GUID-34D35326-DA10-4021-B464-939F4BABDF16" TargetMode="External"/><Relationship Id="rId635" Type="http://schemas.openxmlformats.org/officeDocument/2006/relationships/hyperlink" Target="http://help-staging.autodesk.com/view/FCAM/2019/ENU/?guid=GUID-386BE0D0-870A-4091-A948-6E6E4C7B5541" TargetMode="External"/><Relationship Id="rId842" Type="http://schemas.openxmlformats.org/officeDocument/2006/relationships/hyperlink" Target="http://help-staging.autodesk.com/view/FCAM/2019/ENU/?guid=GUID-5C4138D1-AF31-44B6-B4FC-17C7B484CF21" TargetMode="External"/><Relationship Id="rId1058" Type="http://schemas.openxmlformats.org/officeDocument/2006/relationships/hyperlink" Target="http://help-staging.autodesk.com/view/FCAM/2019/ENU/?guid=GUID-85D810AC-DCCE-48F7-BF71-7C2858435A12" TargetMode="External"/><Relationship Id="rId1265" Type="http://schemas.openxmlformats.org/officeDocument/2006/relationships/hyperlink" Target="http://help-staging.autodesk.com/view/FCAM/2019/ENU/?guid=GUID-47A9446A-5BBE-43A6-8401-F191F2952202" TargetMode="External"/><Relationship Id="rId1472" Type="http://schemas.openxmlformats.org/officeDocument/2006/relationships/hyperlink" Target="http://help-staging.autodesk.com/view/FCAM/2019/ENU/?guid=GUID-125DB72A-E811-412F-8C85-12DC5FF1B43E" TargetMode="External"/><Relationship Id="rId702" Type="http://schemas.openxmlformats.org/officeDocument/2006/relationships/hyperlink" Target="http://help-staging.autodesk.com/view/FCAM/2019/ENU/?guid=GUID-764EB141-4CAA-44F0-9629-73BDCEDA05F6" TargetMode="External"/><Relationship Id="rId1125" Type="http://schemas.openxmlformats.org/officeDocument/2006/relationships/hyperlink" Target="http://help-staging.autodesk.com/view/FCAM/2019/ENU/?guid=GUID-6C29BD75-DE01-48D4-AB6B-D70D48716CB6" TargetMode="External"/><Relationship Id="rId1332" Type="http://schemas.openxmlformats.org/officeDocument/2006/relationships/hyperlink" Target="http://help-staging.autodesk.com/view/FCAM/2019/ENU/?guid=GUID-E6F526AB-0BDF-4282-A000-857608B2F0FC" TargetMode="External"/><Relationship Id="rId69" Type="http://schemas.openxmlformats.org/officeDocument/2006/relationships/hyperlink" Target="http://help-staging.autodesk.com/view/FCAM/2019/ENU/?guid=GUID-8D067279-7B46-4A10-B6D5-08112C601D2A" TargetMode="External"/><Relationship Id="rId1637" Type="http://schemas.openxmlformats.org/officeDocument/2006/relationships/hyperlink" Target="http://help-staging.autodesk.com/view/FCAM/2019/ENU/?guid=GUID-9F19978C-EB8B-411C-AE1F-49BDD7E6279E" TargetMode="External"/><Relationship Id="rId285" Type="http://schemas.openxmlformats.org/officeDocument/2006/relationships/hyperlink" Target="http://help-staging.autodesk.com/view/FCAM/2019/ENU/?guid=GUID-6AC6B3BE-FB77-4EBB-ADAD-0A49F8A9E3E8" TargetMode="External"/><Relationship Id="rId492" Type="http://schemas.openxmlformats.org/officeDocument/2006/relationships/hyperlink" Target="http://help-staging.autodesk.com/view/FCAM/2019/ENU/?guid=GUID-C2FF3B8A-5B9B-4DBC-BED0-B37C26B0C318" TargetMode="External"/><Relationship Id="rId797" Type="http://schemas.openxmlformats.org/officeDocument/2006/relationships/hyperlink" Target="http://help-staging.autodesk.com/view/FCAM/2019/ENU/?guid=GUID-F9E28E6D-CCD1-45B1-9A37-19586030134F" TargetMode="External"/><Relationship Id="rId145" Type="http://schemas.openxmlformats.org/officeDocument/2006/relationships/hyperlink" Target="http://help-staging.autodesk.com/view/FCAM/2019/ENU/?guid=GUID-7EAA101E-A119-4D36-85D7-969261AED8E9" TargetMode="External"/><Relationship Id="rId352" Type="http://schemas.openxmlformats.org/officeDocument/2006/relationships/hyperlink" Target="http://help-staging.autodesk.com/view/FCAM/2019/ENU/?guid=GUID-AF651112-D191-4D55-B088-3AF0100B2A4F" TargetMode="External"/><Relationship Id="rId1287" Type="http://schemas.openxmlformats.org/officeDocument/2006/relationships/hyperlink" Target="http://help-staging.autodesk.com/view/FCAM/2019/ENU/?guid=GUID-CD46C958-07CB-496D-9D92-86C91873398C" TargetMode="External"/><Relationship Id="rId212" Type="http://schemas.openxmlformats.org/officeDocument/2006/relationships/hyperlink" Target="http://help-staging.autodesk.com/view/FCAM/2019/ENU/?guid=GUID-4696CB86-820F-44DE-8B0A-045F5B649337" TargetMode="External"/><Relationship Id="rId657" Type="http://schemas.openxmlformats.org/officeDocument/2006/relationships/hyperlink" Target="http://help-staging.autodesk.com/view/FCAM/2019/ENU/?guid=GUID-D94EC403-8A10-4E90-BB91-F6FDB4FCEA8D" TargetMode="External"/><Relationship Id="rId864" Type="http://schemas.openxmlformats.org/officeDocument/2006/relationships/hyperlink" Target="http://help-staging.autodesk.com/view/FCAM/2019/ENU/?guid=GUID-7731EF3F-074B-4AAC-940D-EBC5D39A1A56" TargetMode="External"/><Relationship Id="rId1494" Type="http://schemas.openxmlformats.org/officeDocument/2006/relationships/hyperlink" Target="http://help-staging.autodesk.com/view/FCAM/2019/ENU/?guid=GUID-974FCD71-4285-46BD-B82F-8D722E2E09C6" TargetMode="External"/><Relationship Id="rId517" Type="http://schemas.openxmlformats.org/officeDocument/2006/relationships/hyperlink" Target="http://help-staging.autodesk.com/view/FCAM/2019/ENU/?guid=GUID-81F3C992-CB8F-443E-AC14-1486140F9AA6" TargetMode="External"/><Relationship Id="rId724" Type="http://schemas.openxmlformats.org/officeDocument/2006/relationships/hyperlink" Target="http://help-staging.autodesk.com/view/FCAM/2019/ENU/?guid=GUID-3ED879DE-F10A-4477-8F8E-BC47F9FA65B7" TargetMode="External"/><Relationship Id="rId931" Type="http://schemas.openxmlformats.org/officeDocument/2006/relationships/hyperlink" Target="http://help-staging.autodesk.com/view/FCAM/2019/ENU/?guid=GUID-7DD1A11B-296F-4F28-88A0-F39C72AA8887" TargetMode="External"/><Relationship Id="rId1147" Type="http://schemas.openxmlformats.org/officeDocument/2006/relationships/hyperlink" Target="http://help-staging.autodesk.com/view/FCAM/2019/ENU/?guid=GUID-74C51735-08D2-416F-AC2E-19BCE25ED160" TargetMode="External"/><Relationship Id="rId1354" Type="http://schemas.openxmlformats.org/officeDocument/2006/relationships/hyperlink" Target="http://help-staging.autodesk.com/view/FCAM/2019/ENU/?guid=GUID-1EF1FD85-90D6-47C7-952F-42EC9D6A0D77" TargetMode="External"/><Relationship Id="rId1561" Type="http://schemas.openxmlformats.org/officeDocument/2006/relationships/hyperlink" Target="http://help-staging.autodesk.com/view/FCAM/2019/ENU/?guid=GUID-809EA3D5-F835-4AF4-9549-D6DDDD920822" TargetMode="External"/><Relationship Id="rId60" Type="http://schemas.openxmlformats.org/officeDocument/2006/relationships/hyperlink" Target="http://help-staging.autodesk.com/view/FCAM/2019/ENU/?guid=GUID-6F18C0BC-15DB-4F34-AC0A-179E7E289EBE" TargetMode="External"/><Relationship Id="rId1007" Type="http://schemas.openxmlformats.org/officeDocument/2006/relationships/hyperlink" Target="http://help-staging.autodesk.com/view/FCAM/2019/ENU/?guid=GUID-A3747693-5DB7-42AC-A3ED-39BA7D2F6F45" TargetMode="External"/><Relationship Id="rId1214" Type="http://schemas.openxmlformats.org/officeDocument/2006/relationships/hyperlink" Target="http://help-staging.autodesk.com/view/FCAM/2019/ENU/?guid=GUID-5695438E-69A4-4EF8-9DB5-361BC7F95A83" TargetMode="External"/><Relationship Id="rId1421" Type="http://schemas.openxmlformats.org/officeDocument/2006/relationships/hyperlink" Target="http://help-staging.autodesk.com/view/FCAM/2019/ENU/?guid=GUID-A1ED920C-8330-4A63-B9C7-E60AAD0C1C5B" TargetMode="External"/><Relationship Id="rId1659" Type="http://schemas.openxmlformats.org/officeDocument/2006/relationships/hyperlink" Target="http://help-staging.autodesk.com/view/FCAM/2019/ENU/?guid=GUID-8A177601-7263-4CD3-A1B4-DFDB23A69E03" TargetMode="External"/><Relationship Id="rId1519" Type="http://schemas.openxmlformats.org/officeDocument/2006/relationships/hyperlink" Target="http://help-staging.autodesk.com/view/FCAM/2019/ENU/?guid=GUID-DDBC0456-4756-4216-9504-141973387A43" TargetMode="External"/><Relationship Id="rId18" Type="http://schemas.openxmlformats.org/officeDocument/2006/relationships/hyperlink" Target="http://help-staging.autodesk.com/view/FCAM/2019/ENU/?guid=GUID-AD8C872F-1D10-4C31-8C4D-A8F2A8C33283" TargetMode="External"/><Relationship Id="rId167" Type="http://schemas.openxmlformats.org/officeDocument/2006/relationships/hyperlink" Target="http://help-staging.autodesk.com/view/FCAM/2019/ENU/?guid=GUID-F38C8923-0861-4FB2-8474-D97C5FF8635A" TargetMode="External"/><Relationship Id="rId374" Type="http://schemas.openxmlformats.org/officeDocument/2006/relationships/hyperlink" Target="http://help-staging.autodesk.com/view/FCAM/2019/ENU/?guid=GUID-2E804F83-010E-4ED0-BF71-F9316FB86C31" TargetMode="External"/><Relationship Id="rId581" Type="http://schemas.openxmlformats.org/officeDocument/2006/relationships/hyperlink" Target="http://help-staging.autodesk.com/view/FCAM/2019/ENU/?guid=GUID-975CEF37-27C7-4117-BD8D-641F97D43E0D" TargetMode="External"/><Relationship Id="rId234" Type="http://schemas.openxmlformats.org/officeDocument/2006/relationships/hyperlink" Target="http://help-staging.autodesk.com/view/FCAM/2019/ENU/?guid=GUID-7DF63FDA-C256-42A0-9AA7-FD6BE123E4B1" TargetMode="External"/><Relationship Id="rId679" Type="http://schemas.openxmlformats.org/officeDocument/2006/relationships/hyperlink" Target="http://help-staging.autodesk.com/view/FCAM/2019/ENU/?guid=GUID-04138D8F-C525-4EBF-9FEA-C75D2E304C5A" TargetMode="External"/><Relationship Id="rId886" Type="http://schemas.openxmlformats.org/officeDocument/2006/relationships/hyperlink" Target="http://help-staging.autodesk.com/view/FCAM/2019/ENU/?guid=GUID-DB4DBBB7-9A38-4F8D-8EB8-D649C35054B1" TargetMode="External"/><Relationship Id="rId2" Type="http://schemas.openxmlformats.org/officeDocument/2006/relationships/hyperlink" Target="http://help-staging.autodesk.com/view/FCAM/2019/ENU/?guid=GUID-943F397D-A36E-4368-9D3D-91C392709EEA" TargetMode="External"/><Relationship Id="rId441" Type="http://schemas.openxmlformats.org/officeDocument/2006/relationships/hyperlink" Target="http://help-staging.autodesk.com/view/FCAM/2019/ENU/?guid=GUID-76A9E3C0-24C6-4ED5-97BB-E79A5E41AF25" TargetMode="External"/><Relationship Id="rId539" Type="http://schemas.openxmlformats.org/officeDocument/2006/relationships/hyperlink" Target="http://help-staging.autodesk.com/view/FCAM/2019/ENU/?guid=GUID-9A20E67D-0617-4330-8FB4-14F387F9E0C3" TargetMode="External"/><Relationship Id="rId746" Type="http://schemas.openxmlformats.org/officeDocument/2006/relationships/hyperlink" Target="http://help-staging.autodesk.com/view/FCAM/2019/ENU/?guid=GUID-641585D0-9849-4ECD-987F-CEEB327E2BCA" TargetMode="External"/><Relationship Id="rId1071" Type="http://schemas.openxmlformats.org/officeDocument/2006/relationships/hyperlink" Target="http://help-staging.autodesk.com/view/FCAM/2019/ENU/?guid=GUID-0DC4F971-F7BF-48B9-AB0C-3AD39A30C9A6" TargetMode="External"/><Relationship Id="rId1169" Type="http://schemas.openxmlformats.org/officeDocument/2006/relationships/hyperlink" Target="http://help-staging.autodesk.com/view/FCAM/2019/ENU/?guid=GUID-2F2383B5-EE1B-41A8-A638-93F291BD3D2C" TargetMode="External"/><Relationship Id="rId1376" Type="http://schemas.openxmlformats.org/officeDocument/2006/relationships/hyperlink" Target="http://help-staging.autodesk.com/view/FCAM/2019/ENU/?guid=GUID-686AFFF3-5F2C-49A8-9744-8935233D5AAB" TargetMode="External"/><Relationship Id="rId1583" Type="http://schemas.openxmlformats.org/officeDocument/2006/relationships/hyperlink" Target="http://help-staging.autodesk.com/view/FCAM/2019/ENU/?guid=GUID-FEDFF0D2-90CA-4772-A7A3-A6B64B814B1B" TargetMode="External"/><Relationship Id="rId301" Type="http://schemas.openxmlformats.org/officeDocument/2006/relationships/hyperlink" Target="http://help-staging.autodesk.com/view/FCAM/2019/ENU/?guid=GUID-45C12A71-0B47-4E91-BCB6-2A41B8A8634E" TargetMode="External"/><Relationship Id="rId953" Type="http://schemas.openxmlformats.org/officeDocument/2006/relationships/hyperlink" Target="http://help-staging.autodesk.com/view/FCAM/2019/ENU/?guid=GUID-B7802939-40C6-44FD-95D6-3B8E3E1EE04B" TargetMode="External"/><Relationship Id="rId1029" Type="http://schemas.openxmlformats.org/officeDocument/2006/relationships/hyperlink" Target="http://help-staging.autodesk.com/view/FCAM/2019/ENU/?guid=GUID-AE33E477-20CE-4869-A541-A26197CAE784" TargetMode="External"/><Relationship Id="rId1236" Type="http://schemas.openxmlformats.org/officeDocument/2006/relationships/hyperlink" Target="http://help-staging.autodesk.com/view/FCAM/2019/ENU/?guid=GUID-4EFD51DC-F9E8-4A42-86B4-3A0D530B7B30" TargetMode="External"/><Relationship Id="rId82" Type="http://schemas.openxmlformats.org/officeDocument/2006/relationships/hyperlink" Target="http://help-staging.autodesk.com/view/FCAM/2019/ENU/?guid=GUID-6BC06E3C-7A99-4137-B2E9-0936C6A87545" TargetMode="External"/><Relationship Id="rId606" Type="http://schemas.openxmlformats.org/officeDocument/2006/relationships/hyperlink" Target="http://help-staging.autodesk.com/view/FCAM/2019/ENU/?guid=GUID-26042F3F-552F-4288-96A4-2E66AE4475F0" TargetMode="External"/><Relationship Id="rId813" Type="http://schemas.openxmlformats.org/officeDocument/2006/relationships/hyperlink" Target="http://help-staging.autodesk.com/view/FCAM/2019/ENU/?guid=GUID-F9E28E6D-CCD1-45B1-9A37-19586030134F" TargetMode="External"/><Relationship Id="rId1443" Type="http://schemas.openxmlformats.org/officeDocument/2006/relationships/hyperlink" Target="http://help-staging.autodesk.com/view/FCAM/2019/ENU/?guid=GUID-C8C6E886-7B86-41AB-BB3C-E321A2426409" TargetMode="External"/><Relationship Id="rId1650" Type="http://schemas.openxmlformats.org/officeDocument/2006/relationships/hyperlink" Target="http://help-staging.autodesk.com/view/FCAM/2019/ENU/?guid=GUID-0ADDCB82-00DA-4212-80FF-D530A6113479" TargetMode="External"/><Relationship Id="rId1303" Type="http://schemas.openxmlformats.org/officeDocument/2006/relationships/hyperlink" Target="http://help-staging.autodesk.com/view/FCAM/2019/ENU/?guid=GUID-A8D9A1EA-51D5-4B17-9FBF-97AC155AC441" TargetMode="External"/><Relationship Id="rId1510" Type="http://schemas.openxmlformats.org/officeDocument/2006/relationships/hyperlink" Target="http://help-staging.autodesk.com/view/FCAM/2019/ENU/?guid=GUID-E66644B6-9379-4A15-9934-E97E048444A1" TargetMode="External"/><Relationship Id="rId1608" Type="http://schemas.openxmlformats.org/officeDocument/2006/relationships/hyperlink" Target="http://help-staging.autodesk.com/view/FCAM/2019/ENU/?guid=GUID-88CAC68C-7485-4D93-9C92-9EC724DE2C6F" TargetMode="External"/><Relationship Id="rId189" Type="http://schemas.openxmlformats.org/officeDocument/2006/relationships/hyperlink" Target="http://help-staging.autodesk.com/view/FCAM/2019/ENU/?guid=GUID-89C0EBF2-9C5F-49D9-B61E-563CB46BE5FC" TargetMode="External"/><Relationship Id="rId396" Type="http://schemas.openxmlformats.org/officeDocument/2006/relationships/hyperlink" Target="http://help-staging.autodesk.com/view/FCAM/2019/ENU/?guid=GUID-A9624D95-899F-4A2C-A41B-ECCF53FEA77B" TargetMode="External"/><Relationship Id="rId256" Type="http://schemas.openxmlformats.org/officeDocument/2006/relationships/hyperlink" Target="http://help-staging.autodesk.com/view/FCAM/2019/ENU/?guid=GUID-AD4A06B2-6972-4F93-9D7A-E2825783D69D" TargetMode="External"/><Relationship Id="rId463" Type="http://schemas.openxmlformats.org/officeDocument/2006/relationships/hyperlink" Target="http://help-staging.autodesk.com/view/FCAM/2019/ENU/?guid=GUID-3BBA382E-43E9-4D4E-AAA2-520D9E634044" TargetMode="External"/><Relationship Id="rId670" Type="http://schemas.openxmlformats.org/officeDocument/2006/relationships/hyperlink" Target="http://help-staging.autodesk.com/view/FCAM/2019/ENU/?guid=GUID-75A43798-0DC7-43B1-B3EB-76DD0ABC7479" TargetMode="External"/><Relationship Id="rId1093" Type="http://schemas.openxmlformats.org/officeDocument/2006/relationships/hyperlink" Target="http://help-staging.autodesk.com/view/FCAM/2019/ENU/?guid=GUID-FFD9FB78-195E-4F7C-950F-0510D9A3D9C0" TargetMode="External"/><Relationship Id="rId116" Type="http://schemas.openxmlformats.org/officeDocument/2006/relationships/hyperlink" Target="http://help-staging.autodesk.com/view/FCAM/2019/ENU/?guid=GUID-A58D1397-27BF-4DD1-8A6F-9F39B860E4F3" TargetMode="External"/><Relationship Id="rId323" Type="http://schemas.openxmlformats.org/officeDocument/2006/relationships/hyperlink" Target="http://help-staging.autodesk.com/view/FCAM/2019/ENU/?guid=GUID-0AC23B1C-AFB0-4372-8883-2643DAE5FE1B" TargetMode="External"/><Relationship Id="rId530" Type="http://schemas.openxmlformats.org/officeDocument/2006/relationships/hyperlink" Target="http://help-staging.autodesk.com/view/FCAM/2019/ENU/?guid=GUID-CB77CB6C-3C2C-453B-96D3-A2DB084C3275" TargetMode="External"/><Relationship Id="rId768" Type="http://schemas.openxmlformats.org/officeDocument/2006/relationships/hyperlink" Target="http://help-staging.autodesk.com/view/FCAM/2019/ENU/?guid=GUID-9E233487-D321-43DB-9CD0-62FD6B46D5F0" TargetMode="External"/><Relationship Id="rId975" Type="http://schemas.openxmlformats.org/officeDocument/2006/relationships/hyperlink" Target="http://help-staging.autodesk.com/view/FCAM/2019/ENU/?guid=GUID-12841534-C327-4759-945D-003BF15893A8" TargetMode="External"/><Relationship Id="rId1160" Type="http://schemas.openxmlformats.org/officeDocument/2006/relationships/hyperlink" Target="http://help-staging.autodesk.com/view/FCAM/2019/ENU/?guid=GUID-09336CDA-FEF5-4AD2-BDBD-6BA3009E6733" TargetMode="External"/><Relationship Id="rId1398" Type="http://schemas.openxmlformats.org/officeDocument/2006/relationships/hyperlink" Target="http://help-staging.autodesk.com/view/FCAM/2019/ENU/?guid=GUID-0115CC80-39B1-4546-A0E0-94FBC1F91DD2" TargetMode="External"/><Relationship Id="rId628" Type="http://schemas.openxmlformats.org/officeDocument/2006/relationships/hyperlink" Target="http://help-staging.autodesk.com/view/FCAM/2019/ENU/?guid=GUID-3489DFF9-75E7-4C59-8E4F-2BE6B1808E9E" TargetMode="External"/><Relationship Id="rId835" Type="http://schemas.openxmlformats.org/officeDocument/2006/relationships/hyperlink" Target="http://help-staging.autodesk.com/view/FCAM/2019/ENU/?guid=GUID-11A02A89-B98C-4C50-B5B9-D9EA68DEA85F" TargetMode="External"/><Relationship Id="rId1258" Type="http://schemas.openxmlformats.org/officeDocument/2006/relationships/hyperlink" Target="http://help-staging.autodesk.com/view/FCAM/2019/ENU/?guid=GUID-940EE45D-0B17-422A-9EB7-8B5E8D3032A7" TargetMode="External"/><Relationship Id="rId1465" Type="http://schemas.openxmlformats.org/officeDocument/2006/relationships/hyperlink" Target="http://help-staging.autodesk.com/view/FCAM/2019/ENU/?guid=GUID-33ADBCCE-326B-4306-9451-508DE613B7E7" TargetMode="External"/><Relationship Id="rId1672" Type="http://schemas.openxmlformats.org/officeDocument/2006/relationships/hyperlink" Target="http://help-staging.autodesk.com/view/FCAM/2019/ENU/?guid=GUID-BF63A1C4-A9F3-457E-AAD6-D84C434A3767" TargetMode="External"/><Relationship Id="rId1020" Type="http://schemas.openxmlformats.org/officeDocument/2006/relationships/hyperlink" Target="http://help-staging.autodesk.com/view/FCAM/2019/ENU/?guid=GUID-D7C3235D-E044-4767-956D-3F82A14CC415" TargetMode="External"/><Relationship Id="rId1118" Type="http://schemas.openxmlformats.org/officeDocument/2006/relationships/hyperlink" Target="http://help-staging.autodesk.com/view/FCAM/2019/ENU/?guid=GUID-C524BD47-ABC6-429E-ADA4-DAB580BCA2F7" TargetMode="External"/><Relationship Id="rId1325" Type="http://schemas.openxmlformats.org/officeDocument/2006/relationships/hyperlink" Target="http://help-staging.autodesk.com/view/FCAM/2019/ENU/?guid=GUID-D3B6BBFA-5994-4208-A4A3-C63CAC1CC8A9" TargetMode="External"/><Relationship Id="rId1532" Type="http://schemas.openxmlformats.org/officeDocument/2006/relationships/hyperlink" Target="http://help-staging.autodesk.com/view/FCAM/2019/ENU/?guid=GUID-28295E44-B4E7-4641-917E-BBD6E6861E7A" TargetMode="External"/><Relationship Id="rId902" Type="http://schemas.openxmlformats.org/officeDocument/2006/relationships/hyperlink" Target="http://help-staging.autodesk.com/view/FCAM/2019/ENU/?guid=GUID-EE627543-C7E0-4ECE-B6C1-BF35E9E3B969" TargetMode="External"/><Relationship Id="rId31" Type="http://schemas.openxmlformats.org/officeDocument/2006/relationships/hyperlink" Target="http://help-staging.autodesk.com/view/FCAM/2019/ENU/?guid=GUID-0B8D01B3-19D1-4DD3-B447-41E119621ABE" TargetMode="External"/><Relationship Id="rId180" Type="http://schemas.openxmlformats.org/officeDocument/2006/relationships/hyperlink" Target="http://help-staging.autodesk.com/view/FCAM/2019/ENU/?guid=GUID-62040907-BD37-49D6-9C6B-1F83E67D7EF9" TargetMode="External"/><Relationship Id="rId278" Type="http://schemas.openxmlformats.org/officeDocument/2006/relationships/hyperlink" Target="http://help-staging.autodesk.com/view/FCAM/2019/ENU/?guid=GUID-7D3BFCBD-FE09-434D-92CF-9210DB1EF5A4" TargetMode="External"/><Relationship Id="rId485" Type="http://schemas.openxmlformats.org/officeDocument/2006/relationships/hyperlink" Target="http://help-staging.autodesk.com/view/FCAM/2019/ENU/?guid=GUID-BA29FDDC-232A-4337-960B-585E1B53944E" TargetMode="External"/><Relationship Id="rId692" Type="http://schemas.openxmlformats.org/officeDocument/2006/relationships/hyperlink" Target="http://help-staging.autodesk.com/view/FCAM/2019/ENU/?guid=GUID-50F4CA4A-A32C-42BD-9918-C7F2894BEFB2" TargetMode="External"/><Relationship Id="rId138" Type="http://schemas.openxmlformats.org/officeDocument/2006/relationships/hyperlink" Target="http://help-staging.autodesk.com/view/FCAM/2019/ENU/?guid=GUID-741D807A-C57F-425F-A92A-773B23A4D336" TargetMode="External"/><Relationship Id="rId345" Type="http://schemas.openxmlformats.org/officeDocument/2006/relationships/hyperlink" Target="http://help-staging.autodesk.com/view/FCAM/2019/ENU/?guid=GUID-4A113EC4-7585-4879-95A0-A7CF529548D7" TargetMode="External"/><Relationship Id="rId552" Type="http://schemas.openxmlformats.org/officeDocument/2006/relationships/hyperlink" Target="http://help-staging.autodesk.com/view/FCAM/2019/ENU/?guid=GUID-3F9A54ED-CFE1-4E59-AC50-77B8FB1EA617" TargetMode="External"/><Relationship Id="rId997" Type="http://schemas.openxmlformats.org/officeDocument/2006/relationships/hyperlink" Target="http://help-staging.autodesk.com/view/FCAM/2019/ENU/?guid=GUID-5C05CBFF-9DB9-4611-BD5C-50EDBA0A01B5" TargetMode="External"/><Relationship Id="rId1182" Type="http://schemas.openxmlformats.org/officeDocument/2006/relationships/hyperlink" Target="http://help-staging.autodesk.com/view/FCAM/2019/ENU/?guid=GUID-D70D5E14-7DBB-4301-B8ED-F3636C2B7C26" TargetMode="External"/><Relationship Id="rId205" Type="http://schemas.openxmlformats.org/officeDocument/2006/relationships/hyperlink" Target="http://help-staging.autodesk.com/view/FCAM/2019/ENU/?guid=GUID-483E0642-0B88-4617-946C-EFD980D97264" TargetMode="External"/><Relationship Id="rId412" Type="http://schemas.openxmlformats.org/officeDocument/2006/relationships/hyperlink" Target="http://help-staging.autodesk.com/view/FCAM/2019/ENU/?guid=GUID-C1F60F9A-07A4-4B34-9DE8-D2CFBABF89FF" TargetMode="External"/><Relationship Id="rId857" Type="http://schemas.openxmlformats.org/officeDocument/2006/relationships/hyperlink" Target="http://help-staging.autodesk.com/view/FCAM/2019/ENU/?guid=GUID-6C1125FA-BBEC-4122-BB84-B6B4C7800187" TargetMode="External"/><Relationship Id="rId1042" Type="http://schemas.openxmlformats.org/officeDocument/2006/relationships/hyperlink" Target="http://help-staging.autodesk.com/view/FCAM/2019/ENU/?guid=GUID-D44D432D-55DF-4FE8-AA60-E531407E4000" TargetMode="External"/><Relationship Id="rId1487" Type="http://schemas.openxmlformats.org/officeDocument/2006/relationships/hyperlink" Target="http://help-staging.autodesk.com/view/FCAM/2019/ENU/?guid=GUID-13B821F6-57ED-4C46-A2EB-94CCA34C53CE" TargetMode="External"/><Relationship Id="rId717" Type="http://schemas.openxmlformats.org/officeDocument/2006/relationships/hyperlink" Target="http://help-staging.autodesk.com/view/FCAM/2019/ENU/?guid=GUID-02501D9C-5F5C-434E-86D3-C348D7DCD75F" TargetMode="External"/><Relationship Id="rId924" Type="http://schemas.openxmlformats.org/officeDocument/2006/relationships/hyperlink" Target="http://help-staging.autodesk.com/view/FCAM/2019/ENU/?guid=GUID-409DD2EE-9755-4C39-AA6A-96C4C197D392" TargetMode="External"/><Relationship Id="rId1347" Type="http://schemas.openxmlformats.org/officeDocument/2006/relationships/hyperlink" Target="http://help-staging.autodesk.com/view/FCAM/2019/ENU/?guid=GUID-CAD27733-DD30-42E0-B473-340AAAA565BE" TargetMode="External"/><Relationship Id="rId1554" Type="http://schemas.openxmlformats.org/officeDocument/2006/relationships/hyperlink" Target="http://help-staging.autodesk.com/view/FCAM/2019/ENU/?guid=GUID-7236DA99-752A-4FA5-B73A-6E2C5E8F9252" TargetMode="External"/><Relationship Id="rId53" Type="http://schemas.openxmlformats.org/officeDocument/2006/relationships/hyperlink" Target="http://help-staging.autodesk.com/view/FCAM/2019/ENU/?guid=GUID-4B1A7C91-2C0C-4079-920C-3B39A03AB3DD" TargetMode="External"/><Relationship Id="rId1207" Type="http://schemas.openxmlformats.org/officeDocument/2006/relationships/hyperlink" Target="http://help-staging.autodesk.com/view/FCAM/2019/ENU/?guid=GUID-EC8C2E80-89F4-4362-AF25-2E7B01C18B31" TargetMode="External"/><Relationship Id="rId1414" Type="http://schemas.openxmlformats.org/officeDocument/2006/relationships/hyperlink" Target="http://help-staging.autodesk.com/view/FCAM/2019/ENU/?guid=GUID-D045CADD-527F-45ED-AA09-ECB18F1E6F5E" TargetMode="External"/><Relationship Id="rId1621" Type="http://schemas.openxmlformats.org/officeDocument/2006/relationships/hyperlink" Target="http://help-staging.autodesk.com/view/FCAM/2019/ENU/?guid=GUID-AB36ED39-AF02-4559-A95D-AACC0E94A445" TargetMode="External"/><Relationship Id="rId367" Type="http://schemas.openxmlformats.org/officeDocument/2006/relationships/hyperlink" Target="http://help-staging.autodesk.com/view/FCAM/2019/ENU/?guid=GUID-36AA47DA-687F-48A5-AC66-32F7B3B56E5A" TargetMode="External"/><Relationship Id="rId574" Type="http://schemas.openxmlformats.org/officeDocument/2006/relationships/hyperlink" Target="http://help-staging.autodesk.com/view/FCAM/2019/ENU/?guid=GUID-6270EF84-BA8F-47A3-8B19-5F94CD456B3F" TargetMode="External"/><Relationship Id="rId227" Type="http://schemas.openxmlformats.org/officeDocument/2006/relationships/hyperlink" Target="http://help-staging.autodesk.com/view/FCAM/2019/ENU/?guid=GUID-F858974E-599F-46D2-A086-76DE1CA6CC74" TargetMode="External"/><Relationship Id="rId781" Type="http://schemas.openxmlformats.org/officeDocument/2006/relationships/hyperlink" Target="http://help-staging.autodesk.com/view/FCAM/2019/ENU/?guid=GUID-C4057A3B-41DA-4054-BCB2-055E17A376C7" TargetMode="External"/><Relationship Id="rId879" Type="http://schemas.openxmlformats.org/officeDocument/2006/relationships/hyperlink" Target="http://help-staging.autodesk.com/view/FCAM/2019/ENU/?guid=GUID-4BC98471-6C5A-48D9-A4B6-9697036AD5DD" TargetMode="External"/><Relationship Id="rId434" Type="http://schemas.openxmlformats.org/officeDocument/2006/relationships/hyperlink" Target="http://help-staging.autodesk.com/view/FCAM/2019/ENU/?guid=GUID-A442012A-5751-4CED-9D4E-A6361354769B" TargetMode="External"/><Relationship Id="rId641" Type="http://schemas.openxmlformats.org/officeDocument/2006/relationships/hyperlink" Target="http://help-staging.autodesk.com/view/FCAM/2019/ENU/?guid=GUID-51407F6C-74EF-4E2A-B77B-C55D5B99AA9E" TargetMode="External"/><Relationship Id="rId739" Type="http://schemas.openxmlformats.org/officeDocument/2006/relationships/hyperlink" Target="http://help-staging.autodesk.com/view/FCAM/2019/ENU/?guid=GUID-DC27418B-CB98-4780-8CA0-C9BE960E6DE7" TargetMode="External"/><Relationship Id="rId1064" Type="http://schemas.openxmlformats.org/officeDocument/2006/relationships/hyperlink" Target="http://help-staging.autodesk.com/view/FCAM/2019/ENU/?guid=GUID-02E6EE66-5EFE-496B-B35D-1707390915A0" TargetMode="External"/><Relationship Id="rId1271" Type="http://schemas.openxmlformats.org/officeDocument/2006/relationships/hyperlink" Target="http://help-staging.autodesk.com/view/FCAM/2019/ENU/?guid=GUID-4D86C984-D3BD-4A9A-903D-76313C74202B" TargetMode="External"/><Relationship Id="rId1369" Type="http://schemas.openxmlformats.org/officeDocument/2006/relationships/hyperlink" Target="http://help-staging.autodesk.com/view/FCAM/2019/ENU/?guid=GUID-EF0A4D61-C7E1-444C-86AD-C93A2CB866B3" TargetMode="External"/><Relationship Id="rId1576" Type="http://schemas.openxmlformats.org/officeDocument/2006/relationships/hyperlink" Target="http://help-staging.autodesk.com/view/FCAM/2019/ENU/?guid=GUID-5804F1A7-0A69-41BF-BB65-4A0568571C2C" TargetMode="External"/><Relationship Id="rId501" Type="http://schemas.openxmlformats.org/officeDocument/2006/relationships/hyperlink" Target="http://help-staging.autodesk.com/view/FCAM/2019/ENU/?guid=GUID-EA13655C-5F00-4670-9857-5F0CA86E5EF7" TargetMode="External"/><Relationship Id="rId946" Type="http://schemas.openxmlformats.org/officeDocument/2006/relationships/hyperlink" Target="http://help-staging.autodesk.com/view/FCAM/2019/ENU/?guid=GUID-C036B632-4E63-4DFB-8D1E-0D8288211942" TargetMode="External"/><Relationship Id="rId1131" Type="http://schemas.openxmlformats.org/officeDocument/2006/relationships/hyperlink" Target="http://help-staging.autodesk.com/view/FCAM/2019/ENU/?guid=GUID-66D251C2-29F1-458A-BF07-B68A9E1A4AEB" TargetMode="External"/><Relationship Id="rId1229" Type="http://schemas.openxmlformats.org/officeDocument/2006/relationships/hyperlink" Target="http://help-staging.autodesk.com/view/FCAM/2019/ENU/?guid=GUID-4C557756-8FC8-4F0F-BC16-5DF458FF7CF5" TargetMode="External"/><Relationship Id="rId75" Type="http://schemas.openxmlformats.org/officeDocument/2006/relationships/hyperlink" Target="http://help-staging.autodesk.com/view/FCAM/2019/ENU/?guid=GUID-9BB74665-B3BC-4353-B0C3-8A31E8CAC91B" TargetMode="External"/><Relationship Id="rId806" Type="http://schemas.openxmlformats.org/officeDocument/2006/relationships/hyperlink" Target="http://help-staging.autodesk.com/view/FCAM/2019/ENU/?guid=GUID-354428B0-34C2-4C16-9094-55B30346A803" TargetMode="External"/><Relationship Id="rId1436" Type="http://schemas.openxmlformats.org/officeDocument/2006/relationships/hyperlink" Target="http://help-staging.autodesk.com/view/FCAM/2019/ENU/?guid=GUID-D6B862FE-DC70-4B8E-A5AC-6CAC692D3D51" TargetMode="External"/><Relationship Id="rId1643" Type="http://schemas.openxmlformats.org/officeDocument/2006/relationships/hyperlink" Target="http://help-staging.autodesk.com/view/FCAM/2019/ENU/?guid=GUID-74A0DC05-77DB-4818-8FD4-0F4933C65EEA" TargetMode="External"/><Relationship Id="rId1503" Type="http://schemas.openxmlformats.org/officeDocument/2006/relationships/hyperlink" Target="http://help-staging.autodesk.com/view/FCAM/2019/ENU/?guid=GUID-3A73CE93-60D1-4F0F-86D6-31859CFDB820" TargetMode="External"/><Relationship Id="rId291" Type="http://schemas.openxmlformats.org/officeDocument/2006/relationships/hyperlink" Target="http://help-staging.autodesk.com/view/FCAM/2019/ENU/?guid=GUID-0BD97CB0-28CB-4D1D-883F-F656574EFEA1" TargetMode="External"/><Relationship Id="rId151" Type="http://schemas.openxmlformats.org/officeDocument/2006/relationships/hyperlink" Target="http://help-staging.autodesk.com/view/FCAM/2019/ENU/?guid=GUID-727A4098-F2C0-4F33-9445-09F2A6B5BE7D" TargetMode="External"/><Relationship Id="rId389" Type="http://schemas.openxmlformats.org/officeDocument/2006/relationships/hyperlink" Target="http://help-staging.autodesk.com/view/FCAM/2019/ENU/?guid=GUID-BF341124-BD4B-4FB0-83CC-D237A5D77867" TargetMode="External"/><Relationship Id="rId596" Type="http://schemas.openxmlformats.org/officeDocument/2006/relationships/hyperlink" Target="http://help-staging.autodesk.com/view/FCAM/2019/ENU/?guid=GUID-BEF67A7B-91FD-4E01-A8E8-3B08644E8B92" TargetMode="External"/><Relationship Id="rId249" Type="http://schemas.openxmlformats.org/officeDocument/2006/relationships/hyperlink" Target="http://help-staging.autodesk.com/view/FCAM/2019/ENU/?guid=GUID-74BD367A-5228-4BC3-90A4-0E619FC46AEF" TargetMode="External"/><Relationship Id="rId456" Type="http://schemas.openxmlformats.org/officeDocument/2006/relationships/hyperlink" Target="http://help-staging.autodesk.com/view/FCAM/2019/ENU/?guid=GUID-23ECAF98-2DC9-4B91-8417-4CC08CECD74C" TargetMode="External"/><Relationship Id="rId663" Type="http://schemas.openxmlformats.org/officeDocument/2006/relationships/hyperlink" Target="http://help-staging.autodesk.com/view/FCAM/2019/ENU/?guid=GUID-3C2A7F89-80C1-4DA9-B8B8-C7D8E3D41A4C" TargetMode="External"/><Relationship Id="rId870" Type="http://schemas.openxmlformats.org/officeDocument/2006/relationships/hyperlink" Target="http://help-staging.autodesk.com/view/FCAM/2019/ENU/?guid=GUID-788A338A-A54F-4EAE-9A35-E4A81ED46D78" TargetMode="External"/><Relationship Id="rId1086" Type="http://schemas.openxmlformats.org/officeDocument/2006/relationships/hyperlink" Target="http://help-staging.autodesk.com/view/FCAM/2019/ENU/?guid=GUID-C64D1D2C-84A9-47B2-9696-BEB3DC0A0B67" TargetMode="External"/><Relationship Id="rId1293" Type="http://schemas.openxmlformats.org/officeDocument/2006/relationships/hyperlink" Target="http://help-staging.autodesk.com/view/FCAM/2019/ENU/?guid=GUID-F7A3DEBD-FA88-4C83-899F-418EAACE49AA" TargetMode="External"/><Relationship Id="rId109" Type="http://schemas.openxmlformats.org/officeDocument/2006/relationships/hyperlink" Target="http://help-staging.autodesk.com/view/FCAM/2019/ENU/?guid=GUID-0EAC855C-BE46-437A-86D4-AABCF33BF91A" TargetMode="External"/><Relationship Id="rId316" Type="http://schemas.openxmlformats.org/officeDocument/2006/relationships/hyperlink" Target="http://help-staging.autodesk.com/view/FCAM/2019/ENU/?guid=GUID-7D7A0954-1145-4F78-8308-8032FDBE8D46" TargetMode="External"/><Relationship Id="rId523" Type="http://schemas.openxmlformats.org/officeDocument/2006/relationships/hyperlink" Target="http://help-staging.autodesk.com/view/FCAM/2019/ENU/?guid=GUID-579C5EF0-9833-49A2-B14B-DC413F8288F0" TargetMode="External"/><Relationship Id="rId968" Type="http://schemas.openxmlformats.org/officeDocument/2006/relationships/hyperlink" Target="http://help-staging.autodesk.com/view/FCAM/2019/ENU/?guid=GUID-4004BEA1-9F3E-47D6-86E4-96987F10D0CD" TargetMode="External"/><Relationship Id="rId1153" Type="http://schemas.openxmlformats.org/officeDocument/2006/relationships/hyperlink" Target="http://help-staging.autodesk.com/view/FCAM/2019/ENU/?guid=GUID-DC0469F8-699B-482D-8E5C-51F5A8D684FF" TargetMode="External"/><Relationship Id="rId1598" Type="http://schemas.openxmlformats.org/officeDocument/2006/relationships/hyperlink" Target="http://help-staging.autodesk.com/view/FCAM/2019/ENU/?guid=GUID-01F69320-4370-4E38-ACEA-443A9BE5C5DE" TargetMode="External"/><Relationship Id="rId97" Type="http://schemas.openxmlformats.org/officeDocument/2006/relationships/hyperlink" Target="http://help-staging.autodesk.com/view/FCAM/2019/ENU/?guid=GUID-A1E34DEC-0C44-4291-81F5-ED8477172D04" TargetMode="External"/><Relationship Id="rId730" Type="http://schemas.openxmlformats.org/officeDocument/2006/relationships/hyperlink" Target="http://help-staging.autodesk.com/view/FCAM/2019/ENU/?guid=GUID-E7EDA82A-4EA7-4357-A1BF-EE67606A8FEE" TargetMode="External"/><Relationship Id="rId828" Type="http://schemas.openxmlformats.org/officeDocument/2006/relationships/hyperlink" Target="http://help-staging.autodesk.com/view/FCAM/2019/ENU/?guid=GUID-CC2AF8F3-644B-44B4-8CC4-48DA1E575D5D" TargetMode="External"/><Relationship Id="rId1013" Type="http://schemas.openxmlformats.org/officeDocument/2006/relationships/hyperlink" Target="http://help-staging.autodesk.com/view/FCAM/2019/ENU/?guid=GUID-CE3B87B3-76BD-4EAE-8EA4-6645C80B72CE" TargetMode="External"/><Relationship Id="rId1360" Type="http://schemas.openxmlformats.org/officeDocument/2006/relationships/hyperlink" Target="http://help-staging.autodesk.com/view/FCAM/2019/ENU/?guid=GUID-F83EAB0A-5579-4C36-A6D8-8D7A62B69EE1" TargetMode="External"/><Relationship Id="rId1458" Type="http://schemas.openxmlformats.org/officeDocument/2006/relationships/hyperlink" Target="http://help-staging.autodesk.com/view/FCAM/2019/ENU/?guid=GUID-70498B07-8D0A-4E30-A9CA-913790AF68BC" TargetMode="External"/><Relationship Id="rId1665" Type="http://schemas.openxmlformats.org/officeDocument/2006/relationships/hyperlink" Target="http://help-staging.autodesk.com/view/FCAM/2019/ENU/?guid=GUID-A6F20A95-2F65-4171-B56F-902CC2D7D74C" TargetMode="External"/><Relationship Id="rId1220" Type="http://schemas.openxmlformats.org/officeDocument/2006/relationships/hyperlink" Target="http://help-staging.autodesk.com/view/FCAM/2019/ENU/?guid=GUID-D2E3987A-5AF5-4065-84A0-B695DFF11B79" TargetMode="External"/><Relationship Id="rId1318" Type="http://schemas.openxmlformats.org/officeDocument/2006/relationships/hyperlink" Target="http://help-staging.autodesk.com/view/FCAM/2019/ENU/?guid=GUID-B9D225A4-0E37-4394-A3EE-AB83C21D06B7" TargetMode="External"/><Relationship Id="rId1525" Type="http://schemas.openxmlformats.org/officeDocument/2006/relationships/hyperlink" Target="http://help-staging.autodesk.com/view/FCAM/2019/ENU/?guid=GUID-2A1723DE-239D-409B-8ED0-9D71CBA8139A" TargetMode="External"/><Relationship Id="rId24" Type="http://schemas.openxmlformats.org/officeDocument/2006/relationships/hyperlink" Target="http://help-staging.autodesk.com/view/FCAM/2019/ENU/?guid=GUID-EDAAC780-9054-4907-8D2D-11F9980D2864" TargetMode="External"/><Relationship Id="rId173" Type="http://schemas.openxmlformats.org/officeDocument/2006/relationships/hyperlink" Target="http://help-staging.autodesk.com/view/FCAM/2019/ENU/?guid=GUID-5088D94C-F9E1-4033-85A8-7DBE9A278BFA" TargetMode="External"/><Relationship Id="rId380" Type="http://schemas.openxmlformats.org/officeDocument/2006/relationships/hyperlink" Target="http://help-staging.autodesk.com/view/FCAM/2019/ENU/?guid=GUID-19879705-383F-4861-9552-3D4FBFFEEA1B" TargetMode="External"/><Relationship Id="rId240" Type="http://schemas.openxmlformats.org/officeDocument/2006/relationships/hyperlink" Target="http://help-staging.autodesk.com/view/FCAM/2019/ENU/?guid=GUID-B2FF87B4-B077-4739-9DA4-AA95C536A953" TargetMode="External"/><Relationship Id="rId478" Type="http://schemas.openxmlformats.org/officeDocument/2006/relationships/hyperlink" Target="http://help-staging.autodesk.com/view/FCAM/2019/ENU/?guid=GUID-7A14194E-35C2-4C44-B335-BFCA7CA9C450" TargetMode="External"/><Relationship Id="rId685" Type="http://schemas.openxmlformats.org/officeDocument/2006/relationships/hyperlink" Target="http://help-staging.autodesk.com/view/FCAM/2019/ENU/?guid=GUID-F3C4A99C-378D-4FD8-AAD4-118FD325319A" TargetMode="External"/><Relationship Id="rId892" Type="http://schemas.openxmlformats.org/officeDocument/2006/relationships/hyperlink" Target="http://help-staging.autodesk.com/view/FCAM/2019/ENU/?guid=GUID-54BCEF1A-D55B-4318-8253-DDB06CA3D78F" TargetMode="External"/><Relationship Id="rId100" Type="http://schemas.openxmlformats.org/officeDocument/2006/relationships/hyperlink" Target="http://help-staging.autodesk.com/view/FCAM/2019/ENU/?guid=GUID-6EDA69A7-2AB1-4890-BC9E-6C951B5318C9" TargetMode="External"/><Relationship Id="rId338" Type="http://schemas.openxmlformats.org/officeDocument/2006/relationships/hyperlink" Target="http://help-staging.autodesk.com/view/FCAM/2019/ENU/?guid=GUID-C502F2F0-AB59-40A5-AEF5-31DEBA5B6CB1" TargetMode="External"/><Relationship Id="rId545" Type="http://schemas.openxmlformats.org/officeDocument/2006/relationships/hyperlink" Target="http://help-staging.autodesk.com/view/FCAM/2019/ENU/?guid=GUID-940A969B-879B-4C20-9D14-A93A95B153D8" TargetMode="External"/><Relationship Id="rId752" Type="http://schemas.openxmlformats.org/officeDocument/2006/relationships/hyperlink" Target="http://help-staging.autodesk.com/view/FCAM/2019/ENU/?guid=GUID-1BACE0AA-7DAB-466F-962C-A6B58F80DD7A" TargetMode="External"/><Relationship Id="rId1175" Type="http://schemas.openxmlformats.org/officeDocument/2006/relationships/hyperlink" Target="http://help-staging.autodesk.com/view/FCAM/2019/ENU/?guid=GUID-6F417964-4185-46E3-8F22-7EE57836C852" TargetMode="External"/><Relationship Id="rId1382" Type="http://schemas.openxmlformats.org/officeDocument/2006/relationships/hyperlink" Target="http://help-staging.autodesk.com/view/FCAM/2019/ENU/?guid=GUID-97CFBF60-3911-4ABA-9258-01A2606D8282" TargetMode="External"/><Relationship Id="rId405" Type="http://schemas.openxmlformats.org/officeDocument/2006/relationships/hyperlink" Target="http://help-staging.autodesk.com/view/FCAM/2019/ENU/?guid=GUID-9E2B0E22-4D44-45C5-BB32-F7420F8B8044" TargetMode="External"/><Relationship Id="rId612" Type="http://schemas.openxmlformats.org/officeDocument/2006/relationships/hyperlink" Target="http://help-staging.autodesk.com/view/FCAM/2019/ENU/?guid=GUID-01D4FCE9-61D0-4570-B68E-9BC4CF654E5E" TargetMode="External"/><Relationship Id="rId1035" Type="http://schemas.openxmlformats.org/officeDocument/2006/relationships/hyperlink" Target="http://help-staging.autodesk.com/view/FCAM/2019/ENU/?guid=GUID-AA1951EB-70A9-4CC3-BFD2-01AE280CBA57" TargetMode="External"/><Relationship Id="rId1242" Type="http://schemas.openxmlformats.org/officeDocument/2006/relationships/hyperlink" Target="http://help-staging.autodesk.com/view/FCAM/2019/ENU/?guid=GUID-97D3D957-728A-4907-B005-8129B47B8090" TargetMode="External"/><Relationship Id="rId917" Type="http://schemas.openxmlformats.org/officeDocument/2006/relationships/hyperlink" Target="http://help-staging.autodesk.com/view/FCAM/2019/ENU/?guid=GUID-61C754CB-5A68-4B3C-BB04-06EF28A7184C" TargetMode="External"/><Relationship Id="rId1102" Type="http://schemas.openxmlformats.org/officeDocument/2006/relationships/hyperlink" Target="http://help-staging.autodesk.com/view/FCAM/2019/ENU/?guid=GUID-960662A1-77A7-4932-8C15-8F59AB41DDF3" TargetMode="External"/><Relationship Id="rId1547" Type="http://schemas.openxmlformats.org/officeDocument/2006/relationships/hyperlink" Target="http://help-staging.autodesk.com/view/FCAM/2019/ENU/?guid=GUID-59D76628-9250-4BC2-BE33-359690B0B93B" TargetMode="External"/><Relationship Id="rId46" Type="http://schemas.openxmlformats.org/officeDocument/2006/relationships/hyperlink" Target="http://help-staging.autodesk.com/view/FCAM/2019/ENU/?guid=GUID-DAC7E965-E5E5-4352-9DD9-78C466575ACE" TargetMode="External"/><Relationship Id="rId1407" Type="http://schemas.openxmlformats.org/officeDocument/2006/relationships/hyperlink" Target="http://help-staging.autodesk.com/view/FCAM/2019/ENU/?guid=GUID-BCA3BEBE-DF73-4C88-9940-41F103703B64" TargetMode="External"/><Relationship Id="rId1614" Type="http://schemas.openxmlformats.org/officeDocument/2006/relationships/hyperlink" Target="http://help-staging.autodesk.com/view/FCAM/2019/ENU/?guid=GUID-3BC952B3-BC1A-43A9-8B8D-0299C76FD9DA" TargetMode="External"/><Relationship Id="rId195" Type="http://schemas.openxmlformats.org/officeDocument/2006/relationships/hyperlink" Target="http://help-staging.autodesk.com/view/FCAM/2019/ENU/?guid=GUID-5B7A7555-7A05-4077-8308-7126591EEF84" TargetMode="External"/><Relationship Id="rId262" Type="http://schemas.openxmlformats.org/officeDocument/2006/relationships/hyperlink" Target="http://help-staging.autodesk.com/view/FCAM/2019/ENU/?guid=GUID-4E7A6E96-616E-4060-B8D8-664F3B017EF2" TargetMode="External"/><Relationship Id="rId567" Type="http://schemas.openxmlformats.org/officeDocument/2006/relationships/hyperlink" Target="http://help-staging.autodesk.com/view/FCAM/2019/ENU/?guid=GUID-5E877611-E7A4-41CB-A70D-7D402314B52D" TargetMode="External"/><Relationship Id="rId1197" Type="http://schemas.openxmlformats.org/officeDocument/2006/relationships/hyperlink" Target="http://help-staging.autodesk.com/view/FCAM/2019/ENU/?guid=GUID-B92E1392-02E7-419E-949F-A3F04377AD56" TargetMode="External"/><Relationship Id="rId122" Type="http://schemas.openxmlformats.org/officeDocument/2006/relationships/hyperlink" Target="http://help-staging.autodesk.com/view/FCAM/2019/ENU/?guid=GUID-50865A5A-9C72-4702-98DB-AC75C84EFE11" TargetMode="External"/><Relationship Id="rId774" Type="http://schemas.openxmlformats.org/officeDocument/2006/relationships/hyperlink" Target="http://help-staging.autodesk.com/view/FCAM/2019/ENU/?guid=GUID-DBAA8051-8E10-4947-A066-76E1126A5629" TargetMode="External"/><Relationship Id="rId981" Type="http://schemas.openxmlformats.org/officeDocument/2006/relationships/hyperlink" Target="http://help-staging.autodesk.com/view/FCAM/2019/ENU/?guid=GUID-D10FF0A1-C8EC-4C64-B83C-C3720CFDC795" TargetMode="External"/><Relationship Id="rId1057" Type="http://schemas.openxmlformats.org/officeDocument/2006/relationships/hyperlink" Target="http://help-staging.autodesk.com/view/FCAM/2019/ENU/?guid=GUID-F8B703E7-422D-4E26-AF01-AC67259BEC77" TargetMode="External"/><Relationship Id="rId427" Type="http://schemas.openxmlformats.org/officeDocument/2006/relationships/hyperlink" Target="http://help-staging.autodesk.com/view/FCAM/2019/ENU/?guid=GUID-FD8E4139-670D-4E73-AFED-7896F8500EC7" TargetMode="External"/><Relationship Id="rId634" Type="http://schemas.openxmlformats.org/officeDocument/2006/relationships/hyperlink" Target="http://help-staging.autodesk.com/view/FCAM/2019/ENU/?guid=GUID-7FF3EC59-34B0-4984-84D3-F65E59F79B58" TargetMode="External"/><Relationship Id="rId841" Type="http://schemas.openxmlformats.org/officeDocument/2006/relationships/hyperlink" Target="http://help-staging.autodesk.com/view/FCAM/2019/ENU/?guid=GUID-4CD607DD-9CBE-4464-AF8D-ED5BFAACDD87" TargetMode="External"/><Relationship Id="rId1264" Type="http://schemas.openxmlformats.org/officeDocument/2006/relationships/hyperlink" Target="http://help-staging.autodesk.com/view/FCAM/2019/ENU/?guid=GUID-63294A03-00E2-48AE-B37D-815FEFE8E14A" TargetMode="External"/><Relationship Id="rId1471" Type="http://schemas.openxmlformats.org/officeDocument/2006/relationships/hyperlink" Target="http://help-staging.autodesk.com/view/FCAM/2019/ENU/?guid=GUID-C3951875-CA91-49AC-8C08-E2F5F2933702" TargetMode="External"/><Relationship Id="rId1569" Type="http://schemas.openxmlformats.org/officeDocument/2006/relationships/hyperlink" Target="http://help-staging.autodesk.com/view/FCAM/2019/ENU/?guid=GUID-2A1723DE-239D-409B-8ED0-9D71CBA8139A" TargetMode="External"/><Relationship Id="rId701" Type="http://schemas.openxmlformats.org/officeDocument/2006/relationships/hyperlink" Target="http://help-staging.autodesk.com/view/FCAM/2019/ENU/?guid=GUID-7364682A-7F7D-45A2-AFA5-82D1ED9DA936" TargetMode="External"/><Relationship Id="rId939" Type="http://schemas.openxmlformats.org/officeDocument/2006/relationships/hyperlink" Target="http://help-staging.autodesk.com/view/FCAM/2019/ENU/?guid=GUID-B14D4C2F-74B7-473E-BBAC-224DD5367037" TargetMode="External"/><Relationship Id="rId1124" Type="http://schemas.openxmlformats.org/officeDocument/2006/relationships/hyperlink" Target="http://help-staging.autodesk.com/view/FCAM/2019/ENU/?guid=GUID-100A20F0-BFD7-46EC-B9C4-BCA1DE1BB49D" TargetMode="External"/><Relationship Id="rId1331" Type="http://schemas.openxmlformats.org/officeDocument/2006/relationships/hyperlink" Target="http://help-staging.autodesk.com/view/FCAM/2019/ENU/?guid=GUID-376A2E2C-8C71-4478-A021-3AAAC515F664" TargetMode="External"/><Relationship Id="rId68" Type="http://schemas.openxmlformats.org/officeDocument/2006/relationships/hyperlink" Target="http://help-staging.autodesk.com/view/FCAM/2019/ENU/?guid=GUID-4147E4D2-5911-4F5C-8E07-97767BAF37F6" TargetMode="External"/><Relationship Id="rId1429" Type="http://schemas.openxmlformats.org/officeDocument/2006/relationships/hyperlink" Target="http://help-staging.autodesk.com/view/FCAM/2019/ENU/?guid=GUID-A9D6CA75-9976-40F2-AD86-552F2CE70B6A" TargetMode="External"/><Relationship Id="rId1636" Type="http://schemas.openxmlformats.org/officeDocument/2006/relationships/hyperlink" Target="http://help-staging.autodesk.com/view/FCAM/2019/ENU/?guid=GUID-0B18E8F8-7194-47F1-8C9F-168F735CC773" TargetMode="External"/><Relationship Id="rId284" Type="http://schemas.openxmlformats.org/officeDocument/2006/relationships/hyperlink" Target="http://help-staging.autodesk.com/view/FCAM/2019/ENU/?guid=GUID-7A03B41B-5B60-4642-8B71-1BF617CCC016" TargetMode="External"/><Relationship Id="rId491" Type="http://schemas.openxmlformats.org/officeDocument/2006/relationships/hyperlink" Target="http://help-staging.autodesk.com/view/FCAM/2019/ENU/?guid=GUID-0C7A7594-C7CD-44B7-A237-364964AFC0B0" TargetMode="External"/><Relationship Id="rId144" Type="http://schemas.openxmlformats.org/officeDocument/2006/relationships/hyperlink" Target="http://help-staging.autodesk.com/view/FCAM/2019/ENU/?guid=GUID-D95EAFEA-6CE1-41F6-8CF6-0951C518F512" TargetMode="External"/><Relationship Id="rId589" Type="http://schemas.openxmlformats.org/officeDocument/2006/relationships/hyperlink" Target="http://help-staging.autodesk.com/view/FCAM/2019/ENU/?guid=GUID-E5E18CE6-267B-4DB9-A5B2-1ADA3FA14A8B" TargetMode="External"/><Relationship Id="rId796" Type="http://schemas.openxmlformats.org/officeDocument/2006/relationships/hyperlink" Target="http://help-staging.autodesk.com/view/FCAM/2019/ENU/?guid=GUID-964FB49E-2F4D-4136-AF80-E44B03813662" TargetMode="External"/><Relationship Id="rId351" Type="http://schemas.openxmlformats.org/officeDocument/2006/relationships/hyperlink" Target="http://help-staging.autodesk.com/view/FCAM/2019/ENU/?guid=GUID-9173CFAA-E6BD-4F35-BB18-A17C25B0AAA8" TargetMode="External"/><Relationship Id="rId449" Type="http://schemas.openxmlformats.org/officeDocument/2006/relationships/hyperlink" Target="http://help-staging.autodesk.com/view/FCAM/2019/ENU/?guid=GUID-C7ACB0E9-73DC-4623-A99B-F8157689C18F" TargetMode="External"/><Relationship Id="rId656" Type="http://schemas.openxmlformats.org/officeDocument/2006/relationships/hyperlink" Target="http://help-staging.autodesk.com/view/FCAM/2019/ENU/?guid=GUID-36ED46FD-476E-413A-9803-0D0E5216487B" TargetMode="External"/><Relationship Id="rId863" Type="http://schemas.openxmlformats.org/officeDocument/2006/relationships/hyperlink" Target="http://help-staging.autodesk.com/view/FCAM/2019/ENU/?guid=GUID-066E9E86-B004-4636-9616-CE430C8EEC3E" TargetMode="External"/><Relationship Id="rId1079" Type="http://schemas.openxmlformats.org/officeDocument/2006/relationships/hyperlink" Target="http://help-staging.autodesk.com/view/FCAM/2019/ENU/?guid=GUID-19FA5DB9-C961-4C83-A5F1-B196D2FC6BC8" TargetMode="External"/><Relationship Id="rId1286" Type="http://schemas.openxmlformats.org/officeDocument/2006/relationships/hyperlink" Target="http://help-staging.autodesk.com/view/FCAM/2019/ENU/?guid=GUID-37506243-3604-4165-96C0-6EAC8DCCBEDC" TargetMode="External"/><Relationship Id="rId1493" Type="http://schemas.openxmlformats.org/officeDocument/2006/relationships/hyperlink" Target="http://help-staging.autodesk.com/view/FCAM/2019/ENU/?guid=GUID-ED51E620-27E0-4989-978D-BD9BE1944284" TargetMode="External"/><Relationship Id="rId211" Type="http://schemas.openxmlformats.org/officeDocument/2006/relationships/hyperlink" Target="http://help-staging.autodesk.com/view/FCAM/2019/ENU/?guid=GUID-40A4AF43-AC45-4472-B1CF-3B8FF2B3D259" TargetMode="External"/><Relationship Id="rId309" Type="http://schemas.openxmlformats.org/officeDocument/2006/relationships/hyperlink" Target="http://help-staging.autodesk.com/view/FCAM/2019/ENU/?guid=GUID-6C0378E0-0CB8-423A-B1DC-B1CE894DF849" TargetMode="External"/><Relationship Id="rId516" Type="http://schemas.openxmlformats.org/officeDocument/2006/relationships/hyperlink" Target="http://help-staging.autodesk.com/view/FCAM/2019/ENU/?guid=GUID-B069591C-0FE9-4310-86A3-6BB97A41CA1A" TargetMode="External"/><Relationship Id="rId1146" Type="http://schemas.openxmlformats.org/officeDocument/2006/relationships/hyperlink" Target="http://help-staging.autodesk.com/view/FCAM/2019/ENU/?guid=GUID-4F830AFE-7D6B-4452-965E-702D8126DBC3" TargetMode="External"/><Relationship Id="rId723" Type="http://schemas.openxmlformats.org/officeDocument/2006/relationships/hyperlink" Target="http://help-staging.autodesk.com/view/FCAM/2019/ENU/?guid=GUID-D7EAE934-0DEE-499D-B075-99ABB9B04B8C" TargetMode="External"/><Relationship Id="rId930" Type="http://schemas.openxmlformats.org/officeDocument/2006/relationships/hyperlink" Target="http://help-staging.autodesk.com/view/FCAM/2019/ENU/?guid=GUID-5C1EFF91-D51F-4FAD-92FA-1A01D9D00BBC" TargetMode="External"/><Relationship Id="rId1006" Type="http://schemas.openxmlformats.org/officeDocument/2006/relationships/hyperlink" Target="http://help-staging.autodesk.com/view/FCAM/2019/ENU/?guid=GUID-A99893F9-AE88-41FB-A8E8-9C73CB44028C" TargetMode="External"/><Relationship Id="rId1353" Type="http://schemas.openxmlformats.org/officeDocument/2006/relationships/hyperlink" Target="http://help-staging.autodesk.com/view/FCAM/2019/ENU/?guid=GUID-5A9999B5-C4BD-4B2C-A97B-BA841E311CC7" TargetMode="External"/><Relationship Id="rId1560" Type="http://schemas.openxmlformats.org/officeDocument/2006/relationships/hyperlink" Target="http://help-staging.autodesk.com/view/FCAM/2019/ENU/?guid=GUID-C0DA754D-1237-4756-BA20-7031F97111BA" TargetMode="External"/><Relationship Id="rId1658" Type="http://schemas.openxmlformats.org/officeDocument/2006/relationships/hyperlink" Target="http://help-staging.autodesk.com/view/FCAM/2019/ENU/?guid=GUID-BAE10669-DECA-4903-8682-DE300816BE43" TargetMode="External"/><Relationship Id="rId1213" Type="http://schemas.openxmlformats.org/officeDocument/2006/relationships/hyperlink" Target="http://help-staging.autodesk.com/view/FCAM/2019/ENU/?guid=GUID-84C6D0A9-ABF5-4789-AD2D-7C918A42E792" TargetMode="External"/><Relationship Id="rId1420" Type="http://schemas.openxmlformats.org/officeDocument/2006/relationships/hyperlink" Target="http://help-staging.autodesk.com/view/FCAM/2019/ENU/?guid=GUID-FB2FBBD4-0A44-4267-BF80-5F76F916C8D9" TargetMode="External"/><Relationship Id="rId1518" Type="http://schemas.openxmlformats.org/officeDocument/2006/relationships/hyperlink" Target="http://help-staging.autodesk.com/view/FCAM/2019/ENU/?guid=GUID-C24D2A4A-4A31-4388-81D1-5171A7B66C93" TargetMode="External"/><Relationship Id="rId17" Type="http://schemas.openxmlformats.org/officeDocument/2006/relationships/hyperlink" Target="http://help-staging.autodesk.com/view/FCAM/2019/ENU/?guid=GUID-11617A2C-0526-421D-93F1-4E01C3E17591" TargetMode="External"/><Relationship Id="rId166" Type="http://schemas.openxmlformats.org/officeDocument/2006/relationships/hyperlink" Target="http://help-staging.autodesk.com/view/FCAM/2019/ENU/?guid=GUID-F4FA02B4-8493-42DA-8B69-8AF576286717" TargetMode="External"/><Relationship Id="rId373" Type="http://schemas.openxmlformats.org/officeDocument/2006/relationships/hyperlink" Target="http://help-staging.autodesk.com/view/FCAM/2019/ENU/?guid=GUID-F1979355-6338-4A3D-9EED-73FC078CC777" TargetMode="External"/><Relationship Id="rId580" Type="http://schemas.openxmlformats.org/officeDocument/2006/relationships/hyperlink" Target="http://help-staging.autodesk.com/view/FCAM/2019/ENU/?guid=GUID-B12FE41B-AA3F-445F-B3DB-A852F991DEE1" TargetMode="External"/><Relationship Id="rId1" Type="http://schemas.openxmlformats.org/officeDocument/2006/relationships/hyperlink" Target="http://help-staging.autodesk.com/view/FCAM/2019/ENU/?guid=GUID" TargetMode="External"/><Relationship Id="rId233" Type="http://schemas.openxmlformats.org/officeDocument/2006/relationships/hyperlink" Target="http://help-staging.autodesk.com/view/FCAM/2019/ENU/?guid=GUID-DB41612E-E459-4631-AD3A-4DB4A2685AC9" TargetMode="External"/><Relationship Id="rId440" Type="http://schemas.openxmlformats.org/officeDocument/2006/relationships/hyperlink" Target="http://help-staging.autodesk.com/view/FCAM/2019/ENU/?guid=GUID-48274074-C06E-4694-B655-D696041B6043" TargetMode="External"/><Relationship Id="rId678" Type="http://schemas.openxmlformats.org/officeDocument/2006/relationships/hyperlink" Target="http://help-staging.autodesk.com/view/FCAM/2019/ENU/?guid=GUID-808FBF83-1A16-4880-8A56-4BB38485ADA5" TargetMode="External"/><Relationship Id="rId885" Type="http://schemas.openxmlformats.org/officeDocument/2006/relationships/hyperlink" Target="http://help-staging.autodesk.com/view/FCAM/2019/ENU/?guid=GUID-24DF3156-C8FF-499E-A01D-620F8E81E561" TargetMode="External"/><Relationship Id="rId1070" Type="http://schemas.openxmlformats.org/officeDocument/2006/relationships/hyperlink" Target="http://help-staging.autodesk.com/view/FCAM/2019/ENU/?guid=GUID-89AD582B-AFE9-496A-8C27-679653B90F2B" TargetMode="External"/><Relationship Id="rId300" Type="http://schemas.openxmlformats.org/officeDocument/2006/relationships/hyperlink" Target="http://help-staging.autodesk.com/view/FCAM/2019/ENU/?guid=GUID-55A3F189-D322-4174-8D9F-7D9466665F0E" TargetMode="External"/><Relationship Id="rId538" Type="http://schemas.openxmlformats.org/officeDocument/2006/relationships/hyperlink" Target="http://help-staging.autodesk.com/view/FCAM/2019/ENU/?guid=GUID-E92C588F-E4DC-46B0-B3A6-1639F7F6014A" TargetMode="External"/><Relationship Id="rId745" Type="http://schemas.openxmlformats.org/officeDocument/2006/relationships/hyperlink" Target="http://help-staging.autodesk.com/view/FCAM/2019/ENU/?guid=GUID-E3D439D9-9C1F-450B-BA35-B51AA923A742" TargetMode="External"/><Relationship Id="rId952" Type="http://schemas.openxmlformats.org/officeDocument/2006/relationships/hyperlink" Target="http://help-staging.autodesk.com/view/FCAM/2019/ENU/?guid=GUID-FA9A0EF6-B3B3-4CD7-82C8-C896C5EE6BE9" TargetMode="External"/><Relationship Id="rId1168" Type="http://schemas.openxmlformats.org/officeDocument/2006/relationships/hyperlink" Target="http://help-staging.autodesk.com/view/FCAM/2019/ENU/?guid=GUID-70CBA947-176B-4468-AEE6-DFA54087982F" TargetMode="External"/><Relationship Id="rId1375" Type="http://schemas.openxmlformats.org/officeDocument/2006/relationships/hyperlink" Target="http://help-staging.autodesk.com/view/FCAM/2019/ENU/?guid=GUID-E50123C8-FBED-4E5E-9A3E-545999D50AB1" TargetMode="External"/><Relationship Id="rId1582" Type="http://schemas.openxmlformats.org/officeDocument/2006/relationships/hyperlink" Target="http://help-staging.autodesk.com/view/FCAM/2019/ENU/?guid=GUID-2C91F3BC-C4A6-4AEC-95C9-4EB4A8D354BD" TargetMode="External"/><Relationship Id="rId81" Type="http://schemas.openxmlformats.org/officeDocument/2006/relationships/hyperlink" Target="http://help-staging.autodesk.com/view/FCAM/2019/ENU/?guid=GUID-5E5895DC-A7B7-4D7C-9A20-1CF24466FDB1" TargetMode="External"/><Relationship Id="rId605" Type="http://schemas.openxmlformats.org/officeDocument/2006/relationships/hyperlink" Target="http://help-staging.autodesk.com/view/FCAM/2019/ENU/?guid=GUID-81B477AD-30CE-4AE3-B3DD-140DDEB0AE69" TargetMode="External"/><Relationship Id="rId812" Type="http://schemas.openxmlformats.org/officeDocument/2006/relationships/hyperlink" Target="http://help-staging.autodesk.com/view/FCAM/2019/ENU/?guid=GUID-5695438E-69A4-4EF8-9DB5-361BC7F95A83" TargetMode="External"/><Relationship Id="rId1028" Type="http://schemas.openxmlformats.org/officeDocument/2006/relationships/hyperlink" Target="http://help-staging.autodesk.com/view/FCAM/2019/ENU/?guid=GUID-D8B72BD5-55EF-4389-A3CA-9AE5C9696C11" TargetMode="External"/><Relationship Id="rId1235" Type="http://schemas.openxmlformats.org/officeDocument/2006/relationships/hyperlink" Target="http://help-staging.autodesk.com/view/FCAM/2019/ENU/?guid=GUID-0F9A5F15-DAEA-4B87-94F4-1D70D523A220" TargetMode="External"/><Relationship Id="rId1442" Type="http://schemas.openxmlformats.org/officeDocument/2006/relationships/hyperlink" Target="http://help-staging.autodesk.com/view/FCAM/2019/ENU/?guid=GUID-80CEF79E-6290-42AC-AE9C-8E032057E069" TargetMode="External"/><Relationship Id="rId1302" Type="http://schemas.openxmlformats.org/officeDocument/2006/relationships/hyperlink" Target="http://help-staging.autodesk.com/view/FCAM/2019/ENU/?guid=GUID-FB81BA4F-B3D8-4539-8F28-2B5FD4F38DCE" TargetMode="External"/><Relationship Id="rId39" Type="http://schemas.openxmlformats.org/officeDocument/2006/relationships/hyperlink" Target="http://help-staging.autodesk.com/view/FCAM/2019/ENU/?guid=GUID-8541551A-5BBB-4635-A78A-42BE06D98139" TargetMode="External"/><Relationship Id="rId1607" Type="http://schemas.openxmlformats.org/officeDocument/2006/relationships/hyperlink" Target="http://help-staging.autodesk.com/view/FCAM/2019/ENU/?guid=GUID-99F6EF7C-08BA-4DDC-AFB1-F080107AAE29" TargetMode="External"/><Relationship Id="rId188" Type="http://schemas.openxmlformats.org/officeDocument/2006/relationships/hyperlink" Target="http://help-staging.autodesk.com/view/FCAM/2019/ENU/?guid=GUID-394CFFF0-9A25-4A9F-8D3B-7FD19EB7A618" TargetMode="External"/><Relationship Id="rId395" Type="http://schemas.openxmlformats.org/officeDocument/2006/relationships/hyperlink" Target="http://help-staging.autodesk.com/view/FCAM/2019/ENU/?guid=GUID-90991289-14EA-4350-9FF6-70E07EB90FE7" TargetMode="External"/><Relationship Id="rId255" Type="http://schemas.openxmlformats.org/officeDocument/2006/relationships/hyperlink" Target="http://help-staging.autodesk.com/view/FCAM/2019/ENU/?guid=GUID-A0C9D8EE-EFD2-441A-849C-6CD943947F23" TargetMode="External"/><Relationship Id="rId462" Type="http://schemas.openxmlformats.org/officeDocument/2006/relationships/hyperlink" Target="http://help-staging.autodesk.com/view/FCAM/2019/ENU/?guid=GUID-AA890547-D941-4240-81FD-7021758A6452" TargetMode="External"/><Relationship Id="rId1092" Type="http://schemas.openxmlformats.org/officeDocument/2006/relationships/hyperlink" Target="http://help-staging.autodesk.com/view/FCAM/2019/ENU/?guid=GUID-3E2BEA29-296A-4F70-A288-155E44BCE3C8" TargetMode="External"/><Relationship Id="rId1397" Type="http://schemas.openxmlformats.org/officeDocument/2006/relationships/hyperlink" Target="http://help-staging.autodesk.com/view/FCAM/2019/ENU/?guid=GUID-79FC5425-2D7D-4EDC-91FA-50AC12AB2871" TargetMode="External"/><Relationship Id="rId115" Type="http://schemas.openxmlformats.org/officeDocument/2006/relationships/hyperlink" Target="http://help-staging.autodesk.com/view/FCAM/2019/ENU/?guid=GUID-8FEC16D9-6935-4135-B0FE-069016E49A00" TargetMode="External"/><Relationship Id="rId322" Type="http://schemas.openxmlformats.org/officeDocument/2006/relationships/hyperlink" Target="http://help-staging.autodesk.com/view/FCAM/2019/ENU/?guid=GUID-BED4C7BE-C36B-4BCC-8008-8671E8330E2D" TargetMode="External"/><Relationship Id="rId767" Type="http://schemas.openxmlformats.org/officeDocument/2006/relationships/hyperlink" Target="http://help-staging.autodesk.com/view/FCAM/2019/ENU/?guid=GUID-64A0AD30-56DC-4B27-8B82-FBABC8571E8A" TargetMode="External"/><Relationship Id="rId974" Type="http://schemas.openxmlformats.org/officeDocument/2006/relationships/hyperlink" Target="http://help-staging.autodesk.com/view/FCAM/2019/ENU/?guid=GUID-187D3393-6050-46CC-9610-A8C6B2E9E896" TargetMode="External"/><Relationship Id="rId627" Type="http://schemas.openxmlformats.org/officeDocument/2006/relationships/hyperlink" Target="http://help-staging.autodesk.com/view/FCAM/2019/ENU/?guid=GUID-7C09EB57-98D7-40ED-AC96-4AB7080C656C" TargetMode="External"/><Relationship Id="rId834" Type="http://schemas.openxmlformats.org/officeDocument/2006/relationships/hyperlink" Target="http://help-staging.autodesk.com/view/FCAM/2019/ENU/?guid=GUID-84C6D0A9-ABF5-4789-AD2D-7C918A42E792" TargetMode="External"/><Relationship Id="rId1257" Type="http://schemas.openxmlformats.org/officeDocument/2006/relationships/hyperlink" Target="http://help-staging.autodesk.com/view/FCAM/2019/ENU/?guid=GUID-38BDCD9A-82B2-40D0-BD08-60824A14A20F" TargetMode="External"/><Relationship Id="rId1464" Type="http://schemas.openxmlformats.org/officeDocument/2006/relationships/hyperlink" Target="http://help-staging.autodesk.com/view/FCAM/2019/ENU/?guid=GUID-D0ACF78A-74F8-4A94-8962-AB68F773DF1B" TargetMode="External"/><Relationship Id="rId1671" Type="http://schemas.openxmlformats.org/officeDocument/2006/relationships/hyperlink" Target="http://help-staging.autodesk.com/view/FCAM/2019/ENU/?guid=GUID-88F0764D-9282-4440-A13A-34248C485122" TargetMode="External"/><Relationship Id="rId901" Type="http://schemas.openxmlformats.org/officeDocument/2006/relationships/hyperlink" Target="http://help-staging.autodesk.com/view/FCAM/2019/ENU/?guid=GUID-5B614561-3461-49EF-AC99-426525CBDDE7" TargetMode="External"/><Relationship Id="rId1117" Type="http://schemas.openxmlformats.org/officeDocument/2006/relationships/hyperlink" Target="http://help-staging.autodesk.com/view/FCAM/2019/ENU/?guid=GUID-454F1863-5342-498C-8C31-42AB808CC1E5" TargetMode="External"/><Relationship Id="rId1324" Type="http://schemas.openxmlformats.org/officeDocument/2006/relationships/hyperlink" Target="http://help-staging.autodesk.com/view/FCAM/2019/ENU/?guid=GUID-A47BA0ED-9ABB-4D7C-99B7-6F308EB369A8" TargetMode="External"/><Relationship Id="rId1531" Type="http://schemas.openxmlformats.org/officeDocument/2006/relationships/hyperlink" Target="http://help-staging.autodesk.com/view/FCAM/2019/ENU/?guid=GUID-A8325D39-FD29-44E8-9CD8-47FE649ACD9B" TargetMode="External"/><Relationship Id="rId30" Type="http://schemas.openxmlformats.org/officeDocument/2006/relationships/hyperlink" Target="http://help-staging.autodesk.com/view/FCAM/2019/ENU/?guid=GUID-CBE5563B-36BA-4A61-BD6A-7DA3CD78732E" TargetMode="External"/><Relationship Id="rId1629" Type="http://schemas.openxmlformats.org/officeDocument/2006/relationships/hyperlink" Target="http://help-staging.autodesk.com/view/FCAM/2019/ENU/?guid=GUID-E4C28455-E845-4012-837B-D5B9A614F114" TargetMode="External"/><Relationship Id="rId277" Type="http://schemas.openxmlformats.org/officeDocument/2006/relationships/hyperlink" Target="http://help-staging.autodesk.com/view/FCAM/2019/ENU/?guid=GUID-148AF41C-22BD-4F50-9DE2-D3518F3543B3" TargetMode="External"/><Relationship Id="rId484" Type="http://schemas.openxmlformats.org/officeDocument/2006/relationships/hyperlink" Target="http://help-staging.autodesk.com/view/FCAM/2019/ENU/?guid=GUID-6480119A-9617-4CB1-A772-0EE63CB1532E" TargetMode="External"/><Relationship Id="rId137" Type="http://schemas.openxmlformats.org/officeDocument/2006/relationships/hyperlink" Target="http://help-staging.autodesk.com/view/FCAM/2019/ENU/?guid=GUID-5E3F191B-1D23-433A-945F-62F59B313F90" TargetMode="External"/><Relationship Id="rId344" Type="http://schemas.openxmlformats.org/officeDocument/2006/relationships/hyperlink" Target="http://help-staging.autodesk.com/view/FCAM/2019/ENU/?guid=GUID-D338306F-9827-4A83-A3D8-F807BA45CC6A" TargetMode="External"/><Relationship Id="rId691" Type="http://schemas.openxmlformats.org/officeDocument/2006/relationships/hyperlink" Target="http://help-staging.autodesk.com/view/FCAM/2019/ENU/?guid=GUID-44833382-5BE4-4380-A030-9F0BE5B8B70A" TargetMode="External"/><Relationship Id="rId789" Type="http://schemas.openxmlformats.org/officeDocument/2006/relationships/hyperlink" Target="http://help-staging.autodesk.com/view/FCAM/2019/ENU/?guid=GUID-535D938B-E213-4670-8013-C5F61354360E" TargetMode="External"/><Relationship Id="rId996" Type="http://schemas.openxmlformats.org/officeDocument/2006/relationships/hyperlink" Target="http://help-staging.autodesk.com/view/FCAM/2019/ENU/?guid=GUID-D44B88DA-44DF-4461-98A2-18B2621A99BC" TargetMode="External"/><Relationship Id="rId551" Type="http://schemas.openxmlformats.org/officeDocument/2006/relationships/hyperlink" Target="http://help-staging.autodesk.com/view/FCAM/2019/ENU/?guid=GUID-3E2222DC-41DA-4BA6-9D3E-0EB008EBBD2D" TargetMode="External"/><Relationship Id="rId649" Type="http://schemas.openxmlformats.org/officeDocument/2006/relationships/hyperlink" Target="http://help-staging.autodesk.com/view/FCAM/2019/ENU/?guid=GUID-C5983774-E8E5-4AF4-8877-F35EAC7049D1" TargetMode="External"/><Relationship Id="rId856" Type="http://schemas.openxmlformats.org/officeDocument/2006/relationships/hyperlink" Target="http://help-staging.autodesk.com/view/FCAM/2019/ENU/?guid=GUID-17E5A237-B4D9-4355-AED8-6B12C8362302" TargetMode="External"/><Relationship Id="rId1181" Type="http://schemas.openxmlformats.org/officeDocument/2006/relationships/hyperlink" Target="http://help-staging.autodesk.com/view/FCAM/2019/ENU/?guid=GUID-2148B357-1024-4E0C-8E20-3FB6DF99572E" TargetMode="External"/><Relationship Id="rId1279" Type="http://schemas.openxmlformats.org/officeDocument/2006/relationships/hyperlink" Target="http://help-staging.autodesk.com/view/FCAM/2019/ENU/?guid=GUID-E63D74D3-B95B-4154-9655-58B6020F806F" TargetMode="External"/><Relationship Id="rId1486" Type="http://schemas.openxmlformats.org/officeDocument/2006/relationships/hyperlink" Target="http://help-staging.autodesk.com/view/FCAM/2019/ENU/?guid=GUID-FEBBD701-3A7A-4777-841E-8E395559A309" TargetMode="External"/><Relationship Id="rId204" Type="http://schemas.openxmlformats.org/officeDocument/2006/relationships/hyperlink" Target="http://help-staging.autodesk.com/view/FCAM/2019/ENU/?guid=GUID-E79C5A00-51B3-4194-8E4B-DB535616A4AE" TargetMode="External"/><Relationship Id="rId411" Type="http://schemas.openxmlformats.org/officeDocument/2006/relationships/hyperlink" Target="http://help-staging.autodesk.com/view/FCAM/2019/ENU/?guid=GUID-CD0FE6E7-510F-4B14-B5B1-69586A423D10" TargetMode="External"/><Relationship Id="rId509" Type="http://schemas.openxmlformats.org/officeDocument/2006/relationships/hyperlink" Target="http://help-staging.autodesk.com/view/FCAM/2019/ENU/?guid=GUID-467D615A-7EE2-4202-B528-760C246F013B" TargetMode="External"/><Relationship Id="rId1041" Type="http://schemas.openxmlformats.org/officeDocument/2006/relationships/hyperlink" Target="http://help-staging.autodesk.com/view/FCAM/2019/ENU/?guid=GUID-A3EFAEC3-E6B5-48B2-88C5-893DF5820205" TargetMode="External"/><Relationship Id="rId1139" Type="http://schemas.openxmlformats.org/officeDocument/2006/relationships/hyperlink" Target="http://help-staging.autodesk.com/view/FCAM/2019/ENU/?guid=GUID-00454E51-3D73-43A7-8251-B128E51251CE" TargetMode="External"/><Relationship Id="rId1346" Type="http://schemas.openxmlformats.org/officeDocument/2006/relationships/hyperlink" Target="http://help-staging.autodesk.com/view/FCAM/2019/ENU/?guid=GUID-6F2C157B-3663-4DCA-A2DF-49348857975B" TargetMode="External"/><Relationship Id="rId716" Type="http://schemas.openxmlformats.org/officeDocument/2006/relationships/hyperlink" Target="http://help-staging.autodesk.com/view/FCAM/2019/ENU/?guid=GUID-BABF0208-A774-43E0-A7C5-281BE1A7C79B" TargetMode="External"/><Relationship Id="rId923" Type="http://schemas.openxmlformats.org/officeDocument/2006/relationships/hyperlink" Target="http://help-staging.autodesk.com/view/FCAM/2019/ENU/?guid=GUID-A52997EF-623F-44AF-9922-9C9E264FBEC6" TargetMode="External"/><Relationship Id="rId1553" Type="http://schemas.openxmlformats.org/officeDocument/2006/relationships/hyperlink" Target="http://help-staging.autodesk.com/view/FCAM/2019/ENU/?guid=GUID-E7356083-A34C-488C-9F2E-A62DB3C92BEA" TargetMode="External"/><Relationship Id="rId52" Type="http://schemas.openxmlformats.org/officeDocument/2006/relationships/hyperlink" Target="http://help-staging.autodesk.com/view/FCAM/2019/ENU/?guid=GUID-F20DA641-8699-4FE3-B406-CA2CC17E089F" TargetMode="External"/><Relationship Id="rId1206" Type="http://schemas.openxmlformats.org/officeDocument/2006/relationships/hyperlink" Target="http://help-staging.autodesk.com/view/FCAM/2019/ENU/?guid=GUID-D9EA6610-AA41-4025-BCCA-ED66F2DF868F" TargetMode="External"/><Relationship Id="rId1413" Type="http://schemas.openxmlformats.org/officeDocument/2006/relationships/hyperlink" Target="http://help-staging.autodesk.com/view/FCAM/2019/ENU/?guid=GUID-20E21264-ED69-426A-A108-56CEE563D03C" TargetMode="External"/><Relationship Id="rId1620" Type="http://schemas.openxmlformats.org/officeDocument/2006/relationships/hyperlink" Target="http://help-staging.autodesk.com/view/FCAM/2019/ENU/?guid=GUID-5D2BDEB4-8F70-4C6B-9EB7-2CEB014AFB4D" TargetMode="External"/><Relationship Id="rId299" Type="http://schemas.openxmlformats.org/officeDocument/2006/relationships/hyperlink" Target="http://help-staging.autodesk.com/view/FCAM/2019/ENU/?guid=GUID-2240FFB0-047E-4DFD-8244-95830B5C0DB2" TargetMode="External"/><Relationship Id="rId159" Type="http://schemas.openxmlformats.org/officeDocument/2006/relationships/hyperlink" Target="http://help-staging.autodesk.com/view/FCAM/2019/ENU/?guid=GUID-9F49EEC2-B9A8-4EA9-98EB-CF37F6AE53B0" TargetMode="External"/><Relationship Id="rId366" Type="http://schemas.openxmlformats.org/officeDocument/2006/relationships/hyperlink" Target="http://help-staging.autodesk.com/view/FCAM/2019/ENU/?guid=GUID-A8FC56D4-E98C-4035-89E0-E96F405DF1F3" TargetMode="External"/><Relationship Id="rId573" Type="http://schemas.openxmlformats.org/officeDocument/2006/relationships/hyperlink" Target="http://help-staging.autodesk.com/view/FCAM/2019/ENU/?guid=GUID-88B82FC3-1BF8-4D4C-8A0D-B43F4FBAEB01" TargetMode="External"/><Relationship Id="rId780" Type="http://schemas.openxmlformats.org/officeDocument/2006/relationships/hyperlink" Target="http://help-staging.autodesk.com/view/FCAM/2019/ENU/?guid=GUID-B7008324-F986-403D-BC75-346AC9103331" TargetMode="External"/><Relationship Id="rId226" Type="http://schemas.openxmlformats.org/officeDocument/2006/relationships/hyperlink" Target="http://help-staging.autodesk.com/view/FCAM/2019/ENU/?guid=GUID-EEC7F09F-13D4-496D-B3BF-C23A371C4086" TargetMode="External"/><Relationship Id="rId433" Type="http://schemas.openxmlformats.org/officeDocument/2006/relationships/hyperlink" Target="http://help-staging.autodesk.com/view/FCAM/2019/ENU/?guid=GUID-6FEA32FD-6021-44DE-9172-EE1C80E2335C" TargetMode="External"/><Relationship Id="rId878" Type="http://schemas.openxmlformats.org/officeDocument/2006/relationships/hyperlink" Target="http://help-staging.autodesk.com/view/FCAM/2019/ENU/?guid=GUID-3FBED34E-58F4-471E-B338-14DA66FD1290" TargetMode="External"/><Relationship Id="rId1063" Type="http://schemas.openxmlformats.org/officeDocument/2006/relationships/hyperlink" Target="http://help-staging.autodesk.com/view/FCAM/2019/ENU/?guid=GUID-6E9A97FF-EDAD-46BC-BB81-E8D131571245" TargetMode="External"/><Relationship Id="rId1270" Type="http://schemas.openxmlformats.org/officeDocument/2006/relationships/hyperlink" Target="http://help-staging.autodesk.com/view/FCAM/2019/ENU/?guid=GUID-4644BCD3-0074-4BAC-A6E6-83AA87E133E3" TargetMode="External"/><Relationship Id="rId640" Type="http://schemas.openxmlformats.org/officeDocument/2006/relationships/hyperlink" Target="http://help-staging.autodesk.com/view/FCAM/2019/ENU/?guid=GUID-8CFBDE79-6B5C-48D4-A5C1-210F9367AD7C" TargetMode="External"/><Relationship Id="rId738" Type="http://schemas.openxmlformats.org/officeDocument/2006/relationships/hyperlink" Target="http://help-staging.autodesk.com/view/FCAM/2019/ENU/?guid=GUID-273AAB0B-FBB6-4FA0-B5A7-386E15EAA069" TargetMode="External"/><Relationship Id="rId945" Type="http://schemas.openxmlformats.org/officeDocument/2006/relationships/hyperlink" Target="http://help-staging.autodesk.com/view/FCAM/2019/ENU/?guid=GUID-36C609FF-F800-4CDE-8EEB-BF4F820D751F" TargetMode="External"/><Relationship Id="rId1368" Type="http://schemas.openxmlformats.org/officeDocument/2006/relationships/hyperlink" Target="http://help-staging.autodesk.com/view/FCAM/2019/ENU/?guid=GUID-0CC42302-7B62-4AC4-823B-F2DA640D9F28" TargetMode="External"/><Relationship Id="rId1575" Type="http://schemas.openxmlformats.org/officeDocument/2006/relationships/hyperlink" Target="http://help-staging.autodesk.com/view/FCAM/2019/ENU/?guid=GUID-7B7AEE1C-0860-4C2F-BCD7-479CFA17DA2C" TargetMode="External"/><Relationship Id="rId74" Type="http://schemas.openxmlformats.org/officeDocument/2006/relationships/hyperlink" Target="http://help-staging.autodesk.com/view/FCAM/2019/ENU/?guid=GUID-51A36081-A3D9-4890-8442-B974F18F9354" TargetMode="External"/><Relationship Id="rId500" Type="http://schemas.openxmlformats.org/officeDocument/2006/relationships/hyperlink" Target="http://help-staging.autodesk.com/view/FCAM/2019/ENU/?guid=GUID-F84EB8D0-9FE8-4191-9DB2-C27467C4AFE9" TargetMode="External"/><Relationship Id="rId805" Type="http://schemas.openxmlformats.org/officeDocument/2006/relationships/hyperlink" Target="http://help-staging.autodesk.com/view/FCAM/2019/ENU/?guid=GUID-F9E28E6D-CCD1-45B1-9A37-19586030134F" TargetMode="External"/><Relationship Id="rId1130" Type="http://schemas.openxmlformats.org/officeDocument/2006/relationships/hyperlink" Target="http://help-staging.autodesk.com/view/FCAM/2019/ENU/?guid=GUID-119F69BD-B84C-4815-9714-2AF0BA57B294" TargetMode="External"/><Relationship Id="rId1228" Type="http://schemas.openxmlformats.org/officeDocument/2006/relationships/hyperlink" Target="http://help-staging.autodesk.com/view/FCAM/2019/ENU/?guid=GUID-7FD71CB7-C61C-4D2F-B763-249C7FFABBE7" TargetMode="External"/><Relationship Id="rId1435" Type="http://schemas.openxmlformats.org/officeDocument/2006/relationships/hyperlink" Target="http://help-staging.autodesk.com/view/FCAM/2019/ENU/?guid=GUID-0246C28A-12AE-42FB-BAAA-4A63BBDE9FA2" TargetMode="External"/><Relationship Id="rId1642" Type="http://schemas.openxmlformats.org/officeDocument/2006/relationships/hyperlink" Target="http://help-staging.autodesk.com/view/FCAM/2019/ENU/?guid=GUID-CF6317A0-C8B1-4F82-9430-EBEB1AB13DEC" TargetMode="External"/><Relationship Id="rId1502" Type="http://schemas.openxmlformats.org/officeDocument/2006/relationships/hyperlink" Target="http://help-staging.autodesk.com/view/FCAM/2019/ENU/?guid=GUID-076BC8DC-83FA-4A34-AD26-FF2BC918C921" TargetMode="External"/><Relationship Id="rId290" Type="http://schemas.openxmlformats.org/officeDocument/2006/relationships/hyperlink" Target="http://help-staging.autodesk.com/view/FCAM/2019/ENU/?guid=GUID-84251F92-EEB0-43A8-8681-6990BA87015F" TargetMode="External"/><Relationship Id="rId388" Type="http://schemas.openxmlformats.org/officeDocument/2006/relationships/hyperlink" Target="http://help-staging.autodesk.com/view/FCAM/2019/ENU/?guid=GUID-176FF3E1-CCC7-4837-9AEA-B703D6F06F21" TargetMode="External"/><Relationship Id="rId150" Type="http://schemas.openxmlformats.org/officeDocument/2006/relationships/hyperlink" Target="http://help-staging.autodesk.com/view/FCAM/2019/ENU/?guid=GUID-BD88DEB8-C055-4061-8543-FA870FD8D203" TargetMode="External"/><Relationship Id="rId595" Type="http://schemas.openxmlformats.org/officeDocument/2006/relationships/hyperlink" Target="http://help-staging.autodesk.com/view/FCAM/2019/ENU/?guid=GUID-862F9C0A-3989-4422-BAC2-58AD036DEE5B" TargetMode="External"/><Relationship Id="rId248" Type="http://schemas.openxmlformats.org/officeDocument/2006/relationships/hyperlink" Target="http://help-staging.autodesk.com/view/FCAM/2019/ENU/?guid=GUID-CBB209F3-D2CF-447A-A784-4646DC8AD5D5" TargetMode="External"/><Relationship Id="rId455" Type="http://schemas.openxmlformats.org/officeDocument/2006/relationships/hyperlink" Target="http://help-staging.autodesk.com/view/FCAM/2019/ENU/?guid=GUID-5B98717C-5C6C-4894-BD42-3CDC7B1808AA" TargetMode="External"/><Relationship Id="rId662" Type="http://schemas.openxmlformats.org/officeDocument/2006/relationships/hyperlink" Target="http://help-staging.autodesk.com/view/FCAM/2019/ENU/?guid=GUID-8C8E9C53-F68D-4008-9992-57BC56850A42" TargetMode="External"/><Relationship Id="rId1085" Type="http://schemas.openxmlformats.org/officeDocument/2006/relationships/hyperlink" Target="http://help-staging.autodesk.com/view/FCAM/2019/ENU/?guid=GUID-3E4400E3-CBDB-43F9-9886-7B04C6265E48" TargetMode="External"/><Relationship Id="rId1292" Type="http://schemas.openxmlformats.org/officeDocument/2006/relationships/hyperlink" Target="http://help-staging.autodesk.com/view/FCAM/2019/ENU/?guid=GUID-0E517B25-ACAA-4A74-AEB2-FF9B063F09A0" TargetMode="External"/><Relationship Id="rId108" Type="http://schemas.openxmlformats.org/officeDocument/2006/relationships/hyperlink" Target="http://help-staging.autodesk.com/view/FCAM/2019/ENU/?guid=GUID-5EA2162D-945B-4999-8F84-C60480BF5257" TargetMode="External"/><Relationship Id="rId315" Type="http://schemas.openxmlformats.org/officeDocument/2006/relationships/hyperlink" Target="http://help-staging.autodesk.com/view/FCAM/2019/ENU/?guid=GUID-283693C0-2932-490B-8ED6-C9CC7FD2F854" TargetMode="External"/><Relationship Id="rId522" Type="http://schemas.openxmlformats.org/officeDocument/2006/relationships/hyperlink" Target="http://help-staging.autodesk.com/view/FCAM/2019/ENU/?guid=GUID-4EF22A0E-CC6D-40FA-9F3A-3C4FDB97DBB2" TargetMode="External"/><Relationship Id="rId967" Type="http://schemas.openxmlformats.org/officeDocument/2006/relationships/hyperlink" Target="http://help-staging.autodesk.com/view/FCAM/2019/ENU/?guid=GUID-4C45ACC7-4931-4025-992E-6953F857B4FB" TargetMode="External"/><Relationship Id="rId1152" Type="http://schemas.openxmlformats.org/officeDocument/2006/relationships/hyperlink" Target="http://help-staging.autodesk.com/view/FCAM/2019/ENU/?guid=GUID-970B738F-CBD6-4017-A016-A931451717C5" TargetMode="External"/><Relationship Id="rId1597" Type="http://schemas.openxmlformats.org/officeDocument/2006/relationships/hyperlink" Target="http://help-staging.autodesk.com/view/FCAM/2019/ENU/?guid=GUID-AD4247ED-C0EA-42E6-A86C-2C3ED9AF681A" TargetMode="External"/><Relationship Id="rId96" Type="http://schemas.openxmlformats.org/officeDocument/2006/relationships/hyperlink" Target="http://help-staging.autodesk.com/view/FCAM/2019/ENU/?guid=GUID-2A028B6C-586E-486F-809B-C6083393BC7B" TargetMode="External"/><Relationship Id="rId827" Type="http://schemas.openxmlformats.org/officeDocument/2006/relationships/hyperlink" Target="http://help-staging.autodesk.com/view/FCAM/2019/ENU/?guid=GUID-6A0E8786-78E1-4376-B946-C77A1A09D3F2" TargetMode="External"/><Relationship Id="rId1012" Type="http://schemas.openxmlformats.org/officeDocument/2006/relationships/hyperlink" Target="http://help-staging.autodesk.com/view/FCAM/2019/ENU/?guid=GUID-AB43A0E2-1BA9-4A26-8C8F-BA1BD843CBB1" TargetMode="External"/><Relationship Id="rId1457" Type="http://schemas.openxmlformats.org/officeDocument/2006/relationships/hyperlink" Target="http://help-staging.autodesk.com/view/FCAM/2019/ENU/?guid=GUID-1C660E31-86C1-4CCC-BCB7-9ED74977D251" TargetMode="External"/><Relationship Id="rId1664" Type="http://schemas.openxmlformats.org/officeDocument/2006/relationships/hyperlink" Target="http://help-staging.autodesk.com/view/FCAM/2019/ENU/?guid=GUID-B3DE05B6-7C4B-415B-B50C-0367F0EB2394" TargetMode="External"/><Relationship Id="rId1317" Type="http://schemas.openxmlformats.org/officeDocument/2006/relationships/hyperlink" Target="http://help-staging.autodesk.com/view/FCAM/2019/ENU/?guid=GUID-B5A45EEE-9001-4572-A35A-1AA3A1886C00" TargetMode="External"/><Relationship Id="rId1524" Type="http://schemas.openxmlformats.org/officeDocument/2006/relationships/hyperlink" Target="http://help-staging.autodesk.com/view/FCAM/2019/ENU/?guid=GUID-9F19978C-EB8B-411C-AE1F-49BDD7E6279E" TargetMode="External"/><Relationship Id="rId23" Type="http://schemas.openxmlformats.org/officeDocument/2006/relationships/hyperlink" Target="http://help-staging.autodesk.com/view/FCAM/2019/ENU/?guid=GUID-9114583D-DF02-40CF-BEC5-21D4F9150A4B" TargetMode="External"/><Relationship Id="rId172" Type="http://schemas.openxmlformats.org/officeDocument/2006/relationships/hyperlink" Target="http://help-staging.autodesk.com/view/FCAM/2019/ENU/?guid=GUID-48BE15D9-59B4-4145-95AC-F7DC3D26BA0F" TargetMode="External"/><Relationship Id="rId477" Type="http://schemas.openxmlformats.org/officeDocument/2006/relationships/hyperlink" Target="http://help-staging.autodesk.com/view/FCAM/2019/ENU/?guid=GUID-FFF521C2-1E91-49F4-90FB-0D7ABE7E249F" TargetMode="External"/><Relationship Id="rId684" Type="http://schemas.openxmlformats.org/officeDocument/2006/relationships/hyperlink" Target="http://help-staging.autodesk.com/view/FCAM/2019/ENU/?guid=GUID-7ADC2B7C-E7E0-4F1D-A253-9C3360FA7AE6" TargetMode="External"/><Relationship Id="rId337" Type="http://schemas.openxmlformats.org/officeDocument/2006/relationships/hyperlink" Target="http://help-staging.autodesk.com/view/FCAM/2019/ENU/?guid=GUID-209E7970-6062-4005-91D7-9AE4E2F7F653" TargetMode="External"/><Relationship Id="rId891" Type="http://schemas.openxmlformats.org/officeDocument/2006/relationships/hyperlink" Target="http://help-staging.autodesk.com/view/FCAM/2019/ENU/?guid=GUID-59DD64BF-94BA-49C6-B5EF-5009378C46A7" TargetMode="External"/><Relationship Id="rId989" Type="http://schemas.openxmlformats.org/officeDocument/2006/relationships/hyperlink" Target="http://help-staging.autodesk.com/view/FCAM/2019/ENU/?guid=GUID-01D4E2E6-4F2D-4A64-8004-EB10E2C28DAB" TargetMode="External"/><Relationship Id="rId544" Type="http://schemas.openxmlformats.org/officeDocument/2006/relationships/hyperlink" Target="http://help-staging.autodesk.com/view/FCAM/2019/ENU/?guid=GUID-304464F8-5D19-4449-9FE2-4560C958EB07" TargetMode="External"/><Relationship Id="rId751" Type="http://schemas.openxmlformats.org/officeDocument/2006/relationships/hyperlink" Target="http://help-staging.autodesk.com/view/FCAM/2019/ENU/?guid=GUID-73A54E11-8C60-4BBB-B190-C662309E3835" TargetMode="External"/><Relationship Id="rId849" Type="http://schemas.openxmlformats.org/officeDocument/2006/relationships/hyperlink" Target="http://help-staging.autodesk.com/view/FCAM/2019/ENU/?guid=GUID-7D473278-D047-497C-9A37-2E77F8A224DD" TargetMode="External"/><Relationship Id="rId1174" Type="http://schemas.openxmlformats.org/officeDocument/2006/relationships/hyperlink" Target="http://help-staging.autodesk.com/view/FCAM/2019/ENU/?guid=GUID-BBCFB7EB-F621-49A8-AE0D-01B28238CA4F" TargetMode="External"/><Relationship Id="rId1381" Type="http://schemas.openxmlformats.org/officeDocument/2006/relationships/hyperlink" Target="http://help-staging.autodesk.com/view/FCAM/2019/ENU/?guid=GUID-EA167AE7-47BE-4D52-9656-7FB7879C9401" TargetMode="External"/><Relationship Id="rId1479" Type="http://schemas.openxmlformats.org/officeDocument/2006/relationships/hyperlink" Target="http://help-staging.autodesk.com/view/FCAM/2019/ENU/?guid=GUID-22814A81-7202-4035-B98D-7F4F2EE1494C" TargetMode="External"/><Relationship Id="rId404" Type="http://schemas.openxmlformats.org/officeDocument/2006/relationships/hyperlink" Target="http://help-staging.autodesk.com/view/FCAM/2019/ENU/?guid=GUID-DCCFBE27-DE49-43F6-80F1-3B925E42E19D" TargetMode="External"/><Relationship Id="rId611" Type="http://schemas.openxmlformats.org/officeDocument/2006/relationships/hyperlink" Target="http://help-staging.autodesk.com/view/FCAM/2019/ENU/?guid=GUID-2C29273D-86D9-47AE-9218-F603C0B331B8" TargetMode="External"/><Relationship Id="rId1034" Type="http://schemas.openxmlformats.org/officeDocument/2006/relationships/hyperlink" Target="http://help-staging.autodesk.com/view/FCAM/2019/ENU/?guid=GUID-F63E1739-AB4E-4200-8031-3C84C5069CD6" TargetMode="External"/><Relationship Id="rId1241" Type="http://schemas.openxmlformats.org/officeDocument/2006/relationships/hyperlink" Target="http://help-staging.autodesk.com/view/FCAM/2019/ENU/?guid=GUID-8F710546-E861-4366-A30F-B2AD2E506475" TargetMode="External"/><Relationship Id="rId1339" Type="http://schemas.openxmlformats.org/officeDocument/2006/relationships/hyperlink" Target="http://help-staging.autodesk.com/view/FCAM/2019/ENU/?guid=GUID-89119A47-DA46-48E8-B41F-BEDB138579F1" TargetMode="External"/><Relationship Id="rId709" Type="http://schemas.openxmlformats.org/officeDocument/2006/relationships/hyperlink" Target="http://help-staging.autodesk.com/view/FCAM/2019/ENU/?guid=GUID-7527D176-7B5C-4A1A-AA47-EAAE99B7BA49" TargetMode="External"/><Relationship Id="rId916" Type="http://schemas.openxmlformats.org/officeDocument/2006/relationships/hyperlink" Target="http://help-staging.autodesk.com/view/FCAM/2019/ENU/?guid=GUID-63F30DA4-E8FC-4E38-97F9-6C50435B50B3" TargetMode="External"/><Relationship Id="rId1101" Type="http://schemas.openxmlformats.org/officeDocument/2006/relationships/hyperlink" Target="http://help-staging.autodesk.com/view/FCAM/2019/ENU/?guid=GUID-1C48D75A-874F-4A05-A0F9-1D2228ED220A" TargetMode="External"/><Relationship Id="rId1546" Type="http://schemas.openxmlformats.org/officeDocument/2006/relationships/hyperlink" Target="http://help-staging.autodesk.com/view/FCAM/2019/ENU/?guid=GUID-72DF77BA-EEFA-4A23-B060-CDB4802BB6C3" TargetMode="External"/><Relationship Id="rId45" Type="http://schemas.openxmlformats.org/officeDocument/2006/relationships/hyperlink" Target="http://help-staging.autodesk.com/view/FCAM/2019/ENU/?guid=GUID-6F05DFEE-3A94-4AEA-9DC1-79D95848B196" TargetMode="External"/><Relationship Id="rId1406" Type="http://schemas.openxmlformats.org/officeDocument/2006/relationships/hyperlink" Target="http://help-staging.autodesk.com/view/FCAM/2019/ENU/?guid=GUID-A78A1C00-5DE1-43D3-A993-92D1BAA4657C" TargetMode="External"/><Relationship Id="rId1613" Type="http://schemas.openxmlformats.org/officeDocument/2006/relationships/hyperlink" Target="http://help-staging.autodesk.com/view/FCAM/2019/ENU/?guid=GUID-53660372-7B95-4616-B7F5-3D8E84192F12" TargetMode="External"/><Relationship Id="rId194" Type="http://schemas.openxmlformats.org/officeDocument/2006/relationships/hyperlink" Target="http://help-staging.autodesk.com/view/FCAM/2019/ENU/?guid=GUID-2866426D-ECBC-4D4B-9E47-E0F46DFC81BB" TargetMode="External"/><Relationship Id="rId261" Type="http://schemas.openxmlformats.org/officeDocument/2006/relationships/hyperlink" Target="http://help-staging.autodesk.com/view/FCAM/2019/ENU/?guid=GUID-CB67EDC7-E765-4109-A29D-3B33908FE205" TargetMode="External"/><Relationship Id="rId499" Type="http://schemas.openxmlformats.org/officeDocument/2006/relationships/hyperlink" Target="http://help-staging.autodesk.com/view/FCAM/2019/ENU/?guid=GUID-FB3B9E97-5E56-4D23-BAB7-58AB18997BF1" TargetMode="External"/><Relationship Id="rId359" Type="http://schemas.openxmlformats.org/officeDocument/2006/relationships/hyperlink" Target="http://help-staging.autodesk.com/view/FCAM/2019/ENU/?guid=GUID-0CBD662A-F1BC-4AD2-B2C1-DE9913E68EBE" TargetMode="External"/><Relationship Id="rId566" Type="http://schemas.openxmlformats.org/officeDocument/2006/relationships/hyperlink" Target="http://help-staging.autodesk.com/view/FCAM/2019/ENU/?guid=GUID-534DCACC-EF01-4F40-B379-C3B17E8788C6" TargetMode="External"/><Relationship Id="rId773" Type="http://schemas.openxmlformats.org/officeDocument/2006/relationships/hyperlink" Target="http://help-staging.autodesk.com/view/FCAM/2019/ENU/?guid=GUID-ED11CFB4-101C-4803-BB75-48265656A175" TargetMode="External"/><Relationship Id="rId1196" Type="http://schemas.openxmlformats.org/officeDocument/2006/relationships/hyperlink" Target="http://help-staging.autodesk.com/view/FCAM/2019/ENU/?guid=GUID-21E47FE1-5573-43FF-8F46-F2E1E9917F9F" TargetMode="External"/><Relationship Id="rId121" Type="http://schemas.openxmlformats.org/officeDocument/2006/relationships/hyperlink" Target="http://help-staging.autodesk.com/view/FCAM/2019/ENU/?guid=GUID-421D7DA6-05BF-4BD5-86F8-38B966145381" TargetMode="External"/><Relationship Id="rId219" Type="http://schemas.openxmlformats.org/officeDocument/2006/relationships/hyperlink" Target="http://help-staging.autodesk.com/view/FCAM/2019/ENU/?guid=GUID-74B1BB8A-C7AD-4803-97B5-7BE9BD1DF344" TargetMode="External"/><Relationship Id="rId426" Type="http://schemas.openxmlformats.org/officeDocument/2006/relationships/hyperlink" Target="http://help-staging.autodesk.com/view/FCAM/2019/ENU/?guid=GUID-35F69A71-F170-4125-94F0-95F1B854D6AF" TargetMode="External"/><Relationship Id="rId633" Type="http://schemas.openxmlformats.org/officeDocument/2006/relationships/hyperlink" Target="http://help-staging.autodesk.com/view/FCAM/2019/ENU/?guid=GUID-B17A74A4-8DBD-4B5D-9EF0-33A229C304E3" TargetMode="External"/><Relationship Id="rId980" Type="http://schemas.openxmlformats.org/officeDocument/2006/relationships/hyperlink" Target="http://help-staging.autodesk.com/view/FCAM/2019/ENU/?guid=GUID-7462F214-7D27-44E2-8724-AFFEDDE22520" TargetMode="External"/><Relationship Id="rId1056" Type="http://schemas.openxmlformats.org/officeDocument/2006/relationships/hyperlink" Target="http://help-staging.autodesk.com/view/FCAM/2019/ENU/?guid=GUID-534B2A99-FAAA-497E-97DC-ED9895C96321" TargetMode="External"/><Relationship Id="rId1263" Type="http://schemas.openxmlformats.org/officeDocument/2006/relationships/hyperlink" Target="http://help-staging.autodesk.com/view/FCAM/2019/ENU/?guid=GUID-ABBC3A30-A2E4-4F5E-B21C-936E4B05DB68" TargetMode="External"/><Relationship Id="rId840" Type="http://schemas.openxmlformats.org/officeDocument/2006/relationships/hyperlink" Target="http://help-staging.autodesk.com/view/FCAM/2019/ENU/?guid=GUID-729A75A0-A2A5-4C5E-A04B-4F275DF4705C" TargetMode="External"/><Relationship Id="rId938" Type="http://schemas.openxmlformats.org/officeDocument/2006/relationships/hyperlink" Target="http://help-staging.autodesk.com/view/FCAM/2019/ENU/?guid=GUID-6A07DD31-A1E8-4F75-BB0C-06C7A8C3970B" TargetMode="External"/><Relationship Id="rId1470" Type="http://schemas.openxmlformats.org/officeDocument/2006/relationships/hyperlink" Target="http://help-staging.autodesk.com/view/FCAM/2019/ENU/?guid=GUID-FC5C1121-E62E-4407-BBA3-620D4DCB799D" TargetMode="External"/><Relationship Id="rId1568" Type="http://schemas.openxmlformats.org/officeDocument/2006/relationships/hyperlink" Target="http://help-staging.autodesk.com/view/FCAM/2019/ENU/?guid=GUID-9F19978C-EB8B-411C-AE1F-49BDD7E6279E" TargetMode="External"/><Relationship Id="rId67" Type="http://schemas.openxmlformats.org/officeDocument/2006/relationships/hyperlink" Target="http://help-staging.autodesk.com/view/FCAM/2019/ENU/?guid=GUID-5D978B1A-B85F-48D1-8F48-A4134AEF6653" TargetMode="External"/><Relationship Id="rId700" Type="http://schemas.openxmlformats.org/officeDocument/2006/relationships/hyperlink" Target="http://help-staging.autodesk.com/view/FCAM/2019/ENU/?guid=GUID-101F1CBB-200A-43A0-AF2D-0B5DFC6696EA" TargetMode="External"/><Relationship Id="rId1123" Type="http://schemas.openxmlformats.org/officeDocument/2006/relationships/hyperlink" Target="http://help-staging.autodesk.com/view/FCAM/2019/ENU/?guid=GUID-C4299B59-268A-4288-9BD5-6BA0510C45C0" TargetMode="External"/><Relationship Id="rId1330" Type="http://schemas.openxmlformats.org/officeDocument/2006/relationships/hyperlink" Target="http://help-staging.autodesk.com/view/FCAM/2019/ENU/?guid=GUID-A62BD1C4-4759-413A-9906-3987C4272D86" TargetMode="External"/><Relationship Id="rId1428" Type="http://schemas.openxmlformats.org/officeDocument/2006/relationships/hyperlink" Target="http://help-staging.autodesk.com/view/FCAM/2019/ENU/?guid=GUID-9DB05A66-DDE3-442F-9086-F673D6D42F25" TargetMode="External"/><Relationship Id="rId1635" Type="http://schemas.openxmlformats.org/officeDocument/2006/relationships/hyperlink" Target="http://help-staging.autodesk.com/view/FCAM/2019/ENU/?guid=GUID-0BB3A452-7CE0-4D72-A12F-011C4EEC4BFB" TargetMode="External"/><Relationship Id="rId283" Type="http://schemas.openxmlformats.org/officeDocument/2006/relationships/hyperlink" Target="http://help-staging.autodesk.com/view/FCAM/2019/ENU/?guid=GUID-C83833C1-5D60-4F49-A53F-4A42BB56252F" TargetMode="External"/><Relationship Id="rId490" Type="http://schemas.openxmlformats.org/officeDocument/2006/relationships/hyperlink" Target="http://help-staging.autodesk.com/view/FCAM/2019/ENU/?guid=GUID-C0D9DDD5-C3A9-4DAB-A07E-931EB30066A5" TargetMode="External"/><Relationship Id="rId143" Type="http://schemas.openxmlformats.org/officeDocument/2006/relationships/hyperlink" Target="http://help-staging.autodesk.com/view/FCAM/2019/ENU/?guid=GUID-CA0C1CE5-1C23-4C1F-877E-93C4A6CEE2AC" TargetMode="External"/><Relationship Id="rId350" Type="http://schemas.openxmlformats.org/officeDocument/2006/relationships/hyperlink" Target="http://help-staging.autodesk.com/view/FCAM/2019/ENU/?guid=GUID-403CB2FD-725E-48E2-A702-48A8FADC4504" TargetMode="External"/><Relationship Id="rId588" Type="http://schemas.openxmlformats.org/officeDocument/2006/relationships/hyperlink" Target="http://help-staging.autodesk.com/view/FCAM/2019/ENU/?guid=GUID-B30AECDF-FF9B-4CCB-9834-7F3CACD139C2" TargetMode="External"/><Relationship Id="rId795" Type="http://schemas.openxmlformats.org/officeDocument/2006/relationships/hyperlink" Target="http://help-staging.autodesk.com/view/FCAM/2019/ENU/?guid=GUID-8521D17E-7831-454F-9535-508B7093E322" TargetMode="External"/><Relationship Id="rId9" Type="http://schemas.openxmlformats.org/officeDocument/2006/relationships/hyperlink" Target="http://help-staging.autodesk.com/view/FCAM/2019/ENU/?guid=GUID-ACFD9D4A-A417-469B-9FEC-B50DFA6B42FC" TargetMode="External"/><Relationship Id="rId210" Type="http://schemas.openxmlformats.org/officeDocument/2006/relationships/hyperlink" Target="http://help-staging.autodesk.com/view/FCAM/2019/ENU/?guid=GUID-1EF40D9F-5D12-4AD4-BC37-330792E4D235" TargetMode="External"/><Relationship Id="rId448" Type="http://schemas.openxmlformats.org/officeDocument/2006/relationships/hyperlink" Target="http://help-staging.autodesk.com/view/FCAM/2019/ENU/?guid=GUID-0C7C3D31-CA38-47D2-B55E-E2AF4BD50BD3" TargetMode="External"/><Relationship Id="rId655" Type="http://schemas.openxmlformats.org/officeDocument/2006/relationships/hyperlink" Target="http://help-staging.autodesk.com/view/FCAM/2019/ENU/?guid=GUID-D94EC403-8A10-4E90-BB91-F6FDB4FCEA8D" TargetMode="External"/><Relationship Id="rId862" Type="http://schemas.openxmlformats.org/officeDocument/2006/relationships/hyperlink" Target="http://help-staging.autodesk.com/view/FCAM/2019/ENU/?guid=GUID-11A02A89-B98C-4C50-B5B9-D9EA68DEA85F" TargetMode="External"/><Relationship Id="rId1078" Type="http://schemas.openxmlformats.org/officeDocument/2006/relationships/hyperlink" Target="http://help-staging.autodesk.com/view/FCAM/2019/ENU/?guid=GUID-1D2B7E13-E350-4362-9E65-B7B142C6AFD9" TargetMode="External"/><Relationship Id="rId1285" Type="http://schemas.openxmlformats.org/officeDocument/2006/relationships/hyperlink" Target="http://help-staging.autodesk.com/view/FCAM/2019/ENU/?guid=GUID-882CFFA4-6B0A-46F3-A86A-C7BFAB98A75C" TargetMode="External"/><Relationship Id="rId1492" Type="http://schemas.openxmlformats.org/officeDocument/2006/relationships/hyperlink" Target="http://help-staging.autodesk.com/view/FCAM/2019/ENU/?guid=GUID-2A1723DE-239D-409B-8ED0-9D71CBA8139A" TargetMode="External"/><Relationship Id="rId308" Type="http://schemas.openxmlformats.org/officeDocument/2006/relationships/hyperlink" Target="http://help-staging.autodesk.com/view/FCAM/2019/ENU/?guid=GUID-26C6EE8B-CB96-45EA-9D3B-5343709EC142" TargetMode="External"/><Relationship Id="rId515" Type="http://schemas.openxmlformats.org/officeDocument/2006/relationships/hyperlink" Target="http://help-staging.autodesk.com/view/FCAM/2019/ENU/?guid=GUID-2BA3C5AA-8851-4407-AAAE-71DA3C072C18" TargetMode="External"/><Relationship Id="rId722" Type="http://schemas.openxmlformats.org/officeDocument/2006/relationships/hyperlink" Target="http://help-staging.autodesk.com/view/FCAM/2019/ENU/?guid=GUID-BEDDC4D0-DE5A-4A50-8465-1E02AB98D588" TargetMode="External"/><Relationship Id="rId1145" Type="http://schemas.openxmlformats.org/officeDocument/2006/relationships/hyperlink" Target="http://help-staging.autodesk.com/view/FCAM/2019/ENU/?guid=GUID-B14BD27D-6320-4579-A4C9-ECAA3B8D7D94" TargetMode="External"/><Relationship Id="rId1352" Type="http://schemas.openxmlformats.org/officeDocument/2006/relationships/hyperlink" Target="http://help-staging.autodesk.com/view/FCAM/2019/ENU/?guid=GUID-4B92A6B1-368E-49D4-98CB-D8BD59D88EB1" TargetMode="External"/><Relationship Id="rId89" Type="http://schemas.openxmlformats.org/officeDocument/2006/relationships/hyperlink" Target="http://help-staging.autodesk.com/view/FCAM/2019/ENU/?guid=GUID-62A1CCC5-98DA-4565-97F4-55FC0C9A269E" TargetMode="External"/><Relationship Id="rId1005" Type="http://schemas.openxmlformats.org/officeDocument/2006/relationships/hyperlink" Target="http://help-staging.autodesk.com/view/FCAM/2019/ENU/?guid=GUID-219B79ED-F3C2-4672-B5DE-8597A0E63B71" TargetMode="External"/><Relationship Id="rId1212" Type="http://schemas.openxmlformats.org/officeDocument/2006/relationships/hyperlink" Target="http://help-staging.autodesk.com/view/FCAM/2019/ENU/?guid=GUID-9C7DCC50-D45A-40E9-A48C-A4557110FE64" TargetMode="External"/><Relationship Id="rId1657" Type="http://schemas.openxmlformats.org/officeDocument/2006/relationships/hyperlink" Target="http://help-staging.autodesk.com/view/FCAM/2019/ENU/?guid=GUID-0B5021D0-7CC3-4A77-AA9F-64067327A6A0" TargetMode="External"/><Relationship Id="rId1517" Type="http://schemas.openxmlformats.org/officeDocument/2006/relationships/hyperlink" Target="http://help-staging.autodesk.com/view/FCAM/2019/ENU/?guid=GUID-D0F3411E-A08D-4057-948E-2E43377E41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94"/>
  <sheetViews>
    <sheetView tabSelected="1" zoomScale="85" zoomScaleNormal="85" workbookViewId="0">
      <pane ySplit="1" topLeftCell="A2" activePane="bottomLeft" state="frozen"/>
      <selection pane="bottomLeft" activeCell="B3" sqref="B3:B4 B6:B26 B28:B31 B33:B41 B43 B46:B58 B60 B62 B64 B66 B68 B70 B72 B74 B76 B78 B80 B82 B84 B86:B97 B99 B101 B103 B105 B107 B109 B111 B113:B114 B116 B118 B120 B122 B124:B132 B134 B136 B138 B140 B142 B144 B146 B148 B150 B152:B158 B160 B162 B164 B166 B168 B170 B172 B174:B180 B182 B184 B186 B188 B190 B192 B194 B196:B198 B200 B202 B204 B206:B209 B211 B213 B215 B217 B219:B223 B225 B227 B229 B231 B233 B235:B239 B241 B243:B244 B246:B248 B250 B252 B254:B271 B273 B275 B277 B279 B281 B283:B287 B289:B293 B295 B297:B298 B300 B302 B304:B307 B309:B312 B314 B316:B317 B319:B320 B322:B329 B331:B333 B335:B337 B339 B341:B342 B344 B346:B381 B383 B385:B389 B391:B392 B394:B397 B399 B401 B403:B404 B406 B408 B410:B411 B413:B417 B419 B421 B423 B425 B427:B428 B430 B432:B433 B435:B438 B440 B442:B443 B445 B447:B448 B450 B452:B453 B455 B457:B458 B460:B465 B467:B469 B471 B473:B474 B476:B478 B480 B482:B483 B485:B486 B488:B494 B496:B499 B501:B503 B505:B507 B509:B510 B512:B550 B552:B553 B555 B557 B559 B561 B563 B565:B566 B568:B569 B571:B572 B574 B576 B578 B580 B582 B584 B586 B588 B590 B592 B594 B596:B597 B599:B602 B604 B606 B608:B611 B613 B615:B616 B618 B620:B624 B626 B628:B631 B633 B635 B637 B639 B641 B643 B645 B647:B650 B652 B654:B655 B657:B658 B660 B662:B668 B670:B674 B676 B678 B680:B689 B691 B693:B694 B696 B698 B700 B702:B704 B706:B709 B711:B713 B715:B723 B725 B727:B730 B732 B734:B736 B738:B739 B741 B743:B752 B754 B756 B758:B764 B766:B777 B779:B780 B782 B784:B789 B791 B793:B794 B796 B798:B799 B801 B803 B805 B807:B815 B817 B819 B821:B826 B828:B831 B833:B834 B836:B838 B840:B841 B843:B845 B847:B849 B851 B853:B861 B863 B865:B868 B870:B873 B875:B876 B878 B880 B882:B885 B887:B892 B894 B896:B897 B899:B900 B902 B904 B906 B908:B912 B914:B915 B917:B925 B927 B929:B940 B942 B944 B946 B948:B949 B951:B958 B960:B965 B967:B969 B971:B982 B984 B986:B987 B989:B996 B998:B1000 B1002:B1004 B1006:B1008 B1010:B1012 B1014:B1016 B1018:B1020 B1022:B1027 B1029:B1036 B1038:B1039 B1041:B1042 B1044:B1045 B1047:B1048 B1050:B1052 B1054:B1055 B1057:B1060 B1062:B1066 B1068:B1070 B1072:B1075 B1077:B1080 B1082:B1083 B1085:B1090 B1092:B1094 B1096:B1098 B1100:B1102 B1104:B1106 B1108:B1109 B1111 B1113:B1118 B1120:B1125 B1127 B1129:B1130 B1132:B1140 B1142 B1144 B1146 B1148 B1150:B1151 B1153:B1155 B1157:B1166 B1168 B1170 B1172 B1174 B1176:B1181 B1183:B1184 B1186:B1187 B1189:B1192 B1194:B1198 B1200:B1202 B1204:B1207 B1209:B1217 B1219:B1225 B1227:B1234 B1236 B1238 B1240:B1241 B1243 B1245 B1247:B1252 B1254:B1255 B1257:B1259 B1261 B1263:B1266 B1268:B1270 B1272 B1274:B1281 B1283 B1285 B1287 B1289 B1291 B1293 B1295 B1297:B1305 B1307 B1309 B1311:B1312 B1314 B1316 B1318 B1320 B1322:B1323 B1325 B1327:B1335 B1337:B1338 B1340:B1347 B1349 B1351 B1353:B1354 B1356 B1358 B1360:B1363 B1365 B1367 B1369:B1372 B1374 B1376:B1377 B1379:B1381 B1383 B1385:B1391 B1393:B1397 B1399:B1402 B1404 B1406:B1410 B1412 B1414:B1417 B1419:B1420 B1422 B1424:B1426 B1428 B1430 B1432:B1440 B1442:B1443 B1445:B1448 B1450:B1452 B1454 B1456:B1459 B1461:B1462 B1464 B1466:B1470 B1472:B1474 B1476 B1478:B1479 B1481:B1486 B1488 B1490 B1492:B1495 B1497 B1499 B1501 B1503:B1506 B1508:B1511 B1513 B1515:B1519 B1521:B1522 B1524 B1526:B1533 B1535:B1537 B1539 B1541 B1543:B1545 B1547:B1548 B1550:B1552 B1554 B1556:B1558 B1560 B1562 B1564:B1567 B1569:B1570 B1572 B1574:B1576 B1578:B1580 B1582:B1584 B1586:B1587 B1589:B1590 B1592:B1593 B1595:B1600 B1602:B1607 B1609:B1611 B1613 B1615:B1617 B1619:B1620 B1622 B1624:B1630 B1632 B1634 B1636:B1637 B1639:B1640 B1642:B1654 B1656:B1657 B1659:B1660 B1662:B1663 B1665:B1666 B1668:B1669 B1671 B1673 B1675:B1683 B1685:B1686 B1688:B1689 B1691 B1693:B1694 B1696 B1698 B1700 B1702:B1710 B1712 B1714 B1716:B1720 B1722:B1723 B1725:B1727 B1729 B1731:B1732 B1734:B1737 B1739 B1741:B1746 B1748:B1749 B1751 B1753 B1755:B1757 B1759:B1760 B1762:B1769 B1771:B1772 B1774:B1777 B1779 B1781:B1782 B1784:B1787 B1789 B1791:B1792 B1794:B1795 B1797 B1799 B1801:B1808 B1810:B1817 B1819 B1821:B1822 B1824 B1826:B1829 B1831 B1833:B1834 B1836:B1840 B1842 B1844 B1846 B1848 B1850:B1858 B1860:B1861 B1863:B1865 B1867 B1869:B1870 B1872 B1874 B1876 B1878 B1880:B1881 B1883:B1893 B1895:B1900 B1902:B1903 B1905:B1909 B1911 B1913 B1915:B1916 B1918:B1924 B1926:B1928 B1930:B1937 B1939:B1940 B1942 B1944:B1949 B1951:B1952 B1954:B1955 B1957:B1959 B1961 B1963 B1965 B1967:B1975 B1977 B1979 B1981:B1986 B1988:B1993 B1995:B1998 B2000:B2001 B2003:B2004 B2006:B2015 B2017:B2020 B2022:B2025 B2027 B2029 B2031:B2033 B2035:B2039 B2041:B2044 B2046:B2061 B2063:B2065 B2067:B2075 B2077:B2079 B2081:B2082 B2084:B2087 B2089:B2090 B2092:B2093 B2095:B2097 B2099 B2101 B2103:B2104 B2106:B2140 B2142:B2145 B2147:B2148 B2150:B2160 B2162 B2164 B2166:B2176 B2178 B2180 B2182 B2184 B2186 B2188 B2190 B2192:B2193 B2195 B2197 B2199 B2201:B2202 B2204:B2205 B2207 B2209 B2211:B2212 B2214 B2216 B2218:B2220 B2222:B2230 B2232 B2234:B2235 B2237 B2239 B2241:B2247 B2249 B2251 B2253:B2258 B2260:B2261 B2263:B2264 B2266 B2268 B2270:B2290 B2292:B2294 B2296 B2298:B2299 B2301:B2302 B2304 B2306 B2308 B2310:B2357 B2359 B2361 B2363:B2364 B2366:B2367 B2369:B2370 B2372:B2373 B2375:B2376 B2378:B2379 B2381 B2383 B2385 B2387 B2389:B2390 B2392:B2394 B2396:B2399 B2401 B2403 B2405:B2409 B2411:B2425 B2427:B2428 B2430:B2431 B2433 B2435 B2437:B2439 B2441:B2442 B2444:B2445 B2447:B2465 B2467:B2468 B2470:B2471 B2473:B2474 B2476:B2477 B2479:B2480 B2482:B2483 B2485:B2486 B2488:B2489 B2491 B2493:B2522 B2524:B2532 B2534:B2535 B2537 B2539:B2540 B2542:B2545 B2547 B2549:B2558 B2560:B2563 B2565 B2567:B2571 B2573:B2575 B2577:B2596 B2598:B2612 B2614:B2618 B2620 B2622 B2624 B2626 B2628 B2630 B2632 B2634:B2637 B2639:B2640 B2642:B2644 B2646:B2647 B2649:B2655 B2657:B2665 B2667:B2668 B2670 B2672 B2674:B2676 B2678 B2680 B2682 B2684:B2687 B2689:B2690 B2692:B2698 B2700:B2701 B2703 B2705:B2708 B2710:B2711 B2713 B2715 B2717 B2719:B2721 B2723 B2725:B2729 B2731 B2733:B2741 B2743 B2745 B2747 B2749:B2759 B2761 B2763:B2764 B2766 B2768:B2771 B2773 B2775:B2787 B2789 B2791 B2793 B2795:B2801 B2803 B2805 B2807 B2809:B2810 B2812 B2814:B2819 B2821 B2823:B2824 B2826:B2853 B2855:B2882 B2884:B2887 B2889:B2891 B2893:B2896 B2898:B2899 B2901:B2902 B2904 B2906:B2920 B2922:B2924 B2926 B2928:B2938 B2940:B2954 B2956:B2957 B2959:B2984 B2986:B2987 B2989:B2992 B2994:B2997 B2999:B3000 B3002:B3005 B3007:B3009 B3011:B3023 B3025:B3040 B3042:B3045 B3047:B3048 B3050:B3062 B3064:B3077 B3079 B3081:B3092 B3094:B3106 B3108:B3110 B3112:B3123 B3125:B3149 B3151:B3154 B3156:B3157 B3159:B3162 B3164:B3165 B3167:B3170 B3172:B3174 B3176:B3189 B3191:B3194 B3196 B3198:B3208 B3210:B3223 B3225:B3226 B3228:B3256 B3258:B3259 B3261:B3264 B3266:B3267 B3269 B3271 B3273 B3275:B3276 B3278 B3280:B3299 B3301 B3303:B3304 B3306:B3307 B3309 B3311:B3326 B3328:B3331 B3333:B3335 B3337 B3339:B3342 B3344 B3346:B3349 B3351 B3353:B3357 B3359 B3361 B3363:B3367 B3369:B3378 B3380:B3384 B3386:B3387 B3389:B3390 B3392:B3393 B3395 B3397:B3398 B3400:B3413 B3415:B3427 B3429 B3431:B3432 B3434 B3436 B3438 B3440:B3442 B3444:B3447 B3449 B3451 B3453 B3455 B3457:B3467 B3469:B3478 B3480:B3483 B3485:B3487 B3489:B3490 B3492:B3504 B3506:B3509 B3511:B3513 B3515:B3516 B3518:B3520 B3522:B3525 B3527:B3529 B3531:B3534 B3536:B3540 B3542:B3543 B3545:B3551 B3553:B3556 B3558:B3560 B3562:B3565 B3567:B3569 B3571:B3572 B3574 B3576 B3578:B3580 B3582:B3583 B3585:B3591 B3593:B3594 B3596 B3598:B3607 B3609:B3612 B3614 B3616:B3617 B3619 B3621:B3626 B3628 B3630:B3642 B3644:B3645 B3647 B3649:B3650 B3652:B3653 B3655:B3656 B3658:B3659 B3661:B3701 B3703:B3705 B3707:B3708 B3710 B3712 B3714 B3716 B3718:B3723 B3725 B3727:B3731 B3733:B3737 B3739:B3743 B3745:B3746 B3748:B3749 B3751:B3752 B3754:B3779 B3781:B3783 B3785:B3790 B3792 B3794:B3798 B3800:B3804 B3806 B3808:B3812 B3814:B3815 B3817:B3818 B3820:B3821 B3823:B3833 B3835:B3836 B3838:B3843 B3845 B3847:B3851 B3853:B3857 B3859:B3867 B3869:B3874 B3876 B3878:B3882 B3884:B3888 B3890:B3894 B3896:B3902 B3904:B3907 B3909:B3915 B3917:B3925 B3927 B3929 B3931:B3932 B3934 B3936:B3958 B3960 B3962 B3964:B3965 B3967 B3969:B3972 B3974 B3976 B3978 B3980 B3982:B3987 B3989:B3994 B3996:B3997 B3999 B4001 B4003 B4005 B4007:B4008 B4010 B4012:B4020 B4022:B4023 B4025:B4026 B4028:B4029 B4031 B4033:B4034 B4036:B4044 B4046:B4049 B4051:B4079 B4081:B4094 B4096:B4099 B4101:B4103 B4105:B4115 B4117 B4119 B4121:B4124 B4126:B4127 B4129 B4131:B4132 B4134:B4141 B4143:B4152 B4154 B4156:B4163 B4165:B4167 B4169:B4175 B4177:B4179 B4181:B4182 B4184:B4190 B4192 B4194:B4200 B4202:B4204 B4206:B4212 B4214:B4216 B4218:B4219 B4221:B4226 B4228:B4229 B4231:B4235 B4237:B4239 B4241:B4245 B4247:B4248 B4250:B4252 B4254:B4256 B4258:B4267 B4269:B4270 B4272:B4274 B4276:B4288 B4290:B4292 B4294 B4296:B4301 B4303:B4306 B4308:B4311 B4313:B4315 B4317 B4319:B4324 B4326 B4328:B4331 B4333:B4338 B4340:B4343 B4345 B4347:B4355 B4357:B4359 B4361:B4367 B4369:B4373 B4375 B4377:B4383 B4385 B4387 B4389 B4391:B4395 B4397:B4403 B4405 B4407:B4416 B4418:B4421 B4423:B4426 B4428:B4432 B4434 B4436:B4470 B4472:B4475 B4477:B4479 B4481:B4482 B4484:B4488 B4490:B4505 B4507:B4513 B4515 B4517 B4519 B4521 B4523 B4525:B4528 B4530 B4532:B4537 B4539:B4540 B4542:B4549 B4551 B4553:B4559 B4561 B4563:B4564 B4566:B4568 B4570 B4572:B4574 B4576 B4578:B4580 B4582:B4585 B4587:B4589 B4591:B4592 B4594 B4596 B4598:B4600 B4602:B4605 B4607 B4609:B4610 B4612:B4614 B4616 B4618:B4627 B4629 B4631 B4633 B4635 B4637:B4639 B4641:B4648 B4650:B4659 B4661:B4665 B4667:B4668 B4670:B4672 B4674 B4676:B4679 B4681 B4683:B4689 B4691:B4692 B4694 B4696:B4707 B4709:B4712 B4714:B4723 B4725:B4727 B4729:B4732 B4734:B4735 B4737:B4739 B4741:B4743 B4745:B4750 B4752:B4755 B4757:B4761 B4763 B4765 B4767:B4768 B4770:B4772 B4774:B4775 B4777:B4782 B4784:B4785 B4787 B4789 B4791:B4793 B4795:B4796 B4798:B4799 B4801:B4803 B4805:B4813 B4815 B4817:B4819 B4821:B4823 B4825:B4826 B4828:B4830 B4832:B4837 B4839:B4840 B4842 B4844:B4847 B4849 B4851:B4854 B4856 B4858:B4861 B4863 B4865 B4867 B4869:B4872 B4874:B4878 B4880:B4883 B4885:B4889 B4891:B4900 B4902:B4904 B4906:B4908 B4910:B4912 B4914:B4915 B4917:B4918 B4920:B4921 B4923:B4924 B4926:B4927 B4929:B4930 B4932:B4933 B4935:B4944 B4946 B4948 B4950:B4953 B4955 B4957:B4958 B4960:B4962 B4964 B4966:B4971 B4973 B4975 B4977 B4979 B4981:B4990 B4992 B4994 B4996 B4998:B5000 B5002:B5003 B5005 B5007 B5009 B5011:B5014 B5016 B5018 B5020:B5022 B5024:B5030 B5032:B5033 B5035 B5037 B5039:B5045 B5047:B5053 B5055:B5087 B5089 B5091:B5092 B5094:B5095 B5097:B5099 B5101 B5103:B5104 B5106 B5108:B5115 B5117 B5119:B5120 B5122 B5124:B5125 B5127 B5129 B5131:B5133 B5135 B5137 B5139:B5144 B5146:B5148 B5150 B5152:B5153 B5155:B5159 B5161:B5162 B5164 B5166 B5168 B5170 B5172 B5174:B5177 B5179:B5189 B5191:B5194 B5196 B5198 B5200 B5202:B5216 B5218:B5221 B5223:B5226 B5228 B5230 B5232:B5246 B5248 B5250 B5252:B5253 B5255:B5256 B5258:B5265 B5267:B5269 B5271:B5272 B5274:B5277 B5279:B5292 B5294 B5296 B5298 B5300:B5304 B5306 B5308 B5310 B5312 B5314:B5328 B5330 B5332 B5334:B5335 B5337:B5338 B5340:B5341 B5343:B5350 B5352 B5354 B5356:B5358 B5360:B5366 B5368:B5369 B5371:B5380 B5382:B5383 B5385:B5386 B5388:B5391 B5393:B5394 B5396:B5406 B5408 B5410 B5412 B5414 B5416 B5418:B5424 B5426 B5428:B5429 B5431:B5432 B5434:B5445 B5447 B5449 B5451:B5465 B5467:B5471 B5473 B5475:B5476 B5478:B5480 B5482:B5483 B5485:B5487 B5489:B5493 B5495:B5497 B5499:B5504 B5506:B5507 B5509:B5514 B5516 B5518:B5519 B5521:B5522 B5524 B5526 B5528 B5530:B5538 B5540:B5541 B5543 B5545:B5551 B5553:B5554 B5556:B5558 B5560:B5568 B5570:B5572 B5574:B5587 B5589 B5591 B5593 B5595 B5597 B5599:B5606 B5608 B5610:B5611 B5613:B5614 B5616:B5623 B5625:B5626 B5628 B5630 B5632 B5634:B5644 B5646:B5647 B5649:B5650 B5652 B5654 B5656 B5658 B5660 B5662:B5664 B5666:B5676 B5678 B5680 B5682:B5699 B5701:B5711 B5713:B5732 B5734 B5736 B5738 B5740 B5742:B5744 B5746 B5748:B5750 B5752 B5754 B5756 B5758:B5759 B5761 B5763 B5765 B5767:B5768 B5770 B5772:B5776 B5778:B5783 B5785:B5790 B5792 B5794:B5795 B5797:B5798 B5800:B5801 B5803:B5804 B5806:B5813 B5815 B5817:B5821 B5823:B5829 B5831:B5834 B5836 B5838:B5848 B5850:B5855 B5857:B5860 B5862 B5864:B5868 B5870 B5872 B5874:B5875 B5877:B5878 B5880:B5885 B5887:B5889 B5891:B5893 B5895:B5898 B5900:B5901 B5903:B5905 B5907:B5909 B5911:B5914 B5916:B5920 B5922:B5927 B5929:B5934 B5936:B5938 B5940 B5942:B5944 B5946:B5948 B5950:B5952 B5954:B5956 B5958 B5960:B5964 B5966:B5968 B5970:B5971 B5973 B5975 B5977 B5979:B5984 B5986:B5988 B5990 B5992:B6003 B6005:B6011 B6013:B6015 B6017:B6018 B6020:B6021 B6023:B6025 B6027:B6029 B6031 B6033:B6043 B6045:B6046 B6048 B6050:B6051 B6053:B6054 B6056:B6057 B6059:B6063 B6065:B6067 B6069:B6070 B6072 B6074 B6076:B6093 B6095:B6096 B6098:B6099 B6101:B6104 B6106:B6119 B6121:B6122 B6124:B6125 B6127 B6129 B6131 B6133 B6135 B6137 B6139:B6141 B6143:B6145 B6147:B6148 B6150 B6152 B6154:B6164 B6166 B6168 B6170 B6172 B6174 B6176:B6178 B6180 B6182 B6184 B6186 B6188 B6190:B6191 B6193 B6195:B6196 B6198:B6200 B6202:B6203 B6205:B6215 B6217:B6218 B6220:B6227 B6229:B6232 B6234:B6237 B6239:B6240 B6242:B6245 B6247:B6249 B6251:B6253 B6255:B6257 B6259:B6262 B6264:B6267 B6269:B6270 B6272:B6274 B6276:B6281 B6283 B6285:B6290 B6292:B6294 B6296:B6298 B6300 B6302:B6306 B6308 B6310 B6312:B6315 B6317:B6318 B6320:B6322 B6324:B6339 B6341 B6343 B6345 B6347:B6353 B6355:B6370 B6372:B6374 B6376 B6378 B6380 B6382:B6385 B6387:B6388 B6390 B6392 B6394:B6396 B6398:B6401 B6403 B6405 B6407 B6409:B6413 B6415 B6417:B6418 B6420:B6421 B6423 B6425 B6427 B6429 B6431 B6433 B6435 B6437:B6441 B6443 B6445:B6457 B6459 B6461:B6466 B6468 B6470:B6471 B6473 B6475 B6477 B6479:B6485 B6487:B6488 B6490:B6492 B6494:B6496 B6498:B6500 B6502:B6509 B6511:B6517 B6519:B6529 B6531:B6537 B6539:B6549 B6551 B6553 B6555:B6558 B6560:B6561 B6563 B6565:B6566 B6568 B6570:B6574 B6576 B6578 B6580 B6582 B6584:B6587 B6589 B6591 B6593 B6595:B6605 B6607:B6610 B6612 B6614 B6616 B6618:B6624 B6626 B6628 B6630 B6632 B6634 B6636:B6644 B6646 B6648 B6650:B6652 B6654 B6656:B6659 B6661:B6663 B6665:B6667 B6669:B6674 B6676 B6678:B6687 B6689 B6691 B6693 B6695 B6697 B6699 B6701:B6702 B6704 B6706 B6708 B6710 B6712 B6714:B6723 B6725:B6734 B6736 B6738 B6740 B6742:B6746 B6748 B6750 B6752 B6754:B6760 B6762 B6764 B6766 B6768:B6771 B6773:B6777 B6779:B6782 B6784:B6790 B6792 B6794 B6796 B6798 B6800:B6802 B6804 B6806 B6808 B6810:B6817 B6819:B6820 B6822:B6831 B6833 B6835 B6837 B6839 B6841 B6843 B6845 B6847 B6849 B6851:B6855 B6857 B6859 B6861 B6863:B6866 B6868 B6870 B6872 B6874:B6881 B6883:B6894 B6896 B6898:B6899 B6901 B6903:B6907 B6909:B6912 B6914 B6916 B6918 B6920 B6922 B6924:B6927 B6929:B6933 B6935:B6938 B6940:B6945 B6947 B6949 B6951:B6955 B6957:B6962 B6964 B6966 B6968 B6970:B6974 B6976:B6977 B6979 B6981:B6982 B6984 B6986 B6988:B6995 B6997:B7000 B7002 B7004 B7006 B7008 B7010:B7012 B7014:B7026 B7028 B7030:B7031 B7033 B7035:B7039 B7041:B7045 B7047 B7049 B7051 B7053 B7055 B7057 B7059:B7062 B7064:B7068 B7070:B7074 B7076 B7078 B7080:B7081 B7083 B7085:B7089 B7091 B7093 B7095:B7097 B7099 B7101:B7102 B7104 B7106:B7109 B7111 B7113 B7115 B7117:B7121 B7123:B7125 B7127:B7128 B7130 B7132 B7134 B7136:B7137 B7139:B7140 B7142:B7145 B7147:B7154 B7156 B7158 B7160 B7162 B7164 B7166:B7169 B7171:B7175 B7177:B7180 B7182 B7184 B7186:B7188 B7190 B7192:B7201 B7203 B7205 B7207 B7209 B7211:B7212 B7214 B7216 B7218 B7220 B7222:B7225 B7227 B7229 B7231 B7233 B7235:B7242 B7244 B7246 B7249 B7251 B7254 B7257:B7261 B7263 B7265 B7267 B7269 B7271 B7273:B7280 B7282:B7286 B7288:B7294"/>
    </sheetView>
  </sheetViews>
  <sheetFormatPr defaultRowHeight="15" x14ac:dyDescent="0.25"/>
  <cols>
    <col min="1" max="1" width="45.85546875" bestFit="1" customWidth="1"/>
    <col min="2" max="2" width="77.42578125" bestFit="1" customWidth="1"/>
    <col min="3" max="3" width="33.28515625" bestFit="1" customWidth="1"/>
    <col min="4" max="4" width="55.140625" customWidth="1"/>
    <col min="5" max="5" width="187.28515625" bestFit="1" customWidth="1"/>
  </cols>
  <sheetData>
    <row r="1" spans="1:5" x14ac:dyDescent="0.25">
      <c r="A1" s="2" t="s">
        <v>0</v>
      </c>
      <c r="B1" s="1" t="s">
        <v>1</v>
      </c>
      <c r="C1" s="1" t="s">
        <v>2</v>
      </c>
      <c r="D1" s="1" t="s">
        <v>3</v>
      </c>
      <c r="E1" s="1" t="s">
        <v>4</v>
      </c>
    </row>
    <row r="2" spans="1:5" x14ac:dyDescent="0.25">
      <c r="A2" s="3" t="s">
        <v>5</v>
      </c>
      <c r="B2" t="s">
        <v>6</v>
      </c>
    </row>
    <row r="3" spans="1:5" x14ac:dyDescent="0.25">
      <c r="A3" t="str">
        <f t="shared" ref="A3:A4" si="0">A2</f>
        <v>GUID-943F397D-A36E-4368-9D3D-91C392709EEA</v>
      </c>
      <c r="B3" t="str">
        <f t="shared" ref="B3:B4" si="1">B2</f>
        <v>What's new in FeatureCAM 2019.1</v>
      </c>
      <c r="C3" t="s">
        <v>7</v>
      </c>
      <c r="D3" t="s">
        <v>8</v>
      </c>
      <c r="E3" t="s">
        <v>9</v>
      </c>
    </row>
    <row r="4" spans="1:5" x14ac:dyDescent="0.25">
      <c r="A4" t="str">
        <f t="shared" si="0"/>
        <v>GUID-943F397D-A36E-4368-9D3D-91C392709EEA</v>
      </c>
      <c r="B4" t="str">
        <f t="shared" si="1"/>
        <v>What's new in FeatureCAM 2019.1</v>
      </c>
      <c r="C4" t="s">
        <v>7</v>
      </c>
      <c r="D4" t="s">
        <v>10</v>
      </c>
      <c r="E4" t="s">
        <v>11</v>
      </c>
    </row>
    <row r="5" spans="1:5" x14ac:dyDescent="0.25">
      <c r="A5" s="3" t="s">
        <v>12</v>
      </c>
      <c r="B5" t="s">
        <v>13</v>
      </c>
    </row>
    <row r="6" spans="1:5" x14ac:dyDescent="0.25">
      <c r="A6" t="str">
        <f t="shared" ref="A6:A26" si="2">A5</f>
        <v>GUID-15C8027E-BB00-4DBC-A422-82D357C1430D</v>
      </c>
      <c r="B6" t="str">
        <f t="shared" ref="B6:B26" si="3">B5</f>
        <v>What's new in FeatureCAM 2019</v>
      </c>
      <c r="C6" t="s">
        <v>7</v>
      </c>
      <c r="D6" t="s">
        <v>14</v>
      </c>
      <c r="E6" t="s">
        <v>15</v>
      </c>
    </row>
    <row r="7" spans="1:5" x14ac:dyDescent="0.25">
      <c r="A7" t="str">
        <f t="shared" si="2"/>
        <v>GUID-15C8027E-BB00-4DBC-A422-82D357C1430D</v>
      </c>
      <c r="B7" t="str">
        <f t="shared" si="3"/>
        <v>What's new in FeatureCAM 2019</v>
      </c>
      <c r="C7" t="s">
        <v>7</v>
      </c>
      <c r="D7" t="s">
        <v>16</v>
      </c>
      <c r="E7" t="s">
        <v>17</v>
      </c>
    </row>
    <row r="8" spans="1:5" x14ac:dyDescent="0.25">
      <c r="A8" t="str">
        <f t="shared" si="2"/>
        <v>GUID-15C8027E-BB00-4DBC-A422-82D357C1430D</v>
      </c>
      <c r="B8" t="str">
        <f t="shared" si="3"/>
        <v>What's new in FeatureCAM 2019</v>
      </c>
      <c r="C8" t="s">
        <v>7</v>
      </c>
      <c r="D8" t="s">
        <v>18</v>
      </c>
      <c r="E8" t="s">
        <v>19</v>
      </c>
    </row>
    <row r="9" spans="1:5" x14ac:dyDescent="0.25">
      <c r="A9" t="str">
        <f t="shared" si="2"/>
        <v>GUID-15C8027E-BB00-4DBC-A422-82D357C1430D</v>
      </c>
      <c r="B9" t="str">
        <f t="shared" si="3"/>
        <v>What's new in FeatureCAM 2019</v>
      </c>
      <c r="C9" t="s">
        <v>7</v>
      </c>
      <c r="D9" t="s">
        <v>20</v>
      </c>
      <c r="E9" t="s">
        <v>21</v>
      </c>
    </row>
    <row r="10" spans="1:5" x14ac:dyDescent="0.25">
      <c r="A10" t="str">
        <f t="shared" si="2"/>
        <v>GUID-15C8027E-BB00-4DBC-A422-82D357C1430D</v>
      </c>
      <c r="B10" t="str">
        <f t="shared" si="3"/>
        <v>What's new in FeatureCAM 2019</v>
      </c>
      <c r="C10" t="s">
        <v>7</v>
      </c>
      <c r="D10" t="s">
        <v>22</v>
      </c>
      <c r="E10" t="s">
        <v>23</v>
      </c>
    </row>
    <row r="11" spans="1:5" x14ac:dyDescent="0.25">
      <c r="A11" t="str">
        <f t="shared" si="2"/>
        <v>GUID-15C8027E-BB00-4DBC-A422-82D357C1430D</v>
      </c>
      <c r="B11" t="str">
        <f t="shared" si="3"/>
        <v>What's new in FeatureCAM 2019</v>
      </c>
      <c r="C11" t="s">
        <v>7</v>
      </c>
      <c r="D11" t="s">
        <v>24</v>
      </c>
      <c r="E11" t="s">
        <v>25</v>
      </c>
    </row>
    <row r="12" spans="1:5" x14ac:dyDescent="0.25">
      <c r="A12" t="str">
        <f t="shared" si="2"/>
        <v>GUID-15C8027E-BB00-4DBC-A422-82D357C1430D</v>
      </c>
      <c r="B12" t="str">
        <f t="shared" si="3"/>
        <v>What's new in FeatureCAM 2019</v>
      </c>
      <c r="C12" t="s">
        <v>7</v>
      </c>
      <c r="D12" t="s">
        <v>26</v>
      </c>
      <c r="E12" t="s">
        <v>27</v>
      </c>
    </row>
    <row r="13" spans="1:5" x14ac:dyDescent="0.25">
      <c r="A13" t="str">
        <f t="shared" si="2"/>
        <v>GUID-15C8027E-BB00-4DBC-A422-82D357C1430D</v>
      </c>
      <c r="B13" t="str">
        <f t="shared" si="3"/>
        <v>What's new in FeatureCAM 2019</v>
      </c>
      <c r="C13" t="s">
        <v>7</v>
      </c>
      <c r="D13" t="s">
        <v>28</v>
      </c>
      <c r="E13" t="s">
        <v>29</v>
      </c>
    </row>
    <row r="14" spans="1:5" x14ac:dyDescent="0.25">
      <c r="A14" t="str">
        <f t="shared" si="2"/>
        <v>GUID-15C8027E-BB00-4DBC-A422-82D357C1430D</v>
      </c>
      <c r="B14" t="str">
        <f t="shared" si="3"/>
        <v>What's new in FeatureCAM 2019</v>
      </c>
      <c r="C14" t="s">
        <v>7</v>
      </c>
      <c r="D14" t="s">
        <v>30</v>
      </c>
      <c r="E14" t="s">
        <v>31</v>
      </c>
    </row>
    <row r="15" spans="1:5" x14ac:dyDescent="0.25">
      <c r="A15" t="str">
        <f t="shared" si="2"/>
        <v>GUID-15C8027E-BB00-4DBC-A422-82D357C1430D</v>
      </c>
      <c r="B15" t="str">
        <f t="shared" si="3"/>
        <v>What's new in FeatureCAM 2019</v>
      </c>
      <c r="C15" t="s">
        <v>7</v>
      </c>
      <c r="D15" t="s">
        <v>32</v>
      </c>
      <c r="E15" t="s">
        <v>33</v>
      </c>
    </row>
    <row r="16" spans="1:5" x14ac:dyDescent="0.25">
      <c r="A16" t="str">
        <f t="shared" si="2"/>
        <v>GUID-15C8027E-BB00-4DBC-A422-82D357C1430D</v>
      </c>
      <c r="B16" t="str">
        <f t="shared" si="3"/>
        <v>What's new in FeatureCAM 2019</v>
      </c>
      <c r="C16" t="s">
        <v>7</v>
      </c>
      <c r="D16" t="s">
        <v>24</v>
      </c>
      <c r="E16" t="s">
        <v>34</v>
      </c>
    </row>
    <row r="17" spans="1:5" x14ac:dyDescent="0.25">
      <c r="A17" t="str">
        <f t="shared" si="2"/>
        <v>GUID-15C8027E-BB00-4DBC-A422-82D357C1430D</v>
      </c>
      <c r="B17" t="str">
        <f t="shared" si="3"/>
        <v>What's new in FeatureCAM 2019</v>
      </c>
      <c r="C17" t="s">
        <v>7</v>
      </c>
      <c r="D17" t="s">
        <v>26</v>
      </c>
      <c r="E17" t="s">
        <v>35</v>
      </c>
    </row>
    <row r="18" spans="1:5" x14ac:dyDescent="0.25">
      <c r="A18" t="str">
        <f t="shared" si="2"/>
        <v>GUID-15C8027E-BB00-4DBC-A422-82D357C1430D</v>
      </c>
      <c r="B18" t="str">
        <f t="shared" si="3"/>
        <v>What's new in FeatureCAM 2019</v>
      </c>
      <c r="C18" t="s">
        <v>7</v>
      </c>
      <c r="D18" t="s">
        <v>36</v>
      </c>
      <c r="E18" t="s">
        <v>37</v>
      </c>
    </row>
    <row r="19" spans="1:5" x14ac:dyDescent="0.25">
      <c r="A19" t="str">
        <f t="shared" si="2"/>
        <v>GUID-15C8027E-BB00-4DBC-A422-82D357C1430D</v>
      </c>
      <c r="B19" t="str">
        <f t="shared" si="3"/>
        <v>What's new in FeatureCAM 2019</v>
      </c>
      <c r="C19" t="s">
        <v>7</v>
      </c>
      <c r="D19" t="s">
        <v>38</v>
      </c>
      <c r="E19" t="s">
        <v>39</v>
      </c>
    </row>
    <row r="20" spans="1:5" x14ac:dyDescent="0.25">
      <c r="A20" t="str">
        <f t="shared" si="2"/>
        <v>GUID-15C8027E-BB00-4DBC-A422-82D357C1430D</v>
      </c>
      <c r="B20" t="str">
        <f t="shared" si="3"/>
        <v>What's new in FeatureCAM 2019</v>
      </c>
      <c r="C20" t="s">
        <v>7</v>
      </c>
      <c r="D20" t="s">
        <v>40</v>
      </c>
      <c r="E20" t="s">
        <v>41</v>
      </c>
    </row>
    <row r="21" spans="1:5" x14ac:dyDescent="0.25">
      <c r="A21" t="str">
        <f t="shared" si="2"/>
        <v>GUID-15C8027E-BB00-4DBC-A422-82D357C1430D</v>
      </c>
      <c r="B21" t="str">
        <f t="shared" si="3"/>
        <v>What's new in FeatureCAM 2019</v>
      </c>
      <c r="C21" t="s">
        <v>7</v>
      </c>
      <c r="D21" t="s">
        <v>42</v>
      </c>
      <c r="E21" t="s">
        <v>43</v>
      </c>
    </row>
    <row r="22" spans="1:5" x14ac:dyDescent="0.25">
      <c r="A22" t="str">
        <f t="shared" si="2"/>
        <v>GUID-15C8027E-BB00-4DBC-A422-82D357C1430D</v>
      </c>
      <c r="B22" t="str">
        <f t="shared" si="3"/>
        <v>What's new in FeatureCAM 2019</v>
      </c>
      <c r="C22" t="s">
        <v>7</v>
      </c>
      <c r="D22" t="s">
        <v>44</v>
      </c>
      <c r="E22" t="s">
        <v>45</v>
      </c>
    </row>
    <row r="23" spans="1:5" x14ac:dyDescent="0.25">
      <c r="A23" t="str">
        <f t="shared" si="2"/>
        <v>GUID-15C8027E-BB00-4DBC-A422-82D357C1430D</v>
      </c>
      <c r="B23" t="str">
        <f t="shared" si="3"/>
        <v>What's new in FeatureCAM 2019</v>
      </c>
      <c r="C23" t="s">
        <v>7</v>
      </c>
      <c r="D23" t="s">
        <v>46</v>
      </c>
      <c r="E23" t="s">
        <v>47</v>
      </c>
    </row>
    <row r="24" spans="1:5" x14ac:dyDescent="0.25">
      <c r="A24" t="str">
        <f t="shared" si="2"/>
        <v>GUID-15C8027E-BB00-4DBC-A422-82D357C1430D</v>
      </c>
      <c r="B24" t="str">
        <f t="shared" si="3"/>
        <v>What's new in FeatureCAM 2019</v>
      </c>
      <c r="C24" t="s">
        <v>7</v>
      </c>
      <c r="D24" t="s">
        <v>48</v>
      </c>
      <c r="E24" t="s">
        <v>49</v>
      </c>
    </row>
    <row r="25" spans="1:5" x14ac:dyDescent="0.25">
      <c r="A25" t="str">
        <f t="shared" si="2"/>
        <v>GUID-15C8027E-BB00-4DBC-A422-82D357C1430D</v>
      </c>
      <c r="B25" t="str">
        <f t="shared" si="3"/>
        <v>What's new in FeatureCAM 2019</v>
      </c>
      <c r="C25" t="s">
        <v>7</v>
      </c>
      <c r="D25" t="s">
        <v>50</v>
      </c>
      <c r="E25" t="s">
        <v>51</v>
      </c>
    </row>
    <row r="26" spans="1:5" x14ac:dyDescent="0.25">
      <c r="A26" t="str">
        <f t="shared" si="2"/>
        <v>GUID-15C8027E-BB00-4DBC-A422-82D357C1430D</v>
      </c>
      <c r="B26" t="str">
        <f t="shared" si="3"/>
        <v>What's new in FeatureCAM 2019</v>
      </c>
      <c r="C26" t="s">
        <v>7</v>
      </c>
      <c r="D26" t="s">
        <v>52</v>
      </c>
      <c r="E26" t="s">
        <v>53</v>
      </c>
    </row>
    <row r="27" spans="1:5" x14ac:dyDescent="0.25">
      <c r="A27" s="3" t="s">
        <v>54</v>
      </c>
      <c r="B27" t="s">
        <v>55</v>
      </c>
    </row>
    <row r="28" spans="1:5" x14ac:dyDescent="0.25">
      <c r="A28" t="str">
        <f t="shared" ref="A28:A31" si="4">A27</f>
        <v>GUID-AA865211-F829-4BF4-954F-28D40F76EA0B</v>
      </c>
      <c r="B28" t="str">
        <f t="shared" ref="B28:B31" si="5">B27</f>
        <v>Subscription Benefits</v>
      </c>
      <c r="C28" t="s">
        <v>56</v>
      </c>
      <c r="D28" t="s">
        <v>57</v>
      </c>
      <c r="E28" t="s">
        <v>58</v>
      </c>
    </row>
    <row r="29" spans="1:5" x14ac:dyDescent="0.25">
      <c r="A29" t="str">
        <f t="shared" si="4"/>
        <v>GUID-AA865211-F829-4BF4-954F-28D40F76EA0B</v>
      </c>
      <c r="B29" t="str">
        <f t="shared" si="5"/>
        <v>Subscription Benefits</v>
      </c>
      <c r="C29" t="s">
        <v>7</v>
      </c>
      <c r="D29" t="s">
        <v>59</v>
      </c>
      <c r="E29" t="s">
        <v>51</v>
      </c>
    </row>
    <row r="30" spans="1:5" x14ac:dyDescent="0.25">
      <c r="A30" t="str">
        <f t="shared" si="4"/>
        <v>GUID-AA865211-F829-4BF4-954F-28D40F76EA0B</v>
      </c>
      <c r="B30" t="str">
        <f t="shared" si="5"/>
        <v>Subscription Benefits</v>
      </c>
      <c r="C30" t="s">
        <v>56</v>
      </c>
      <c r="D30" t="s">
        <v>60</v>
      </c>
      <c r="E30" t="s">
        <v>61</v>
      </c>
    </row>
    <row r="31" spans="1:5" x14ac:dyDescent="0.25">
      <c r="A31" t="str">
        <f t="shared" si="4"/>
        <v>GUID-AA865211-F829-4BF4-954F-28D40F76EA0B</v>
      </c>
      <c r="B31" t="str">
        <f t="shared" si="5"/>
        <v>Subscription Benefits</v>
      </c>
      <c r="C31" t="s">
        <v>62</v>
      </c>
      <c r="D31" t="s">
        <v>63</v>
      </c>
      <c r="E31" t="s">
        <v>64</v>
      </c>
    </row>
    <row r="32" spans="1:5" x14ac:dyDescent="0.25">
      <c r="A32" s="3" t="s">
        <v>65</v>
      </c>
      <c r="B32" t="s">
        <v>66</v>
      </c>
    </row>
    <row r="33" spans="1:5" x14ac:dyDescent="0.25">
      <c r="A33" t="str">
        <f t="shared" ref="A33:A41" si="6">A32</f>
        <v>GUID-26D12243-2D81-4019-9789-D438BA291D63</v>
      </c>
      <c r="B33" t="str">
        <f t="shared" ref="B33:B41" si="7">B32</f>
        <v>Getting started in FeatureCAM</v>
      </c>
      <c r="C33" t="s">
        <v>67</v>
      </c>
      <c r="D33" t="s">
        <v>68</v>
      </c>
      <c r="E33" t="s">
        <v>69</v>
      </c>
    </row>
    <row r="34" spans="1:5" x14ac:dyDescent="0.25">
      <c r="A34" t="str">
        <f t="shared" si="6"/>
        <v>GUID-26D12243-2D81-4019-9789-D438BA291D63</v>
      </c>
      <c r="B34" t="str">
        <f t="shared" si="7"/>
        <v>Getting started in FeatureCAM</v>
      </c>
      <c r="C34" t="s">
        <v>67</v>
      </c>
      <c r="D34" t="s">
        <v>68</v>
      </c>
      <c r="E34" t="s">
        <v>70</v>
      </c>
    </row>
    <row r="35" spans="1:5" x14ac:dyDescent="0.25">
      <c r="A35" t="str">
        <f t="shared" si="6"/>
        <v>GUID-26D12243-2D81-4019-9789-D438BA291D63</v>
      </c>
      <c r="B35" t="str">
        <f t="shared" si="7"/>
        <v>Getting started in FeatureCAM</v>
      </c>
      <c r="C35" t="s">
        <v>67</v>
      </c>
      <c r="D35" t="s">
        <v>71</v>
      </c>
      <c r="E35" t="s">
        <v>72</v>
      </c>
    </row>
    <row r="36" spans="1:5" x14ac:dyDescent="0.25">
      <c r="A36" t="str">
        <f t="shared" si="6"/>
        <v>GUID-26D12243-2D81-4019-9789-D438BA291D63</v>
      </c>
      <c r="B36" t="str">
        <f t="shared" si="7"/>
        <v>Getting started in FeatureCAM</v>
      </c>
      <c r="C36" t="s">
        <v>67</v>
      </c>
      <c r="D36" t="s">
        <v>73</v>
      </c>
      <c r="E36" t="s">
        <v>74</v>
      </c>
    </row>
    <row r="37" spans="1:5" x14ac:dyDescent="0.25">
      <c r="A37" t="str">
        <f t="shared" si="6"/>
        <v>GUID-26D12243-2D81-4019-9789-D438BA291D63</v>
      </c>
      <c r="B37" t="str">
        <f t="shared" si="7"/>
        <v>Getting started in FeatureCAM</v>
      </c>
      <c r="C37" t="s">
        <v>67</v>
      </c>
      <c r="D37" t="s">
        <v>75</v>
      </c>
      <c r="E37" t="s">
        <v>76</v>
      </c>
    </row>
    <row r="38" spans="1:5" x14ac:dyDescent="0.25">
      <c r="A38" t="str">
        <f t="shared" si="6"/>
        <v>GUID-26D12243-2D81-4019-9789-D438BA291D63</v>
      </c>
      <c r="B38" t="str">
        <f t="shared" si="7"/>
        <v>Getting started in FeatureCAM</v>
      </c>
      <c r="C38" t="s">
        <v>67</v>
      </c>
      <c r="D38" t="s">
        <v>77</v>
      </c>
      <c r="E38" t="s">
        <v>78</v>
      </c>
    </row>
    <row r="39" spans="1:5" x14ac:dyDescent="0.25">
      <c r="A39" t="str">
        <f t="shared" si="6"/>
        <v>GUID-26D12243-2D81-4019-9789-D438BA291D63</v>
      </c>
      <c r="B39" t="str">
        <f t="shared" si="7"/>
        <v>Getting started in FeatureCAM</v>
      </c>
      <c r="C39" t="s">
        <v>67</v>
      </c>
      <c r="D39" t="s">
        <v>79</v>
      </c>
      <c r="E39" t="s">
        <v>80</v>
      </c>
    </row>
    <row r="40" spans="1:5" x14ac:dyDescent="0.25">
      <c r="A40" t="str">
        <f t="shared" si="6"/>
        <v>GUID-26D12243-2D81-4019-9789-D438BA291D63</v>
      </c>
      <c r="B40" t="str">
        <f t="shared" si="7"/>
        <v>Getting started in FeatureCAM</v>
      </c>
      <c r="C40" t="s">
        <v>67</v>
      </c>
      <c r="D40" t="s">
        <v>81</v>
      </c>
      <c r="E40" t="s">
        <v>82</v>
      </c>
    </row>
    <row r="41" spans="1:5" x14ac:dyDescent="0.25">
      <c r="A41" t="str">
        <f t="shared" si="6"/>
        <v>GUID-26D12243-2D81-4019-9789-D438BA291D63</v>
      </c>
      <c r="B41" t="str">
        <f t="shared" si="7"/>
        <v>Getting started in FeatureCAM</v>
      </c>
      <c r="C41" t="s">
        <v>67</v>
      </c>
      <c r="D41" t="s">
        <v>83</v>
      </c>
      <c r="E41" t="s">
        <v>84</v>
      </c>
    </row>
    <row r="42" spans="1:5" x14ac:dyDescent="0.25">
      <c r="A42" s="3" t="s">
        <v>85</v>
      </c>
      <c r="B42" t="s">
        <v>86</v>
      </c>
    </row>
    <row r="43" spans="1:5" x14ac:dyDescent="0.25">
      <c r="A43" t="str">
        <f>A42</f>
        <v>GUID-4FF76A53-158B-47CA-A1FE-CD99B4DCB6FC</v>
      </c>
      <c r="B43" t="str">
        <f>B42</f>
        <v>Starting FeatureCAM for the first time</v>
      </c>
      <c r="C43" t="s">
        <v>7</v>
      </c>
      <c r="D43" t="s">
        <v>87</v>
      </c>
      <c r="E43" t="s">
        <v>88</v>
      </c>
    </row>
    <row r="44" spans="1:5" x14ac:dyDescent="0.25">
      <c r="A44" s="3" t="s">
        <v>89</v>
      </c>
      <c r="B44" t="s">
        <v>90</v>
      </c>
    </row>
    <row r="45" spans="1:5" x14ac:dyDescent="0.25">
      <c r="A45" s="3" t="s">
        <v>91</v>
      </c>
      <c r="B45" t="s">
        <v>71</v>
      </c>
    </row>
    <row r="46" spans="1:5" x14ac:dyDescent="0.25">
      <c r="A46" t="str">
        <f t="shared" ref="A46:A58" si="8">A45</f>
        <v>GUID-26FACFBB-F00B-4C25-9395-3F3E6079AF3E</v>
      </c>
      <c r="B46" t="str">
        <f t="shared" ref="B46:B58" si="9">B45</f>
        <v>2.5D Milling example</v>
      </c>
      <c r="C46" t="s">
        <v>67</v>
      </c>
      <c r="E46" t="s">
        <v>92</v>
      </c>
    </row>
    <row r="47" spans="1:5" x14ac:dyDescent="0.25">
      <c r="A47" t="str">
        <f t="shared" si="8"/>
        <v>GUID-26FACFBB-F00B-4C25-9395-3F3E6079AF3E</v>
      </c>
      <c r="B47" t="str">
        <f t="shared" si="9"/>
        <v>2.5D Milling example</v>
      </c>
      <c r="C47" t="s">
        <v>67</v>
      </c>
      <c r="E47" t="s">
        <v>93</v>
      </c>
    </row>
    <row r="48" spans="1:5" x14ac:dyDescent="0.25">
      <c r="A48" t="str">
        <f t="shared" si="8"/>
        <v>GUID-26FACFBB-F00B-4C25-9395-3F3E6079AF3E</v>
      </c>
      <c r="B48" t="str">
        <f t="shared" si="9"/>
        <v>2.5D Milling example</v>
      </c>
      <c r="C48" t="s">
        <v>67</v>
      </c>
      <c r="E48" t="s">
        <v>94</v>
      </c>
    </row>
    <row r="49" spans="1:5" x14ac:dyDescent="0.25">
      <c r="A49" t="str">
        <f t="shared" si="8"/>
        <v>GUID-26FACFBB-F00B-4C25-9395-3F3E6079AF3E</v>
      </c>
      <c r="B49" t="str">
        <f t="shared" si="9"/>
        <v>2.5D Milling example</v>
      </c>
      <c r="C49" t="s">
        <v>67</v>
      </c>
      <c r="E49" t="s">
        <v>95</v>
      </c>
    </row>
    <row r="50" spans="1:5" x14ac:dyDescent="0.25">
      <c r="A50" t="str">
        <f t="shared" si="8"/>
        <v>GUID-26FACFBB-F00B-4C25-9395-3F3E6079AF3E</v>
      </c>
      <c r="B50" t="str">
        <f t="shared" si="9"/>
        <v>2.5D Milling example</v>
      </c>
      <c r="C50" t="s">
        <v>67</v>
      </c>
      <c r="E50" t="s">
        <v>96</v>
      </c>
    </row>
    <row r="51" spans="1:5" x14ac:dyDescent="0.25">
      <c r="A51" t="str">
        <f t="shared" si="8"/>
        <v>GUID-26FACFBB-F00B-4C25-9395-3F3E6079AF3E</v>
      </c>
      <c r="B51" t="str">
        <f t="shared" si="9"/>
        <v>2.5D Milling example</v>
      </c>
      <c r="C51" t="s">
        <v>67</v>
      </c>
      <c r="E51" t="s">
        <v>97</v>
      </c>
    </row>
    <row r="52" spans="1:5" x14ac:dyDescent="0.25">
      <c r="A52" t="str">
        <f t="shared" si="8"/>
        <v>GUID-26FACFBB-F00B-4C25-9395-3F3E6079AF3E</v>
      </c>
      <c r="B52" t="str">
        <f t="shared" si="9"/>
        <v>2.5D Milling example</v>
      </c>
      <c r="C52" t="s">
        <v>67</v>
      </c>
      <c r="E52" t="s">
        <v>98</v>
      </c>
    </row>
    <row r="53" spans="1:5" x14ac:dyDescent="0.25">
      <c r="A53" t="str">
        <f t="shared" si="8"/>
        <v>GUID-26FACFBB-F00B-4C25-9395-3F3E6079AF3E</v>
      </c>
      <c r="B53" t="str">
        <f t="shared" si="9"/>
        <v>2.5D Milling example</v>
      </c>
      <c r="C53" t="s">
        <v>67</v>
      </c>
      <c r="E53" t="s">
        <v>99</v>
      </c>
    </row>
    <row r="54" spans="1:5" x14ac:dyDescent="0.25">
      <c r="A54" t="str">
        <f t="shared" si="8"/>
        <v>GUID-26FACFBB-F00B-4C25-9395-3F3E6079AF3E</v>
      </c>
      <c r="B54" t="str">
        <f t="shared" si="9"/>
        <v>2.5D Milling example</v>
      </c>
      <c r="C54" t="s">
        <v>67</v>
      </c>
      <c r="E54" t="s">
        <v>100</v>
      </c>
    </row>
    <row r="55" spans="1:5" x14ac:dyDescent="0.25">
      <c r="A55" t="str">
        <f t="shared" si="8"/>
        <v>GUID-26FACFBB-F00B-4C25-9395-3F3E6079AF3E</v>
      </c>
      <c r="B55" t="str">
        <f t="shared" si="9"/>
        <v>2.5D Milling example</v>
      </c>
      <c r="C55" t="s">
        <v>67</v>
      </c>
      <c r="E55" t="s">
        <v>101</v>
      </c>
    </row>
    <row r="56" spans="1:5" x14ac:dyDescent="0.25">
      <c r="A56" t="str">
        <f t="shared" si="8"/>
        <v>GUID-26FACFBB-F00B-4C25-9395-3F3E6079AF3E</v>
      </c>
      <c r="B56" t="str">
        <f t="shared" si="9"/>
        <v>2.5D Milling example</v>
      </c>
      <c r="C56" t="s">
        <v>67</v>
      </c>
      <c r="E56" t="s">
        <v>102</v>
      </c>
    </row>
    <row r="57" spans="1:5" x14ac:dyDescent="0.25">
      <c r="A57" t="str">
        <f t="shared" si="8"/>
        <v>GUID-26FACFBB-F00B-4C25-9395-3F3E6079AF3E</v>
      </c>
      <c r="B57" t="str">
        <f t="shared" si="9"/>
        <v>2.5D Milling example</v>
      </c>
      <c r="C57" t="s">
        <v>67</v>
      </c>
      <c r="E57" t="s">
        <v>103</v>
      </c>
    </row>
    <row r="58" spans="1:5" x14ac:dyDescent="0.25">
      <c r="A58" t="str">
        <f t="shared" si="8"/>
        <v>GUID-26FACFBB-F00B-4C25-9395-3F3E6079AF3E</v>
      </c>
      <c r="B58" t="str">
        <f t="shared" si="9"/>
        <v>2.5D Milling example</v>
      </c>
      <c r="C58" t="s">
        <v>67</v>
      </c>
      <c r="E58" t="s">
        <v>104</v>
      </c>
    </row>
    <row r="59" spans="1:5" x14ac:dyDescent="0.25">
      <c r="A59" s="3" t="s">
        <v>105</v>
      </c>
      <c r="B59" t="s">
        <v>106</v>
      </c>
    </row>
    <row r="60" spans="1:5" x14ac:dyDescent="0.25">
      <c r="A60" t="str">
        <f>A59</f>
        <v>GUID-ACFD9D4A-A417-469B-9FEC-B50DFA6B42FC</v>
      </c>
      <c r="B60" t="str">
        <f>B59</f>
        <v>2.5D Milling example part 1: Creating a new file</v>
      </c>
      <c r="C60" t="s">
        <v>67</v>
      </c>
      <c r="D60" t="s">
        <v>71</v>
      </c>
      <c r="E60" t="s">
        <v>107</v>
      </c>
    </row>
    <row r="61" spans="1:5" x14ac:dyDescent="0.25">
      <c r="A61" s="3" t="s">
        <v>108</v>
      </c>
      <c r="B61" t="s">
        <v>109</v>
      </c>
    </row>
    <row r="62" spans="1:5" x14ac:dyDescent="0.25">
      <c r="A62" t="str">
        <f>A61</f>
        <v>GUID-13B0270B-A298-4108-81A2-3155D3F592D5</v>
      </c>
      <c r="B62" t="str">
        <f>B61</f>
        <v>2.5D Milling example part 2: Defining the Stock</v>
      </c>
      <c r="C62" t="s">
        <v>67</v>
      </c>
      <c r="D62" t="s">
        <v>71</v>
      </c>
      <c r="E62" t="s">
        <v>107</v>
      </c>
    </row>
    <row r="63" spans="1:5" x14ac:dyDescent="0.25">
      <c r="A63" s="3" t="s">
        <v>110</v>
      </c>
      <c r="B63" t="s">
        <v>111</v>
      </c>
    </row>
    <row r="64" spans="1:5" x14ac:dyDescent="0.25">
      <c r="A64" t="str">
        <f>A63</f>
        <v>GUID-A9980346-24D0-4114-A656-78C1A06E1FAC</v>
      </c>
      <c r="B64" t="str">
        <f>B63</f>
        <v>2.5D Milling example part 3: Creating the features</v>
      </c>
      <c r="C64" t="s">
        <v>67</v>
      </c>
      <c r="D64" t="s">
        <v>71</v>
      </c>
      <c r="E64" t="s">
        <v>107</v>
      </c>
    </row>
    <row r="65" spans="1:5" x14ac:dyDescent="0.25">
      <c r="A65" s="3" t="s">
        <v>112</v>
      </c>
      <c r="B65" t="s">
        <v>113</v>
      </c>
    </row>
    <row r="66" spans="1:5" x14ac:dyDescent="0.25">
      <c r="A66" t="str">
        <f>A65</f>
        <v>GUID-8324B425-5032-4CEC-BBC6-ACFAECA1DF5E</v>
      </c>
      <c r="B66" t="str">
        <f>B65</f>
        <v>2.5D Milling example part 4: Viewing the part</v>
      </c>
      <c r="C66" t="s">
        <v>67</v>
      </c>
      <c r="D66" t="s">
        <v>71</v>
      </c>
      <c r="E66" t="s">
        <v>107</v>
      </c>
    </row>
    <row r="67" spans="1:5" x14ac:dyDescent="0.25">
      <c r="A67" s="3" t="s">
        <v>114</v>
      </c>
      <c r="B67" t="s">
        <v>115</v>
      </c>
    </row>
    <row r="68" spans="1:5" x14ac:dyDescent="0.25">
      <c r="A68" t="str">
        <f>A67</f>
        <v>GUID-3930F57D-94DE-44F8-B564-3586591ABE71</v>
      </c>
      <c r="B68" t="str">
        <f>B67</f>
        <v>2.5D Milling example part 5: Simulating the toolpaths</v>
      </c>
      <c r="C68" t="s">
        <v>67</v>
      </c>
      <c r="D68" t="s">
        <v>71</v>
      </c>
      <c r="E68" t="s">
        <v>107</v>
      </c>
    </row>
    <row r="69" spans="1:5" x14ac:dyDescent="0.25">
      <c r="A69" s="3" t="s">
        <v>116</v>
      </c>
      <c r="B69" t="s">
        <v>117</v>
      </c>
    </row>
    <row r="70" spans="1:5" x14ac:dyDescent="0.25">
      <c r="A70" t="str">
        <f>A69</f>
        <v>GUID-73305F45-E4C0-4BED-934C-BAEF39448E1C</v>
      </c>
      <c r="B70" t="str">
        <f>B69</f>
        <v>2.5D Milling example part 6: Ordering operations automatically</v>
      </c>
      <c r="C70" t="s">
        <v>67</v>
      </c>
      <c r="D70" t="s">
        <v>71</v>
      </c>
      <c r="E70" t="s">
        <v>107</v>
      </c>
    </row>
    <row r="71" spans="1:5" x14ac:dyDescent="0.25">
      <c r="A71" s="3" t="s">
        <v>118</v>
      </c>
      <c r="B71" t="s">
        <v>119</v>
      </c>
    </row>
    <row r="72" spans="1:5" x14ac:dyDescent="0.25">
      <c r="A72" t="str">
        <f>A71</f>
        <v>GUID-1FBE0512-517F-4B52-9E89-32B1DED813EE</v>
      </c>
      <c r="B72" t="str">
        <f>B71</f>
        <v>2.5D Milling example part 7: Ordering operations manually</v>
      </c>
      <c r="C72" t="s">
        <v>67</v>
      </c>
      <c r="D72" t="s">
        <v>71</v>
      </c>
      <c r="E72" t="s">
        <v>107</v>
      </c>
    </row>
    <row r="73" spans="1:5" x14ac:dyDescent="0.25">
      <c r="A73" s="3" t="s">
        <v>120</v>
      </c>
      <c r="B73" t="s">
        <v>121</v>
      </c>
    </row>
    <row r="74" spans="1:5" x14ac:dyDescent="0.25">
      <c r="A74" t="str">
        <f>A73</f>
        <v>GUID-3E64AD4B-B985-4666-82D4-72D25DAED516</v>
      </c>
      <c r="B74" t="str">
        <f>B73</f>
        <v>2.5D Milling example part 8: Part documentation (2.5D milling)</v>
      </c>
      <c r="C74" t="s">
        <v>67</v>
      </c>
      <c r="D74" t="s">
        <v>71</v>
      </c>
      <c r="E74" t="s">
        <v>107</v>
      </c>
    </row>
    <row r="75" spans="1:5" x14ac:dyDescent="0.25">
      <c r="A75" s="3" t="s">
        <v>122</v>
      </c>
      <c r="B75" t="s">
        <v>123</v>
      </c>
    </row>
    <row r="76" spans="1:5" x14ac:dyDescent="0.25">
      <c r="A76" t="str">
        <f>A75</f>
        <v>GUID-11617A2C-0526-421D-93F1-4E01C3E17591</v>
      </c>
      <c r="B76" t="str">
        <f>B75</f>
        <v>2.5D Milling example part 9: Controlling the strategies</v>
      </c>
      <c r="C76" t="s">
        <v>67</v>
      </c>
      <c r="D76" t="s">
        <v>71</v>
      </c>
      <c r="E76" t="s">
        <v>107</v>
      </c>
    </row>
    <row r="77" spans="1:5" x14ac:dyDescent="0.25">
      <c r="A77" s="3" t="s">
        <v>124</v>
      </c>
      <c r="B77" t="s">
        <v>125</v>
      </c>
    </row>
    <row r="78" spans="1:5" x14ac:dyDescent="0.25">
      <c r="A78" t="str">
        <f>A77</f>
        <v>GUID-AD8C872F-1D10-4C31-8C4D-A8F2A8C33283</v>
      </c>
      <c r="B78" t="str">
        <f>B77</f>
        <v>2.5D Milling example part 10: Generating NC code</v>
      </c>
      <c r="C78" t="s">
        <v>67</v>
      </c>
      <c r="D78" t="s">
        <v>71</v>
      </c>
      <c r="E78" t="s">
        <v>107</v>
      </c>
    </row>
    <row r="79" spans="1:5" x14ac:dyDescent="0.25">
      <c r="A79" s="3" t="s">
        <v>126</v>
      </c>
      <c r="B79" t="s">
        <v>127</v>
      </c>
    </row>
    <row r="80" spans="1:5" x14ac:dyDescent="0.25">
      <c r="A80" t="str">
        <f>A79</f>
        <v>GUID-ECBDBC39-2EA3-4AB7-AA75-1BB135E1CD90</v>
      </c>
      <c r="B80" t="str">
        <f>B79</f>
        <v>2.5D Milling example part 11: Tool mapping</v>
      </c>
      <c r="C80" t="s">
        <v>67</v>
      </c>
      <c r="D80" t="s">
        <v>71</v>
      </c>
      <c r="E80" t="s">
        <v>107</v>
      </c>
    </row>
    <row r="81" spans="1:5" x14ac:dyDescent="0.25">
      <c r="A81" s="3" t="s">
        <v>128</v>
      </c>
      <c r="B81" t="s">
        <v>129</v>
      </c>
    </row>
    <row r="82" spans="1:5" x14ac:dyDescent="0.25">
      <c r="A82" t="str">
        <f>A81</f>
        <v>GUID-FB182515-DCAB-4A51-861E-4CCC4B2E7877</v>
      </c>
      <c r="B82" t="str">
        <f>B81</f>
        <v>2.5D Milling example part 12: Changing the post processor</v>
      </c>
      <c r="C82" t="s">
        <v>67</v>
      </c>
      <c r="D82" t="s">
        <v>71</v>
      </c>
      <c r="E82" t="s">
        <v>107</v>
      </c>
    </row>
    <row r="83" spans="1:5" x14ac:dyDescent="0.25">
      <c r="A83" s="3" t="s">
        <v>130</v>
      </c>
      <c r="B83" t="s">
        <v>131</v>
      </c>
    </row>
    <row r="84" spans="1:5" x14ac:dyDescent="0.25">
      <c r="A84" t="str">
        <f>A83</f>
        <v>GUID-8C720FFE-8C96-4E11-9BB7-49CB1456D73E</v>
      </c>
      <c r="B84" t="str">
        <f>B83</f>
        <v>2.5D Milling example part 13: Saving the NC code</v>
      </c>
      <c r="C84" t="s">
        <v>67</v>
      </c>
      <c r="D84" t="s">
        <v>71</v>
      </c>
      <c r="E84" t="s">
        <v>107</v>
      </c>
    </row>
    <row r="85" spans="1:5" x14ac:dyDescent="0.25">
      <c r="A85" s="3" t="s">
        <v>132</v>
      </c>
      <c r="B85" t="s">
        <v>73</v>
      </c>
    </row>
    <row r="86" spans="1:5" x14ac:dyDescent="0.25">
      <c r="A86" t="str">
        <f t="shared" ref="A86:A97" si="10">A85</f>
        <v>GUID-82EBF74B-D437-4DEF-90AD-5DA9B116D686</v>
      </c>
      <c r="B86" t="str">
        <f t="shared" ref="B86:B97" si="11">B85</f>
        <v>Turning example</v>
      </c>
      <c r="C86" t="s">
        <v>67</v>
      </c>
      <c r="E86" t="s">
        <v>133</v>
      </c>
    </row>
    <row r="87" spans="1:5" x14ac:dyDescent="0.25">
      <c r="A87" t="str">
        <f t="shared" si="10"/>
        <v>GUID-82EBF74B-D437-4DEF-90AD-5DA9B116D686</v>
      </c>
      <c r="B87" t="str">
        <f t="shared" si="11"/>
        <v>Turning example</v>
      </c>
      <c r="C87" t="s">
        <v>67</v>
      </c>
      <c r="E87" t="s">
        <v>134</v>
      </c>
    </row>
    <row r="88" spans="1:5" x14ac:dyDescent="0.25">
      <c r="A88" t="str">
        <f t="shared" si="10"/>
        <v>GUID-82EBF74B-D437-4DEF-90AD-5DA9B116D686</v>
      </c>
      <c r="B88" t="str">
        <f t="shared" si="11"/>
        <v>Turning example</v>
      </c>
      <c r="C88" t="s">
        <v>67</v>
      </c>
      <c r="E88" t="s">
        <v>135</v>
      </c>
    </row>
    <row r="89" spans="1:5" x14ac:dyDescent="0.25">
      <c r="A89" t="str">
        <f t="shared" si="10"/>
        <v>GUID-82EBF74B-D437-4DEF-90AD-5DA9B116D686</v>
      </c>
      <c r="B89" t="str">
        <f t="shared" si="11"/>
        <v>Turning example</v>
      </c>
      <c r="C89" t="s">
        <v>67</v>
      </c>
      <c r="E89" t="s">
        <v>136</v>
      </c>
    </row>
    <row r="90" spans="1:5" x14ac:dyDescent="0.25">
      <c r="A90" t="str">
        <f t="shared" si="10"/>
        <v>GUID-82EBF74B-D437-4DEF-90AD-5DA9B116D686</v>
      </c>
      <c r="B90" t="str">
        <f t="shared" si="11"/>
        <v>Turning example</v>
      </c>
      <c r="C90" t="s">
        <v>67</v>
      </c>
      <c r="E90" t="s">
        <v>137</v>
      </c>
    </row>
    <row r="91" spans="1:5" x14ac:dyDescent="0.25">
      <c r="A91" t="str">
        <f t="shared" si="10"/>
        <v>GUID-82EBF74B-D437-4DEF-90AD-5DA9B116D686</v>
      </c>
      <c r="B91" t="str">
        <f t="shared" si="11"/>
        <v>Turning example</v>
      </c>
      <c r="C91" t="s">
        <v>67</v>
      </c>
      <c r="E91" t="s">
        <v>138</v>
      </c>
    </row>
    <row r="92" spans="1:5" x14ac:dyDescent="0.25">
      <c r="A92" t="str">
        <f t="shared" si="10"/>
        <v>GUID-82EBF74B-D437-4DEF-90AD-5DA9B116D686</v>
      </c>
      <c r="B92" t="str">
        <f t="shared" si="11"/>
        <v>Turning example</v>
      </c>
      <c r="C92" t="s">
        <v>67</v>
      </c>
      <c r="E92" t="s">
        <v>139</v>
      </c>
    </row>
    <row r="93" spans="1:5" x14ac:dyDescent="0.25">
      <c r="A93" t="str">
        <f t="shared" si="10"/>
        <v>GUID-82EBF74B-D437-4DEF-90AD-5DA9B116D686</v>
      </c>
      <c r="B93" t="str">
        <f t="shared" si="11"/>
        <v>Turning example</v>
      </c>
      <c r="C93" t="s">
        <v>67</v>
      </c>
      <c r="E93" t="s">
        <v>140</v>
      </c>
    </row>
    <row r="94" spans="1:5" x14ac:dyDescent="0.25">
      <c r="A94" t="str">
        <f t="shared" si="10"/>
        <v>GUID-82EBF74B-D437-4DEF-90AD-5DA9B116D686</v>
      </c>
      <c r="B94" t="str">
        <f t="shared" si="11"/>
        <v>Turning example</v>
      </c>
      <c r="C94" t="s">
        <v>67</v>
      </c>
      <c r="E94" t="s">
        <v>141</v>
      </c>
    </row>
    <row r="95" spans="1:5" x14ac:dyDescent="0.25">
      <c r="A95" t="str">
        <f t="shared" si="10"/>
        <v>GUID-82EBF74B-D437-4DEF-90AD-5DA9B116D686</v>
      </c>
      <c r="B95" t="str">
        <f t="shared" si="11"/>
        <v>Turning example</v>
      </c>
      <c r="C95" t="s">
        <v>67</v>
      </c>
      <c r="E95" t="s">
        <v>142</v>
      </c>
    </row>
    <row r="96" spans="1:5" x14ac:dyDescent="0.25">
      <c r="A96" t="str">
        <f t="shared" si="10"/>
        <v>GUID-82EBF74B-D437-4DEF-90AD-5DA9B116D686</v>
      </c>
      <c r="B96" t="str">
        <f t="shared" si="11"/>
        <v>Turning example</v>
      </c>
      <c r="C96" t="s">
        <v>67</v>
      </c>
      <c r="E96" t="s">
        <v>143</v>
      </c>
    </row>
    <row r="97" spans="1:5" x14ac:dyDescent="0.25">
      <c r="A97" t="str">
        <f t="shared" si="10"/>
        <v>GUID-82EBF74B-D437-4DEF-90AD-5DA9B116D686</v>
      </c>
      <c r="B97" t="str">
        <f t="shared" si="11"/>
        <v>Turning example</v>
      </c>
      <c r="C97" t="s">
        <v>67</v>
      </c>
      <c r="E97" t="s">
        <v>144</v>
      </c>
    </row>
    <row r="98" spans="1:5" x14ac:dyDescent="0.25">
      <c r="A98" s="3" t="s">
        <v>145</v>
      </c>
      <c r="B98" t="s">
        <v>146</v>
      </c>
    </row>
    <row r="99" spans="1:5" x14ac:dyDescent="0.25">
      <c r="A99" t="str">
        <f>A98</f>
        <v>GUID-9114583D-DF02-40CF-BEC5-21D4F9150A4B</v>
      </c>
      <c r="B99" t="str">
        <f>B98</f>
        <v>Turning example part 1: Creating a new file</v>
      </c>
      <c r="C99" t="s">
        <v>67</v>
      </c>
      <c r="D99" t="s">
        <v>73</v>
      </c>
      <c r="E99" t="s">
        <v>147</v>
      </c>
    </row>
    <row r="100" spans="1:5" x14ac:dyDescent="0.25">
      <c r="A100" s="3" t="s">
        <v>148</v>
      </c>
      <c r="B100" t="s">
        <v>149</v>
      </c>
    </row>
    <row r="101" spans="1:5" x14ac:dyDescent="0.25">
      <c r="A101" t="str">
        <f>A100</f>
        <v>GUID-EDAAC780-9054-4907-8D2D-11F9980D2864</v>
      </c>
      <c r="B101" t="str">
        <f>B100</f>
        <v>Turning example part 2: Defining the stock</v>
      </c>
      <c r="C101" t="s">
        <v>67</v>
      </c>
      <c r="D101" t="s">
        <v>73</v>
      </c>
      <c r="E101" t="s">
        <v>147</v>
      </c>
    </row>
    <row r="102" spans="1:5" x14ac:dyDescent="0.25">
      <c r="A102" s="3" t="s">
        <v>150</v>
      </c>
      <c r="B102" t="s">
        <v>151</v>
      </c>
    </row>
    <row r="103" spans="1:5" x14ac:dyDescent="0.25">
      <c r="A103" t="str">
        <f>A102</f>
        <v>GUID-CC482AED-1BDB-470D-BB79-049BA5B77577</v>
      </c>
      <c r="B103" t="str">
        <f>B102</f>
        <v>Turning example part 3: Preparatory steps</v>
      </c>
      <c r="C103" t="s">
        <v>67</v>
      </c>
      <c r="D103" t="s">
        <v>73</v>
      </c>
      <c r="E103" t="s">
        <v>147</v>
      </c>
    </row>
    <row r="104" spans="1:5" x14ac:dyDescent="0.25">
      <c r="A104" s="3" t="s">
        <v>152</v>
      </c>
      <c r="B104" t="s">
        <v>153</v>
      </c>
    </row>
    <row r="105" spans="1:5" x14ac:dyDescent="0.25">
      <c r="A105" t="str">
        <f>A104</f>
        <v>GUID-CD9D0C76-502B-4B57-B4B1-D656583450A1</v>
      </c>
      <c r="B105" t="str">
        <f>B104</f>
        <v>Turning example part 4: Defining the geometry</v>
      </c>
      <c r="C105" t="s">
        <v>67</v>
      </c>
      <c r="D105" t="s">
        <v>73</v>
      </c>
      <c r="E105" t="s">
        <v>147</v>
      </c>
    </row>
    <row r="106" spans="1:5" x14ac:dyDescent="0.25">
      <c r="A106" s="3" t="s">
        <v>154</v>
      </c>
      <c r="B106" t="s">
        <v>155</v>
      </c>
    </row>
    <row r="107" spans="1:5" x14ac:dyDescent="0.25">
      <c r="A107" t="str">
        <f>A106</f>
        <v>GUID-1557EEB3-2889-4931-9A86-0646C3F8BC79</v>
      </c>
      <c r="B107" t="str">
        <f>B106</f>
        <v>Turning example part 5: Creating the features</v>
      </c>
      <c r="C107" t="s">
        <v>67</v>
      </c>
      <c r="D107" t="s">
        <v>73</v>
      </c>
      <c r="E107" t="s">
        <v>147</v>
      </c>
    </row>
    <row r="108" spans="1:5" x14ac:dyDescent="0.25">
      <c r="A108" s="3" t="s">
        <v>156</v>
      </c>
      <c r="B108" t="s">
        <v>157</v>
      </c>
    </row>
    <row r="109" spans="1:5" x14ac:dyDescent="0.25">
      <c r="A109" t="str">
        <f>A108</f>
        <v>GUID-8EE4B811-431D-4097-8337-6405C5D6C94D</v>
      </c>
      <c r="B109" t="str">
        <f>B108</f>
        <v>Turning example part 6: Viewing the part</v>
      </c>
      <c r="C109" t="s">
        <v>67</v>
      </c>
      <c r="D109" t="s">
        <v>73</v>
      </c>
      <c r="E109" t="s">
        <v>147</v>
      </c>
    </row>
    <row r="110" spans="1:5" x14ac:dyDescent="0.25">
      <c r="A110" s="3" t="s">
        <v>158</v>
      </c>
      <c r="B110" t="s">
        <v>159</v>
      </c>
    </row>
    <row r="111" spans="1:5" x14ac:dyDescent="0.25">
      <c r="A111" t="str">
        <f>A110</f>
        <v>GUID-9A66C75E-494A-434A-8936-35B9885B5C40</v>
      </c>
      <c r="B111" t="str">
        <f>B110</f>
        <v>Turning example part 7: Simulating the toolpaths</v>
      </c>
      <c r="C111" t="s">
        <v>67</v>
      </c>
      <c r="D111" t="s">
        <v>73</v>
      </c>
      <c r="E111" t="s">
        <v>147</v>
      </c>
    </row>
    <row r="112" spans="1:5" x14ac:dyDescent="0.25">
      <c r="A112" s="3" t="s">
        <v>160</v>
      </c>
      <c r="B112" t="s">
        <v>161</v>
      </c>
    </row>
    <row r="113" spans="1:5" x14ac:dyDescent="0.25">
      <c r="A113" t="str">
        <f t="shared" ref="A113:A114" si="12">A112</f>
        <v>GUID-CBE5563B-36BA-4A61-BD6A-7DA3CD78732E</v>
      </c>
      <c r="B113" t="str">
        <f t="shared" ref="B113:B114" si="13">B112</f>
        <v>Turning example part 8: Ordering manufacturing operations</v>
      </c>
      <c r="C113" t="s">
        <v>67</v>
      </c>
      <c r="D113" t="s">
        <v>162</v>
      </c>
      <c r="E113" t="s">
        <v>97</v>
      </c>
    </row>
    <row r="114" spans="1:5" x14ac:dyDescent="0.25">
      <c r="A114" t="str">
        <f t="shared" si="12"/>
        <v>GUID-CBE5563B-36BA-4A61-BD6A-7DA3CD78732E</v>
      </c>
      <c r="B114" t="str">
        <f t="shared" si="13"/>
        <v>Turning example part 8: Ordering manufacturing operations</v>
      </c>
      <c r="C114" t="s">
        <v>67</v>
      </c>
      <c r="D114" t="s">
        <v>73</v>
      </c>
      <c r="E114" t="s">
        <v>147</v>
      </c>
    </row>
    <row r="115" spans="1:5" x14ac:dyDescent="0.25">
      <c r="A115" s="3" t="s">
        <v>163</v>
      </c>
      <c r="B115" t="s">
        <v>164</v>
      </c>
    </row>
    <row r="116" spans="1:5" x14ac:dyDescent="0.25">
      <c r="A116" t="str">
        <f>A115</f>
        <v>GUID-0B8D01B3-19D1-4DD3-B447-41E119621ABE</v>
      </c>
      <c r="B116" t="str">
        <f>B115</f>
        <v>Turning example part 9: Part documentation</v>
      </c>
      <c r="C116" t="s">
        <v>67</v>
      </c>
      <c r="D116" t="s">
        <v>73</v>
      </c>
      <c r="E116" t="s">
        <v>147</v>
      </c>
    </row>
    <row r="117" spans="1:5" x14ac:dyDescent="0.25">
      <c r="A117" s="3" t="s">
        <v>165</v>
      </c>
      <c r="B117" t="s">
        <v>166</v>
      </c>
    </row>
    <row r="118" spans="1:5" x14ac:dyDescent="0.25">
      <c r="A118" t="str">
        <f>A117</f>
        <v>GUID-56BD88FB-6809-47AF-A5AD-0FFCC845E91B</v>
      </c>
      <c r="B118" t="str">
        <f>B117</f>
        <v>Turning example part 10: Generating NC code</v>
      </c>
      <c r="C118" t="s">
        <v>67</v>
      </c>
      <c r="D118" t="s">
        <v>73</v>
      </c>
      <c r="E118" t="s">
        <v>147</v>
      </c>
    </row>
    <row r="119" spans="1:5" x14ac:dyDescent="0.25">
      <c r="A119" s="3" t="s">
        <v>167</v>
      </c>
      <c r="B119" t="s">
        <v>168</v>
      </c>
    </row>
    <row r="120" spans="1:5" x14ac:dyDescent="0.25">
      <c r="A120" t="str">
        <f>A119</f>
        <v>GUID-4E06ECF5-F37F-4B53-BCEE-72E07B431031</v>
      </c>
      <c r="B120" t="str">
        <f>B119</f>
        <v>Turning example part 11: Changing the post processor</v>
      </c>
      <c r="C120" t="s">
        <v>67</v>
      </c>
      <c r="D120" t="s">
        <v>73</v>
      </c>
      <c r="E120" t="s">
        <v>147</v>
      </c>
    </row>
    <row r="121" spans="1:5" x14ac:dyDescent="0.25">
      <c r="A121" s="3" t="s">
        <v>169</v>
      </c>
      <c r="B121" t="s">
        <v>170</v>
      </c>
    </row>
    <row r="122" spans="1:5" x14ac:dyDescent="0.25">
      <c r="A122" t="str">
        <f>A121</f>
        <v>GUID-6B2A9E14-46D5-40D8-A17F-60578BA805A7</v>
      </c>
      <c r="B122" t="str">
        <f>B121</f>
        <v>Turning example part 12: Saving the NC code</v>
      </c>
      <c r="C122" t="s">
        <v>67</v>
      </c>
      <c r="D122" t="s">
        <v>73</v>
      </c>
      <c r="E122" t="s">
        <v>147</v>
      </c>
    </row>
    <row r="123" spans="1:5" x14ac:dyDescent="0.25">
      <c r="A123" s="3" t="s">
        <v>171</v>
      </c>
      <c r="B123" t="s">
        <v>75</v>
      </c>
    </row>
    <row r="124" spans="1:5" x14ac:dyDescent="0.25">
      <c r="A124" t="str">
        <f t="shared" ref="A124:A132" si="14">A123</f>
        <v>GUID-398611A3-1C43-4369-A1D9-596CCDD89911</v>
      </c>
      <c r="B124" t="str">
        <f t="shared" ref="B124:B132" si="15">B123</f>
        <v>TurnMill example</v>
      </c>
      <c r="C124" t="s">
        <v>67</v>
      </c>
      <c r="E124" t="s">
        <v>172</v>
      </c>
    </row>
    <row r="125" spans="1:5" x14ac:dyDescent="0.25">
      <c r="A125" t="str">
        <f t="shared" si="14"/>
        <v>GUID-398611A3-1C43-4369-A1D9-596CCDD89911</v>
      </c>
      <c r="B125" t="str">
        <f t="shared" si="15"/>
        <v>TurnMill example</v>
      </c>
      <c r="C125" t="s">
        <v>67</v>
      </c>
      <c r="E125" t="s">
        <v>173</v>
      </c>
    </row>
    <row r="126" spans="1:5" x14ac:dyDescent="0.25">
      <c r="A126" t="str">
        <f t="shared" si="14"/>
        <v>GUID-398611A3-1C43-4369-A1D9-596CCDD89911</v>
      </c>
      <c r="B126" t="str">
        <f t="shared" si="15"/>
        <v>TurnMill example</v>
      </c>
      <c r="C126" t="s">
        <v>67</v>
      </c>
      <c r="E126" t="s">
        <v>174</v>
      </c>
    </row>
    <row r="127" spans="1:5" x14ac:dyDescent="0.25">
      <c r="A127" t="str">
        <f t="shared" si="14"/>
        <v>GUID-398611A3-1C43-4369-A1D9-596CCDD89911</v>
      </c>
      <c r="B127" t="str">
        <f t="shared" si="15"/>
        <v>TurnMill example</v>
      </c>
      <c r="C127" t="s">
        <v>67</v>
      </c>
      <c r="E127" t="s">
        <v>175</v>
      </c>
    </row>
    <row r="128" spans="1:5" x14ac:dyDescent="0.25">
      <c r="A128" t="str">
        <f t="shared" si="14"/>
        <v>GUID-398611A3-1C43-4369-A1D9-596CCDD89911</v>
      </c>
      <c r="B128" t="str">
        <f t="shared" si="15"/>
        <v>TurnMill example</v>
      </c>
      <c r="C128" t="s">
        <v>67</v>
      </c>
      <c r="E128" t="s">
        <v>176</v>
      </c>
    </row>
    <row r="129" spans="1:5" x14ac:dyDescent="0.25">
      <c r="A129" t="str">
        <f t="shared" si="14"/>
        <v>GUID-398611A3-1C43-4369-A1D9-596CCDD89911</v>
      </c>
      <c r="B129" t="str">
        <f t="shared" si="15"/>
        <v>TurnMill example</v>
      </c>
      <c r="C129" t="s">
        <v>67</v>
      </c>
      <c r="E129" t="s">
        <v>177</v>
      </c>
    </row>
    <row r="130" spans="1:5" x14ac:dyDescent="0.25">
      <c r="A130" t="str">
        <f t="shared" si="14"/>
        <v>GUID-398611A3-1C43-4369-A1D9-596CCDD89911</v>
      </c>
      <c r="B130" t="str">
        <f t="shared" si="15"/>
        <v>TurnMill example</v>
      </c>
      <c r="C130" t="s">
        <v>67</v>
      </c>
      <c r="E130" t="s">
        <v>178</v>
      </c>
    </row>
    <row r="131" spans="1:5" x14ac:dyDescent="0.25">
      <c r="A131" t="str">
        <f t="shared" si="14"/>
        <v>GUID-398611A3-1C43-4369-A1D9-596CCDD89911</v>
      </c>
      <c r="B131" t="str">
        <f t="shared" si="15"/>
        <v>TurnMill example</v>
      </c>
      <c r="C131" t="s">
        <v>67</v>
      </c>
      <c r="E131" t="s">
        <v>179</v>
      </c>
    </row>
    <row r="132" spans="1:5" x14ac:dyDescent="0.25">
      <c r="A132" t="str">
        <f t="shared" si="14"/>
        <v>GUID-398611A3-1C43-4369-A1D9-596CCDD89911</v>
      </c>
      <c r="B132" t="str">
        <f t="shared" si="15"/>
        <v>TurnMill example</v>
      </c>
      <c r="C132" t="s">
        <v>67</v>
      </c>
      <c r="E132" t="s">
        <v>180</v>
      </c>
    </row>
    <row r="133" spans="1:5" x14ac:dyDescent="0.25">
      <c r="A133" s="3" t="s">
        <v>181</v>
      </c>
      <c r="B133" t="s">
        <v>182</v>
      </c>
    </row>
    <row r="134" spans="1:5" x14ac:dyDescent="0.25">
      <c r="A134" t="str">
        <f>A133</f>
        <v>GUID-5FCCD8B0-4712-42C9-A307-9627D78D3D9A</v>
      </c>
      <c r="B134" t="str">
        <f>B133</f>
        <v>TurnMill example part 1: Creating a new file</v>
      </c>
      <c r="C134" t="s">
        <v>67</v>
      </c>
      <c r="D134" t="s">
        <v>75</v>
      </c>
      <c r="E134" t="s">
        <v>183</v>
      </c>
    </row>
    <row r="135" spans="1:5" x14ac:dyDescent="0.25">
      <c r="A135" s="3" t="s">
        <v>184</v>
      </c>
      <c r="B135" t="s">
        <v>185</v>
      </c>
    </row>
    <row r="136" spans="1:5" x14ac:dyDescent="0.25">
      <c r="A136" t="str">
        <f>A135</f>
        <v>GUID-1DE73388-09FB-4DBC-90C9-39FE66805630</v>
      </c>
      <c r="B136" t="str">
        <f>B135</f>
        <v>TurnMill example part 2: Preparatory steps</v>
      </c>
      <c r="C136" t="s">
        <v>67</v>
      </c>
      <c r="D136" t="s">
        <v>75</v>
      </c>
      <c r="E136" t="s">
        <v>183</v>
      </c>
    </row>
    <row r="137" spans="1:5" x14ac:dyDescent="0.25">
      <c r="A137" s="3" t="s">
        <v>186</v>
      </c>
      <c r="B137" t="s">
        <v>187</v>
      </c>
    </row>
    <row r="138" spans="1:5" x14ac:dyDescent="0.25">
      <c r="A138" t="str">
        <f>A137</f>
        <v>GUID-83502EBE-5509-4C38-A751-218377EE143A</v>
      </c>
      <c r="B138" t="str">
        <f>B137</f>
        <v>TurnMill example part 3: Defining the geometry</v>
      </c>
      <c r="C138" t="s">
        <v>67</v>
      </c>
      <c r="D138" t="s">
        <v>75</v>
      </c>
      <c r="E138" t="s">
        <v>183</v>
      </c>
    </row>
    <row r="139" spans="1:5" x14ac:dyDescent="0.25">
      <c r="A139" s="3" t="s">
        <v>188</v>
      </c>
      <c r="B139" t="s">
        <v>189</v>
      </c>
    </row>
    <row r="140" spans="1:5" x14ac:dyDescent="0.25">
      <c r="A140" t="str">
        <f>A139</f>
        <v>GUID-8541551A-5BBB-4635-A78A-42BE06D98139</v>
      </c>
      <c r="B140" t="str">
        <f>B139</f>
        <v>TurnMill example part 4: Creating the features</v>
      </c>
      <c r="C140" t="s">
        <v>67</v>
      </c>
      <c r="D140" t="s">
        <v>75</v>
      </c>
      <c r="E140" t="s">
        <v>183</v>
      </c>
    </row>
    <row r="141" spans="1:5" x14ac:dyDescent="0.25">
      <c r="A141" s="3" t="s">
        <v>190</v>
      </c>
      <c r="B141" t="s">
        <v>191</v>
      </c>
    </row>
    <row r="142" spans="1:5" x14ac:dyDescent="0.25">
      <c r="A142" t="str">
        <f>A141</f>
        <v>GUID-7C982AAA-8BA6-4ECD-805D-BD45BD16A396</v>
      </c>
      <c r="B142" t="str">
        <f>B141</f>
        <v>TurnMill example part 5: Viewing the part</v>
      </c>
      <c r="C142" t="s">
        <v>67</v>
      </c>
      <c r="D142" t="s">
        <v>75</v>
      </c>
      <c r="E142" t="s">
        <v>183</v>
      </c>
    </row>
    <row r="143" spans="1:5" x14ac:dyDescent="0.25">
      <c r="A143" s="3" t="s">
        <v>192</v>
      </c>
      <c r="B143" t="s">
        <v>193</v>
      </c>
    </row>
    <row r="144" spans="1:5" x14ac:dyDescent="0.25">
      <c r="A144" t="str">
        <f>A143</f>
        <v>GUID-D169D6B1-B38A-46C3-9DCD-8EFEEDB239F9</v>
      </c>
      <c r="B144" t="str">
        <f>B143</f>
        <v>TurnMill example part 6: Creating three radial holes on the face</v>
      </c>
      <c r="C144" t="s">
        <v>67</v>
      </c>
      <c r="D144" t="s">
        <v>75</v>
      </c>
      <c r="E144" t="s">
        <v>183</v>
      </c>
    </row>
    <row r="145" spans="1:5" x14ac:dyDescent="0.25">
      <c r="A145" s="3" t="s">
        <v>194</v>
      </c>
      <c r="B145" t="s">
        <v>195</v>
      </c>
    </row>
    <row r="146" spans="1:5" x14ac:dyDescent="0.25">
      <c r="A146" t="str">
        <f>A145</f>
        <v>GUID-B4BE42A5-EA2F-478E-9756-03DE8A996367</v>
      </c>
      <c r="B146" t="str">
        <f>B145</f>
        <v>TurnMill example part 7: Engraving the face</v>
      </c>
      <c r="C146" t="s">
        <v>67</v>
      </c>
      <c r="D146" t="s">
        <v>75</v>
      </c>
      <c r="E146" t="s">
        <v>183</v>
      </c>
    </row>
    <row r="147" spans="1:5" x14ac:dyDescent="0.25">
      <c r="A147" s="3" t="s">
        <v>196</v>
      </c>
      <c r="B147" t="s">
        <v>197</v>
      </c>
    </row>
    <row r="148" spans="1:5" x14ac:dyDescent="0.25">
      <c r="A148" t="str">
        <f>A147</f>
        <v>GUID-76600E35-E9E9-4705-A70F-95764DE59939</v>
      </c>
      <c r="B148" t="str">
        <f>B147</f>
        <v>TurnMill example part 8: Creating slots</v>
      </c>
      <c r="C148" t="s">
        <v>67</v>
      </c>
      <c r="D148" t="s">
        <v>75</v>
      </c>
      <c r="E148" t="s">
        <v>183</v>
      </c>
    </row>
    <row r="149" spans="1:5" x14ac:dyDescent="0.25">
      <c r="A149" s="3" t="s">
        <v>198</v>
      </c>
      <c r="B149" t="s">
        <v>199</v>
      </c>
    </row>
    <row r="150" spans="1:5" x14ac:dyDescent="0.25">
      <c r="A150" t="str">
        <f>A149</f>
        <v>GUID-24789088-27DF-41A9-99BD-AC8F538C3ABA</v>
      </c>
      <c r="B150" t="str">
        <f>B149</f>
        <v>TurnMill example part 9: Simulating the toolpaths</v>
      </c>
      <c r="C150" t="s">
        <v>67</v>
      </c>
      <c r="D150" t="s">
        <v>75</v>
      </c>
      <c r="E150" t="s">
        <v>183</v>
      </c>
    </row>
    <row r="151" spans="1:5" x14ac:dyDescent="0.25">
      <c r="A151" s="3" t="s">
        <v>200</v>
      </c>
      <c r="B151" t="s">
        <v>77</v>
      </c>
    </row>
    <row r="152" spans="1:5" x14ac:dyDescent="0.25">
      <c r="A152" t="str">
        <f t="shared" ref="A152:A158" si="16">A151</f>
        <v>GUID-6F05DFEE-3A94-4AEA-9DC1-79D95848B196</v>
      </c>
      <c r="B152" t="str">
        <f t="shared" ref="B152:B158" si="17">B151</f>
        <v>3D Milling example</v>
      </c>
      <c r="C152" t="s">
        <v>67</v>
      </c>
      <c r="E152" t="s">
        <v>201</v>
      </c>
    </row>
    <row r="153" spans="1:5" x14ac:dyDescent="0.25">
      <c r="A153" t="str">
        <f t="shared" si="16"/>
        <v>GUID-6F05DFEE-3A94-4AEA-9DC1-79D95848B196</v>
      </c>
      <c r="B153" t="str">
        <f t="shared" si="17"/>
        <v>3D Milling example</v>
      </c>
      <c r="C153" t="s">
        <v>67</v>
      </c>
      <c r="E153" t="s">
        <v>202</v>
      </c>
    </row>
    <row r="154" spans="1:5" x14ac:dyDescent="0.25">
      <c r="A154" t="str">
        <f t="shared" si="16"/>
        <v>GUID-6F05DFEE-3A94-4AEA-9DC1-79D95848B196</v>
      </c>
      <c r="B154" t="str">
        <f t="shared" si="17"/>
        <v>3D Milling example</v>
      </c>
      <c r="C154" t="s">
        <v>67</v>
      </c>
      <c r="E154" t="s">
        <v>203</v>
      </c>
    </row>
    <row r="155" spans="1:5" x14ac:dyDescent="0.25">
      <c r="A155" t="str">
        <f t="shared" si="16"/>
        <v>GUID-6F05DFEE-3A94-4AEA-9DC1-79D95848B196</v>
      </c>
      <c r="B155" t="str">
        <f t="shared" si="17"/>
        <v>3D Milling example</v>
      </c>
      <c r="C155" t="s">
        <v>67</v>
      </c>
      <c r="E155" t="s">
        <v>204</v>
      </c>
    </row>
    <row r="156" spans="1:5" x14ac:dyDescent="0.25">
      <c r="A156" t="str">
        <f t="shared" si="16"/>
        <v>GUID-6F05DFEE-3A94-4AEA-9DC1-79D95848B196</v>
      </c>
      <c r="B156" t="str">
        <f t="shared" si="17"/>
        <v>3D Milling example</v>
      </c>
      <c r="C156" t="s">
        <v>67</v>
      </c>
      <c r="E156" t="s">
        <v>205</v>
      </c>
    </row>
    <row r="157" spans="1:5" x14ac:dyDescent="0.25">
      <c r="A157" t="str">
        <f t="shared" si="16"/>
        <v>GUID-6F05DFEE-3A94-4AEA-9DC1-79D95848B196</v>
      </c>
      <c r="B157" t="str">
        <f t="shared" si="17"/>
        <v>3D Milling example</v>
      </c>
      <c r="C157" t="s">
        <v>67</v>
      </c>
      <c r="E157" t="s">
        <v>206</v>
      </c>
    </row>
    <row r="158" spans="1:5" x14ac:dyDescent="0.25">
      <c r="A158" t="str">
        <f t="shared" si="16"/>
        <v>GUID-6F05DFEE-3A94-4AEA-9DC1-79D95848B196</v>
      </c>
      <c r="B158" t="str">
        <f t="shared" si="17"/>
        <v>3D Milling example</v>
      </c>
      <c r="C158" t="s">
        <v>67</v>
      </c>
      <c r="E158" t="s">
        <v>207</v>
      </c>
    </row>
    <row r="159" spans="1:5" x14ac:dyDescent="0.25">
      <c r="A159" s="3" t="s">
        <v>208</v>
      </c>
      <c r="B159" t="s">
        <v>209</v>
      </c>
    </row>
    <row r="160" spans="1:5" x14ac:dyDescent="0.25">
      <c r="A160" t="str">
        <f>A159</f>
        <v>GUID-DAC7E965-E5E5-4352-9DD9-78C466575ACE</v>
      </c>
      <c r="B160" t="str">
        <f>B159</f>
        <v>3D Milling example part 1: Creating a new file</v>
      </c>
      <c r="C160" t="s">
        <v>67</v>
      </c>
      <c r="D160" t="s">
        <v>77</v>
      </c>
      <c r="E160" t="s">
        <v>210</v>
      </c>
    </row>
    <row r="161" spans="1:5" x14ac:dyDescent="0.25">
      <c r="A161" s="3" t="s">
        <v>211</v>
      </c>
      <c r="B161" t="s">
        <v>212</v>
      </c>
    </row>
    <row r="162" spans="1:5" x14ac:dyDescent="0.25">
      <c r="A162" t="str">
        <f>A161</f>
        <v>GUID-A6DDA077-86AC-4CB1-A53D-28FA3451A2E9</v>
      </c>
      <c r="B162" t="str">
        <f>B161</f>
        <v>3D Milling example part 2: Defining the Stock</v>
      </c>
      <c r="C162" t="s">
        <v>67</v>
      </c>
      <c r="D162" t="s">
        <v>77</v>
      </c>
      <c r="E162" t="s">
        <v>210</v>
      </c>
    </row>
    <row r="163" spans="1:5" x14ac:dyDescent="0.25">
      <c r="A163" s="3" t="s">
        <v>213</v>
      </c>
      <c r="B163" t="s">
        <v>214</v>
      </c>
    </row>
    <row r="164" spans="1:5" x14ac:dyDescent="0.25">
      <c r="A164" t="str">
        <f>A163</f>
        <v>GUID-F23F3FE0-9B1E-483A-9714-AB8416807F29</v>
      </c>
      <c r="B164" t="str">
        <f>B163</f>
        <v>3D Milling example part 3: Defining the geometry</v>
      </c>
      <c r="C164" t="s">
        <v>67</v>
      </c>
      <c r="D164" t="s">
        <v>77</v>
      </c>
      <c r="E164" t="s">
        <v>210</v>
      </c>
    </row>
    <row r="165" spans="1:5" x14ac:dyDescent="0.25">
      <c r="A165" s="3" t="s">
        <v>215</v>
      </c>
      <c r="B165" t="s">
        <v>216</v>
      </c>
    </row>
    <row r="166" spans="1:5" x14ac:dyDescent="0.25">
      <c r="A166" t="str">
        <f>A165</f>
        <v>GUID-70638E59-8863-450F-B983-68AEE484EEA9</v>
      </c>
      <c r="B166" t="str">
        <f>B165</f>
        <v>3D Milling example part 4: Creating the bottle surface</v>
      </c>
      <c r="C166" t="s">
        <v>67</v>
      </c>
      <c r="D166" t="s">
        <v>77</v>
      </c>
      <c r="E166" t="s">
        <v>210</v>
      </c>
    </row>
    <row r="167" spans="1:5" x14ac:dyDescent="0.25">
      <c r="A167" s="3" t="s">
        <v>217</v>
      </c>
      <c r="B167" t="s">
        <v>218</v>
      </c>
    </row>
    <row r="168" spans="1:5" x14ac:dyDescent="0.25">
      <c r="A168" t="str">
        <f>A167</f>
        <v>GUID-5185D732-9282-45A2-95C0-10AE3528DD83</v>
      </c>
      <c r="B168" t="str">
        <f>B167</f>
        <v>3D Milling example part 5: Viewing the part</v>
      </c>
      <c r="C168" t="s">
        <v>67</v>
      </c>
      <c r="D168" t="s">
        <v>77</v>
      </c>
      <c r="E168" t="s">
        <v>210</v>
      </c>
    </row>
    <row r="169" spans="1:5" x14ac:dyDescent="0.25">
      <c r="A169" s="3" t="s">
        <v>219</v>
      </c>
      <c r="B169" t="s">
        <v>220</v>
      </c>
    </row>
    <row r="170" spans="1:5" x14ac:dyDescent="0.25">
      <c r="A170" t="str">
        <f>A169</f>
        <v>GUID-FCB7980F-133B-4561-AAB0-F8F102F8EBC2</v>
      </c>
      <c r="B170" t="str">
        <f>B169</f>
        <v>3D Milling example part 6: Creating a surface milling feature</v>
      </c>
      <c r="C170" t="s">
        <v>67</v>
      </c>
      <c r="D170" t="s">
        <v>77</v>
      </c>
      <c r="E170" t="s">
        <v>210</v>
      </c>
    </row>
    <row r="171" spans="1:5" x14ac:dyDescent="0.25">
      <c r="A171" s="3" t="s">
        <v>221</v>
      </c>
      <c r="B171" t="s">
        <v>222</v>
      </c>
    </row>
    <row r="172" spans="1:5" x14ac:dyDescent="0.25">
      <c r="A172" t="str">
        <f>A171</f>
        <v>GUID-F20DA641-8699-4FE3-B406-CA2CC17E089F</v>
      </c>
      <c r="B172" t="str">
        <f>B171</f>
        <v>3D Milling example part 7: Simulating the toolpaths</v>
      </c>
      <c r="C172" t="s">
        <v>67</v>
      </c>
      <c r="D172" t="s">
        <v>77</v>
      </c>
      <c r="E172" t="s">
        <v>210</v>
      </c>
    </row>
    <row r="173" spans="1:5" x14ac:dyDescent="0.25">
      <c r="A173" s="3" t="s">
        <v>223</v>
      </c>
      <c r="B173" t="s">
        <v>79</v>
      </c>
    </row>
    <row r="174" spans="1:5" x14ac:dyDescent="0.25">
      <c r="A174" t="str">
        <f t="shared" ref="A174:A180" si="18">A173</f>
        <v>GUID-4B1A7C91-2C0C-4079-920C-3B39A03AB3DD</v>
      </c>
      <c r="B174" t="str">
        <f t="shared" ref="B174:B180" si="19">B173</f>
        <v>Wire EDM example</v>
      </c>
      <c r="C174" t="s">
        <v>67</v>
      </c>
      <c r="E174" t="s">
        <v>224</v>
      </c>
    </row>
    <row r="175" spans="1:5" x14ac:dyDescent="0.25">
      <c r="A175" t="str">
        <f t="shared" si="18"/>
        <v>GUID-4B1A7C91-2C0C-4079-920C-3B39A03AB3DD</v>
      </c>
      <c r="B175" t="str">
        <f t="shared" si="19"/>
        <v>Wire EDM example</v>
      </c>
      <c r="C175" t="s">
        <v>67</v>
      </c>
      <c r="E175" t="s">
        <v>225</v>
      </c>
    </row>
    <row r="176" spans="1:5" x14ac:dyDescent="0.25">
      <c r="A176" t="str">
        <f t="shared" si="18"/>
        <v>GUID-4B1A7C91-2C0C-4079-920C-3B39A03AB3DD</v>
      </c>
      <c r="B176" t="str">
        <f t="shared" si="19"/>
        <v>Wire EDM example</v>
      </c>
      <c r="C176" t="s">
        <v>67</v>
      </c>
      <c r="E176" t="s">
        <v>226</v>
      </c>
    </row>
    <row r="177" spans="1:5" x14ac:dyDescent="0.25">
      <c r="A177" t="str">
        <f t="shared" si="18"/>
        <v>GUID-4B1A7C91-2C0C-4079-920C-3B39A03AB3DD</v>
      </c>
      <c r="B177" t="str">
        <f t="shared" si="19"/>
        <v>Wire EDM example</v>
      </c>
      <c r="C177" t="s">
        <v>67</v>
      </c>
      <c r="E177" t="s">
        <v>227</v>
      </c>
    </row>
    <row r="178" spans="1:5" x14ac:dyDescent="0.25">
      <c r="A178" t="str">
        <f t="shared" si="18"/>
        <v>GUID-4B1A7C91-2C0C-4079-920C-3B39A03AB3DD</v>
      </c>
      <c r="B178" t="str">
        <f t="shared" si="19"/>
        <v>Wire EDM example</v>
      </c>
      <c r="C178" t="s">
        <v>67</v>
      </c>
      <c r="E178" t="s">
        <v>228</v>
      </c>
    </row>
    <row r="179" spans="1:5" x14ac:dyDescent="0.25">
      <c r="A179" t="str">
        <f t="shared" si="18"/>
        <v>GUID-4B1A7C91-2C0C-4079-920C-3B39A03AB3DD</v>
      </c>
      <c r="B179" t="str">
        <f t="shared" si="19"/>
        <v>Wire EDM example</v>
      </c>
      <c r="C179" t="s">
        <v>67</v>
      </c>
      <c r="E179" t="s">
        <v>229</v>
      </c>
    </row>
    <row r="180" spans="1:5" x14ac:dyDescent="0.25">
      <c r="A180" t="str">
        <f t="shared" si="18"/>
        <v>GUID-4B1A7C91-2C0C-4079-920C-3B39A03AB3DD</v>
      </c>
      <c r="B180" t="str">
        <f t="shared" si="19"/>
        <v>Wire EDM example</v>
      </c>
      <c r="C180" t="s">
        <v>67</v>
      </c>
      <c r="E180" t="s">
        <v>230</v>
      </c>
    </row>
    <row r="181" spans="1:5" x14ac:dyDescent="0.25">
      <c r="A181" s="3" t="s">
        <v>231</v>
      </c>
      <c r="B181" t="s">
        <v>232</v>
      </c>
    </row>
    <row r="182" spans="1:5" x14ac:dyDescent="0.25">
      <c r="A182" t="str">
        <f>A181</f>
        <v>GUID-D0114EE4-7E42-4CD9-ABDC-BAA02385E1B0</v>
      </c>
      <c r="B182" t="str">
        <f>B181</f>
        <v>Wire EDM example part 1: Creating a new file</v>
      </c>
      <c r="C182" t="s">
        <v>67</v>
      </c>
      <c r="D182" t="s">
        <v>79</v>
      </c>
      <c r="E182" t="s">
        <v>233</v>
      </c>
    </row>
    <row r="183" spans="1:5" x14ac:dyDescent="0.25">
      <c r="A183" s="3" t="s">
        <v>234</v>
      </c>
      <c r="B183" t="s">
        <v>235</v>
      </c>
    </row>
    <row r="184" spans="1:5" x14ac:dyDescent="0.25">
      <c r="A184" t="str">
        <f>A183</f>
        <v>GUID-47F39BC1-EC70-4DD6-846B-30133B0DECD0</v>
      </c>
      <c r="B184" t="str">
        <f>B183</f>
        <v>Wire EDM example part 2: Defining the stock</v>
      </c>
      <c r="C184" t="s">
        <v>67</v>
      </c>
      <c r="D184" t="s">
        <v>79</v>
      </c>
      <c r="E184" t="s">
        <v>233</v>
      </c>
    </row>
    <row r="185" spans="1:5" x14ac:dyDescent="0.25">
      <c r="A185" s="3" t="s">
        <v>236</v>
      </c>
      <c r="B185" t="s">
        <v>237</v>
      </c>
    </row>
    <row r="186" spans="1:5" x14ac:dyDescent="0.25">
      <c r="A186" t="str">
        <f>A185</f>
        <v>GUID-961EA973-1BC0-4CA5-B6B2-EC345CB446D4</v>
      </c>
      <c r="B186" t="str">
        <f>B185</f>
        <v>Wire EDM example part 3: Creating the profile</v>
      </c>
      <c r="C186" t="s">
        <v>67</v>
      </c>
      <c r="D186" t="s">
        <v>79</v>
      </c>
      <c r="E186" t="s">
        <v>233</v>
      </c>
    </row>
    <row r="187" spans="1:5" x14ac:dyDescent="0.25">
      <c r="A187" s="3" t="s">
        <v>238</v>
      </c>
      <c r="B187" t="s">
        <v>239</v>
      </c>
    </row>
    <row r="188" spans="1:5" x14ac:dyDescent="0.25">
      <c r="A188" t="str">
        <f>A187</f>
        <v>GUID-E3454931-DD6A-48B0-A557-849AE7EBB0DC</v>
      </c>
      <c r="B188" t="str">
        <f>B187</f>
        <v>Wire EDM example part 4: Creating a feature</v>
      </c>
      <c r="C188" t="s">
        <v>67</v>
      </c>
      <c r="D188" t="s">
        <v>79</v>
      </c>
      <c r="E188" t="s">
        <v>233</v>
      </c>
    </row>
    <row r="189" spans="1:5" x14ac:dyDescent="0.25">
      <c r="A189" s="3" t="s">
        <v>240</v>
      </c>
      <c r="B189" t="s">
        <v>241</v>
      </c>
    </row>
    <row r="190" spans="1:5" x14ac:dyDescent="0.25">
      <c r="A190" t="str">
        <f>A189</f>
        <v>GUID-802AA0F3-AC45-4478-AE03-37A8511CCA46</v>
      </c>
      <c r="B190" t="str">
        <f>B189</f>
        <v>Wire EDM example part 5: Simulating the wire EDM toolpath</v>
      </c>
      <c r="C190" t="s">
        <v>67</v>
      </c>
      <c r="D190" t="s">
        <v>79</v>
      </c>
      <c r="E190" t="s">
        <v>233</v>
      </c>
    </row>
    <row r="191" spans="1:5" x14ac:dyDescent="0.25">
      <c r="A191" s="3" t="s">
        <v>242</v>
      </c>
      <c r="B191" t="s">
        <v>243</v>
      </c>
    </row>
    <row r="192" spans="1:5" x14ac:dyDescent="0.25">
      <c r="A192" t="str">
        <f>A191</f>
        <v>GUID-C7384D70-80B9-4C0C-9AEB-7A2C5D5C7417</v>
      </c>
      <c r="B192" t="str">
        <f>B191</f>
        <v>Wire EDM example part 6: Generating NC code</v>
      </c>
      <c r="C192" t="s">
        <v>67</v>
      </c>
      <c r="D192" t="s">
        <v>79</v>
      </c>
      <c r="E192" t="s">
        <v>233</v>
      </c>
    </row>
    <row r="193" spans="1:5" x14ac:dyDescent="0.25">
      <c r="A193" s="3" t="s">
        <v>244</v>
      </c>
      <c r="B193" t="s">
        <v>245</v>
      </c>
    </row>
    <row r="194" spans="1:5" x14ac:dyDescent="0.25">
      <c r="A194" t="str">
        <f>A193</f>
        <v>GUID-6F18C0BC-15DB-4F34-AC0A-179E7E289EBE</v>
      </c>
      <c r="B194" t="str">
        <f>B193</f>
        <v>Wire EDM example part 7: Adding a taper angle</v>
      </c>
      <c r="C194" t="s">
        <v>67</v>
      </c>
      <c r="D194" t="s">
        <v>79</v>
      </c>
      <c r="E194" t="s">
        <v>233</v>
      </c>
    </row>
    <row r="195" spans="1:5" x14ac:dyDescent="0.25">
      <c r="A195" s="3" t="s">
        <v>246</v>
      </c>
      <c r="B195" t="s">
        <v>81</v>
      </c>
    </row>
    <row r="196" spans="1:5" x14ac:dyDescent="0.25">
      <c r="A196" t="str">
        <f t="shared" ref="A196:A198" si="20">A195</f>
        <v>GUID-AF1292EA-6A9B-42A3-BDFB-5D7B0E1C4ADA</v>
      </c>
      <c r="B196" t="str">
        <f t="shared" ref="B196:B198" si="21">B195</f>
        <v>Automatic Feature Recognition example</v>
      </c>
      <c r="C196" t="s">
        <v>67</v>
      </c>
      <c r="E196" t="s">
        <v>247</v>
      </c>
    </row>
    <row r="197" spans="1:5" x14ac:dyDescent="0.25">
      <c r="A197" t="str">
        <f t="shared" si="20"/>
        <v>GUID-AF1292EA-6A9B-42A3-BDFB-5D7B0E1C4ADA</v>
      </c>
      <c r="B197" t="str">
        <f t="shared" si="21"/>
        <v>Automatic Feature Recognition example</v>
      </c>
      <c r="C197" t="s">
        <v>67</v>
      </c>
      <c r="E197" t="s">
        <v>248</v>
      </c>
    </row>
    <row r="198" spans="1:5" x14ac:dyDescent="0.25">
      <c r="A198" t="str">
        <f t="shared" si="20"/>
        <v>GUID-AF1292EA-6A9B-42A3-BDFB-5D7B0E1C4ADA</v>
      </c>
      <c r="B198" t="str">
        <f t="shared" si="21"/>
        <v>Automatic Feature Recognition example</v>
      </c>
      <c r="C198" t="s">
        <v>67</v>
      </c>
      <c r="E198" t="s">
        <v>249</v>
      </c>
    </row>
    <row r="199" spans="1:5" x14ac:dyDescent="0.25">
      <c r="A199" s="3" t="s">
        <v>250</v>
      </c>
      <c r="B199" t="s">
        <v>251</v>
      </c>
    </row>
    <row r="200" spans="1:5" x14ac:dyDescent="0.25">
      <c r="A200" t="str">
        <f>A199</f>
        <v>GUID-E25D2B2E-B45D-4640-ACD3-A07630518B53</v>
      </c>
      <c r="B200" t="str">
        <f>B199</f>
        <v>AFR example part 1: Importing the solid model</v>
      </c>
      <c r="C200" t="s">
        <v>67</v>
      </c>
      <c r="D200" t="s">
        <v>81</v>
      </c>
      <c r="E200" t="s">
        <v>252</v>
      </c>
    </row>
    <row r="201" spans="1:5" x14ac:dyDescent="0.25">
      <c r="A201" s="3" t="s">
        <v>253</v>
      </c>
      <c r="B201" t="s">
        <v>254</v>
      </c>
    </row>
    <row r="202" spans="1:5" x14ac:dyDescent="0.25">
      <c r="A202" t="str">
        <f>A201</f>
        <v>GUID-2C35838A-8A92-401E-8D2B-6A8822379E8E</v>
      </c>
      <c r="B202" t="str">
        <f>B201</f>
        <v>AFR example part 2: Recognizing the features</v>
      </c>
      <c r="C202" t="s">
        <v>67</v>
      </c>
      <c r="D202" t="s">
        <v>81</v>
      </c>
      <c r="E202" t="s">
        <v>252</v>
      </c>
    </row>
    <row r="203" spans="1:5" x14ac:dyDescent="0.25">
      <c r="A203" s="3" t="s">
        <v>255</v>
      </c>
      <c r="B203" t="s">
        <v>256</v>
      </c>
    </row>
    <row r="204" spans="1:5" x14ac:dyDescent="0.25">
      <c r="A204" t="str">
        <f>A203</f>
        <v>GUID-D2EB41E4-FC88-45A1-9C9C-2C9486C85DAB</v>
      </c>
      <c r="B204" t="str">
        <f>B203</f>
        <v>AFR example part 3: Simulating the toolpaths</v>
      </c>
      <c r="C204" t="s">
        <v>67</v>
      </c>
      <c r="D204" t="s">
        <v>81</v>
      </c>
      <c r="E204" t="s">
        <v>252</v>
      </c>
    </row>
    <row r="205" spans="1:5" x14ac:dyDescent="0.25">
      <c r="A205" s="3" t="s">
        <v>257</v>
      </c>
      <c r="B205" t="s">
        <v>83</v>
      </c>
    </row>
    <row r="206" spans="1:5" x14ac:dyDescent="0.25">
      <c r="A206" t="str">
        <f t="shared" ref="A206:A209" si="22">A205</f>
        <v>GUID-CFA8C4CC-F08A-4070-A196-C3008C209C23</v>
      </c>
      <c r="B206" t="str">
        <f t="shared" ref="B206:B209" si="23">B205</f>
        <v>Interactive Feature Recognition example</v>
      </c>
      <c r="C206" t="s">
        <v>67</v>
      </c>
      <c r="E206" t="s">
        <v>258</v>
      </c>
    </row>
    <row r="207" spans="1:5" x14ac:dyDescent="0.25">
      <c r="A207" t="str">
        <f t="shared" si="22"/>
        <v>GUID-CFA8C4CC-F08A-4070-A196-C3008C209C23</v>
      </c>
      <c r="B207" t="str">
        <f t="shared" si="23"/>
        <v>Interactive Feature Recognition example</v>
      </c>
      <c r="C207" t="s">
        <v>67</v>
      </c>
      <c r="E207" t="s">
        <v>259</v>
      </c>
    </row>
    <row r="208" spans="1:5" x14ac:dyDescent="0.25">
      <c r="A208" t="str">
        <f t="shared" si="22"/>
        <v>GUID-CFA8C4CC-F08A-4070-A196-C3008C209C23</v>
      </c>
      <c r="B208" t="str">
        <f t="shared" si="23"/>
        <v>Interactive Feature Recognition example</v>
      </c>
      <c r="C208" t="s">
        <v>67</v>
      </c>
      <c r="E208" t="s">
        <v>260</v>
      </c>
    </row>
    <row r="209" spans="1:5" x14ac:dyDescent="0.25">
      <c r="A209" t="str">
        <f t="shared" si="22"/>
        <v>GUID-CFA8C4CC-F08A-4070-A196-C3008C209C23</v>
      </c>
      <c r="B209" t="str">
        <f t="shared" si="23"/>
        <v>Interactive Feature Recognition example</v>
      </c>
      <c r="C209" t="s">
        <v>67</v>
      </c>
      <c r="E209" t="s">
        <v>261</v>
      </c>
    </row>
    <row r="210" spans="1:5" x14ac:dyDescent="0.25">
      <c r="A210" s="3" t="s">
        <v>262</v>
      </c>
      <c r="B210" t="s">
        <v>263</v>
      </c>
    </row>
    <row r="211" spans="1:5" x14ac:dyDescent="0.25">
      <c r="A211" t="str">
        <f>A210</f>
        <v>GUID-53B5807C-DC05-4240-A0C9-4A9AAE3F0201</v>
      </c>
      <c r="B211" t="str">
        <f>B210</f>
        <v>IFR example part 1: Importing the solid model</v>
      </c>
      <c r="C211" t="s">
        <v>67</v>
      </c>
      <c r="D211" t="s">
        <v>83</v>
      </c>
      <c r="E211" t="s">
        <v>264</v>
      </c>
    </row>
    <row r="212" spans="1:5" x14ac:dyDescent="0.25">
      <c r="A212" s="3" t="s">
        <v>265</v>
      </c>
      <c r="B212" t="s">
        <v>266</v>
      </c>
    </row>
    <row r="213" spans="1:5" x14ac:dyDescent="0.25">
      <c r="A213" t="str">
        <f>A212</f>
        <v>GUID-5D978B1A-B85F-48D1-8F48-A4134AEF6653</v>
      </c>
      <c r="B213" t="str">
        <f>B212</f>
        <v>IFR example part 2: Using Interactive Feature Recognition</v>
      </c>
      <c r="C213" t="s">
        <v>67</v>
      </c>
      <c r="D213" t="s">
        <v>83</v>
      </c>
      <c r="E213" t="s">
        <v>264</v>
      </c>
    </row>
    <row r="214" spans="1:5" x14ac:dyDescent="0.25">
      <c r="A214" s="3" t="s">
        <v>267</v>
      </c>
      <c r="B214" t="s">
        <v>268</v>
      </c>
    </row>
    <row r="215" spans="1:5" x14ac:dyDescent="0.25">
      <c r="A215" t="str">
        <f>A214</f>
        <v>GUID-4147E4D2-5911-4F5C-8E07-97767BAF37F6</v>
      </c>
      <c r="B215" t="str">
        <f>B214</f>
        <v>IFR example part 3: Tool selection</v>
      </c>
      <c r="C215" t="s">
        <v>67</v>
      </c>
      <c r="D215" t="s">
        <v>83</v>
      </c>
      <c r="E215" t="s">
        <v>264</v>
      </c>
    </row>
    <row r="216" spans="1:5" x14ac:dyDescent="0.25">
      <c r="A216" s="3" t="s">
        <v>269</v>
      </c>
      <c r="B216" t="s">
        <v>270</v>
      </c>
    </row>
    <row r="217" spans="1:5" x14ac:dyDescent="0.25">
      <c r="A217" t="str">
        <f>A216</f>
        <v>GUID-8D067279-7B46-4A10-B6D5-08112C601D2A</v>
      </c>
      <c r="B217" t="str">
        <f>B216</f>
        <v>IFR example part 4: Simulating the toolpaths</v>
      </c>
      <c r="C217" t="s">
        <v>67</v>
      </c>
      <c r="D217" t="s">
        <v>83</v>
      </c>
      <c r="E217" t="s">
        <v>264</v>
      </c>
    </row>
    <row r="218" spans="1:5" x14ac:dyDescent="0.25">
      <c r="A218" s="3" t="s">
        <v>271</v>
      </c>
      <c r="B218" t="s">
        <v>272</v>
      </c>
    </row>
    <row r="219" spans="1:5" x14ac:dyDescent="0.25">
      <c r="A219" t="str">
        <f t="shared" ref="A219:A223" si="24">A218</f>
        <v>GUID-3F00D953-9E89-4652-8175-5DA9CA0A96B8</v>
      </c>
      <c r="B219" t="str">
        <f t="shared" ref="B219:B223" si="25">B218</f>
        <v>To get help with FeatureCAM</v>
      </c>
      <c r="C219" t="s">
        <v>67</v>
      </c>
      <c r="E219" t="s">
        <v>273</v>
      </c>
    </row>
    <row r="220" spans="1:5" x14ac:dyDescent="0.25">
      <c r="A220" t="str">
        <f t="shared" si="24"/>
        <v>GUID-3F00D953-9E89-4652-8175-5DA9CA0A96B8</v>
      </c>
      <c r="B220" t="str">
        <f t="shared" si="25"/>
        <v>To get help with FeatureCAM</v>
      </c>
      <c r="C220" t="s">
        <v>67</v>
      </c>
      <c r="E220" t="s">
        <v>274</v>
      </c>
    </row>
    <row r="221" spans="1:5" x14ac:dyDescent="0.25">
      <c r="A221" t="str">
        <f t="shared" si="24"/>
        <v>GUID-3F00D953-9E89-4652-8175-5DA9CA0A96B8</v>
      </c>
      <c r="B221" t="str">
        <f t="shared" si="25"/>
        <v>To get help with FeatureCAM</v>
      </c>
      <c r="C221" t="s">
        <v>67</v>
      </c>
      <c r="E221" t="s">
        <v>275</v>
      </c>
    </row>
    <row r="222" spans="1:5" x14ac:dyDescent="0.25">
      <c r="A222" t="str">
        <f t="shared" si="24"/>
        <v>GUID-3F00D953-9E89-4652-8175-5DA9CA0A96B8</v>
      </c>
      <c r="B222" t="str">
        <f t="shared" si="25"/>
        <v>To get help with FeatureCAM</v>
      </c>
      <c r="C222" t="s">
        <v>67</v>
      </c>
      <c r="E222" t="s">
        <v>276</v>
      </c>
    </row>
    <row r="223" spans="1:5" x14ac:dyDescent="0.25">
      <c r="A223" t="str">
        <f t="shared" si="24"/>
        <v>GUID-3F00D953-9E89-4652-8175-5DA9CA0A96B8</v>
      </c>
      <c r="B223" t="str">
        <f t="shared" si="25"/>
        <v>To get help with FeatureCAM</v>
      </c>
      <c r="C223" t="s">
        <v>67</v>
      </c>
      <c r="E223" t="s">
        <v>277</v>
      </c>
    </row>
    <row r="224" spans="1:5" x14ac:dyDescent="0.25">
      <c r="A224" s="3" t="s">
        <v>278</v>
      </c>
      <c r="B224" t="s">
        <v>279</v>
      </c>
    </row>
    <row r="225" spans="1:5" x14ac:dyDescent="0.25">
      <c r="A225" t="str">
        <f>A224</f>
        <v>GUID-3ADA3AA8-9FAF-4784-974A-CF87940EC2F0</v>
      </c>
      <c r="B225" t="str">
        <f>B224</f>
        <v>To use offline help</v>
      </c>
      <c r="C225" t="s">
        <v>67</v>
      </c>
      <c r="D225" t="s">
        <v>272</v>
      </c>
      <c r="E225" t="s">
        <v>280</v>
      </c>
    </row>
    <row r="226" spans="1:5" x14ac:dyDescent="0.25">
      <c r="A226" s="3" t="s">
        <v>281</v>
      </c>
      <c r="B226" t="s">
        <v>282</v>
      </c>
    </row>
    <row r="227" spans="1:5" x14ac:dyDescent="0.25">
      <c r="A227" t="str">
        <f>A226</f>
        <v>GUID-72E359EB-5D10-4233-9C81-9EF47D080F34</v>
      </c>
      <c r="B227" t="str">
        <f>B226</f>
        <v>Desktop Analytics Program</v>
      </c>
      <c r="C227" t="s">
        <v>67</v>
      </c>
      <c r="D227" t="s">
        <v>272</v>
      </c>
      <c r="E227" t="s">
        <v>280</v>
      </c>
    </row>
    <row r="228" spans="1:5" x14ac:dyDescent="0.25">
      <c r="A228" s="3" t="s">
        <v>283</v>
      </c>
      <c r="B228" t="s">
        <v>284</v>
      </c>
    </row>
    <row r="229" spans="1:5" x14ac:dyDescent="0.25">
      <c r="A229" t="str">
        <f>A228</f>
        <v>GUID-074ACFA6-A554-48C6-B60A-87A77E49C40B</v>
      </c>
      <c r="B229" t="str">
        <f>B228</f>
        <v>To test components you have not purchased</v>
      </c>
      <c r="C229" t="s">
        <v>67</v>
      </c>
      <c r="D229" t="s">
        <v>272</v>
      </c>
      <c r="E229" t="s">
        <v>280</v>
      </c>
    </row>
    <row r="230" spans="1:5" x14ac:dyDescent="0.25">
      <c r="A230" s="3" t="s">
        <v>285</v>
      </c>
      <c r="B230" t="s">
        <v>286</v>
      </c>
    </row>
    <row r="231" spans="1:5" x14ac:dyDescent="0.25">
      <c r="A231" t="str">
        <f>A230</f>
        <v>GUID-51A36081-A3D9-4890-8442-B974F18F9354</v>
      </c>
      <c r="B231" t="str">
        <f>B230</f>
        <v>To see which version of FeatureCAM you are using</v>
      </c>
      <c r="C231" t="s">
        <v>67</v>
      </c>
      <c r="D231" t="s">
        <v>272</v>
      </c>
      <c r="E231" t="s">
        <v>280</v>
      </c>
    </row>
    <row r="232" spans="1:5" x14ac:dyDescent="0.25">
      <c r="A232" s="3" t="s">
        <v>287</v>
      </c>
      <c r="B232" t="s">
        <v>288</v>
      </c>
    </row>
    <row r="233" spans="1:5" x14ac:dyDescent="0.25">
      <c r="A233" t="str">
        <f>A232</f>
        <v>GUID-9BB74665-B3BC-4353-B0C3-8A31E8CAC91B</v>
      </c>
      <c r="B233" t="str">
        <f>B232</f>
        <v>To manage your license</v>
      </c>
      <c r="C233" t="s">
        <v>67</v>
      </c>
      <c r="D233" t="s">
        <v>272</v>
      </c>
      <c r="E233" t="s">
        <v>280</v>
      </c>
    </row>
    <row r="234" spans="1:5" x14ac:dyDescent="0.25">
      <c r="A234" s="3" t="s">
        <v>89</v>
      </c>
      <c r="B234" t="s">
        <v>90</v>
      </c>
    </row>
    <row r="235" spans="1:5" x14ac:dyDescent="0.25">
      <c r="A235" t="str">
        <f t="shared" ref="A235:A239" si="26">A234</f>
        <v>GUID-BDBE63C1-740E-480C-BD09-5904BF3789E2</v>
      </c>
      <c r="B235" t="str">
        <f t="shared" ref="B235:B239" si="27">B234</f>
        <v>FeatureCAM interface</v>
      </c>
      <c r="C235" t="s">
        <v>67</v>
      </c>
      <c r="E235" t="s">
        <v>289</v>
      </c>
    </row>
    <row r="236" spans="1:5" x14ac:dyDescent="0.25">
      <c r="A236" t="str">
        <f t="shared" si="26"/>
        <v>GUID-BDBE63C1-740E-480C-BD09-5904BF3789E2</v>
      </c>
      <c r="B236" t="str">
        <f t="shared" si="27"/>
        <v>FeatureCAM interface</v>
      </c>
      <c r="C236" t="s">
        <v>67</v>
      </c>
      <c r="E236" t="s">
        <v>290</v>
      </c>
    </row>
    <row r="237" spans="1:5" x14ac:dyDescent="0.25">
      <c r="A237" t="str">
        <f t="shared" si="26"/>
        <v>GUID-BDBE63C1-740E-480C-BD09-5904BF3789E2</v>
      </c>
      <c r="B237" t="str">
        <f t="shared" si="27"/>
        <v>FeatureCAM interface</v>
      </c>
      <c r="C237" t="s">
        <v>67</v>
      </c>
      <c r="E237" t="s">
        <v>291</v>
      </c>
    </row>
    <row r="238" spans="1:5" x14ac:dyDescent="0.25">
      <c r="A238" t="str">
        <f t="shared" si="26"/>
        <v>GUID-BDBE63C1-740E-480C-BD09-5904BF3789E2</v>
      </c>
      <c r="B238" t="str">
        <f t="shared" si="27"/>
        <v>FeatureCAM interface</v>
      </c>
      <c r="C238" t="s">
        <v>67</v>
      </c>
      <c r="E238" t="s">
        <v>292</v>
      </c>
    </row>
    <row r="239" spans="1:5" x14ac:dyDescent="0.25">
      <c r="A239" t="str">
        <f t="shared" si="26"/>
        <v>GUID-BDBE63C1-740E-480C-BD09-5904BF3789E2</v>
      </c>
      <c r="B239" t="str">
        <f t="shared" si="27"/>
        <v>FeatureCAM interface</v>
      </c>
      <c r="C239" t="s">
        <v>67</v>
      </c>
      <c r="E239" t="s">
        <v>293</v>
      </c>
    </row>
    <row r="240" spans="1:5" x14ac:dyDescent="0.25">
      <c r="A240" s="3" t="s">
        <v>294</v>
      </c>
      <c r="B240" t="s">
        <v>295</v>
      </c>
    </row>
    <row r="241" spans="1:5" x14ac:dyDescent="0.25">
      <c r="A241" t="str">
        <f>A240</f>
        <v>GUID-52E79E1A-FCA7-40C8-881B-0D8212A1BC17</v>
      </c>
      <c r="B241" t="str">
        <f>B240</f>
        <v>About the Quick Access Toolbar</v>
      </c>
      <c r="C241" t="s">
        <v>67</v>
      </c>
      <c r="D241" t="s">
        <v>90</v>
      </c>
      <c r="E241" t="s">
        <v>296</v>
      </c>
    </row>
    <row r="242" spans="1:5" x14ac:dyDescent="0.25">
      <c r="A242" s="3" t="s">
        <v>297</v>
      </c>
      <c r="B242" t="s">
        <v>298</v>
      </c>
    </row>
    <row r="243" spans="1:5" x14ac:dyDescent="0.25">
      <c r="A243" t="str">
        <f t="shared" ref="A243:A244" si="28">A242</f>
        <v>GUID-F461B250-BB99-47FD-B451-8483020D19D3</v>
      </c>
      <c r="B243" t="str">
        <f t="shared" ref="B243:B244" si="29">B242</f>
        <v>About the ribbon</v>
      </c>
      <c r="C243" t="s">
        <v>67</v>
      </c>
      <c r="D243" t="s">
        <v>90</v>
      </c>
      <c r="E243" t="s">
        <v>299</v>
      </c>
    </row>
    <row r="244" spans="1:5" x14ac:dyDescent="0.25">
      <c r="A244" t="str">
        <f t="shared" si="28"/>
        <v>GUID-F461B250-BB99-47FD-B451-8483020D19D3</v>
      </c>
      <c r="B244" t="str">
        <f t="shared" si="29"/>
        <v>About the ribbon</v>
      </c>
      <c r="C244" t="s">
        <v>67</v>
      </c>
      <c r="E244" t="s">
        <v>296</v>
      </c>
    </row>
    <row r="245" spans="1:5" x14ac:dyDescent="0.25">
      <c r="A245" s="3" t="s">
        <v>300</v>
      </c>
      <c r="B245" t="s">
        <v>301</v>
      </c>
    </row>
    <row r="246" spans="1:5" x14ac:dyDescent="0.25">
      <c r="A246" t="str">
        <f t="shared" ref="A246:A248" si="30">A245</f>
        <v>GUID-2BB94A12-0855-4135-B47E-2C16EA529797</v>
      </c>
      <c r="B246" t="str">
        <f t="shared" ref="B246:B248" si="31">B245</f>
        <v>To customize the ribbon</v>
      </c>
      <c r="C246" t="s">
        <v>67</v>
      </c>
      <c r="D246" t="s">
        <v>298</v>
      </c>
      <c r="E246" t="s">
        <v>302</v>
      </c>
    </row>
    <row r="247" spans="1:5" x14ac:dyDescent="0.25">
      <c r="A247" t="str">
        <f t="shared" si="30"/>
        <v>GUID-2BB94A12-0855-4135-B47E-2C16EA529797</v>
      </c>
      <c r="B247" t="str">
        <f t="shared" si="31"/>
        <v>To customize the ribbon</v>
      </c>
      <c r="C247" t="s">
        <v>67</v>
      </c>
      <c r="E247" t="s">
        <v>303</v>
      </c>
    </row>
    <row r="248" spans="1:5" x14ac:dyDescent="0.25">
      <c r="A248" t="str">
        <f t="shared" si="30"/>
        <v>GUID-2BB94A12-0855-4135-B47E-2C16EA529797</v>
      </c>
      <c r="B248" t="str">
        <f t="shared" si="31"/>
        <v>To customize the ribbon</v>
      </c>
      <c r="C248" t="s">
        <v>67</v>
      </c>
      <c r="E248" t="s">
        <v>290</v>
      </c>
    </row>
    <row r="249" spans="1:5" x14ac:dyDescent="0.25">
      <c r="A249" s="3" t="s">
        <v>304</v>
      </c>
      <c r="B249" t="s">
        <v>305</v>
      </c>
    </row>
    <row r="250" spans="1:5" x14ac:dyDescent="0.25">
      <c r="A250" t="str">
        <f>A249</f>
        <v>GUID-154EEE0E-F113-42C6-A978-4479567E63DF</v>
      </c>
      <c r="B250" t="str">
        <f>B249</f>
        <v>To customize keyboard shortcuts</v>
      </c>
      <c r="C250" t="s">
        <v>67</v>
      </c>
      <c r="D250" t="s">
        <v>301</v>
      </c>
      <c r="E250" t="s">
        <v>299</v>
      </c>
    </row>
    <row r="251" spans="1:5" x14ac:dyDescent="0.25">
      <c r="A251" s="3" t="s">
        <v>306</v>
      </c>
      <c r="B251" t="s">
        <v>307</v>
      </c>
    </row>
    <row r="252" spans="1:5" x14ac:dyDescent="0.25">
      <c r="A252" t="str">
        <f>A251</f>
        <v>GUID-5E5895DC-A7B7-4D7C-9A20-1CF24466FDB1</v>
      </c>
      <c r="B252" t="str">
        <f>B251</f>
        <v>Default keyboard shortcuts</v>
      </c>
      <c r="C252" t="s">
        <v>67</v>
      </c>
      <c r="D252" t="s">
        <v>301</v>
      </c>
      <c r="E252" t="s">
        <v>299</v>
      </c>
    </row>
    <row r="253" spans="1:5" x14ac:dyDescent="0.25">
      <c r="A253" s="3" t="s">
        <v>308</v>
      </c>
      <c r="B253" t="s">
        <v>309</v>
      </c>
    </row>
    <row r="254" spans="1:5" x14ac:dyDescent="0.25">
      <c r="A254" t="str">
        <f t="shared" ref="A254:A271" si="32">A253</f>
        <v>GUID-6BC06E3C-7A99-4137-B2E9-0936C6A87545</v>
      </c>
      <c r="B254" t="str">
        <f t="shared" ref="B254:B271" si="33">B253</f>
        <v>About the Graphics window</v>
      </c>
      <c r="C254" t="s">
        <v>67</v>
      </c>
      <c r="D254" t="s">
        <v>310</v>
      </c>
      <c r="E254" t="s">
        <v>296</v>
      </c>
    </row>
    <row r="255" spans="1:5" x14ac:dyDescent="0.25">
      <c r="A255" t="str">
        <f t="shared" si="32"/>
        <v>GUID-6BC06E3C-7A99-4137-B2E9-0936C6A87545</v>
      </c>
      <c r="B255" t="str">
        <f t="shared" si="33"/>
        <v>About the Graphics window</v>
      </c>
      <c r="C255" t="s">
        <v>67</v>
      </c>
      <c r="D255" t="s">
        <v>311</v>
      </c>
      <c r="E255" t="s">
        <v>312</v>
      </c>
    </row>
    <row r="256" spans="1:5" x14ac:dyDescent="0.25">
      <c r="A256" t="str">
        <f t="shared" si="32"/>
        <v>GUID-6BC06E3C-7A99-4137-B2E9-0936C6A87545</v>
      </c>
      <c r="B256" t="str">
        <f t="shared" si="33"/>
        <v>About the Graphics window</v>
      </c>
      <c r="C256" t="s">
        <v>67</v>
      </c>
      <c r="D256" t="s">
        <v>313</v>
      </c>
      <c r="E256" t="s">
        <v>314</v>
      </c>
    </row>
    <row r="257" spans="1:5" x14ac:dyDescent="0.25">
      <c r="A257" t="str">
        <f t="shared" si="32"/>
        <v>GUID-6BC06E3C-7A99-4137-B2E9-0936C6A87545</v>
      </c>
      <c r="B257" t="str">
        <f t="shared" si="33"/>
        <v>About the Graphics window</v>
      </c>
      <c r="C257" t="s">
        <v>67</v>
      </c>
      <c r="D257" t="s">
        <v>315</v>
      </c>
      <c r="E257" t="s">
        <v>316</v>
      </c>
    </row>
    <row r="258" spans="1:5" x14ac:dyDescent="0.25">
      <c r="A258" t="str">
        <f t="shared" si="32"/>
        <v>GUID-6BC06E3C-7A99-4137-B2E9-0936C6A87545</v>
      </c>
      <c r="B258" t="str">
        <f t="shared" si="33"/>
        <v>About the Graphics window</v>
      </c>
      <c r="C258" t="s">
        <v>67</v>
      </c>
      <c r="D258" t="s">
        <v>317</v>
      </c>
      <c r="E258" t="s">
        <v>318</v>
      </c>
    </row>
    <row r="259" spans="1:5" x14ac:dyDescent="0.25">
      <c r="A259" t="str">
        <f t="shared" si="32"/>
        <v>GUID-6BC06E3C-7A99-4137-B2E9-0936C6A87545</v>
      </c>
      <c r="B259" t="str">
        <f t="shared" si="33"/>
        <v>About the Graphics window</v>
      </c>
      <c r="C259" t="s">
        <v>67</v>
      </c>
      <c r="D259" t="s">
        <v>319</v>
      </c>
      <c r="E259" t="s">
        <v>320</v>
      </c>
    </row>
    <row r="260" spans="1:5" x14ac:dyDescent="0.25">
      <c r="A260" t="str">
        <f t="shared" si="32"/>
        <v>GUID-6BC06E3C-7A99-4137-B2E9-0936C6A87545</v>
      </c>
      <c r="B260" t="str">
        <f t="shared" si="33"/>
        <v>About the Graphics window</v>
      </c>
      <c r="C260" t="s">
        <v>67</v>
      </c>
      <c r="D260" t="s">
        <v>321</v>
      </c>
      <c r="E260" t="s">
        <v>322</v>
      </c>
    </row>
    <row r="261" spans="1:5" x14ac:dyDescent="0.25">
      <c r="A261" t="str">
        <f t="shared" si="32"/>
        <v>GUID-6BC06E3C-7A99-4137-B2E9-0936C6A87545</v>
      </c>
      <c r="B261" t="str">
        <f t="shared" si="33"/>
        <v>About the Graphics window</v>
      </c>
      <c r="C261" t="s">
        <v>67</v>
      </c>
      <c r="D261" t="s">
        <v>323</v>
      </c>
      <c r="E261" t="s">
        <v>324</v>
      </c>
    </row>
    <row r="262" spans="1:5" x14ac:dyDescent="0.25">
      <c r="A262" t="str">
        <f t="shared" si="32"/>
        <v>GUID-6BC06E3C-7A99-4137-B2E9-0936C6A87545</v>
      </c>
      <c r="B262" t="str">
        <f t="shared" si="33"/>
        <v>About the Graphics window</v>
      </c>
      <c r="C262" t="s">
        <v>67</v>
      </c>
      <c r="D262" t="e">
        <f>- Set the options for viewing the document.</f>
        <v>#NAME?</v>
      </c>
      <c r="E262" t="s">
        <v>325</v>
      </c>
    </row>
    <row r="263" spans="1:5" x14ac:dyDescent="0.25">
      <c r="A263" t="str">
        <f t="shared" si="32"/>
        <v>GUID-6BC06E3C-7A99-4137-B2E9-0936C6A87545</v>
      </c>
      <c r="B263" t="str">
        <f t="shared" si="33"/>
        <v>About the Graphics window</v>
      </c>
      <c r="C263" t="s">
        <v>67</v>
      </c>
      <c r="D263" t="s">
        <v>90</v>
      </c>
      <c r="E263" t="s">
        <v>312</v>
      </c>
    </row>
    <row r="264" spans="1:5" x14ac:dyDescent="0.25">
      <c r="A264" t="str">
        <f t="shared" si="32"/>
        <v>GUID-6BC06E3C-7A99-4137-B2E9-0936C6A87545</v>
      </c>
      <c r="B264" t="str">
        <f t="shared" si="33"/>
        <v>About the Graphics window</v>
      </c>
      <c r="C264" t="s">
        <v>67</v>
      </c>
      <c r="E264" t="s">
        <v>320</v>
      </c>
    </row>
    <row r="265" spans="1:5" x14ac:dyDescent="0.25">
      <c r="A265" t="str">
        <f t="shared" si="32"/>
        <v>GUID-6BC06E3C-7A99-4137-B2E9-0936C6A87545</v>
      </c>
      <c r="B265" t="str">
        <f t="shared" si="33"/>
        <v>About the Graphics window</v>
      </c>
      <c r="C265" t="s">
        <v>67</v>
      </c>
      <c r="E265" t="s">
        <v>314</v>
      </c>
    </row>
    <row r="266" spans="1:5" x14ac:dyDescent="0.25">
      <c r="A266" t="str">
        <f t="shared" si="32"/>
        <v>GUID-6BC06E3C-7A99-4137-B2E9-0936C6A87545</v>
      </c>
      <c r="B266" t="str">
        <f t="shared" si="33"/>
        <v>About the Graphics window</v>
      </c>
      <c r="C266" t="s">
        <v>67</v>
      </c>
      <c r="E266" t="s">
        <v>316</v>
      </c>
    </row>
    <row r="267" spans="1:5" x14ac:dyDescent="0.25">
      <c r="A267" t="str">
        <f t="shared" si="32"/>
        <v>GUID-6BC06E3C-7A99-4137-B2E9-0936C6A87545</v>
      </c>
      <c r="B267" t="str">
        <f t="shared" si="33"/>
        <v>About the Graphics window</v>
      </c>
      <c r="C267" t="s">
        <v>67</v>
      </c>
      <c r="E267" t="s">
        <v>318</v>
      </c>
    </row>
    <row r="268" spans="1:5" x14ac:dyDescent="0.25">
      <c r="A268" t="str">
        <f t="shared" si="32"/>
        <v>GUID-6BC06E3C-7A99-4137-B2E9-0936C6A87545</v>
      </c>
      <c r="B268" t="str">
        <f t="shared" si="33"/>
        <v>About the Graphics window</v>
      </c>
      <c r="C268" t="s">
        <v>67</v>
      </c>
      <c r="E268" t="s">
        <v>322</v>
      </c>
    </row>
    <row r="269" spans="1:5" x14ac:dyDescent="0.25">
      <c r="A269" t="str">
        <f t="shared" si="32"/>
        <v>GUID-6BC06E3C-7A99-4137-B2E9-0936C6A87545</v>
      </c>
      <c r="B269" t="str">
        <f t="shared" si="33"/>
        <v>About the Graphics window</v>
      </c>
      <c r="C269" t="s">
        <v>67</v>
      </c>
      <c r="E269" t="s">
        <v>326</v>
      </c>
    </row>
    <row r="270" spans="1:5" x14ac:dyDescent="0.25">
      <c r="A270" t="str">
        <f t="shared" si="32"/>
        <v>GUID-6BC06E3C-7A99-4137-B2E9-0936C6A87545</v>
      </c>
      <c r="B270" t="str">
        <f t="shared" si="33"/>
        <v>About the Graphics window</v>
      </c>
      <c r="C270" t="s">
        <v>67</v>
      </c>
      <c r="E270" t="s">
        <v>327</v>
      </c>
    </row>
    <row r="271" spans="1:5" x14ac:dyDescent="0.25">
      <c r="A271" t="str">
        <f t="shared" si="32"/>
        <v>GUID-6BC06E3C-7A99-4137-B2E9-0936C6A87545</v>
      </c>
      <c r="B271" t="str">
        <f t="shared" si="33"/>
        <v>About the Graphics window</v>
      </c>
      <c r="C271" t="s">
        <v>67</v>
      </c>
      <c r="E271" t="s">
        <v>296</v>
      </c>
    </row>
    <row r="272" spans="1:5" x14ac:dyDescent="0.25">
      <c r="A272" s="3" t="s">
        <v>328</v>
      </c>
      <c r="B272" t="s">
        <v>329</v>
      </c>
    </row>
    <row r="273" spans="1:5" x14ac:dyDescent="0.25">
      <c r="A273" t="str">
        <f>A272</f>
        <v>GUID-DDBBC644-69F6-4F52-A9F3-B6EAA49C3FCD</v>
      </c>
      <c r="B273" t="str">
        <f>B272</f>
        <v>About the ViewCube</v>
      </c>
      <c r="C273" t="s">
        <v>67</v>
      </c>
      <c r="D273" t="s">
        <v>309</v>
      </c>
      <c r="E273" t="s">
        <v>291</v>
      </c>
    </row>
    <row r="274" spans="1:5" x14ac:dyDescent="0.25">
      <c r="A274" s="3" t="s">
        <v>330</v>
      </c>
      <c r="B274" t="s">
        <v>331</v>
      </c>
    </row>
    <row r="275" spans="1:5" x14ac:dyDescent="0.25">
      <c r="A275" t="str">
        <f>A274</f>
        <v>GUID-C263BC9C-8A49-453B-A801-1125FDA52250</v>
      </c>
      <c r="B275" t="str">
        <f>B274</f>
        <v>To refresh the view</v>
      </c>
      <c r="C275" t="s">
        <v>67</v>
      </c>
      <c r="D275" t="s">
        <v>309</v>
      </c>
      <c r="E275" t="s">
        <v>291</v>
      </c>
    </row>
    <row r="276" spans="1:5" x14ac:dyDescent="0.25">
      <c r="A276" s="3" t="s">
        <v>332</v>
      </c>
      <c r="B276" t="s">
        <v>333</v>
      </c>
    </row>
    <row r="277" spans="1:5" x14ac:dyDescent="0.25">
      <c r="A277" t="str">
        <f>A276</f>
        <v>GUID-4852034B-859F-4239-8EAA-98376250EFB1</v>
      </c>
      <c r="B277" t="str">
        <f>B276</f>
        <v>View modes</v>
      </c>
      <c r="C277" t="s">
        <v>67</v>
      </c>
      <c r="D277" t="s">
        <v>309</v>
      </c>
      <c r="E277" t="s">
        <v>291</v>
      </c>
    </row>
    <row r="278" spans="1:5" x14ac:dyDescent="0.25">
      <c r="A278" s="3" t="s">
        <v>334</v>
      </c>
      <c r="B278" t="s">
        <v>335</v>
      </c>
    </row>
    <row r="279" spans="1:5" x14ac:dyDescent="0.25">
      <c r="A279" t="str">
        <f>A278</f>
        <v>GUID-82C0A98D-5930-4627-B5C9-DB858AF13F17</v>
      </c>
      <c r="B279" t="str">
        <f>B278</f>
        <v>Standard Views</v>
      </c>
      <c r="C279" t="s">
        <v>67</v>
      </c>
      <c r="D279" t="s">
        <v>309</v>
      </c>
      <c r="E279" t="s">
        <v>291</v>
      </c>
    </row>
    <row r="280" spans="1:5" x14ac:dyDescent="0.25">
      <c r="A280" s="3" t="s">
        <v>336</v>
      </c>
      <c r="B280" t="s">
        <v>337</v>
      </c>
    </row>
    <row r="281" spans="1:5" x14ac:dyDescent="0.25">
      <c r="A281" t="str">
        <f>A280</f>
        <v>GUID-545879A9-CAB0-4ABE-9EC0-B7B1FCF41450</v>
      </c>
      <c r="B281" t="str">
        <f>B280</f>
        <v>Working with user views</v>
      </c>
      <c r="C281" t="s">
        <v>67</v>
      </c>
      <c r="D281" t="s">
        <v>309</v>
      </c>
      <c r="E281" t="s">
        <v>291</v>
      </c>
    </row>
    <row r="282" spans="1:5" x14ac:dyDescent="0.25">
      <c r="A282" s="3" t="s">
        <v>338</v>
      </c>
      <c r="B282" t="s">
        <v>339</v>
      </c>
    </row>
    <row r="283" spans="1:5" x14ac:dyDescent="0.25">
      <c r="A283" t="str">
        <f t="shared" ref="A283:A287" si="34">A282</f>
        <v>GUID-CB76AE81-9286-47C4-810D-C2332816EE34</v>
      </c>
      <c r="B283" t="str">
        <f t="shared" ref="B283:B287" si="35">B282</f>
        <v>To show or hide types of items</v>
      </c>
      <c r="C283" t="s">
        <v>67</v>
      </c>
      <c r="D283" t="s">
        <v>340</v>
      </c>
      <c r="E283" t="s">
        <v>341</v>
      </c>
    </row>
    <row r="284" spans="1:5" x14ac:dyDescent="0.25">
      <c r="A284" t="str">
        <f t="shared" si="34"/>
        <v>GUID-CB76AE81-9286-47C4-810D-C2332816EE34</v>
      </c>
      <c r="B284" t="str">
        <f t="shared" si="35"/>
        <v>To show or hide types of items</v>
      </c>
      <c r="C284" t="s">
        <v>67</v>
      </c>
      <c r="D284" t="s">
        <v>342</v>
      </c>
      <c r="E284" t="s">
        <v>343</v>
      </c>
    </row>
    <row r="285" spans="1:5" x14ac:dyDescent="0.25">
      <c r="A285" t="str">
        <f t="shared" si="34"/>
        <v>GUID-CB76AE81-9286-47C4-810D-C2332816EE34</v>
      </c>
      <c r="B285" t="str">
        <f t="shared" si="35"/>
        <v>To show or hide types of items</v>
      </c>
      <c r="C285" t="s">
        <v>67</v>
      </c>
      <c r="D285" t="s">
        <v>344</v>
      </c>
      <c r="E285" t="s">
        <v>345</v>
      </c>
    </row>
    <row r="286" spans="1:5" x14ac:dyDescent="0.25">
      <c r="A286" t="str">
        <f t="shared" si="34"/>
        <v>GUID-CB76AE81-9286-47C4-810D-C2332816EE34</v>
      </c>
      <c r="B286" t="str">
        <f t="shared" si="35"/>
        <v>To show or hide types of items</v>
      </c>
      <c r="C286" t="s">
        <v>67</v>
      </c>
      <c r="D286" t="s">
        <v>346</v>
      </c>
      <c r="E286" t="s">
        <v>347</v>
      </c>
    </row>
    <row r="287" spans="1:5" x14ac:dyDescent="0.25">
      <c r="A287" t="str">
        <f t="shared" si="34"/>
        <v>GUID-CB76AE81-9286-47C4-810D-C2332816EE34</v>
      </c>
      <c r="B287" t="str">
        <f t="shared" si="35"/>
        <v>To show or hide types of items</v>
      </c>
      <c r="C287" t="s">
        <v>67</v>
      </c>
      <c r="D287" t="s">
        <v>309</v>
      </c>
      <c r="E287" t="s">
        <v>291</v>
      </c>
    </row>
    <row r="288" spans="1:5" x14ac:dyDescent="0.25">
      <c r="A288" s="3" t="s">
        <v>348</v>
      </c>
      <c r="B288" t="s">
        <v>349</v>
      </c>
    </row>
    <row r="289" spans="1:5" x14ac:dyDescent="0.25">
      <c r="A289" t="str">
        <f t="shared" ref="A289:A293" si="36">A288</f>
        <v>GUID-62A1CCC5-98DA-4565-97F4-55FC0C9A269E</v>
      </c>
      <c r="B289" t="str">
        <f t="shared" ref="B289:B293" si="37">B288</f>
        <v>To select objects in the Graphics window</v>
      </c>
      <c r="C289" t="s">
        <v>67</v>
      </c>
      <c r="D289" t="s">
        <v>350</v>
      </c>
      <c r="E289" t="s">
        <v>351</v>
      </c>
    </row>
    <row r="290" spans="1:5" x14ac:dyDescent="0.25">
      <c r="A290" t="str">
        <f t="shared" si="36"/>
        <v>GUID-62A1CCC5-98DA-4565-97F4-55FC0C9A269E</v>
      </c>
      <c r="B290" t="str">
        <f t="shared" si="37"/>
        <v>To select objects in the Graphics window</v>
      </c>
      <c r="C290" t="s">
        <v>67</v>
      </c>
      <c r="D290" t="s">
        <v>309</v>
      </c>
      <c r="E290" t="s">
        <v>351</v>
      </c>
    </row>
    <row r="291" spans="1:5" x14ac:dyDescent="0.25">
      <c r="A291" t="str">
        <f t="shared" si="36"/>
        <v>GUID-62A1CCC5-98DA-4565-97F4-55FC0C9A269E</v>
      </c>
      <c r="B291" t="str">
        <f t="shared" si="37"/>
        <v>To select objects in the Graphics window</v>
      </c>
      <c r="C291" t="s">
        <v>67</v>
      </c>
      <c r="E291" t="s">
        <v>352</v>
      </c>
    </row>
    <row r="292" spans="1:5" x14ac:dyDescent="0.25">
      <c r="A292" t="str">
        <f t="shared" si="36"/>
        <v>GUID-62A1CCC5-98DA-4565-97F4-55FC0C9A269E</v>
      </c>
      <c r="B292" t="str">
        <f t="shared" si="37"/>
        <v>To select objects in the Graphics window</v>
      </c>
      <c r="C292" t="s">
        <v>67</v>
      </c>
      <c r="E292" t="s">
        <v>353</v>
      </c>
    </row>
    <row r="293" spans="1:5" x14ac:dyDescent="0.25">
      <c r="A293" t="str">
        <f t="shared" si="36"/>
        <v>GUID-62A1CCC5-98DA-4565-97F4-55FC0C9A269E</v>
      </c>
      <c r="B293" t="str">
        <f t="shared" si="37"/>
        <v>To select objects in the Graphics window</v>
      </c>
      <c r="C293" t="s">
        <v>67</v>
      </c>
      <c r="E293" t="s">
        <v>291</v>
      </c>
    </row>
    <row r="294" spans="1:5" x14ac:dyDescent="0.25">
      <c r="A294" s="3" t="s">
        <v>354</v>
      </c>
      <c r="B294" t="s">
        <v>355</v>
      </c>
    </row>
    <row r="295" spans="1:5" x14ac:dyDescent="0.25">
      <c r="A295" t="str">
        <f>A294</f>
        <v>GUID-99F2196F-C848-43A1-B90B-F9B0F9AFEDA7</v>
      </c>
      <c r="B295" t="str">
        <f>B294</f>
        <v>To select all objects of the same type or color</v>
      </c>
      <c r="C295" t="s">
        <v>67</v>
      </c>
      <c r="D295" t="s">
        <v>349</v>
      </c>
      <c r="E295" t="s">
        <v>326</v>
      </c>
    </row>
    <row r="296" spans="1:5" x14ac:dyDescent="0.25">
      <c r="A296" s="3" t="s">
        <v>356</v>
      </c>
      <c r="B296" t="s">
        <v>357</v>
      </c>
    </row>
    <row r="297" spans="1:5" x14ac:dyDescent="0.25">
      <c r="A297" t="str">
        <f t="shared" ref="A297:A298" si="38">A296</f>
        <v>GUID-C393083A-3816-45BF-96E6-D2E9C958C75E</v>
      </c>
      <c r="B297" t="str">
        <f t="shared" ref="B297:B298" si="39">B296</f>
        <v>To change the color of an object</v>
      </c>
      <c r="C297" t="s">
        <v>67</v>
      </c>
      <c r="D297" t="s">
        <v>358</v>
      </c>
      <c r="E297" t="s">
        <v>359</v>
      </c>
    </row>
    <row r="298" spans="1:5" x14ac:dyDescent="0.25">
      <c r="A298" t="str">
        <f t="shared" si="38"/>
        <v>GUID-C393083A-3816-45BF-96E6-D2E9C958C75E</v>
      </c>
      <c r="B298" t="str">
        <f t="shared" si="39"/>
        <v>To change the color of an object</v>
      </c>
      <c r="C298" t="s">
        <v>67</v>
      </c>
      <c r="D298" t="s">
        <v>349</v>
      </c>
      <c r="E298" t="s">
        <v>326</v>
      </c>
    </row>
    <row r="299" spans="1:5" x14ac:dyDescent="0.25">
      <c r="A299" s="3" t="s">
        <v>360</v>
      </c>
      <c r="B299" t="s">
        <v>361</v>
      </c>
    </row>
    <row r="300" spans="1:5" x14ac:dyDescent="0.25">
      <c r="A300" t="str">
        <f>A299</f>
        <v>GUID-ED4993B2-BEF0-4FAC-B8BB-06887711FF17</v>
      </c>
      <c r="B300" t="str">
        <f>B299</f>
        <v>Selecting from within dialogs</v>
      </c>
      <c r="C300" t="s">
        <v>67</v>
      </c>
      <c r="D300" t="s">
        <v>349</v>
      </c>
      <c r="E300" t="s">
        <v>326</v>
      </c>
    </row>
    <row r="301" spans="1:5" x14ac:dyDescent="0.25">
      <c r="A301" s="3" t="s">
        <v>362</v>
      </c>
      <c r="B301" t="s">
        <v>363</v>
      </c>
    </row>
    <row r="302" spans="1:5" x14ac:dyDescent="0.25">
      <c r="A302" t="str">
        <f>A301</f>
        <v>GUID-41C20707-5876-4563-B589-44992AF4D6A6</v>
      </c>
      <c r="B302" t="str">
        <f>B301</f>
        <v>Line display</v>
      </c>
      <c r="C302" t="s">
        <v>67</v>
      </c>
      <c r="D302" t="s">
        <v>309</v>
      </c>
      <c r="E302" t="s">
        <v>291</v>
      </c>
    </row>
    <row r="303" spans="1:5" x14ac:dyDescent="0.25">
      <c r="A303" s="3" t="s">
        <v>364</v>
      </c>
      <c r="B303" t="s">
        <v>365</v>
      </c>
    </row>
    <row r="304" spans="1:5" x14ac:dyDescent="0.25">
      <c r="A304" t="str">
        <f t="shared" ref="A304:A307" si="40">A303</f>
        <v>GUID-3A98F25C-384B-477D-8A00-2D85B4574727</v>
      </c>
      <c r="B304" t="str">
        <f t="shared" ref="B304:B307" si="41">B303</f>
        <v>About the Toolbox</v>
      </c>
      <c r="C304" t="s">
        <v>67</v>
      </c>
      <c r="D304" t="s">
        <v>90</v>
      </c>
      <c r="E304" t="s">
        <v>366</v>
      </c>
    </row>
    <row r="305" spans="1:5" x14ac:dyDescent="0.25">
      <c r="A305" t="str">
        <f t="shared" si="40"/>
        <v>GUID-3A98F25C-384B-477D-8A00-2D85B4574727</v>
      </c>
      <c r="B305" t="str">
        <f t="shared" si="41"/>
        <v>About the Toolbox</v>
      </c>
      <c r="C305" t="s">
        <v>67</v>
      </c>
      <c r="E305" t="s">
        <v>367</v>
      </c>
    </row>
    <row r="306" spans="1:5" x14ac:dyDescent="0.25">
      <c r="A306" t="str">
        <f t="shared" si="40"/>
        <v>GUID-3A98F25C-384B-477D-8A00-2D85B4574727</v>
      </c>
      <c r="B306" t="str">
        <f t="shared" si="41"/>
        <v>About the Toolbox</v>
      </c>
      <c r="C306" t="s">
        <v>67</v>
      </c>
      <c r="E306" t="s">
        <v>368</v>
      </c>
    </row>
    <row r="307" spans="1:5" x14ac:dyDescent="0.25">
      <c r="A307" t="str">
        <f t="shared" si="40"/>
        <v>GUID-3A98F25C-384B-477D-8A00-2D85B4574727</v>
      </c>
      <c r="B307" t="str">
        <f t="shared" si="41"/>
        <v>About the Toolbox</v>
      </c>
      <c r="C307" t="s">
        <v>67</v>
      </c>
      <c r="E307" t="s">
        <v>296</v>
      </c>
    </row>
    <row r="308" spans="1:5" x14ac:dyDescent="0.25">
      <c r="A308" s="3" t="s">
        <v>369</v>
      </c>
      <c r="B308" t="s">
        <v>370</v>
      </c>
    </row>
    <row r="309" spans="1:5" x14ac:dyDescent="0.25">
      <c r="A309" t="str">
        <f t="shared" ref="A309:A312" si="42">A308</f>
        <v>GUID-1DAC0A82-339F-428D-A0C3-1AC277CE1582</v>
      </c>
      <c r="B309" t="str">
        <f t="shared" ref="B309:B312" si="43">B308</f>
        <v>Part View</v>
      </c>
      <c r="C309" t="s">
        <v>67</v>
      </c>
      <c r="D309" t="s">
        <v>371</v>
      </c>
      <c r="E309" t="s">
        <v>372</v>
      </c>
    </row>
    <row r="310" spans="1:5" x14ac:dyDescent="0.25">
      <c r="A310" t="str">
        <f t="shared" si="42"/>
        <v>GUID-1DAC0A82-339F-428D-A0C3-1AC277CE1582</v>
      </c>
      <c r="B310" t="str">
        <f t="shared" si="43"/>
        <v>Part View</v>
      </c>
      <c r="C310" t="s">
        <v>67</v>
      </c>
      <c r="D310" t="s">
        <v>373</v>
      </c>
      <c r="E310" t="s">
        <v>374</v>
      </c>
    </row>
    <row r="311" spans="1:5" x14ac:dyDescent="0.25">
      <c r="A311" t="str">
        <f t="shared" si="42"/>
        <v>GUID-1DAC0A82-339F-428D-A0C3-1AC277CE1582</v>
      </c>
      <c r="B311" t="str">
        <f t="shared" si="43"/>
        <v>Part View</v>
      </c>
      <c r="C311" t="s">
        <v>67</v>
      </c>
      <c r="D311" t="s">
        <v>375</v>
      </c>
      <c r="E311" t="s">
        <v>376</v>
      </c>
    </row>
    <row r="312" spans="1:5" x14ac:dyDescent="0.25">
      <c r="A312" t="str">
        <f t="shared" si="42"/>
        <v>GUID-1DAC0A82-339F-428D-A0C3-1AC277CE1582</v>
      </c>
      <c r="B312" t="str">
        <f t="shared" si="43"/>
        <v>Part View</v>
      </c>
      <c r="C312" t="s">
        <v>67</v>
      </c>
      <c r="D312" t="s">
        <v>365</v>
      </c>
      <c r="E312" t="s">
        <v>292</v>
      </c>
    </row>
    <row r="313" spans="1:5" x14ac:dyDescent="0.25">
      <c r="A313" s="3" t="s">
        <v>377</v>
      </c>
      <c r="B313" t="s">
        <v>378</v>
      </c>
    </row>
    <row r="314" spans="1:5" x14ac:dyDescent="0.25">
      <c r="A314" t="str">
        <f>A313</f>
        <v>GUID-2A028B6C-586E-486F-809B-C6083393BC7B</v>
      </c>
      <c r="B314" t="str">
        <f>B313</f>
        <v>Steps panel</v>
      </c>
      <c r="C314" t="s">
        <v>67</v>
      </c>
      <c r="D314" t="s">
        <v>365</v>
      </c>
      <c r="E314" t="s">
        <v>292</v>
      </c>
    </row>
    <row r="315" spans="1:5" x14ac:dyDescent="0.25">
      <c r="A315" s="3" t="s">
        <v>379</v>
      </c>
      <c r="B315" t="s">
        <v>380</v>
      </c>
    </row>
    <row r="316" spans="1:5" x14ac:dyDescent="0.25">
      <c r="A316" t="str">
        <f t="shared" ref="A316:A317" si="44">A315</f>
        <v>GUID-A1E34DEC-0C44-4291-81F5-ED8477172D04</v>
      </c>
      <c r="B316" t="str">
        <f t="shared" ref="B316:B317" si="45">B315</f>
        <v>Browser</v>
      </c>
      <c r="C316" t="s">
        <v>67</v>
      </c>
      <c r="D316" t="s">
        <v>381</v>
      </c>
      <c r="E316" t="s">
        <v>382</v>
      </c>
    </row>
    <row r="317" spans="1:5" x14ac:dyDescent="0.25">
      <c r="A317" t="str">
        <f t="shared" si="44"/>
        <v>GUID-A1E34DEC-0C44-4291-81F5-ED8477172D04</v>
      </c>
      <c r="B317" t="str">
        <f t="shared" si="45"/>
        <v>Browser</v>
      </c>
      <c r="C317" t="s">
        <v>67</v>
      </c>
      <c r="D317" t="s">
        <v>365</v>
      </c>
      <c r="E317" t="s">
        <v>292</v>
      </c>
    </row>
    <row r="318" spans="1:5" x14ac:dyDescent="0.25">
      <c r="A318" s="3" t="s">
        <v>383</v>
      </c>
      <c r="B318" t="s">
        <v>384</v>
      </c>
    </row>
    <row r="319" spans="1:5" x14ac:dyDescent="0.25">
      <c r="A319" t="str">
        <f t="shared" ref="A319:A320" si="46">A318</f>
        <v>GUID-28F2F30A-D9E0-4285-B7D0-1130E60932F3</v>
      </c>
      <c r="B319" t="str">
        <f t="shared" ref="B319:B320" si="47">B318</f>
        <v>About the Status bar</v>
      </c>
      <c r="C319" t="s">
        <v>67</v>
      </c>
      <c r="D319" t="s">
        <v>385</v>
      </c>
      <c r="E319" t="s">
        <v>386</v>
      </c>
    </row>
    <row r="320" spans="1:5" x14ac:dyDescent="0.25">
      <c r="A320" t="str">
        <f t="shared" si="46"/>
        <v>GUID-28F2F30A-D9E0-4285-B7D0-1130E60932F3</v>
      </c>
      <c r="B320" t="str">
        <f t="shared" si="47"/>
        <v>About the Status bar</v>
      </c>
      <c r="C320" t="s">
        <v>67</v>
      </c>
      <c r="D320" t="s">
        <v>90</v>
      </c>
      <c r="E320" t="s">
        <v>296</v>
      </c>
    </row>
    <row r="321" spans="1:5" x14ac:dyDescent="0.25">
      <c r="A321" s="3" t="s">
        <v>387</v>
      </c>
      <c r="B321" t="s">
        <v>388</v>
      </c>
    </row>
    <row r="322" spans="1:5" x14ac:dyDescent="0.25">
      <c r="A322" t="str">
        <f t="shared" ref="A322:A329" si="48">A321</f>
        <v>GUID-DA0887EE-74D2-4DC7-BCEB-4F68B767D7AE</v>
      </c>
      <c r="B322" t="str">
        <f t="shared" ref="B322:B329" si="49">B321</f>
        <v>Files and documents</v>
      </c>
      <c r="C322" t="s">
        <v>67</v>
      </c>
      <c r="E322" t="s">
        <v>389</v>
      </c>
    </row>
    <row r="323" spans="1:5" x14ac:dyDescent="0.25">
      <c r="A323" t="str">
        <f t="shared" si="48"/>
        <v>GUID-DA0887EE-74D2-4DC7-BCEB-4F68B767D7AE</v>
      </c>
      <c r="B323" t="str">
        <f t="shared" si="49"/>
        <v>Files and documents</v>
      </c>
      <c r="C323" t="s">
        <v>67</v>
      </c>
      <c r="E323" t="s">
        <v>390</v>
      </c>
    </row>
    <row r="324" spans="1:5" x14ac:dyDescent="0.25">
      <c r="A324" t="str">
        <f t="shared" si="48"/>
        <v>GUID-DA0887EE-74D2-4DC7-BCEB-4F68B767D7AE</v>
      </c>
      <c r="B324" t="str">
        <f t="shared" si="49"/>
        <v>Files and documents</v>
      </c>
      <c r="C324" t="s">
        <v>67</v>
      </c>
      <c r="E324" t="s">
        <v>391</v>
      </c>
    </row>
    <row r="325" spans="1:5" x14ac:dyDescent="0.25">
      <c r="A325" t="str">
        <f t="shared" si="48"/>
        <v>GUID-DA0887EE-74D2-4DC7-BCEB-4F68B767D7AE</v>
      </c>
      <c r="B325" t="str">
        <f t="shared" si="49"/>
        <v>Files and documents</v>
      </c>
      <c r="C325" t="s">
        <v>67</v>
      </c>
      <c r="E325" t="s">
        <v>392</v>
      </c>
    </row>
    <row r="326" spans="1:5" x14ac:dyDescent="0.25">
      <c r="A326" t="str">
        <f t="shared" si="48"/>
        <v>GUID-DA0887EE-74D2-4DC7-BCEB-4F68B767D7AE</v>
      </c>
      <c r="B326" t="str">
        <f t="shared" si="49"/>
        <v>Files and documents</v>
      </c>
      <c r="C326" t="s">
        <v>67</v>
      </c>
      <c r="E326" t="s">
        <v>393</v>
      </c>
    </row>
    <row r="327" spans="1:5" x14ac:dyDescent="0.25">
      <c r="A327" t="str">
        <f t="shared" si="48"/>
        <v>GUID-DA0887EE-74D2-4DC7-BCEB-4F68B767D7AE</v>
      </c>
      <c r="B327" t="str">
        <f t="shared" si="49"/>
        <v>Files and documents</v>
      </c>
      <c r="C327" t="s">
        <v>67</v>
      </c>
      <c r="E327" t="s">
        <v>394</v>
      </c>
    </row>
    <row r="328" spans="1:5" x14ac:dyDescent="0.25">
      <c r="A328" t="str">
        <f t="shared" si="48"/>
        <v>GUID-DA0887EE-74D2-4DC7-BCEB-4F68B767D7AE</v>
      </c>
      <c r="B328" t="str">
        <f t="shared" si="49"/>
        <v>Files and documents</v>
      </c>
      <c r="C328" t="s">
        <v>67</v>
      </c>
      <c r="E328" t="s">
        <v>395</v>
      </c>
    </row>
    <row r="329" spans="1:5" x14ac:dyDescent="0.25">
      <c r="A329" t="str">
        <f t="shared" si="48"/>
        <v>GUID-DA0887EE-74D2-4DC7-BCEB-4F68B767D7AE</v>
      </c>
      <c r="B329" t="str">
        <f t="shared" si="49"/>
        <v>Files and documents</v>
      </c>
      <c r="C329" t="s">
        <v>67</v>
      </c>
      <c r="E329" t="s">
        <v>396</v>
      </c>
    </row>
    <row r="330" spans="1:5" x14ac:dyDescent="0.25">
      <c r="A330" s="3" t="s">
        <v>397</v>
      </c>
      <c r="B330" t="s">
        <v>398</v>
      </c>
    </row>
    <row r="331" spans="1:5" x14ac:dyDescent="0.25">
      <c r="A331" t="str">
        <f t="shared" ref="A331:A333" si="50">A330</f>
        <v>GUID-6EDA69A7-2AB1-4890-BC9E-6C951B5318C9</v>
      </c>
      <c r="B331" t="str">
        <f t="shared" ref="B331:B333" si="51">B330</f>
        <v>To create a new document</v>
      </c>
      <c r="C331" t="s">
        <v>67</v>
      </c>
      <c r="D331" t="s">
        <v>399</v>
      </c>
      <c r="E331" t="s">
        <v>400</v>
      </c>
    </row>
    <row r="332" spans="1:5" x14ac:dyDescent="0.25">
      <c r="A332" t="str">
        <f t="shared" si="50"/>
        <v>GUID-6EDA69A7-2AB1-4890-BC9E-6C951B5318C9</v>
      </c>
      <c r="B332" t="str">
        <f t="shared" si="51"/>
        <v>To create a new document</v>
      </c>
      <c r="C332" t="s">
        <v>67</v>
      </c>
      <c r="D332" t="s">
        <v>401</v>
      </c>
      <c r="E332" t="s">
        <v>402</v>
      </c>
    </row>
    <row r="333" spans="1:5" x14ac:dyDescent="0.25">
      <c r="A333" t="str">
        <f t="shared" si="50"/>
        <v>GUID-6EDA69A7-2AB1-4890-BC9E-6C951B5318C9</v>
      </c>
      <c r="B333" t="str">
        <f t="shared" si="51"/>
        <v>To create a new document</v>
      </c>
      <c r="C333" t="s">
        <v>67</v>
      </c>
      <c r="D333" t="s">
        <v>388</v>
      </c>
      <c r="E333" t="s">
        <v>403</v>
      </c>
    </row>
    <row r="334" spans="1:5" x14ac:dyDescent="0.25">
      <c r="A334" s="3" t="s">
        <v>404</v>
      </c>
      <c r="B334" t="s">
        <v>405</v>
      </c>
    </row>
    <row r="335" spans="1:5" x14ac:dyDescent="0.25">
      <c r="A335" t="str">
        <f t="shared" ref="A335:A337" si="52">A334</f>
        <v>GUID-FCA3C2D5-A64D-4BEE-9836-09A08D0A6CEC</v>
      </c>
      <c r="B335" t="str">
        <f t="shared" ref="B335:B337" si="53">B334</f>
        <v>To save a document</v>
      </c>
      <c r="C335" t="s">
        <v>67</v>
      </c>
      <c r="D335" t="s">
        <v>388</v>
      </c>
      <c r="E335" t="s">
        <v>406</v>
      </c>
    </row>
    <row r="336" spans="1:5" x14ac:dyDescent="0.25">
      <c r="A336" t="str">
        <f t="shared" si="52"/>
        <v>GUID-FCA3C2D5-A64D-4BEE-9836-09A08D0A6CEC</v>
      </c>
      <c r="B336" t="str">
        <f t="shared" si="53"/>
        <v>To save a document</v>
      </c>
      <c r="C336" t="s">
        <v>67</v>
      </c>
      <c r="E336" t="s">
        <v>359</v>
      </c>
    </row>
    <row r="337" spans="1:5" x14ac:dyDescent="0.25">
      <c r="A337" t="str">
        <f t="shared" si="52"/>
        <v>GUID-FCA3C2D5-A64D-4BEE-9836-09A08D0A6CEC</v>
      </c>
      <c r="B337" t="str">
        <f t="shared" si="53"/>
        <v>To save a document</v>
      </c>
      <c r="C337" t="s">
        <v>67</v>
      </c>
      <c r="E337" t="s">
        <v>403</v>
      </c>
    </row>
    <row r="338" spans="1:5" x14ac:dyDescent="0.25">
      <c r="A338" s="3" t="s">
        <v>407</v>
      </c>
      <c r="B338" t="s">
        <v>408</v>
      </c>
    </row>
    <row r="339" spans="1:5" x14ac:dyDescent="0.25">
      <c r="A339" t="str">
        <f>A338</f>
        <v>GUID-A6243013-503B-4DC6-BFCD-2BF8DD1D6C7C</v>
      </c>
      <c r="B339" t="str">
        <f>B338</f>
        <v>FeatureCAM file types</v>
      </c>
      <c r="C339" t="s">
        <v>67</v>
      </c>
      <c r="D339" t="s">
        <v>405</v>
      </c>
      <c r="E339" t="s">
        <v>390</v>
      </c>
    </row>
    <row r="340" spans="1:5" x14ac:dyDescent="0.25">
      <c r="A340" s="3" t="s">
        <v>409</v>
      </c>
      <c r="B340" t="s">
        <v>410</v>
      </c>
    </row>
    <row r="341" spans="1:5" x14ac:dyDescent="0.25">
      <c r="A341" t="str">
        <f t="shared" ref="A341:A342" si="54">A340</f>
        <v>GUID-D311F7EC-AC55-4AFF-90FF-2FD0D7C2E17C</v>
      </c>
      <c r="B341" t="str">
        <f t="shared" ref="B341:B342" si="55">B340</f>
        <v>To save your settings</v>
      </c>
      <c r="C341" t="s">
        <v>67</v>
      </c>
      <c r="D341" t="s">
        <v>405</v>
      </c>
      <c r="E341" t="s">
        <v>411</v>
      </c>
    </row>
    <row r="342" spans="1:5" x14ac:dyDescent="0.25">
      <c r="A342" t="str">
        <f t="shared" si="54"/>
        <v>GUID-D311F7EC-AC55-4AFF-90FF-2FD0D7C2E17C</v>
      </c>
      <c r="B342" t="str">
        <f t="shared" si="55"/>
        <v>To save your settings</v>
      </c>
      <c r="C342" t="s">
        <v>67</v>
      </c>
      <c r="E342" t="s">
        <v>390</v>
      </c>
    </row>
    <row r="343" spans="1:5" x14ac:dyDescent="0.25">
      <c r="A343" s="3" t="s">
        <v>412</v>
      </c>
      <c r="B343" t="s">
        <v>413</v>
      </c>
    </row>
    <row r="344" spans="1:5" x14ac:dyDescent="0.25">
      <c r="A344" t="str">
        <f>A343</f>
        <v>GUID-CE6774D2-166B-43A9-A34E-4DF83421D3B7</v>
      </c>
      <c r="B344" t="str">
        <f>B343</f>
        <v>Command line options</v>
      </c>
      <c r="C344" t="s">
        <v>67</v>
      </c>
      <c r="D344" t="s">
        <v>410</v>
      </c>
      <c r="E344" t="s">
        <v>359</v>
      </c>
    </row>
    <row r="345" spans="1:5" x14ac:dyDescent="0.25">
      <c r="A345" s="3" t="s">
        <v>414</v>
      </c>
      <c r="B345" t="s">
        <v>415</v>
      </c>
    </row>
    <row r="346" spans="1:5" x14ac:dyDescent="0.25">
      <c r="A346" t="str">
        <f t="shared" ref="A346:A381" si="56">A345</f>
        <v>GUID-7040D6AE-009A-4F71-A27F-698B9F6A330D</v>
      </c>
      <c r="B346" t="str">
        <f t="shared" ref="B346:B381" si="57">B345</f>
        <v>To import files</v>
      </c>
      <c r="C346" t="s">
        <v>67</v>
      </c>
      <c r="E346" t="s">
        <v>416</v>
      </c>
    </row>
    <row r="347" spans="1:5" x14ac:dyDescent="0.25">
      <c r="A347" t="str">
        <f t="shared" si="56"/>
        <v>GUID-7040D6AE-009A-4F71-A27F-698B9F6A330D</v>
      </c>
      <c r="B347" t="str">
        <f t="shared" si="57"/>
        <v>To import files</v>
      </c>
      <c r="C347" t="s">
        <v>67</v>
      </c>
      <c r="D347" t="s">
        <v>417</v>
      </c>
      <c r="E347" t="s">
        <v>418</v>
      </c>
    </row>
    <row r="348" spans="1:5" x14ac:dyDescent="0.25">
      <c r="A348" t="str">
        <f t="shared" si="56"/>
        <v>GUID-7040D6AE-009A-4F71-A27F-698B9F6A330D</v>
      </c>
      <c r="B348" t="str">
        <f t="shared" si="57"/>
        <v>To import files</v>
      </c>
      <c r="C348" t="s">
        <v>67</v>
      </c>
      <c r="E348" t="s">
        <v>419</v>
      </c>
    </row>
    <row r="349" spans="1:5" x14ac:dyDescent="0.25">
      <c r="A349" t="str">
        <f t="shared" si="56"/>
        <v>GUID-7040D6AE-009A-4F71-A27F-698B9F6A330D</v>
      </c>
      <c r="B349" t="str">
        <f t="shared" si="57"/>
        <v>To import files</v>
      </c>
      <c r="C349" t="s">
        <v>67</v>
      </c>
      <c r="E349" t="s">
        <v>420</v>
      </c>
    </row>
    <row r="350" spans="1:5" x14ac:dyDescent="0.25">
      <c r="A350" t="str">
        <f t="shared" si="56"/>
        <v>GUID-7040D6AE-009A-4F71-A27F-698B9F6A330D</v>
      </c>
      <c r="B350" t="str">
        <f t="shared" si="57"/>
        <v>To import files</v>
      </c>
      <c r="C350" t="s">
        <v>67</v>
      </c>
      <c r="E350" t="s">
        <v>421</v>
      </c>
    </row>
    <row r="351" spans="1:5" x14ac:dyDescent="0.25">
      <c r="A351" t="str">
        <f t="shared" si="56"/>
        <v>GUID-7040D6AE-009A-4F71-A27F-698B9F6A330D</v>
      </c>
      <c r="B351" t="str">
        <f t="shared" si="57"/>
        <v>To import files</v>
      </c>
      <c r="C351" t="s">
        <v>67</v>
      </c>
      <c r="E351" t="s">
        <v>422</v>
      </c>
    </row>
    <row r="352" spans="1:5" x14ac:dyDescent="0.25">
      <c r="A352" t="str">
        <f t="shared" si="56"/>
        <v>GUID-7040D6AE-009A-4F71-A27F-698B9F6A330D</v>
      </c>
      <c r="B352" t="str">
        <f t="shared" si="57"/>
        <v>To import files</v>
      </c>
      <c r="C352" t="s">
        <v>67</v>
      </c>
      <c r="E352" t="s">
        <v>423</v>
      </c>
    </row>
    <row r="353" spans="1:5" x14ac:dyDescent="0.25">
      <c r="A353" t="str">
        <f t="shared" si="56"/>
        <v>GUID-7040D6AE-009A-4F71-A27F-698B9F6A330D</v>
      </c>
      <c r="B353" t="str">
        <f t="shared" si="57"/>
        <v>To import files</v>
      </c>
      <c r="C353" t="s">
        <v>67</v>
      </c>
      <c r="E353" t="s">
        <v>424</v>
      </c>
    </row>
    <row r="354" spans="1:5" x14ac:dyDescent="0.25">
      <c r="A354" t="str">
        <f t="shared" si="56"/>
        <v>GUID-7040D6AE-009A-4F71-A27F-698B9F6A330D</v>
      </c>
      <c r="B354" t="str">
        <f t="shared" si="57"/>
        <v>To import files</v>
      </c>
      <c r="C354" t="s">
        <v>67</v>
      </c>
      <c r="E354" t="s">
        <v>425</v>
      </c>
    </row>
    <row r="355" spans="1:5" x14ac:dyDescent="0.25">
      <c r="A355" t="str">
        <f t="shared" si="56"/>
        <v>GUID-7040D6AE-009A-4F71-A27F-698B9F6A330D</v>
      </c>
      <c r="B355" t="str">
        <f t="shared" si="57"/>
        <v>To import files</v>
      </c>
      <c r="C355" t="s">
        <v>67</v>
      </c>
      <c r="E355" t="s">
        <v>426</v>
      </c>
    </row>
    <row r="356" spans="1:5" x14ac:dyDescent="0.25">
      <c r="A356" t="str">
        <f t="shared" si="56"/>
        <v>GUID-7040D6AE-009A-4F71-A27F-698B9F6A330D</v>
      </c>
      <c r="B356" t="str">
        <f t="shared" si="57"/>
        <v>To import files</v>
      </c>
      <c r="C356" t="s">
        <v>67</v>
      </c>
      <c r="E356" t="s">
        <v>427</v>
      </c>
    </row>
    <row r="357" spans="1:5" x14ac:dyDescent="0.25">
      <c r="A357" t="str">
        <f t="shared" si="56"/>
        <v>GUID-7040D6AE-009A-4F71-A27F-698B9F6A330D</v>
      </c>
      <c r="B357" t="str">
        <f t="shared" si="57"/>
        <v>To import files</v>
      </c>
      <c r="C357" t="s">
        <v>67</v>
      </c>
      <c r="E357" t="s">
        <v>428</v>
      </c>
    </row>
    <row r="358" spans="1:5" x14ac:dyDescent="0.25">
      <c r="A358" t="str">
        <f t="shared" si="56"/>
        <v>GUID-7040D6AE-009A-4F71-A27F-698B9F6A330D</v>
      </c>
      <c r="B358" t="str">
        <f t="shared" si="57"/>
        <v>To import files</v>
      </c>
      <c r="C358" t="s">
        <v>67</v>
      </c>
      <c r="E358" t="s">
        <v>429</v>
      </c>
    </row>
    <row r="359" spans="1:5" x14ac:dyDescent="0.25">
      <c r="A359" t="str">
        <f t="shared" si="56"/>
        <v>GUID-7040D6AE-009A-4F71-A27F-698B9F6A330D</v>
      </c>
      <c r="B359" t="str">
        <f t="shared" si="57"/>
        <v>To import files</v>
      </c>
      <c r="C359" t="s">
        <v>67</v>
      </c>
      <c r="E359" t="s">
        <v>430</v>
      </c>
    </row>
    <row r="360" spans="1:5" x14ac:dyDescent="0.25">
      <c r="A360" t="str">
        <f t="shared" si="56"/>
        <v>GUID-7040D6AE-009A-4F71-A27F-698B9F6A330D</v>
      </c>
      <c r="B360" t="str">
        <f t="shared" si="57"/>
        <v>To import files</v>
      </c>
      <c r="C360" t="s">
        <v>67</v>
      </c>
      <c r="E360" t="s">
        <v>431</v>
      </c>
    </row>
    <row r="361" spans="1:5" x14ac:dyDescent="0.25">
      <c r="A361" t="str">
        <f t="shared" si="56"/>
        <v>GUID-7040D6AE-009A-4F71-A27F-698B9F6A330D</v>
      </c>
      <c r="B361" t="str">
        <f t="shared" si="57"/>
        <v>To import files</v>
      </c>
      <c r="C361" t="s">
        <v>67</v>
      </c>
      <c r="D361" t="s">
        <v>388</v>
      </c>
      <c r="E361" t="s">
        <v>432</v>
      </c>
    </row>
    <row r="362" spans="1:5" x14ac:dyDescent="0.25">
      <c r="A362" t="str">
        <f t="shared" si="56"/>
        <v>GUID-7040D6AE-009A-4F71-A27F-698B9F6A330D</v>
      </c>
      <c r="B362" t="str">
        <f t="shared" si="57"/>
        <v>To import files</v>
      </c>
      <c r="C362" t="s">
        <v>67</v>
      </c>
      <c r="E362" t="s">
        <v>433</v>
      </c>
    </row>
    <row r="363" spans="1:5" x14ac:dyDescent="0.25">
      <c r="A363" t="str">
        <f t="shared" si="56"/>
        <v>GUID-7040D6AE-009A-4F71-A27F-698B9F6A330D</v>
      </c>
      <c r="B363" t="str">
        <f t="shared" si="57"/>
        <v>To import files</v>
      </c>
      <c r="C363" t="s">
        <v>67</v>
      </c>
      <c r="E363" t="s">
        <v>418</v>
      </c>
    </row>
    <row r="364" spans="1:5" x14ac:dyDescent="0.25">
      <c r="A364" t="str">
        <f t="shared" si="56"/>
        <v>GUID-7040D6AE-009A-4F71-A27F-698B9F6A330D</v>
      </c>
      <c r="B364" t="str">
        <f t="shared" si="57"/>
        <v>To import files</v>
      </c>
      <c r="C364" t="s">
        <v>67</v>
      </c>
      <c r="E364" t="s">
        <v>416</v>
      </c>
    </row>
    <row r="365" spans="1:5" x14ac:dyDescent="0.25">
      <c r="A365" t="str">
        <f t="shared" si="56"/>
        <v>GUID-7040D6AE-009A-4F71-A27F-698B9F6A330D</v>
      </c>
      <c r="B365" t="str">
        <f t="shared" si="57"/>
        <v>To import files</v>
      </c>
      <c r="C365" t="s">
        <v>67</v>
      </c>
      <c r="E365" t="s">
        <v>419</v>
      </c>
    </row>
    <row r="366" spans="1:5" x14ac:dyDescent="0.25">
      <c r="A366" t="str">
        <f t="shared" si="56"/>
        <v>GUID-7040D6AE-009A-4F71-A27F-698B9F6A330D</v>
      </c>
      <c r="B366" t="str">
        <f t="shared" si="57"/>
        <v>To import files</v>
      </c>
      <c r="C366" t="s">
        <v>67</v>
      </c>
      <c r="E366" t="s">
        <v>420</v>
      </c>
    </row>
    <row r="367" spans="1:5" x14ac:dyDescent="0.25">
      <c r="A367" t="str">
        <f t="shared" si="56"/>
        <v>GUID-7040D6AE-009A-4F71-A27F-698B9F6A330D</v>
      </c>
      <c r="B367" t="str">
        <f t="shared" si="57"/>
        <v>To import files</v>
      </c>
      <c r="C367" t="s">
        <v>67</v>
      </c>
      <c r="E367" t="s">
        <v>421</v>
      </c>
    </row>
    <row r="368" spans="1:5" x14ac:dyDescent="0.25">
      <c r="A368" t="str">
        <f t="shared" si="56"/>
        <v>GUID-7040D6AE-009A-4F71-A27F-698B9F6A330D</v>
      </c>
      <c r="B368" t="str">
        <f t="shared" si="57"/>
        <v>To import files</v>
      </c>
      <c r="C368" t="s">
        <v>67</v>
      </c>
      <c r="E368" t="s">
        <v>422</v>
      </c>
    </row>
    <row r="369" spans="1:5" x14ac:dyDescent="0.25">
      <c r="A369" t="str">
        <f t="shared" si="56"/>
        <v>GUID-7040D6AE-009A-4F71-A27F-698B9F6A330D</v>
      </c>
      <c r="B369" t="str">
        <f t="shared" si="57"/>
        <v>To import files</v>
      </c>
      <c r="C369" t="s">
        <v>67</v>
      </c>
      <c r="E369" t="s">
        <v>423</v>
      </c>
    </row>
    <row r="370" spans="1:5" x14ac:dyDescent="0.25">
      <c r="A370" t="str">
        <f t="shared" si="56"/>
        <v>GUID-7040D6AE-009A-4F71-A27F-698B9F6A330D</v>
      </c>
      <c r="B370" t="str">
        <f t="shared" si="57"/>
        <v>To import files</v>
      </c>
      <c r="C370" t="s">
        <v>67</v>
      </c>
      <c r="E370" t="s">
        <v>424</v>
      </c>
    </row>
    <row r="371" spans="1:5" x14ac:dyDescent="0.25">
      <c r="A371" t="str">
        <f t="shared" si="56"/>
        <v>GUID-7040D6AE-009A-4F71-A27F-698B9F6A330D</v>
      </c>
      <c r="B371" t="str">
        <f t="shared" si="57"/>
        <v>To import files</v>
      </c>
      <c r="C371" t="s">
        <v>67</v>
      </c>
      <c r="E371" t="s">
        <v>425</v>
      </c>
    </row>
    <row r="372" spans="1:5" x14ac:dyDescent="0.25">
      <c r="A372" t="str">
        <f t="shared" si="56"/>
        <v>GUID-7040D6AE-009A-4F71-A27F-698B9F6A330D</v>
      </c>
      <c r="B372" t="str">
        <f t="shared" si="57"/>
        <v>To import files</v>
      </c>
      <c r="C372" t="s">
        <v>67</v>
      </c>
      <c r="E372" t="s">
        <v>426</v>
      </c>
    </row>
    <row r="373" spans="1:5" x14ac:dyDescent="0.25">
      <c r="A373" t="str">
        <f t="shared" si="56"/>
        <v>GUID-7040D6AE-009A-4F71-A27F-698B9F6A330D</v>
      </c>
      <c r="B373" t="str">
        <f t="shared" si="57"/>
        <v>To import files</v>
      </c>
      <c r="C373" t="s">
        <v>67</v>
      </c>
      <c r="E373" t="s">
        <v>427</v>
      </c>
    </row>
    <row r="374" spans="1:5" x14ac:dyDescent="0.25">
      <c r="A374" t="str">
        <f t="shared" si="56"/>
        <v>GUID-7040D6AE-009A-4F71-A27F-698B9F6A330D</v>
      </c>
      <c r="B374" t="str">
        <f t="shared" si="57"/>
        <v>To import files</v>
      </c>
      <c r="C374" t="s">
        <v>67</v>
      </c>
      <c r="E374" t="s">
        <v>428</v>
      </c>
    </row>
    <row r="375" spans="1:5" x14ac:dyDescent="0.25">
      <c r="A375" t="str">
        <f t="shared" si="56"/>
        <v>GUID-7040D6AE-009A-4F71-A27F-698B9F6A330D</v>
      </c>
      <c r="B375" t="str">
        <f t="shared" si="57"/>
        <v>To import files</v>
      </c>
      <c r="C375" t="s">
        <v>67</v>
      </c>
      <c r="E375" t="s">
        <v>429</v>
      </c>
    </row>
    <row r="376" spans="1:5" x14ac:dyDescent="0.25">
      <c r="A376" t="str">
        <f t="shared" si="56"/>
        <v>GUID-7040D6AE-009A-4F71-A27F-698B9F6A330D</v>
      </c>
      <c r="B376" t="str">
        <f t="shared" si="57"/>
        <v>To import files</v>
      </c>
      <c r="C376" t="s">
        <v>67</v>
      </c>
      <c r="E376" t="s">
        <v>430</v>
      </c>
    </row>
    <row r="377" spans="1:5" x14ac:dyDescent="0.25">
      <c r="A377" t="str">
        <f t="shared" si="56"/>
        <v>GUID-7040D6AE-009A-4F71-A27F-698B9F6A330D</v>
      </c>
      <c r="B377" t="str">
        <f t="shared" si="57"/>
        <v>To import files</v>
      </c>
      <c r="C377" t="s">
        <v>67</v>
      </c>
      <c r="E377" t="s">
        <v>431</v>
      </c>
    </row>
    <row r="378" spans="1:5" x14ac:dyDescent="0.25">
      <c r="A378" t="str">
        <f t="shared" si="56"/>
        <v>GUID-7040D6AE-009A-4F71-A27F-698B9F6A330D</v>
      </c>
      <c r="B378" t="str">
        <f t="shared" si="57"/>
        <v>To import files</v>
      </c>
      <c r="C378" t="s">
        <v>67</v>
      </c>
      <c r="E378" t="s">
        <v>434</v>
      </c>
    </row>
    <row r="379" spans="1:5" x14ac:dyDescent="0.25">
      <c r="A379" t="str">
        <f t="shared" si="56"/>
        <v>GUID-7040D6AE-009A-4F71-A27F-698B9F6A330D</v>
      </c>
      <c r="B379" t="str">
        <f t="shared" si="57"/>
        <v>To import files</v>
      </c>
      <c r="C379" t="s">
        <v>67</v>
      </c>
      <c r="E379" t="s">
        <v>435</v>
      </c>
    </row>
    <row r="380" spans="1:5" x14ac:dyDescent="0.25">
      <c r="A380" t="str">
        <f t="shared" si="56"/>
        <v>GUID-7040D6AE-009A-4F71-A27F-698B9F6A330D</v>
      </c>
      <c r="B380" t="str">
        <f t="shared" si="57"/>
        <v>To import files</v>
      </c>
      <c r="C380" t="s">
        <v>67</v>
      </c>
      <c r="E380" t="s">
        <v>436</v>
      </c>
    </row>
    <row r="381" spans="1:5" x14ac:dyDescent="0.25">
      <c r="A381" t="str">
        <f t="shared" si="56"/>
        <v>GUID-7040D6AE-009A-4F71-A27F-698B9F6A330D</v>
      </c>
      <c r="B381" t="str">
        <f t="shared" si="57"/>
        <v>To import files</v>
      </c>
      <c r="C381" t="s">
        <v>67</v>
      </c>
      <c r="E381" t="s">
        <v>403</v>
      </c>
    </row>
    <row r="382" spans="1:5" x14ac:dyDescent="0.25">
      <c r="A382" s="3" t="s">
        <v>437</v>
      </c>
      <c r="B382" t="s">
        <v>438</v>
      </c>
    </row>
    <row r="383" spans="1:5" x14ac:dyDescent="0.25">
      <c r="A383" t="str">
        <f>A382</f>
        <v>GUID-22748FEE-EBFA-43C9-B702-D4BF843D1217</v>
      </c>
      <c r="B383" t="str">
        <f>B382</f>
        <v>Working with imported geometry</v>
      </c>
      <c r="C383" t="s">
        <v>67</v>
      </c>
      <c r="D383" t="s">
        <v>415</v>
      </c>
      <c r="E383" t="s">
        <v>391</v>
      </c>
    </row>
    <row r="384" spans="1:5" x14ac:dyDescent="0.25">
      <c r="A384" s="3" t="s">
        <v>439</v>
      </c>
      <c r="B384" t="s">
        <v>440</v>
      </c>
    </row>
    <row r="385" spans="1:5" x14ac:dyDescent="0.25">
      <c r="A385" t="str">
        <f t="shared" ref="A385:A389" si="58">A384</f>
        <v>GUID-47ACA735-CF70-44B2-8005-2E36FAF94E01</v>
      </c>
      <c r="B385" t="str">
        <f t="shared" ref="B385:B389" si="59">B384</f>
        <v>Import wizard</v>
      </c>
      <c r="C385" t="s">
        <v>67</v>
      </c>
      <c r="D385" t="s">
        <v>415</v>
      </c>
      <c r="E385" t="s">
        <v>441</v>
      </c>
    </row>
    <row r="386" spans="1:5" x14ac:dyDescent="0.25">
      <c r="A386" t="str">
        <f t="shared" si="58"/>
        <v>GUID-47ACA735-CF70-44B2-8005-2E36FAF94E01</v>
      </c>
      <c r="B386" t="str">
        <f t="shared" si="59"/>
        <v>Import wizard</v>
      </c>
      <c r="C386" t="s">
        <v>67</v>
      </c>
      <c r="E386" t="s">
        <v>442</v>
      </c>
    </row>
    <row r="387" spans="1:5" x14ac:dyDescent="0.25">
      <c r="A387" t="str">
        <f t="shared" si="58"/>
        <v>GUID-47ACA735-CF70-44B2-8005-2E36FAF94E01</v>
      </c>
      <c r="B387" t="str">
        <f t="shared" si="59"/>
        <v>Import wizard</v>
      </c>
      <c r="C387" t="s">
        <v>67</v>
      </c>
      <c r="E387" t="s">
        <v>443</v>
      </c>
    </row>
    <row r="388" spans="1:5" x14ac:dyDescent="0.25">
      <c r="A388" t="str">
        <f t="shared" si="58"/>
        <v>GUID-47ACA735-CF70-44B2-8005-2E36FAF94E01</v>
      </c>
      <c r="B388" t="str">
        <f t="shared" si="59"/>
        <v>Import wizard</v>
      </c>
      <c r="C388" t="s">
        <v>67</v>
      </c>
      <c r="E388" t="s">
        <v>444</v>
      </c>
    </row>
    <row r="389" spans="1:5" x14ac:dyDescent="0.25">
      <c r="A389" t="str">
        <f t="shared" si="58"/>
        <v>GUID-47ACA735-CF70-44B2-8005-2E36FAF94E01</v>
      </c>
      <c r="B389" t="str">
        <f t="shared" si="59"/>
        <v>Import wizard</v>
      </c>
      <c r="C389" t="s">
        <v>67</v>
      </c>
      <c r="E389" t="s">
        <v>391</v>
      </c>
    </row>
    <row r="390" spans="1:5" x14ac:dyDescent="0.25">
      <c r="A390" s="3" t="s">
        <v>445</v>
      </c>
      <c r="B390" t="s">
        <v>446</v>
      </c>
    </row>
    <row r="391" spans="1:5" x14ac:dyDescent="0.25">
      <c r="A391" t="str">
        <f t="shared" ref="A391:A392" si="60">A390</f>
        <v>GUID-5EA2162D-945B-4999-8F84-C60480BF5257</v>
      </c>
      <c r="B391" t="str">
        <f t="shared" ref="B391:B392" si="61">B390</f>
        <v>Import Results page</v>
      </c>
      <c r="C391" t="s">
        <v>67</v>
      </c>
      <c r="D391" t="s">
        <v>447</v>
      </c>
      <c r="E391" t="s">
        <v>433</v>
      </c>
    </row>
    <row r="392" spans="1:5" x14ac:dyDescent="0.25">
      <c r="A392" t="str">
        <f t="shared" si="60"/>
        <v>GUID-5EA2162D-945B-4999-8F84-C60480BF5257</v>
      </c>
      <c r="B392" t="str">
        <f t="shared" si="61"/>
        <v>Import Results page</v>
      </c>
      <c r="C392" t="s">
        <v>67</v>
      </c>
      <c r="D392" t="s">
        <v>440</v>
      </c>
      <c r="E392" t="s">
        <v>433</v>
      </c>
    </row>
    <row r="393" spans="1:5" x14ac:dyDescent="0.25">
      <c r="A393" s="3" t="s">
        <v>448</v>
      </c>
      <c r="B393" t="s">
        <v>449</v>
      </c>
    </row>
    <row r="394" spans="1:5" x14ac:dyDescent="0.25">
      <c r="A394" t="str">
        <f t="shared" ref="A394:A397" si="62">A393</f>
        <v>GUID-0EAC855C-BE46-437A-86D4-AABCF33BF91A</v>
      </c>
      <c r="B394" t="str">
        <f t="shared" ref="B394:B397" si="63">B393</f>
        <v>Stock Type page</v>
      </c>
      <c r="C394" t="s">
        <v>67</v>
      </c>
      <c r="D394" t="s">
        <v>450</v>
      </c>
      <c r="E394" t="s">
        <v>451</v>
      </c>
    </row>
    <row r="395" spans="1:5" x14ac:dyDescent="0.25">
      <c r="A395" t="str">
        <f t="shared" si="62"/>
        <v>GUID-0EAC855C-BE46-437A-86D4-AABCF33BF91A</v>
      </c>
      <c r="B395" t="str">
        <f t="shared" si="63"/>
        <v>Stock Type page</v>
      </c>
      <c r="C395" t="s">
        <v>67</v>
      </c>
      <c r="D395" t="s">
        <v>452</v>
      </c>
      <c r="E395" t="s">
        <v>451</v>
      </c>
    </row>
    <row r="396" spans="1:5" x14ac:dyDescent="0.25">
      <c r="A396" t="str">
        <f t="shared" si="62"/>
        <v>GUID-0EAC855C-BE46-437A-86D4-AABCF33BF91A</v>
      </c>
      <c r="B396" t="str">
        <f t="shared" si="63"/>
        <v>Stock Type page</v>
      </c>
      <c r="C396" t="s">
        <v>67</v>
      </c>
      <c r="D396" t="s">
        <v>453</v>
      </c>
      <c r="E396" t="s">
        <v>454</v>
      </c>
    </row>
    <row r="397" spans="1:5" x14ac:dyDescent="0.25">
      <c r="A397" t="str">
        <f t="shared" si="62"/>
        <v>GUID-0EAC855C-BE46-437A-86D4-AABCF33BF91A</v>
      </c>
      <c r="B397" t="str">
        <f t="shared" si="63"/>
        <v>Stock Type page</v>
      </c>
      <c r="C397" t="s">
        <v>67</v>
      </c>
      <c r="D397" t="s">
        <v>440</v>
      </c>
      <c r="E397" t="s">
        <v>433</v>
      </c>
    </row>
    <row r="398" spans="1:5" x14ac:dyDescent="0.25">
      <c r="A398" s="3" t="s">
        <v>455</v>
      </c>
      <c r="B398" t="s">
        <v>456</v>
      </c>
    </row>
    <row r="399" spans="1:5" x14ac:dyDescent="0.25">
      <c r="A399" t="str">
        <f>A398</f>
        <v>GUID-C83AB68D-59B3-46E6-8C2C-D00017D1C577</v>
      </c>
      <c r="B399" t="str">
        <f>B398</f>
        <v>Select Round Stock Center page</v>
      </c>
      <c r="C399" t="s">
        <v>67</v>
      </c>
      <c r="D399" t="s">
        <v>440</v>
      </c>
      <c r="E399" t="s">
        <v>433</v>
      </c>
    </row>
    <row r="400" spans="1:5" x14ac:dyDescent="0.25">
      <c r="A400" s="3" t="s">
        <v>457</v>
      </c>
      <c r="B400" t="s">
        <v>458</v>
      </c>
    </row>
    <row r="401" spans="1:5" x14ac:dyDescent="0.25">
      <c r="A401" t="str">
        <f>A400</f>
        <v>GUID-C36C5F8C-730B-4D6B-A012-ED699D9A8E73</v>
      </c>
      <c r="B401" t="str">
        <f>B400</f>
        <v>Pick Initial Setup XYZ Location page</v>
      </c>
      <c r="C401" t="s">
        <v>67</v>
      </c>
      <c r="D401" t="s">
        <v>440</v>
      </c>
      <c r="E401" t="s">
        <v>433</v>
      </c>
    </row>
    <row r="402" spans="1:5" x14ac:dyDescent="0.25">
      <c r="A402" s="3" t="s">
        <v>459</v>
      </c>
      <c r="B402" t="s">
        <v>460</v>
      </c>
    </row>
    <row r="403" spans="1:5" x14ac:dyDescent="0.25">
      <c r="A403" t="str">
        <f t="shared" ref="A403:A404" si="64">A402</f>
        <v>GUID-E68D0081-511B-467C-92BE-63E52D0842AD</v>
      </c>
      <c r="B403" t="str">
        <f t="shared" ref="B403:B404" si="65">B402</f>
        <v>Import Using Exchange</v>
      </c>
      <c r="C403" t="s">
        <v>67</v>
      </c>
      <c r="D403" t="s">
        <v>415</v>
      </c>
      <c r="E403" t="s">
        <v>461</v>
      </c>
    </row>
    <row r="404" spans="1:5" x14ac:dyDescent="0.25">
      <c r="A404" t="str">
        <f t="shared" si="64"/>
        <v>GUID-E68D0081-511B-467C-92BE-63E52D0842AD</v>
      </c>
      <c r="B404" t="str">
        <f t="shared" si="65"/>
        <v>Import Using Exchange</v>
      </c>
      <c r="C404" t="s">
        <v>67</v>
      </c>
      <c r="E404" t="s">
        <v>391</v>
      </c>
    </row>
    <row r="405" spans="1:5" x14ac:dyDescent="0.25">
      <c r="A405" s="3" t="s">
        <v>462</v>
      </c>
      <c r="B405" t="s">
        <v>463</v>
      </c>
    </row>
    <row r="406" spans="1:5" x14ac:dyDescent="0.25">
      <c r="A406" t="str">
        <f>A405</f>
        <v>GUID-7EA56F1B-C55C-4E68-9F6E-9B8FEA817BBF</v>
      </c>
      <c r="B406" t="str">
        <f>B405</f>
        <v>Importing PDF files</v>
      </c>
      <c r="C406" t="s">
        <v>67</v>
      </c>
      <c r="D406" t="s">
        <v>460</v>
      </c>
      <c r="E406" t="s">
        <v>418</v>
      </c>
    </row>
    <row r="407" spans="1:5" x14ac:dyDescent="0.25">
      <c r="A407" s="3" t="s">
        <v>464</v>
      </c>
      <c r="B407" t="s">
        <v>465</v>
      </c>
    </row>
    <row r="408" spans="1:5" x14ac:dyDescent="0.25">
      <c r="A408" t="str">
        <f>A407</f>
        <v>GUID-0E418C06-7172-4B62-BA11-01E344170C80</v>
      </c>
      <c r="B408" t="str">
        <f>B407</f>
        <v>Importing PowerShape files</v>
      </c>
      <c r="C408" t="s">
        <v>67</v>
      </c>
      <c r="D408" t="s">
        <v>415</v>
      </c>
      <c r="E408" t="s">
        <v>391</v>
      </c>
    </row>
    <row r="409" spans="1:5" x14ac:dyDescent="0.25">
      <c r="A409" s="3" t="s">
        <v>466</v>
      </c>
      <c r="B409" t="s">
        <v>467</v>
      </c>
    </row>
    <row r="410" spans="1:5" x14ac:dyDescent="0.25">
      <c r="A410" t="str">
        <f t="shared" ref="A410:A411" si="66">A409</f>
        <v>GUID-8FEC16D9-6935-4135-B0FE-069016E49A00</v>
      </c>
      <c r="B410" t="str">
        <f t="shared" ref="B410:B411" si="67">B409</f>
        <v>Importing AutoCAD files</v>
      </c>
      <c r="C410" t="s">
        <v>468</v>
      </c>
      <c r="D410" t="s">
        <v>469</v>
      </c>
      <c r="E410" t="s">
        <v>470</v>
      </c>
    </row>
    <row r="411" spans="1:5" x14ac:dyDescent="0.25">
      <c r="A411" t="str">
        <f t="shared" si="66"/>
        <v>GUID-8FEC16D9-6935-4135-B0FE-069016E49A00</v>
      </c>
      <c r="B411" t="str">
        <f t="shared" si="67"/>
        <v>Importing AutoCAD files</v>
      </c>
      <c r="C411" t="s">
        <v>67</v>
      </c>
      <c r="D411" t="s">
        <v>415</v>
      </c>
      <c r="E411" t="s">
        <v>391</v>
      </c>
    </row>
    <row r="412" spans="1:5" x14ac:dyDescent="0.25">
      <c r="A412" s="3" t="s">
        <v>471</v>
      </c>
      <c r="B412" t="s">
        <v>472</v>
      </c>
    </row>
    <row r="413" spans="1:5" x14ac:dyDescent="0.25">
      <c r="A413" t="str">
        <f t="shared" ref="A413:A417" si="68">A412</f>
        <v>GUID-A58D1397-27BF-4DD1-8A6F-9F39B860E4F3</v>
      </c>
      <c r="B413" t="str">
        <f t="shared" ref="B413:B417" si="69">B412</f>
        <v>Importing IGES files</v>
      </c>
      <c r="C413" t="s">
        <v>67</v>
      </c>
      <c r="D413" t="s">
        <v>473</v>
      </c>
      <c r="E413" t="s">
        <v>474</v>
      </c>
    </row>
    <row r="414" spans="1:5" x14ac:dyDescent="0.25">
      <c r="A414" t="str">
        <f t="shared" si="68"/>
        <v>GUID-A58D1397-27BF-4DD1-8A6F-9F39B860E4F3</v>
      </c>
      <c r="B414" t="str">
        <f t="shared" si="69"/>
        <v>Importing IGES files</v>
      </c>
      <c r="C414" t="s">
        <v>67</v>
      </c>
      <c r="D414" t="s">
        <v>475</v>
      </c>
      <c r="E414" t="s">
        <v>476</v>
      </c>
    </row>
    <row r="415" spans="1:5" x14ac:dyDescent="0.25">
      <c r="A415" t="str">
        <f t="shared" si="68"/>
        <v>GUID-A58D1397-27BF-4DD1-8A6F-9F39B860E4F3</v>
      </c>
      <c r="B415" t="str">
        <f t="shared" si="69"/>
        <v>Importing IGES files</v>
      </c>
      <c r="C415" t="s">
        <v>67</v>
      </c>
      <c r="D415" t="s">
        <v>415</v>
      </c>
      <c r="E415" t="s">
        <v>476</v>
      </c>
    </row>
    <row r="416" spans="1:5" x14ac:dyDescent="0.25">
      <c r="A416" t="str">
        <f t="shared" si="68"/>
        <v>GUID-A58D1397-27BF-4DD1-8A6F-9F39B860E4F3</v>
      </c>
      <c r="B416" t="str">
        <f t="shared" si="69"/>
        <v>Importing IGES files</v>
      </c>
      <c r="C416" t="s">
        <v>67</v>
      </c>
      <c r="E416" t="s">
        <v>474</v>
      </c>
    </row>
    <row r="417" spans="1:5" x14ac:dyDescent="0.25">
      <c r="A417" t="str">
        <f t="shared" si="68"/>
        <v>GUID-A58D1397-27BF-4DD1-8A6F-9F39B860E4F3</v>
      </c>
      <c r="B417" t="str">
        <f t="shared" si="69"/>
        <v>Importing IGES files</v>
      </c>
      <c r="C417" t="s">
        <v>67</v>
      </c>
      <c r="E417" t="s">
        <v>391</v>
      </c>
    </row>
    <row r="418" spans="1:5" x14ac:dyDescent="0.25">
      <c r="A418" s="3" t="s">
        <v>477</v>
      </c>
      <c r="B418" t="s">
        <v>478</v>
      </c>
    </row>
    <row r="419" spans="1:5" x14ac:dyDescent="0.25">
      <c r="A419" t="str">
        <f>A418</f>
        <v>GUID-234CCEF6-4569-4ACB-984E-D93088516AF4</v>
      </c>
      <c r="B419" t="str">
        <f>B418</f>
        <v>AutoCAD IGES Export settings</v>
      </c>
      <c r="C419" t="s">
        <v>67</v>
      </c>
      <c r="D419" t="s">
        <v>472</v>
      </c>
      <c r="E419" t="s">
        <v>420</v>
      </c>
    </row>
    <row r="420" spans="1:5" x14ac:dyDescent="0.25">
      <c r="A420" s="3" t="s">
        <v>479</v>
      </c>
      <c r="B420" t="s">
        <v>480</v>
      </c>
    </row>
    <row r="421" spans="1:5" x14ac:dyDescent="0.25">
      <c r="A421" t="str">
        <f>A420</f>
        <v>GUID-7B1919FB-D18E-444B-AF78-3BA5F52A4328</v>
      </c>
      <c r="B421" t="str">
        <f>B420</f>
        <v>SolidWorks IGES Export settings</v>
      </c>
      <c r="C421" t="s">
        <v>67</v>
      </c>
      <c r="D421" t="s">
        <v>472</v>
      </c>
      <c r="E421" t="s">
        <v>420</v>
      </c>
    </row>
    <row r="422" spans="1:5" x14ac:dyDescent="0.25">
      <c r="A422" s="3" t="s">
        <v>481</v>
      </c>
      <c r="B422" t="s">
        <v>482</v>
      </c>
    </row>
    <row r="423" spans="1:5" x14ac:dyDescent="0.25">
      <c r="A423" t="str">
        <f>A422</f>
        <v>GUID-1BC2573F-5AF4-44EE-A039-8567DE462E9C</v>
      </c>
      <c r="B423" t="str">
        <f>B422</f>
        <v>Importing Parasolid files</v>
      </c>
      <c r="C423" t="s">
        <v>67</v>
      </c>
      <c r="D423" t="s">
        <v>415</v>
      </c>
      <c r="E423" t="s">
        <v>391</v>
      </c>
    </row>
    <row r="424" spans="1:5" x14ac:dyDescent="0.25">
      <c r="A424" s="3" t="s">
        <v>483</v>
      </c>
      <c r="B424" t="s">
        <v>484</v>
      </c>
    </row>
    <row r="425" spans="1:5" x14ac:dyDescent="0.25">
      <c r="A425" t="str">
        <f>A424</f>
        <v>GUID-F69E9217-6457-4C87-978C-E59731168428</v>
      </c>
      <c r="B425" t="str">
        <f>B424</f>
        <v>Importing ACIS files</v>
      </c>
      <c r="C425" t="s">
        <v>67</v>
      </c>
      <c r="D425" t="s">
        <v>415</v>
      </c>
      <c r="E425" t="s">
        <v>391</v>
      </c>
    </row>
    <row r="426" spans="1:5" x14ac:dyDescent="0.25">
      <c r="A426" s="3" t="s">
        <v>485</v>
      </c>
      <c r="B426" t="s">
        <v>486</v>
      </c>
    </row>
    <row r="427" spans="1:5" x14ac:dyDescent="0.25">
      <c r="A427" t="str">
        <f t="shared" ref="A427:A428" si="70">A426</f>
        <v>GUID-421D7DA6-05BF-4BD5-86F8-38B966145381</v>
      </c>
      <c r="B427" t="str">
        <f t="shared" ref="B427:B428" si="71">B426</f>
        <v>Importing SolidWorks files</v>
      </c>
      <c r="C427" t="s">
        <v>67</v>
      </c>
      <c r="D427" t="s">
        <v>415</v>
      </c>
      <c r="E427" t="s">
        <v>487</v>
      </c>
    </row>
    <row r="428" spans="1:5" x14ac:dyDescent="0.25">
      <c r="A428" t="str">
        <f t="shared" si="70"/>
        <v>GUID-421D7DA6-05BF-4BD5-86F8-38B966145381</v>
      </c>
      <c r="B428" t="str">
        <f t="shared" si="71"/>
        <v>Importing SolidWorks files</v>
      </c>
      <c r="C428" t="s">
        <v>67</v>
      </c>
      <c r="E428" t="s">
        <v>391</v>
      </c>
    </row>
    <row r="429" spans="1:5" x14ac:dyDescent="0.25">
      <c r="A429" s="3" t="s">
        <v>488</v>
      </c>
      <c r="B429" t="s">
        <v>489</v>
      </c>
    </row>
    <row r="430" spans="1:5" x14ac:dyDescent="0.25">
      <c r="A430" t="str">
        <f>A429</f>
        <v>GUID-50865A5A-9C72-4702-98DB-AC75C84EFE11</v>
      </c>
      <c r="B430" t="str">
        <f>B429</f>
        <v>Solid Source File dialog</v>
      </c>
      <c r="C430" t="s">
        <v>67</v>
      </c>
      <c r="D430" t="s">
        <v>486</v>
      </c>
      <c r="E430" t="s">
        <v>423</v>
      </c>
    </row>
    <row r="431" spans="1:5" x14ac:dyDescent="0.25">
      <c r="A431" s="3" t="s">
        <v>490</v>
      </c>
      <c r="B431" t="s">
        <v>491</v>
      </c>
    </row>
    <row r="432" spans="1:5" x14ac:dyDescent="0.25">
      <c r="A432" t="str">
        <f t="shared" ref="A432:A433" si="72">A431</f>
        <v>GUID-46E5BD85-EB2E-47EE-AA29-A0F0DAF12854</v>
      </c>
      <c r="B432" t="str">
        <f t="shared" ref="B432:B433" si="73">B431</f>
        <v>Importing SolidWorks assemblies</v>
      </c>
      <c r="C432" t="s">
        <v>67</v>
      </c>
      <c r="D432" t="s">
        <v>492</v>
      </c>
      <c r="E432" t="s">
        <v>423</v>
      </c>
    </row>
    <row r="433" spans="1:5" x14ac:dyDescent="0.25">
      <c r="A433" t="str">
        <f t="shared" si="72"/>
        <v>GUID-46E5BD85-EB2E-47EE-AA29-A0F0DAF12854</v>
      </c>
      <c r="B433" t="str">
        <f t="shared" si="73"/>
        <v>Importing SolidWorks assemblies</v>
      </c>
      <c r="C433" t="s">
        <v>67</v>
      </c>
      <c r="D433" t="s">
        <v>415</v>
      </c>
      <c r="E433" t="s">
        <v>391</v>
      </c>
    </row>
    <row r="434" spans="1:5" x14ac:dyDescent="0.25">
      <c r="A434" s="3" t="s">
        <v>493</v>
      </c>
      <c r="B434" t="s">
        <v>494</v>
      </c>
    </row>
    <row r="435" spans="1:5" x14ac:dyDescent="0.25">
      <c r="A435" t="str">
        <f t="shared" ref="A435:A438" si="74">A434</f>
        <v>GUID-9894B402-FB1D-46AE-BF3F-FB0E6A4F2D87</v>
      </c>
      <c r="B435" t="str">
        <f t="shared" ref="B435:B438" si="75">B434</f>
        <v>Importing CATIA V4 files</v>
      </c>
      <c r="C435" t="s">
        <v>67</v>
      </c>
      <c r="D435" t="s">
        <v>495</v>
      </c>
      <c r="E435" t="s">
        <v>496</v>
      </c>
    </row>
    <row r="436" spans="1:5" x14ac:dyDescent="0.25">
      <c r="A436" t="str">
        <f t="shared" si="74"/>
        <v>GUID-9894B402-FB1D-46AE-BF3F-FB0E6A4F2D87</v>
      </c>
      <c r="B436" t="str">
        <f t="shared" si="75"/>
        <v>Importing CATIA V4 files</v>
      </c>
      <c r="C436" t="s">
        <v>67</v>
      </c>
      <c r="D436" t="s">
        <v>495</v>
      </c>
      <c r="E436" t="s">
        <v>496</v>
      </c>
    </row>
    <row r="437" spans="1:5" x14ac:dyDescent="0.25">
      <c r="A437" t="str">
        <f t="shared" si="74"/>
        <v>GUID-9894B402-FB1D-46AE-BF3F-FB0E6A4F2D87</v>
      </c>
      <c r="B437" t="str">
        <f t="shared" si="75"/>
        <v>Importing CATIA V4 files</v>
      </c>
      <c r="C437" t="s">
        <v>67</v>
      </c>
      <c r="D437" t="s">
        <v>495</v>
      </c>
      <c r="E437" t="s">
        <v>496</v>
      </c>
    </row>
    <row r="438" spans="1:5" x14ac:dyDescent="0.25">
      <c r="A438" t="str">
        <f t="shared" si="74"/>
        <v>GUID-9894B402-FB1D-46AE-BF3F-FB0E6A4F2D87</v>
      </c>
      <c r="B438" t="str">
        <f t="shared" si="75"/>
        <v>Importing CATIA V4 files</v>
      </c>
      <c r="C438" t="s">
        <v>67</v>
      </c>
      <c r="D438" t="s">
        <v>415</v>
      </c>
      <c r="E438" t="s">
        <v>391</v>
      </c>
    </row>
    <row r="439" spans="1:5" x14ac:dyDescent="0.25">
      <c r="A439" s="3" t="s">
        <v>497</v>
      </c>
      <c r="B439" t="s">
        <v>498</v>
      </c>
    </row>
    <row r="440" spans="1:5" x14ac:dyDescent="0.25">
      <c r="A440" t="str">
        <f>A439</f>
        <v>GUID-D25D5351-A23B-48F4-88CE-E106CDE7BB77</v>
      </c>
      <c r="B440" t="str">
        <f>B439</f>
        <v>Importing Autodesk Inventor files</v>
      </c>
      <c r="C440" t="s">
        <v>67</v>
      </c>
      <c r="D440" t="s">
        <v>415</v>
      </c>
      <c r="E440" t="s">
        <v>391</v>
      </c>
    </row>
    <row r="441" spans="1:5" x14ac:dyDescent="0.25">
      <c r="A441" s="3" t="s">
        <v>499</v>
      </c>
      <c r="B441" t="s">
        <v>500</v>
      </c>
    </row>
    <row r="442" spans="1:5" x14ac:dyDescent="0.25">
      <c r="A442" t="str">
        <f t="shared" ref="A442:A443" si="76">A441</f>
        <v>GUID-61FE54F6-0F47-4FB2-97FB-2A7BD3B316A0</v>
      </c>
      <c r="B442" t="str">
        <f t="shared" ref="B442:B443" si="77">B441</f>
        <v>Importing Pro/E files</v>
      </c>
      <c r="C442" t="s">
        <v>67</v>
      </c>
      <c r="D442" t="s">
        <v>501</v>
      </c>
      <c r="E442" t="s">
        <v>496</v>
      </c>
    </row>
    <row r="443" spans="1:5" x14ac:dyDescent="0.25">
      <c r="A443" t="str">
        <f t="shared" si="76"/>
        <v>GUID-61FE54F6-0F47-4FB2-97FB-2A7BD3B316A0</v>
      </c>
      <c r="B443" t="str">
        <f t="shared" si="77"/>
        <v>Importing Pro/E files</v>
      </c>
      <c r="C443" t="s">
        <v>67</v>
      </c>
      <c r="D443" t="s">
        <v>415</v>
      </c>
      <c r="E443" t="s">
        <v>391</v>
      </c>
    </row>
    <row r="444" spans="1:5" x14ac:dyDescent="0.25">
      <c r="A444" s="3" t="s">
        <v>502</v>
      </c>
      <c r="B444" t="s">
        <v>503</v>
      </c>
    </row>
    <row r="445" spans="1:5" x14ac:dyDescent="0.25">
      <c r="A445" t="str">
        <f>A444</f>
        <v>GUID-AB02638B-A29F-4DBC-B324-FA2375859590</v>
      </c>
      <c r="B445" t="str">
        <f>B444</f>
        <v>Importing CATIA V5 files</v>
      </c>
      <c r="C445" t="s">
        <v>67</v>
      </c>
      <c r="D445" t="s">
        <v>415</v>
      </c>
      <c r="E445" t="s">
        <v>391</v>
      </c>
    </row>
    <row r="446" spans="1:5" x14ac:dyDescent="0.25">
      <c r="A446" s="3" t="s">
        <v>504</v>
      </c>
      <c r="B446" t="s">
        <v>505</v>
      </c>
    </row>
    <row r="447" spans="1:5" x14ac:dyDescent="0.25">
      <c r="A447" t="str">
        <f t="shared" ref="A447:A448" si="78">A446</f>
        <v>GUID-F5081D31-6B3A-4329-A338-F947095BA0D2</v>
      </c>
      <c r="B447" t="str">
        <f t="shared" ref="B447:B448" si="79">B446</f>
        <v>Importing SolidEdge files</v>
      </c>
      <c r="C447" t="s">
        <v>67</v>
      </c>
      <c r="D447" t="s">
        <v>495</v>
      </c>
      <c r="E447" t="s">
        <v>496</v>
      </c>
    </row>
    <row r="448" spans="1:5" x14ac:dyDescent="0.25">
      <c r="A448" t="str">
        <f t="shared" si="78"/>
        <v>GUID-F5081D31-6B3A-4329-A338-F947095BA0D2</v>
      </c>
      <c r="B448" t="str">
        <f t="shared" si="79"/>
        <v>Importing SolidEdge files</v>
      </c>
      <c r="C448" t="s">
        <v>67</v>
      </c>
      <c r="D448" t="s">
        <v>415</v>
      </c>
      <c r="E448" t="s">
        <v>391</v>
      </c>
    </row>
    <row r="449" spans="1:5" x14ac:dyDescent="0.25">
      <c r="A449" s="3" t="s">
        <v>506</v>
      </c>
      <c r="B449" t="s">
        <v>507</v>
      </c>
    </row>
    <row r="450" spans="1:5" x14ac:dyDescent="0.25">
      <c r="A450" t="str">
        <f>A449</f>
        <v>GUID-B408D6A7-CC08-4A30-B82F-5E3786A74C86</v>
      </c>
      <c r="B450" t="str">
        <f>B449</f>
        <v>Importing NX (Unigraphics) files</v>
      </c>
      <c r="C450" t="s">
        <v>67</v>
      </c>
      <c r="D450" t="s">
        <v>415</v>
      </c>
      <c r="E450" t="s">
        <v>391</v>
      </c>
    </row>
    <row r="451" spans="1:5" x14ac:dyDescent="0.25">
      <c r="A451" s="3" t="s">
        <v>508</v>
      </c>
      <c r="B451" t="s">
        <v>509</v>
      </c>
    </row>
    <row r="452" spans="1:5" x14ac:dyDescent="0.25">
      <c r="A452" t="str">
        <f t="shared" ref="A452:A453" si="80">A451</f>
        <v>GUID-45865C22-C8D9-4893-9B9C-80CF9F772250</v>
      </c>
      <c r="B452" t="str">
        <f t="shared" ref="B452:B453" si="81">B451</f>
        <v>Importing STEP files</v>
      </c>
      <c r="C452" t="s">
        <v>67</v>
      </c>
      <c r="D452" t="s">
        <v>495</v>
      </c>
      <c r="E452" t="s">
        <v>496</v>
      </c>
    </row>
    <row r="453" spans="1:5" x14ac:dyDescent="0.25">
      <c r="A453" t="str">
        <f t="shared" si="80"/>
        <v>GUID-45865C22-C8D9-4893-9B9C-80CF9F772250</v>
      </c>
      <c r="B453" t="str">
        <f t="shared" si="81"/>
        <v>Importing STEP files</v>
      </c>
      <c r="C453" t="s">
        <v>67</v>
      </c>
      <c r="D453" t="s">
        <v>415</v>
      </c>
      <c r="E453" t="s">
        <v>391</v>
      </c>
    </row>
    <row r="454" spans="1:5" x14ac:dyDescent="0.25">
      <c r="A454" s="3" t="s">
        <v>510</v>
      </c>
      <c r="B454" t="s">
        <v>511</v>
      </c>
    </row>
    <row r="455" spans="1:5" x14ac:dyDescent="0.25">
      <c r="A455" t="str">
        <f>A454</f>
        <v>GUID-4DD6DED3-D197-479C-B266-7D9C3EC64609</v>
      </c>
      <c r="B455" t="str">
        <f>B454</f>
        <v>Importing STL files</v>
      </c>
      <c r="C455" t="s">
        <v>67</v>
      </c>
      <c r="D455" t="s">
        <v>415</v>
      </c>
      <c r="E455" t="s">
        <v>391</v>
      </c>
    </row>
    <row r="456" spans="1:5" x14ac:dyDescent="0.25">
      <c r="A456" s="3" t="s">
        <v>512</v>
      </c>
      <c r="B456" t="s">
        <v>513</v>
      </c>
    </row>
    <row r="457" spans="1:5" x14ac:dyDescent="0.25">
      <c r="A457" t="str">
        <f t="shared" ref="A457:A458" si="82">A456</f>
        <v>GUID-BC6FD29D-404F-4E86-A4A7-7B037A5C620C</v>
      </c>
      <c r="B457" t="str">
        <f t="shared" ref="B457:B458" si="83">B456</f>
        <v>Importing DMT files</v>
      </c>
      <c r="C457" t="s">
        <v>67</v>
      </c>
      <c r="D457" t="s">
        <v>514</v>
      </c>
      <c r="E457" t="s">
        <v>434</v>
      </c>
    </row>
    <row r="458" spans="1:5" x14ac:dyDescent="0.25">
      <c r="A458" t="str">
        <f t="shared" si="82"/>
        <v>GUID-BC6FD29D-404F-4E86-A4A7-7B037A5C620C</v>
      </c>
      <c r="B458" t="str">
        <f t="shared" si="83"/>
        <v>Importing DMT files</v>
      </c>
      <c r="C458" t="s">
        <v>67</v>
      </c>
      <c r="D458" t="s">
        <v>415</v>
      </c>
      <c r="E458" t="s">
        <v>391</v>
      </c>
    </row>
    <row r="459" spans="1:5" x14ac:dyDescent="0.25">
      <c r="A459" s="3" t="s">
        <v>515</v>
      </c>
      <c r="B459" t="s">
        <v>516</v>
      </c>
    </row>
    <row r="460" spans="1:5" x14ac:dyDescent="0.25">
      <c r="A460" t="str">
        <f t="shared" ref="A460:A465" si="84">A459</f>
        <v>GUID-BDCC8BBE-EF78-4328-A779-FB579639BC2E</v>
      </c>
      <c r="B460" t="str">
        <f t="shared" ref="B460:B465" si="85">B459</f>
        <v>Hole recognition on imported parts</v>
      </c>
      <c r="C460" t="s">
        <v>67</v>
      </c>
      <c r="D460" t="s">
        <v>415</v>
      </c>
      <c r="E460" t="s">
        <v>517</v>
      </c>
    </row>
    <row r="461" spans="1:5" x14ac:dyDescent="0.25">
      <c r="A461" t="str">
        <f t="shared" si="84"/>
        <v>GUID-BDCC8BBE-EF78-4328-A779-FB579639BC2E</v>
      </c>
      <c r="B461" t="str">
        <f t="shared" si="85"/>
        <v>Hole recognition on imported parts</v>
      </c>
      <c r="C461" t="s">
        <v>67</v>
      </c>
      <c r="E461" t="s">
        <v>518</v>
      </c>
    </row>
    <row r="462" spans="1:5" x14ac:dyDescent="0.25">
      <c r="A462" t="str">
        <f t="shared" si="84"/>
        <v>GUID-BDCC8BBE-EF78-4328-A779-FB579639BC2E</v>
      </c>
      <c r="B462" t="str">
        <f t="shared" si="85"/>
        <v>Hole recognition on imported parts</v>
      </c>
      <c r="C462" t="s">
        <v>67</v>
      </c>
      <c r="E462" t="s">
        <v>519</v>
      </c>
    </row>
    <row r="463" spans="1:5" x14ac:dyDescent="0.25">
      <c r="A463" t="str">
        <f t="shared" si="84"/>
        <v>GUID-BDCC8BBE-EF78-4328-A779-FB579639BC2E</v>
      </c>
      <c r="B463" t="str">
        <f t="shared" si="85"/>
        <v>Hole recognition on imported parts</v>
      </c>
      <c r="C463" t="s">
        <v>67</v>
      </c>
      <c r="E463" t="s">
        <v>520</v>
      </c>
    </row>
    <row r="464" spans="1:5" x14ac:dyDescent="0.25">
      <c r="A464" t="str">
        <f t="shared" si="84"/>
        <v>GUID-BDCC8BBE-EF78-4328-A779-FB579639BC2E</v>
      </c>
      <c r="B464" t="str">
        <f t="shared" si="85"/>
        <v>Hole recognition on imported parts</v>
      </c>
      <c r="C464" t="s">
        <v>67</v>
      </c>
      <c r="E464" t="s">
        <v>521</v>
      </c>
    </row>
    <row r="465" spans="1:5" x14ac:dyDescent="0.25">
      <c r="A465" t="str">
        <f t="shared" si="84"/>
        <v>GUID-BDCC8BBE-EF78-4328-A779-FB579639BC2E</v>
      </c>
      <c r="B465" t="str">
        <f t="shared" si="85"/>
        <v>Hole recognition on imported parts</v>
      </c>
      <c r="C465" t="s">
        <v>67</v>
      </c>
      <c r="E465" t="s">
        <v>391</v>
      </c>
    </row>
    <row r="466" spans="1:5" x14ac:dyDescent="0.25">
      <c r="A466" s="3" t="s">
        <v>522</v>
      </c>
      <c r="B466" t="s">
        <v>523</v>
      </c>
    </row>
    <row r="467" spans="1:5" x14ac:dyDescent="0.25">
      <c r="A467" t="str">
        <f t="shared" ref="A467:A469" si="86">A466</f>
        <v>GUID-F51E5E94-9860-4630-BA15-733294346408</v>
      </c>
      <c r="B467" t="str">
        <f t="shared" ref="B467:B469" si="87">B466</f>
        <v>Inventor hole recognition</v>
      </c>
      <c r="C467" t="s">
        <v>67</v>
      </c>
      <c r="D467" t="s">
        <v>524</v>
      </c>
      <c r="E467" t="s">
        <v>426</v>
      </c>
    </row>
    <row r="468" spans="1:5" x14ac:dyDescent="0.25">
      <c r="A468" t="str">
        <f t="shared" si="86"/>
        <v>GUID-F51E5E94-9860-4630-BA15-733294346408</v>
      </c>
      <c r="B468" t="str">
        <f t="shared" si="87"/>
        <v>Inventor hole recognition</v>
      </c>
      <c r="C468" t="s">
        <v>67</v>
      </c>
      <c r="D468" t="s">
        <v>525</v>
      </c>
      <c r="E468" t="s">
        <v>521</v>
      </c>
    </row>
    <row r="469" spans="1:5" x14ac:dyDescent="0.25">
      <c r="A469" t="str">
        <f t="shared" si="86"/>
        <v>GUID-F51E5E94-9860-4630-BA15-733294346408</v>
      </c>
      <c r="B469" t="str">
        <f t="shared" si="87"/>
        <v>Inventor hole recognition</v>
      </c>
      <c r="C469" t="s">
        <v>67</v>
      </c>
      <c r="D469" t="s">
        <v>516</v>
      </c>
      <c r="E469" t="s">
        <v>436</v>
      </c>
    </row>
    <row r="470" spans="1:5" x14ac:dyDescent="0.25">
      <c r="A470" s="3" t="s">
        <v>526</v>
      </c>
      <c r="B470" t="s">
        <v>527</v>
      </c>
    </row>
    <row r="471" spans="1:5" x14ac:dyDescent="0.25">
      <c r="A471" t="str">
        <f>A470</f>
        <v>GUID-5590D5E6-1942-4C12-BC7F-20BC7B329737</v>
      </c>
      <c r="B471" t="str">
        <f>B470</f>
        <v>ASM hole recognition</v>
      </c>
      <c r="C471" t="s">
        <v>67</v>
      </c>
      <c r="D471" t="s">
        <v>516</v>
      </c>
      <c r="E471" t="s">
        <v>436</v>
      </c>
    </row>
    <row r="472" spans="1:5" x14ac:dyDescent="0.25">
      <c r="A472" s="3" t="s">
        <v>528</v>
      </c>
      <c r="B472" t="s">
        <v>529</v>
      </c>
    </row>
    <row r="473" spans="1:5" x14ac:dyDescent="0.25">
      <c r="A473" t="str">
        <f t="shared" ref="A473:A474" si="88">A472</f>
        <v>GUID-DA4D0595-1B96-47B5-B42B-19E5D99C5BD9</v>
      </c>
      <c r="B473" t="str">
        <f t="shared" ref="B473:B474" si="89">B472</f>
        <v>SolidWorks hole recognition</v>
      </c>
      <c r="C473" t="s">
        <v>67</v>
      </c>
      <c r="D473" t="s">
        <v>525</v>
      </c>
      <c r="E473" t="s">
        <v>521</v>
      </c>
    </row>
    <row r="474" spans="1:5" x14ac:dyDescent="0.25">
      <c r="A474" t="str">
        <f t="shared" si="88"/>
        <v>GUID-DA4D0595-1B96-47B5-B42B-19E5D99C5BD9</v>
      </c>
      <c r="B474" t="str">
        <f t="shared" si="89"/>
        <v>SolidWorks hole recognition</v>
      </c>
      <c r="C474" t="s">
        <v>67</v>
      </c>
      <c r="D474" t="s">
        <v>516</v>
      </c>
      <c r="E474" t="s">
        <v>436</v>
      </c>
    </row>
    <row r="475" spans="1:5" x14ac:dyDescent="0.25">
      <c r="A475" s="3" t="s">
        <v>530</v>
      </c>
      <c r="B475" t="s">
        <v>531</v>
      </c>
    </row>
    <row r="476" spans="1:5" x14ac:dyDescent="0.25">
      <c r="A476" t="str">
        <f t="shared" ref="A476:A478" si="90">A475</f>
        <v>GUID-5E3F191B-1D23-433A-945F-62F59B313F90</v>
      </c>
      <c r="B476" t="str">
        <f t="shared" ref="B476:B478" si="91">B475</f>
        <v>SolidEdge hole recognition</v>
      </c>
      <c r="C476" t="s">
        <v>67</v>
      </c>
      <c r="D476" t="s">
        <v>532</v>
      </c>
      <c r="E476" t="s">
        <v>429</v>
      </c>
    </row>
    <row r="477" spans="1:5" x14ac:dyDescent="0.25">
      <c r="A477" t="str">
        <f t="shared" si="90"/>
        <v>GUID-5E3F191B-1D23-433A-945F-62F59B313F90</v>
      </c>
      <c r="B477" t="str">
        <f t="shared" si="91"/>
        <v>SolidEdge hole recognition</v>
      </c>
      <c r="C477" t="s">
        <v>67</v>
      </c>
      <c r="D477" t="s">
        <v>525</v>
      </c>
      <c r="E477" t="s">
        <v>521</v>
      </c>
    </row>
    <row r="478" spans="1:5" x14ac:dyDescent="0.25">
      <c r="A478" t="str">
        <f t="shared" si="90"/>
        <v>GUID-5E3F191B-1D23-433A-945F-62F59B313F90</v>
      </c>
      <c r="B478" t="str">
        <f t="shared" si="91"/>
        <v>SolidEdge hole recognition</v>
      </c>
      <c r="C478" t="s">
        <v>67</v>
      </c>
      <c r="D478" t="s">
        <v>516</v>
      </c>
      <c r="E478" t="s">
        <v>436</v>
      </c>
    </row>
    <row r="479" spans="1:5" x14ac:dyDescent="0.25">
      <c r="A479" s="3" t="s">
        <v>533</v>
      </c>
      <c r="B479" t="s">
        <v>534</v>
      </c>
    </row>
    <row r="480" spans="1:5" x14ac:dyDescent="0.25">
      <c r="A480" t="str">
        <f>A479</f>
        <v>GUID-741D807A-C57F-425F-A92A-773B23A4D336</v>
      </c>
      <c r="B480" t="str">
        <f>B479</f>
        <v>Recognizing and suppressing holes on imported parts example</v>
      </c>
      <c r="C480" t="s">
        <v>67</v>
      </c>
      <c r="D480" t="s">
        <v>516</v>
      </c>
      <c r="E480" t="s">
        <v>436</v>
      </c>
    </row>
    <row r="481" spans="1:5" x14ac:dyDescent="0.25">
      <c r="A481" s="3" t="s">
        <v>535</v>
      </c>
      <c r="B481" t="s">
        <v>536</v>
      </c>
    </row>
    <row r="482" spans="1:5" x14ac:dyDescent="0.25">
      <c r="A482" t="str">
        <f t="shared" ref="A482:A483" si="92">A481</f>
        <v>GUID-0675A58D-8690-46EB-AE10-296865173E8A</v>
      </c>
      <c r="B482" t="str">
        <f t="shared" ref="B482:B483" si="93">B481</f>
        <v>To edit the document information</v>
      </c>
      <c r="C482" t="s">
        <v>67</v>
      </c>
      <c r="D482" t="s">
        <v>537</v>
      </c>
      <c r="E482" t="s">
        <v>538</v>
      </c>
    </row>
    <row r="483" spans="1:5" x14ac:dyDescent="0.25">
      <c r="A483" t="str">
        <f t="shared" si="92"/>
        <v>GUID-0675A58D-8690-46EB-AE10-296865173E8A</v>
      </c>
      <c r="B483" t="str">
        <f t="shared" si="93"/>
        <v>To edit the document information</v>
      </c>
      <c r="C483" t="s">
        <v>67</v>
      </c>
      <c r="D483" t="s">
        <v>388</v>
      </c>
      <c r="E483" t="s">
        <v>403</v>
      </c>
    </row>
    <row r="484" spans="1:5" x14ac:dyDescent="0.25">
      <c r="A484" s="3" t="s">
        <v>539</v>
      </c>
      <c r="B484" t="s">
        <v>540</v>
      </c>
    </row>
    <row r="485" spans="1:5" x14ac:dyDescent="0.25">
      <c r="A485" t="str">
        <f t="shared" ref="A485:A486" si="94">A484</f>
        <v>GUID-8988A83C-59AE-4551-97B4-763C28BB09EA</v>
      </c>
      <c r="B485" t="str">
        <f t="shared" ref="B485:B486" si="95">B484</f>
        <v>To export files</v>
      </c>
      <c r="C485" t="s">
        <v>67</v>
      </c>
      <c r="D485" t="s">
        <v>541</v>
      </c>
      <c r="E485" t="s">
        <v>542</v>
      </c>
    </row>
    <row r="486" spans="1:5" x14ac:dyDescent="0.25">
      <c r="A486" t="str">
        <f t="shared" si="94"/>
        <v>GUID-8988A83C-59AE-4551-97B4-763C28BB09EA</v>
      </c>
      <c r="B486" t="str">
        <f t="shared" si="95"/>
        <v>To export files</v>
      </c>
      <c r="C486" t="s">
        <v>67</v>
      </c>
      <c r="D486" t="s">
        <v>388</v>
      </c>
      <c r="E486" t="s">
        <v>403</v>
      </c>
    </row>
    <row r="487" spans="1:5" x14ac:dyDescent="0.25">
      <c r="A487" s="3" t="s">
        <v>543</v>
      </c>
      <c r="B487" t="s">
        <v>544</v>
      </c>
    </row>
    <row r="488" spans="1:5" x14ac:dyDescent="0.25">
      <c r="A488" t="str">
        <f t="shared" ref="A488:A494" si="96">A487</f>
        <v>GUID-37A48753-02EA-49AF-9896-B225F0A5CDE2</v>
      </c>
      <c r="B488" t="str">
        <f t="shared" ref="B488:B494" si="97">B487</f>
        <v>About Shared Views</v>
      </c>
      <c r="C488" t="s">
        <v>56</v>
      </c>
      <c r="D488" t="s">
        <v>545</v>
      </c>
      <c r="E488" t="s">
        <v>58</v>
      </c>
    </row>
    <row r="489" spans="1:5" x14ac:dyDescent="0.25">
      <c r="A489" t="str">
        <f t="shared" si="96"/>
        <v>GUID-37A48753-02EA-49AF-9896-B225F0A5CDE2</v>
      </c>
      <c r="B489" t="str">
        <f t="shared" si="97"/>
        <v>About Shared Views</v>
      </c>
      <c r="C489" t="s">
        <v>56</v>
      </c>
      <c r="D489" t="s">
        <v>60</v>
      </c>
      <c r="E489" t="s">
        <v>546</v>
      </c>
    </row>
    <row r="490" spans="1:5" x14ac:dyDescent="0.25">
      <c r="A490" t="str">
        <f t="shared" si="96"/>
        <v>GUID-37A48753-02EA-49AF-9896-B225F0A5CDE2</v>
      </c>
      <c r="B490" t="str">
        <f t="shared" si="97"/>
        <v>About Shared Views</v>
      </c>
      <c r="C490" t="s">
        <v>56</v>
      </c>
      <c r="D490" t="s">
        <v>60</v>
      </c>
      <c r="E490" t="s">
        <v>546</v>
      </c>
    </row>
    <row r="491" spans="1:5" x14ac:dyDescent="0.25">
      <c r="A491" t="str">
        <f t="shared" si="96"/>
        <v>GUID-37A48753-02EA-49AF-9896-B225F0A5CDE2</v>
      </c>
      <c r="B491" t="str">
        <f t="shared" si="97"/>
        <v>About Shared Views</v>
      </c>
      <c r="C491" t="s">
        <v>67</v>
      </c>
      <c r="D491" t="s">
        <v>388</v>
      </c>
      <c r="E491" t="s">
        <v>547</v>
      </c>
    </row>
    <row r="492" spans="1:5" x14ac:dyDescent="0.25">
      <c r="A492" t="str">
        <f t="shared" si="96"/>
        <v>GUID-37A48753-02EA-49AF-9896-B225F0A5CDE2</v>
      </c>
      <c r="B492" t="str">
        <f t="shared" si="97"/>
        <v>About Shared Views</v>
      </c>
      <c r="C492" t="s">
        <v>67</v>
      </c>
      <c r="E492" t="s">
        <v>548</v>
      </c>
    </row>
    <row r="493" spans="1:5" x14ac:dyDescent="0.25">
      <c r="A493" t="str">
        <f t="shared" si="96"/>
        <v>GUID-37A48753-02EA-49AF-9896-B225F0A5CDE2</v>
      </c>
      <c r="B493" t="str">
        <f t="shared" si="97"/>
        <v>About Shared Views</v>
      </c>
      <c r="C493" t="s">
        <v>67</v>
      </c>
      <c r="E493" t="s">
        <v>549</v>
      </c>
    </row>
    <row r="494" spans="1:5" x14ac:dyDescent="0.25">
      <c r="A494" t="str">
        <f t="shared" si="96"/>
        <v>GUID-37A48753-02EA-49AF-9896-B225F0A5CDE2</v>
      </c>
      <c r="B494" t="str">
        <f t="shared" si="97"/>
        <v>About Shared Views</v>
      </c>
      <c r="C494" t="s">
        <v>67</v>
      </c>
      <c r="E494" t="s">
        <v>403</v>
      </c>
    </row>
    <row r="495" spans="1:5" x14ac:dyDescent="0.25">
      <c r="A495" s="3" t="s">
        <v>550</v>
      </c>
      <c r="B495" t="s">
        <v>551</v>
      </c>
    </row>
    <row r="496" spans="1:5" x14ac:dyDescent="0.25">
      <c r="A496" t="str">
        <f t="shared" ref="A496:A499" si="98">A495</f>
        <v>GUID-934E5CAF-12EB-4764-9488-73D40C12C8C6</v>
      </c>
      <c r="B496" t="str">
        <f t="shared" ref="B496:B499" si="99">B495</f>
        <v>To Share a View from FeatureCAM</v>
      </c>
      <c r="C496" t="s">
        <v>56</v>
      </c>
      <c r="D496" t="s">
        <v>545</v>
      </c>
      <c r="E496" t="s">
        <v>58</v>
      </c>
    </row>
    <row r="497" spans="1:5" x14ac:dyDescent="0.25">
      <c r="A497" t="str">
        <f t="shared" si="98"/>
        <v>GUID-934E5CAF-12EB-4764-9488-73D40C12C8C6</v>
      </c>
      <c r="B497" t="str">
        <f t="shared" si="99"/>
        <v>To Share a View from FeatureCAM</v>
      </c>
      <c r="C497" t="s">
        <v>56</v>
      </c>
      <c r="D497" t="s">
        <v>60</v>
      </c>
      <c r="E497" t="s">
        <v>546</v>
      </c>
    </row>
    <row r="498" spans="1:5" x14ac:dyDescent="0.25">
      <c r="A498" t="str">
        <f t="shared" si="98"/>
        <v>GUID-934E5CAF-12EB-4764-9488-73D40C12C8C6</v>
      </c>
      <c r="B498" t="str">
        <f t="shared" si="99"/>
        <v>To Share a View from FeatureCAM</v>
      </c>
      <c r="C498" t="s">
        <v>56</v>
      </c>
      <c r="D498" t="s">
        <v>60</v>
      </c>
      <c r="E498" t="s">
        <v>546</v>
      </c>
    </row>
    <row r="499" spans="1:5" x14ac:dyDescent="0.25">
      <c r="A499" t="str">
        <f t="shared" si="98"/>
        <v>GUID-934E5CAF-12EB-4764-9488-73D40C12C8C6</v>
      </c>
      <c r="B499" t="str">
        <f t="shared" si="99"/>
        <v>To Share a View from FeatureCAM</v>
      </c>
      <c r="C499" t="s">
        <v>67</v>
      </c>
      <c r="D499" t="s">
        <v>544</v>
      </c>
      <c r="E499" t="s">
        <v>394</v>
      </c>
    </row>
    <row r="500" spans="1:5" x14ac:dyDescent="0.25">
      <c r="A500" s="3" t="s">
        <v>552</v>
      </c>
      <c r="B500" t="s">
        <v>553</v>
      </c>
    </row>
    <row r="501" spans="1:5" x14ac:dyDescent="0.25">
      <c r="A501" t="str">
        <f t="shared" ref="A501:A503" si="100">A500</f>
        <v>GUID-CA0C1CE5-1C23-4C1F-877E-93C4A6CEE2AC</v>
      </c>
      <c r="B501" t="str">
        <f t="shared" ref="B501:B503" si="101">B500</f>
        <v>To Work with Shared Views</v>
      </c>
      <c r="C501" t="s">
        <v>56</v>
      </c>
      <c r="D501" t="s">
        <v>554</v>
      </c>
      <c r="E501" t="s">
        <v>546</v>
      </c>
    </row>
    <row r="502" spans="1:5" x14ac:dyDescent="0.25">
      <c r="A502" t="str">
        <f t="shared" si="100"/>
        <v>GUID-CA0C1CE5-1C23-4C1F-877E-93C4A6CEE2AC</v>
      </c>
      <c r="B502" t="str">
        <f t="shared" si="101"/>
        <v>To Work with Shared Views</v>
      </c>
      <c r="C502" t="s">
        <v>56</v>
      </c>
      <c r="D502" t="s">
        <v>60</v>
      </c>
      <c r="E502" t="s">
        <v>546</v>
      </c>
    </row>
    <row r="503" spans="1:5" x14ac:dyDescent="0.25">
      <c r="A503" t="str">
        <f t="shared" si="100"/>
        <v>GUID-CA0C1CE5-1C23-4C1F-877E-93C4A6CEE2AC</v>
      </c>
      <c r="B503" t="str">
        <f t="shared" si="101"/>
        <v>To Work with Shared Views</v>
      </c>
      <c r="C503" t="s">
        <v>67</v>
      </c>
      <c r="D503" t="s">
        <v>544</v>
      </c>
      <c r="E503" t="s">
        <v>394</v>
      </c>
    </row>
    <row r="504" spans="1:5" x14ac:dyDescent="0.25">
      <c r="A504" s="3" t="s">
        <v>555</v>
      </c>
      <c r="B504" t="s">
        <v>556</v>
      </c>
    </row>
    <row r="505" spans="1:5" x14ac:dyDescent="0.25">
      <c r="A505" t="str">
        <f t="shared" ref="A505:A507" si="102">A504</f>
        <v>GUID-D95EAFEA-6CE1-41F6-8CF6-0951C518F512</v>
      </c>
      <c r="B505" t="str">
        <f t="shared" ref="B505:B507" si="103">B504</f>
        <v>To Collaborate on a Shared View in the Autodesk Viewer</v>
      </c>
      <c r="C505" t="s">
        <v>56</v>
      </c>
      <c r="D505" t="s">
        <v>60</v>
      </c>
      <c r="E505" t="s">
        <v>546</v>
      </c>
    </row>
    <row r="506" spans="1:5" x14ac:dyDescent="0.25">
      <c r="A506" t="str">
        <f t="shared" si="102"/>
        <v>GUID-D95EAFEA-6CE1-41F6-8CF6-0951C518F512</v>
      </c>
      <c r="B506" t="str">
        <f t="shared" si="103"/>
        <v>To Collaborate on a Shared View in the Autodesk Viewer</v>
      </c>
      <c r="C506" t="s">
        <v>56</v>
      </c>
      <c r="D506" t="s">
        <v>557</v>
      </c>
      <c r="E506" t="s">
        <v>558</v>
      </c>
    </row>
    <row r="507" spans="1:5" x14ac:dyDescent="0.25">
      <c r="A507" t="str">
        <f t="shared" si="102"/>
        <v>GUID-D95EAFEA-6CE1-41F6-8CF6-0951C518F512</v>
      </c>
      <c r="B507" t="str">
        <f t="shared" si="103"/>
        <v>To Collaborate on a Shared View in the Autodesk Viewer</v>
      </c>
      <c r="C507" t="s">
        <v>67</v>
      </c>
      <c r="D507" t="s">
        <v>544</v>
      </c>
      <c r="E507" t="s">
        <v>394</v>
      </c>
    </row>
    <row r="508" spans="1:5" x14ac:dyDescent="0.25">
      <c r="A508" s="3" t="s">
        <v>559</v>
      </c>
      <c r="B508" t="s">
        <v>560</v>
      </c>
    </row>
    <row r="509" spans="1:5" x14ac:dyDescent="0.25">
      <c r="A509" t="str">
        <f t="shared" ref="A509:A510" si="104">A508</f>
        <v>GUID-7EAA101E-A119-4D36-85D7-969261AED8E9</v>
      </c>
      <c r="B509" t="str">
        <f t="shared" ref="B509:B510" si="105">B508</f>
        <v>To print a document</v>
      </c>
      <c r="C509" t="s">
        <v>67</v>
      </c>
      <c r="E509" t="s">
        <v>392</v>
      </c>
    </row>
    <row r="510" spans="1:5" x14ac:dyDescent="0.25">
      <c r="A510" t="str">
        <f t="shared" si="104"/>
        <v>GUID-7EAA101E-A119-4D36-85D7-969261AED8E9</v>
      </c>
      <c r="B510" t="str">
        <f t="shared" si="105"/>
        <v>To print a document</v>
      </c>
      <c r="C510" t="s">
        <v>67</v>
      </c>
      <c r="D510" t="s">
        <v>388</v>
      </c>
      <c r="E510" t="s">
        <v>403</v>
      </c>
    </row>
    <row r="511" spans="1:5" x14ac:dyDescent="0.25">
      <c r="A511" s="3" t="s">
        <v>561</v>
      </c>
      <c r="B511" t="s">
        <v>562</v>
      </c>
    </row>
    <row r="512" spans="1:5" x14ac:dyDescent="0.25">
      <c r="A512" t="str">
        <f t="shared" ref="A512:A550" si="106">A511</f>
        <v>GUID-3BF9789D-A731-46DD-BFA2-E432C118800F</v>
      </c>
      <c r="B512" t="str">
        <f t="shared" ref="B512:B550" si="107">B511</f>
        <v>FeatureCAM Options dialog</v>
      </c>
      <c r="C512" t="s">
        <v>67</v>
      </c>
      <c r="D512" t="s">
        <v>388</v>
      </c>
      <c r="E512" t="s">
        <v>563</v>
      </c>
    </row>
    <row r="513" spans="1:5" x14ac:dyDescent="0.25">
      <c r="A513" t="str">
        <f t="shared" si="106"/>
        <v>GUID-3BF9789D-A731-46DD-BFA2-E432C118800F</v>
      </c>
      <c r="B513" t="str">
        <f t="shared" si="107"/>
        <v>FeatureCAM Options dialog</v>
      </c>
      <c r="C513" t="s">
        <v>67</v>
      </c>
      <c r="E513" t="s">
        <v>564</v>
      </c>
    </row>
    <row r="514" spans="1:5" x14ac:dyDescent="0.25">
      <c r="A514" t="str">
        <f t="shared" si="106"/>
        <v>GUID-3BF9789D-A731-46DD-BFA2-E432C118800F</v>
      </c>
      <c r="B514" t="str">
        <f t="shared" si="107"/>
        <v>FeatureCAM Options dialog</v>
      </c>
      <c r="C514" t="s">
        <v>67</v>
      </c>
      <c r="E514" t="s">
        <v>565</v>
      </c>
    </row>
    <row r="515" spans="1:5" x14ac:dyDescent="0.25">
      <c r="A515" t="str">
        <f t="shared" si="106"/>
        <v>GUID-3BF9789D-A731-46DD-BFA2-E432C118800F</v>
      </c>
      <c r="B515" t="str">
        <f t="shared" si="107"/>
        <v>FeatureCAM Options dialog</v>
      </c>
      <c r="C515" t="s">
        <v>67</v>
      </c>
      <c r="E515" t="s">
        <v>566</v>
      </c>
    </row>
    <row r="516" spans="1:5" x14ac:dyDescent="0.25">
      <c r="A516" t="str">
        <f t="shared" si="106"/>
        <v>GUID-3BF9789D-A731-46DD-BFA2-E432C118800F</v>
      </c>
      <c r="B516" t="str">
        <f t="shared" si="107"/>
        <v>FeatureCAM Options dialog</v>
      </c>
      <c r="C516" t="s">
        <v>67</v>
      </c>
      <c r="E516" t="s">
        <v>567</v>
      </c>
    </row>
    <row r="517" spans="1:5" x14ac:dyDescent="0.25">
      <c r="A517" t="str">
        <f t="shared" si="106"/>
        <v>GUID-3BF9789D-A731-46DD-BFA2-E432C118800F</v>
      </c>
      <c r="B517" t="str">
        <f t="shared" si="107"/>
        <v>FeatureCAM Options dialog</v>
      </c>
      <c r="C517" t="s">
        <v>67</v>
      </c>
      <c r="E517" t="s">
        <v>568</v>
      </c>
    </row>
    <row r="518" spans="1:5" x14ac:dyDescent="0.25">
      <c r="A518" t="str">
        <f t="shared" si="106"/>
        <v>GUID-3BF9789D-A731-46DD-BFA2-E432C118800F</v>
      </c>
      <c r="B518" t="str">
        <f t="shared" si="107"/>
        <v>FeatureCAM Options dialog</v>
      </c>
      <c r="C518" t="s">
        <v>67</v>
      </c>
      <c r="E518" t="s">
        <v>569</v>
      </c>
    </row>
    <row r="519" spans="1:5" x14ac:dyDescent="0.25">
      <c r="A519" t="str">
        <f t="shared" si="106"/>
        <v>GUID-3BF9789D-A731-46DD-BFA2-E432C118800F</v>
      </c>
      <c r="B519" t="str">
        <f t="shared" si="107"/>
        <v>FeatureCAM Options dialog</v>
      </c>
      <c r="C519" t="s">
        <v>67</v>
      </c>
      <c r="E519" t="s">
        <v>570</v>
      </c>
    </row>
    <row r="520" spans="1:5" x14ac:dyDescent="0.25">
      <c r="A520" t="str">
        <f t="shared" si="106"/>
        <v>GUID-3BF9789D-A731-46DD-BFA2-E432C118800F</v>
      </c>
      <c r="B520" t="str">
        <f t="shared" si="107"/>
        <v>FeatureCAM Options dialog</v>
      </c>
      <c r="C520" t="s">
        <v>67</v>
      </c>
      <c r="E520" t="s">
        <v>325</v>
      </c>
    </row>
    <row r="521" spans="1:5" x14ac:dyDescent="0.25">
      <c r="A521" t="str">
        <f t="shared" si="106"/>
        <v>GUID-3BF9789D-A731-46DD-BFA2-E432C118800F</v>
      </c>
      <c r="B521" t="str">
        <f t="shared" si="107"/>
        <v>FeatureCAM Options dialog</v>
      </c>
      <c r="C521" t="s">
        <v>67</v>
      </c>
      <c r="E521" t="s">
        <v>571</v>
      </c>
    </row>
    <row r="522" spans="1:5" x14ac:dyDescent="0.25">
      <c r="A522" t="str">
        <f t="shared" si="106"/>
        <v>GUID-3BF9789D-A731-46DD-BFA2-E432C118800F</v>
      </c>
      <c r="B522" t="str">
        <f t="shared" si="107"/>
        <v>FeatureCAM Options dialog</v>
      </c>
      <c r="C522" t="s">
        <v>67</v>
      </c>
      <c r="E522" t="s">
        <v>572</v>
      </c>
    </row>
    <row r="523" spans="1:5" x14ac:dyDescent="0.25">
      <c r="A523" t="str">
        <f t="shared" si="106"/>
        <v>GUID-3BF9789D-A731-46DD-BFA2-E432C118800F</v>
      </c>
      <c r="B523" t="str">
        <f t="shared" si="107"/>
        <v>FeatureCAM Options dialog</v>
      </c>
      <c r="C523" t="s">
        <v>67</v>
      </c>
      <c r="E523" t="s">
        <v>573</v>
      </c>
    </row>
    <row r="524" spans="1:5" x14ac:dyDescent="0.25">
      <c r="A524" t="str">
        <f t="shared" si="106"/>
        <v>GUID-3BF9789D-A731-46DD-BFA2-E432C118800F</v>
      </c>
      <c r="B524" t="str">
        <f t="shared" si="107"/>
        <v>FeatureCAM Options dialog</v>
      </c>
      <c r="C524" t="s">
        <v>67</v>
      </c>
      <c r="E524" t="s">
        <v>574</v>
      </c>
    </row>
    <row r="525" spans="1:5" x14ac:dyDescent="0.25">
      <c r="A525" t="str">
        <f t="shared" si="106"/>
        <v>GUID-3BF9789D-A731-46DD-BFA2-E432C118800F</v>
      </c>
      <c r="B525" t="str">
        <f t="shared" si="107"/>
        <v>FeatureCAM Options dialog</v>
      </c>
      <c r="C525" t="s">
        <v>67</v>
      </c>
      <c r="E525" t="s">
        <v>575</v>
      </c>
    </row>
    <row r="526" spans="1:5" x14ac:dyDescent="0.25">
      <c r="A526" t="str">
        <f t="shared" si="106"/>
        <v>GUID-3BF9789D-A731-46DD-BFA2-E432C118800F</v>
      </c>
      <c r="B526" t="str">
        <f t="shared" si="107"/>
        <v>FeatureCAM Options dialog</v>
      </c>
      <c r="C526" t="s">
        <v>67</v>
      </c>
      <c r="E526" t="s">
        <v>576</v>
      </c>
    </row>
    <row r="527" spans="1:5" x14ac:dyDescent="0.25">
      <c r="A527" t="str">
        <f t="shared" si="106"/>
        <v>GUID-3BF9789D-A731-46DD-BFA2-E432C118800F</v>
      </c>
      <c r="B527" t="str">
        <f t="shared" si="107"/>
        <v>FeatureCAM Options dialog</v>
      </c>
      <c r="C527" t="s">
        <v>67</v>
      </c>
      <c r="E527" t="s">
        <v>577</v>
      </c>
    </row>
    <row r="528" spans="1:5" x14ac:dyDescent="0.25">
      <c r="A528" t="str">
        <f t="shared" si="106"/>
        <v>GUID-3BF9789D-A731-46DD-BFA2-E432C118800F</v>
      </c>
      <c r="B528" t="str">
        <f t="shared" si="107"/>
        <v>FeatureCAM Options dialog</v>
      </c>
      <c r="C528" t="s">
        <v>67</v>
      </c>
      <c r="E528" t="s">
        <v>578</v>
      </c>
    </row>
    <row r="529" spans="1:5" x14ac:dyDescent="0.25">
      <c r="A529" t="str">
        <f t="shared" si="106"/>
        <v>GUID-3BF9789D-A731-46DD-BFA2-E432C118800F</v>
      </c>
      <c r="B529" t="str">
        <f t="shared" si="107"/>
        <v>FeatureCAM Options dialog</v>
      </c>
      <c r="C529" t="s">
        <v>67</v>
      </c>
      <c r="E529" t="s">
        <v>579</v>
      </c>
    </row>
    <row r="530" spans="1:5" x14ac:dyDescent="0.25">
      <c r="A530" t="str">
        <f t="shared" si="106"/>
        <v>GUID-3BF9789D-A731-46DD-BFA2-E432C118800F</v>
      </c>
      <c r="B530" t="str">
        <f t="shared" si="107"/>
        <v>FeatureCAM Options dialog</v>
      </c>
      <c r="C530" t="s">
        <v>67</v>
      </c>
      <c r="E530" t="s">
        <v>580</v>
      </c>
    </row>
    <row r="531" spans="1:5" x14ac:dyDescent="0.25">
      <c r="A531" t="str">
        <f t="shared" si="106"/>
        <v>GUID-3BF9789D-A731-46DD-BFA2-E432C118800F</v>
      </c>
      <c r="B531" t="str">
        <f t="shared" si="107"/>
        <v>FeatureCAM Options dialog</v>
      </c>
      <c r="C531" t="s">
        <v>67</v>
      </c>
      <c r="E531" t="s">
        <v>581</v>
      </c>
    </row>
    <row r="532" spans="1:5" x14ac:dyDescent="0.25">
      <c r="A532" t="str">
        <f t="shared" si="106"/>
        <v>GUID-3BF9789D-A731-46DD-BFA2-E432C118800F</v>
      </c>
      <c r="B532" t="str">
        <f t="shared" si="107"/>
        <v>FeatureCAM Options dialog</v>
      </c>
      <c r="C532" t="s">
        <v>67</v>
      </c>
      <c r="E532" t="s">
        <v>582</v>
      </c>
    </row>
    <row r="533" spans="1:5" x14ac:dyDescent="0.25">
      <c r="A533" t="str">
        <f t="shared" si="106"/>
        <v>GUID-3BF9789D-A731-46DD-BFA2-E432C118800F</v>
      </c>
      <c r="B533" t="str">
        <f t="shared" si="107"/>
        <v>FeatureCAM Options dialog</v>
      </c>
      <c r="C533" t="s">
        <v>67</v>
      </c>
      <c r="E533" t="s">
        <v>583</v>
      </c>
    </row>
    <row r="534" spans="1:5" x14ac:dyDescent="0.25">
      <c r="A534" t="str">
        <f t="shared" si="106"/>
        <v>GUID-3BF9789D-A731-46DD-BFA2-E432C118800F</v>
      </c>
      <c r="B534" t="str">
        <f t="shared" si="107"/>
        <v>FeatureCAM Options dialog</v>
      </c>
      <c r="C534" t="s">
        <v>67</v>
      </c>
      <c r="E534" t="s">
        <v>584</v>
      </c>
    </row>
    <row r="535" spans="1:5" x14ac:dyDescent="0.25">
      <c r="A535" t="str">
        <f t="shared" si="106"/>
        <v>GUID-3BF9789D-A731-46DD-BFA2-E432C118800F</v>
      </c>
      <c r="B535" t="str">
        <f t="shared" si="107"/>
        <v>FeatureCAM Options dialog</v>
      </c>
      <c r="C535" t="s">
        <v>67</v>
      </c>
      <c r="E535" t="s">
        <v>585</v>
      </c>
    </row>
    <row r="536" spans="1:5" x14ac:dyDescent="0.25">
      <c r="A536" t="str">
        <f t="shared" si="106"/>
        <v>GUID-3BF9789D-A731-46DD-BFA2-E432C118800F</v>
      </c>
      <c r="B536" t="str">
        <f t="shared" si="107"/>
        <v>FeatureCAM Options dialog</v>
      </c>
      <c r="C536" t="s">
        <v>67</v>
      </c>
      <c r="E536" t="s">
        <v>586</v>
      </c>
    </row>
    <row r="537" spans="1:5" x14ac:dyDescent="0.25">
      <c r="A537" t="str">
        <f t="shared" si="106"/>
        <v>GUID-3BF9789D-A731-46DD-BFA2-E432C118800F</v>
      </c>
      <c r="B537" t="str">
        <f t="shared" si="107"/>
        <v>FeatureCAM Options dialog</v>
      </c>
      <c r="C537" t="s">
        <v>67</v>
      </c>
      <c r="E537" t="s">
        <v>587</v>
      </c>
    </row>
    <row r="538" spans="1:5" x14ac:dyDescent="0.25">
      <c r="A538" t="str">
        <f t="shared" si="106"/>
        <v>GUID-3BF9789D-A731-46DD-BFA2-E432C118800F</v>
      </c>
      <c r="B538" t="str">
        <f t="shared" si="107"/>
        <v>FeatureCAM Options dialog</v>
      </c>
      <c r="C538" t="s">
        <v>67</v>
      </c>
      <c r="E538" t="s">
        <v>588</v>
      </c>
    </row>
    <row r="539" spans="1:5" x14ac:dyDescent="0.25">
      <c r="A539" t="str">
        <f t="shared" si="106"/>
        <v>GUID-3BF9789D-A731-46DD-BFA2-E432C118800F</v>
      </c>
      <c r="B539" t="str">
        <f t="shared" si="107"/>
        <v>FeatureCAM Options dialog</v>
      </c>
      <c r="C539" t="s">
        <v>67</v>
      </c>
      <c r="E539" t="s">
        <v>589</v>
      </c>
    </row>
    <row r="540" spans="1:5" x14ac:dyDescent="0.25">
      <c r="A540" t="str">
        <f t="shared" si="106"/>
        <v>GUID-3BF9789D-A731-46DD-BFA2-E432C118800F</v>
      </c>
      <c r="B540" t="str">
        <f t="shared" si="107"/>
        <v>FeatureCAM Options dialog</v>
      </c>
      <c r="C540" t="s">
        <v>67</v>
      </c>
      <c r="E540" t="s">
        <v>590</v>
      </c>
    </row>
    <row r="541" spans="1:5" x14ac:dyDescent="0.25">
      <c r="A541" t="str">
        <f t="shared" si="106"/>
        <v>GUID-3BF9789D-A731-46DD-BFA2-E432C118800F</v>
      </c>
      <c r="B541" t="str">
        <f t="shared" si="107"/>
        <v>FeatureCAM Options dialog</v>
      </c>
      <c r="C541" t="s">
        <v>67</v>
      </c>
      <c r="E541" t="s">
        <v>591</v>
      </c>
    </row>
    <row r="542" spans="1:5" x14ac:dyDescent="0.25">
      <c r="A542" t="str">
        <f t="shared" si="106"/>
        <v>GUID-3BF9789D-A731-46DD-BFA2-E432C118800F</v>
      </c>
      <c r="B542" t="str">
        <f t="shared" si="107"/>
        <v>FeatureCAM Options dialog</v>
      </c>
      <c r="C542" t="s">
        <v>67</v>
      </c>
      <c r="E542" t="s">
        <v>592</v>
      </c>
    </row>
    <row r="543" spans="1:5" x14ac:dyDescent="0.25">
      <c r="A543" t="str">
        <f t="shared" si="106"/>
        <v>GUID-3BF9789D-A731-46DD-BFA2-E432C118800F</v>
      </c>
      <c r="B543" t="str">
        <f t="shared" si="107"/>
        <v>FeatureCAM Options dialog</v>
      </c>
      <c r="C543" t="s">
        <v>67</v>
      </c>
      <c r="E543" t="s">
        <v>593</v>
      </c>
    </row>
    <row r="544" spans="1:5" x14ac:dyDescent="0.25">
      <c r="A544" t="str">
        <f t="shared" si="106"/>
        <v>GUID-3BF9789D-A731-46DD-BFA2-E432C118800F</v>
      </c>
      <c r="B544" t="str">
        <f t="shared" si="107"/>
        <v>FeatureCAM Options dialog</v>
      </c>
      <c r="C544" t="s">
        <v>67</v>
      </c>
      <c r="E544" t="s">
        <v>594</v>
      </c>
    </row>
    <row r="545" spans="1:5" x14ac:dyDescent="0.25">
      <c r="A545" t="str">
        <f t="shared" si="106"/>
        <v>GUID-3BF9789D-A731-46DD-BFA2-E432C118800F</v>
      </c>
      <c r="B545" t="str">
        <f t="shared" si="107"/>
        <v>FeatureCAM Options dialog</v>
      </c>
      <c r="C545" t="s">
        <v>67</v>
      </c>
      <c r="E545" t="s">
        <v>595</v>
      </c>
    </row>
    <row r="546" spans="1:5" x14ac:dyDescent="0.25">
      <c r="A546" t="str">
        <f t="shared" si="106"/>
        <v>GUID-3BF9789D-A731-46DD-BFA2-E432C118800F</v>
      </c>
      <c r="B546" t="str">
        <f t="shared" si="107"/>
        <v>FeatureCAM Options dialog</v>
      </c>
      <c r="C546" t="s">
        <v>67</v>
      </c>
      <c r="E546" t="s">
        <v>596</v>
      </c>
    </row>
    <row r="547" spans="1:5" x14ac:dyDescent="0.25">
      <c r="A547" t="str">
        <f t="shared" si="106"/>
        <v>GUID-3BF9789D-A731-46DD-BFA2-E432C118800F</v>
      </c>
      <c r="B547" t="str">
        <f t="shared" si="107"/>
        <v>FeatureCAM Options dialog</v>
      </c>
      <c r="C547" t="s">
        <v>67</v>
      </c>
      <c r="E547" t="s">
        <v>496</v>
      </c>
    </row>
    <row r="548" spans="1:5" x14ac:dyDescent="0.25">
      <c r="A548" t="str">
        <f t="shared" si="106"/>
        <v>GUID-3BF9789D-A731-46DD-BFA2-E432C118800F</v>
      </c>
      <c r="B548" t="str">
        <f t="shared" si="107"/>
        <v>FeatureCAM Options dialog</v>
      </c>
      <c r="C548" t="s">
        <v>67</v>
      </c>
      <c r="E548" t="s">
        <v>597</v>
      </c>
    </row>
    <row r="549" spans="1:5" x14ac:dyDescent="0.25">
      <c r="A549" t="str">
        <f t="shared" si="106"/>
        <v>GUID-3BF9789D-A731-46DD-BFA2-E432C118800F</v>
      </c>
      <c r="B549" t="str">
        <f t="shared" si="107"/>
        <v>FeatureCAM Options dialog</v>
      </c>
      <c r="C549" t="s">
        <v>67</v>
      </c>
      <c r="E549" t="s">
        <v>382</v>
      </c>
    </row>
    <row r="550" spans="1:5" x14ac:dyDescent="0.25">
      <c r="A550" t="str">
        <f t="shared" si="106"/>
        <v>GUID-3BF9789D-A731-46DD-BFA2-E432C118800F</v>
      </c>
      <c r="B550" t="str">
        <f t="shared" si="107"/>
        <v>FeatureCAM Options dialog</v>
      </c>
      <c r="C550" t="s">
        <v>67</v>
      </c>
      <c r="E550" t="s">
        <v>403</v>
      </c>
    </row>
    <row r="551" spans="1:5" x14ac:dyDescent="0.25">
      <c r="A551" s="3" t="s">
        <v>598</v>
      </c>
      <c r="B551" t="s">
        <v>599</v>
      </c>
    </row>
    <row r="552" spans="1:5" x14ac:dyDescent="0.25">
      <c r="A552" t="str">
        <f t="shared" ref="A552:A553" si="108">A551</f>
        <v>GUID-05F4F821-836A-4F00-B66D-1692A27B6BCF</v>
      </c>
      <c r="B552" t="str">
        <f t="shared" ref="B552:B553" si="109">B551</f>
        <v>Options &gt; General &gt; Auto Save</v>
      </c>
      <c r="C552" t="s">
        <v>67</v>
      </c>
      <c r="D552" t="s">
        <v>600</v>
      </c>
      <c r="E552" t="s">
        <v>359</v>
      </c>
    </row>
    <row r="553" spans="1:5" x14ac:dyDescent="0.25">
      <c r="A553" t="str">
        <f t="shared" si="108"/>
        <v>GUID-05F4F821-836A-4F00-B66D-1692A27B6BCF</v>
      </c>
      <c r="B553" t="str">
        <f t="shared" si="109"/>
        <v>Options &gt; General &gt; Auto Save</v>
      </c>
      <c r="C553" t="s">
        <v>67</v>
      </c>
      <c r="D553" t="s">
        <v>562</v>
      </c>
      <c r="E553" t="s">
        <v>396</v>
      </c>
    </row>
    <row r="554" spans="1:5" x14ac:dyDescent="0.25">
      <c r="A554" s="3" t="s">
        <v>601</v>
      </c>
      <c r="B554" t="s">
        <v>602</v>
      </c>
    </row>
    <row r="555" spans="1:5" x14ac:dyDescent="0.25">
      <c r="A555" t="str">
        <f>A554</f>
        <v>GUID-9334CF7B-BBA0-4A88-978A-4483F4B3D6A9</v>
      </c>
      <c r="B555" t="str">
        <f>B554</f>
        <v>Options &gt; General &gt; Dialogs</v>
      </c>
      <c r="C555" t="s">
        <v>67</v>
      </c>
      <c r="D555" t="s">
        <v>562</v>
      </c>
      <c r="E555" t="s">
        <v>396</v>
      </c>
    </row>
    <row r="556" spans="1:5" x14ac:dyDescent="0.25">
      <c r="A556" s="3" t="s">
        <v>603</v>
      </c>
      <c r="B556" t="s">
        <v>604</v>
      </c>
    </row>
    <row r="557" spans="1:5" x14ac:dyDescent="0.25">
      <c r="A557" t="str">
        <f>A556</f>
        <v>GUID-741D159D-5340-4CAC-A90C-49B1BE3D90C1</v>
      </c>
      <c r="B557" t="str">
        <f>B556</f>
        <v>Options &gt; General &gt; Window</v>
      </c>
      <c r="C557" t="s">
        <v>67</v>
      </c>
      <c r="D557" t="s">
        <v>562</v>
      </c>
      <c r="E557" t="s">
        <v>396</v>
      </c>
    </row>
    <row r="558" spans="1:5" x14ac:dyDescent="0.25">
      <c r="A558" s="3" t="s">
        <v>605</v>
      </c>
      <c r="B558" t="s">
        <v>606</v>
      </c>
    </row>
    <row r="559" spans="1:5" x14ac:dyDescent="0.25">
      <c r="A559" t="str">
        <f>A558</f>
        <v>GUID-BD88DEB8-C055-4061-8543-FA870FD8D203</v>
      </c>
      <c r="B559" t="str">
        <f>B558</f>
        <v>Options &gt; General &gt; Computer</v>
      </c>
      <c r="C559" t="s">
        <v>67</v>
      </c>
      <c r="D559" t="s">
        <v>562</v>
      </c>
      <c r="E559" t="s">
        <v>396</v>
      </c>
    </row>
    <row r="560" spans="1:5" x14ac:dyDescent="0.25">
      <c r="A560" s="3" t="s">
        <v>607</v>
      </c>
      <c r="B560" t="s">
        <v>608</v>
      </c>
    </row>
    <row r="561" spans="1:5" x14ac:dyDescent="0.25">
      <c r="A561" t="str">
        <f>A560</f>
        <v>GUID-727A4098-F2C0-4F33-9445-09F2A6B5BE7D</v>
      </c>
      <c r="B561" t="str">
        <f>B560</f>
        <v>Options &gt; General &gt; Language &amp; Help</v>
      </c>
      <c r="C561" t="s">
        <v>67</v>
      </c>
      <c r="D561" t="s">
        <v>562</v>
      </c>
      <c r="E561" t="s">
        <v>396</v>
      </c>
    </row>
    <row r="562" spans="1:5" x14ac:dyDescent="0.25">
      <c r="A562" s="3" t="s">
        <v>609</v>
      </c>
      <c r="B562" t="s">
        <v>610</v>
      </c>
    </row>
    <row r="563" spans="1:5" x14ac:dyDescent="0.25">
      <c r="A563" t="str">
        <f>A562</f>
        <v>GUID-6AA42BE0-C377-47DD-A692-5D401280F329</v>
      </c>
      <c r="B563" t="str">
        <f>B562</f>
        <v>Options &gt; General &gt; Error Reports</v>
      </c>
      <c r="C563" t="s">
        <v>67</v>
      </c>
      <c r="D563" t="s">
        <v>562</v>
      </c>
      <c r="E563" t="s">
        <v>396</v>
      </c>
    </row>
    <row r="564" spans="1:5" x14ac:dyDescent="0.25">
      <c r="A564" s="3" t="s">
        <v>611</v>
      </c>
      <c r="B564" t="s">
        <v>612</v>
      </c>
    </row>
    <row r="565" spans="1:5" x14ac:dyDescent="0.25">
      <c r="A565" t="str">
        <f t="shared" ref="A565:A566" si="110">A564</f>
        <v>GUID-B6680C8E-CBFF-4EE4-9E93-FCFC93DEEB11</v>
      </c>
      <c r="B565" t="str">
        <f t="shared" ref="B565:B566" si="111">B564</f>
        <v>Options &gt; Display &gt; New Object Color</v>
      </c>
      <c r="C565" t="s">
        <v>67</v>
      </c>
      <c r="D565" t="s">
        <v>358</v>
      </c>
      <c r="E565" t="s">
        <v>359</v>
      </c>
    </row>
    <row r="566" spans="1:5" x14ac:dyDescent="0.25">
      <c r="A566" t="str">
        <f t="shared" si="110"/>
        <v>GUID-B6680C8E-CBFF-4EE4-9E93-FCFC93DEEB11</v>
      </c>
      <c r="B566" t="str">
        <f t="shared" si="111"/>
        <v>Options &gt; Display &gt; New Object Color</v>
      </c>
      <c r="C566" t="s">
        <v>67</v>
      </c>
      <c r="D566" t="s">
        <v>562</v>
      </c>
      <c r="E566" t="s">
        <v>396</v>
      </c>
    </row>
    <row r="567" spans="1:5" x14ac:dyDescent="0.25">
      <c r="A567" s="3" t="s">
        <v>613</v>
      </c>
      <c r="B567" t="s">
        <v>614</v>
      </c>
    </row>
    <row r="568" spans="1:5" x14ac:dyDescent="0.25">
      <c r="A568" t="str">
        <f t="shared" ref="A568:A569" si="112">A567</f>
        <v>GUID-0069FDB2-6A13-489A-B3D1-727ACA0E50EE</v>
      </c>
      <c r="B568" t="str">
        <f t="shared" ref="B568:B569" si="113">B567</f>
        <v>Options &gt; Display &gt; Default Colors</v>
      </c>
      <c r="C568" t="s">
        <v>67</v>
      </c>
      <c r="D568" t="s">
        <v>358</v>
      </c>
      <c r="E568" t="s">
        <v>359</v>
      </c>
    </row>
    <row r="569" spans="1:5" x14ac:dyDescent="0.25">
      <c r="A569" t="str">
        <f t="shared" si="112"/>
        <v>GUID-0069FDB2-6A13-489A-B3D1-727ACA0E50EE</v>
      </c>
      <c r="B569" t="str">
        <f t="shared" si="113"/>
        <v>Options &gt; Display &gt; Default Colors</v>
      </c>
      <c r="C569" t="s">
        <v>67</v>
      </c>
      <c r="D569" t="s">
        <v>562</v>
      </c>
      <c r="E569" t="s">
        <v>396</v>
      </c>
    </row>
    <row r="570" spans="1:5" x14ac:dyDescent="0.25">
      <c r="A570" s="3" t="s">
        <v>615</v>
      </c>
      <c r="B570" t="s">
        <v>616</v>
      </c>
    </row>
    <row r="571" spans="1:5" x14ac:dyDescent="0.25">
      <c r="A571" t="str">
        <f t="shared" ref="A571:A572" si="114">A570</f>
        <v>GUID-DDF9386F-572E-4186-BBE0-ABF93D0A6048</v>
      </c>
      <c r="B571" t="str">
        <f t="shared" ref="B571:B572" si="115">B570</f>
        <v>Options &gt; Display &gt; Wireframe</v>
      </c>
      <c r="C571" t="s">
        <v>67</v>
      </c>
      <c r="D571" t="s">
        <v>617</v>
      </c>
      <c r="E571" t="s">
        <v>341</v>
      </c>
    </row>
    <row r="572" spans="1:5" x14ac:dyDescent="0.25">
      <c r="A572" t="str">
        <f t="shared" si="114"/>
        <v>GUID-DDF9386F-572E-4186-BBE0-ABF93D0A6048</v>
      </c>
      <c r="B572" t="str">
        <f t="shared" si="115"/>
        <v>Options &gt; Display &gt; Wireframe</v>
      </c>
      <c r="C572" t="s">
        <v>67</v>
      </c>
      <c r="D572" t="s">
        <v>562</v>
      </c>
      <c r="E572" t="s">
        <v>396</v>
      </c>
    </row>
    <row r="573" spans="1:5" x14ac:dyDescent="0.25">
      <c r="A573" s="3" t="s">
        <v>618</v>
      </c>
      <c r="B573" t="s">
        <v>619</v>
      </c>
    </row>
    <row r="574" spans="1:5" x14ac:dyDescent="0.25">
      <c r="A574" t="str">
        <f>A573</f>
        <v>GUID-8977C08B-5620-446E-8E18-8B7BAECEE2DC</v>
      </c>
      <c r="B574" t="str">
        <f>B573</f>
        <v>Options &gt; Display &gt; Shaded</v>
      </c>
      <c r="C574" t="s">
        <v>67</v>
      </c>
      <c r="D574" t="s">
        <v>562</v>
      </c>
      <c r="E574" t="s">
        <v>396</v>
      </c>
    </row>
    <row r="575" spans="1:5" x14ac:dyDescent="0.25">
      <c r="A575" s="3" t="s">
        <v>620</v>
      </c>
      <c r="B575" t="s">
        <v>621</v>
      </c>
    </row>
    <row r="576" spans="1:5" x14ac:dyDescent="0.25">
      <c r="A576" t="str">
        <f>A575</f>
        <v>GUID-98D48712-BDBC-4901-AA8D-C1535F013B4E</v>
      </c>
      <c r="B576" t="str">
        <f>B575</f>
        <v>Options &gt; Display &gt; Snapping Grid</v>
      </c>
      <c r="C576" t="s">
        <v>67</v>
      </c>
      <c r="D576" t="s">
        <v>562</v>
      </c>
      <c r="E576" t="s">
        <v>396</v>
      </c>
    </row>
    <row r="577" spans="1:5" x14ac:dyDescent="0.25">
      <c r="A577" s="3" t="s">
        <v>622</v>
      </c>
      <c r="B577" t="s">
        <v>623</v>
      </c>
    </row>
    <row r="578" spans="1:5" x14ac:dyDescent="0.25">
      <c r="A578" t="str">
        <f>A577</f>
        <v>GUID-B94234F0-B433-40E7-8389-E34B24BE96BB</v>
      </c>
      <c r="B578" t="str">
        <f>B577</f>
        <v>Options &gt; Geometry &gt; General</v>
      </c>
      <c r="C578" t="s">
        <v>67</v>
      </c>
      <c r="D578" t="s">
        <v>562</v>
      </c>
      <c r="E578" t="s">
        <v>396</v>
      </c>
    </row>
    <row r="579" spans="1:5" x14ac:dyDescent="0.25">
      <c r="A579" s="3" t="s">
        <v>624</v>
      </c>
      <c r="B579" t="s">
        <v>625</v>
      </c>
    </row>
    <row r="580" spans="1:5" x14ac:dyDescent="0.25">
      <c r="A580" t="str">
        <f>A579</f>
        <v>GUID-9F49EEC2-B9A8-4EA9-98EB-CF37F6AE53B0</v>
      </c>
      <c r="B580" t="str">
        <f>B579</f>
        <v>Options &gt; Geometry &gt; Chaining</v>
      </c>
      <c r="C580" t="s">
        <v>67</v>
      </c>
      <c r="D580" t="s">
        <v>562</v>
      </c>
      <c r="E580" t="s">
        <v>396</v>
      </c>
    </row>
    <row r="581" spans="1:5" x14ac:dyDescent="0.25">
      <c r="A581" s="3" t="s">
        <v>626</v>
      </c>
      <c r="B581" t="s">
        <v>627</v>
      </c>
    </row>
    <row r="582" spans="1:5" x14ac:dyDescent="0.25">
      <c r="A582" t="str">
        <f>A581</f>
        <v>GUID-B1BFE2E0-FA14-49CB-B429-C52930711C60</v>
      </c>
      <c r="B582" t="str">
        <f>B581</f>
        <v>Options &gt; Manufacturing &gt; Toolpaths</v>
      </c>
      <c r="C582" t="s">
        <v>67</v>
      </c>
      <c r="D582" t="s">
        <v>562</v>
      </c>
      <c r="E582" t="s">
        <v>396</v>
      </c>
    </row>
    <row r="583" spans="1:5" x14ac:dyDescent="0.25">
      <c r="A583" s="3" t="s">
        <v>628</v>
      </c>
      <c r="B583" t="s">
        <v>629</v>
      </c>
    </row>
    <row r="584" spans="1:5" x14ac:dyDescent="0.25">
      <c r="A584" t="str">
        <f>A583</f>
        <v>GUID-FCD92A33-DC46-4BB8-BBC8-A409B44D82F6</v>
      </c>
      <c r="B584" t="str">
        <f>B583</f>
        <v>Options &gt; Manufacturing &gt; AFR Options</v>
      </c>
      <c r="C584" t="s">
        <v>67</v>
      </c>
      <c r="D584" t="s">
        <v>562</v>
      </c>
      <c r="E584" t="s">
        <v>396</v>
      </c>
    </row>
    <row r="585" spans="1:5" x14ac:dyDescent="0.25">
      <c r="A585" s="3" t="s">
        <v>630</v>
      </c>
      <c r="B585" t="s">
        <v>631</v>
      </c>
    </row>
    <row r="586" spans="1:5" x14ac:dyDescent="0.25">
      <c r="A586" t="str">
        <f>A585</f>
        <v>GUID-908849E8-1EEC-48F3-9F27-153E917ED8B3</v>
      </c>
      <c r="B586" t="str">
        <f>B585</f>
        <v>Options &gt; Manufacturing &gt; Tools</v>
      </c>
      <c r="C586" t="s">
        <v>67</v>
      </c>
      <c r="D586" t="s">
        <v>562</v>
      </c>
      <c r="E586" t="s">
        <v>396</v>
      </c>
    </row>
    <row r="587" spans="1:5" x14ac:dyDescent="0.25">
      <c r="A587" s="3" t="s">
        <v>632</v>
      </c>
      <c r="B587" t="s">
        <v>633</v>
      </c>
    </row>
    <row r="588" spans="1:5" x14ac:dyDescent="0.25">
      <c r="A588" t="str">
        <f>A587</f>
        <v>GUID-EA770162-03ED-4269-9C5A-29E071D8B1F8</v>
      </c>
      <c r="B588" t="str">
        <f>B587</f>
        <v>Options &gt; View &gt; General</v>
      </c>
      <c r="C588" t="s">
        <v>67</v>
      </c>
      <c r="D588" t="s">
        <v>562</v>
      </c>
      <c r="E588" t="s">
        <v>396</v>
      </c>
    </row>
    <row r="589" spans="1:5" x14ac:dyDescent="0.25">
      <c r="A589" s="3" t="s">
        <v>634</v>
      </c>
      <c r="B589" t="s">
        <v>635</v>
      </c>
    </row>
    <row r="590" spans="1:5" x14ac:dyDescent="0.25">
      <c r="A590" t="str">
        <f>A589</f>
        <v>GUID-7CEDBBFE-8D6B-4ECB-87E6-700651BE71F4</v>
      </c>
      <c r="B590" t="str">
        <f>B589</f>
        <v>Options &gt; View &gt; Dynamic</v>
      </c>
      <c r="C590" t="s">
        <v>67</v>
      </c>
      <c r="D590" t="s">
        <v>562</v>
      </c>
      <c r="E590" t="s">
        <v>396</v>
      </c>
    </row>
    <row r="591" spans="1:5" x14ac:dyDescent="0.25">
      <c r="A591" s="3" t="s">
        <v>636</v>
      </c>
      <c r="B591" t="s">
        <v>637</v>
      </c>
    </row>
    <row r="592" spans="1:5" x14ac:dyDescent="0.25">
      <c r="A592" t="str">
        <f>A591</f>
        <v>GUID-5BD20235-128F-4A2F-BE21-602B85978C01</v>
      </c>
      <c r="B592" t="str">
        <f>B591</f>
        <v>Options &gt; View &gt; Machine</v>
      </c>
      <c r="C592" t="s">
        <v>67</v>
      </c>
      <c r="D592" t="s">
        <v>562</v>
      </c>
      <c r="E592" t="s">
        <v>396</v>
      </c>
    </row>
    <row r="593" spans="1:5" x14ac:dyDescent="0.25">
      <c r="A593" s="3" t="s">
        <v>638</v>
      </c>
      <c r="B593" t="s">
        <v>639</v>
      </c>
    </row>
    <row r="594" spans="1:5" x14ac:dyDescent="0.25">
      <c r="A594" t="str">
        <f>A593</f>
        <v>GUID-F4FA02B4-8493-42DA-8B69-8AF576286717</v>
      </c>
      <c r="B594" t="str">
        <f>B593</f>
        <v>Options &gt; View &gt; ViewCube</v>
      </c>
      <c r="C594" t="s">
        <v>67</v>
      </c>
      <c r="D594" t="s">
        <v>562</v>
      </c>
      <c r="E594" t="s">
        <v>396</v>
      </c>
    </row>
    <row r="595" spans="1:5" x14ac:dyDescent="0.25">
      <c r="A595" s="3" t="s">
        <v>640</v>
      </c>
      <c r="B595" t="s">
        <v>641</v>
      </c>
    </row>
    <row r="596" spans="1:5" x14ac:dyDescent="0.25">
      <c r="A596" t="str">
        <f t="shared" ref="A596:A597" si="116">A595</f>
        <v>GUID-F38C8923-0861-4FB2-8474-D97C5FF8635A</v>
      </c>
      <c r="B596" t="str">
        <f t="shared" ref="B596:B597" si="117">B595</f>
        <v>Options &gt; Simulation &gt; General</v>
      </c>
      <c r="C596" t="s">
        <v>67</v>
      </c>
      <c r="D596" t="s">
        <v>642</v>
      </c>
      <c r="E596" t="s">
        <v>643</v>
      </c>
    </row>
    <row r="597" spans="1:5" x14ac:dyDescent="0.25">
      <c r="A597" t="str">
        <f t="shared" si="116"/>
        <v>GUID-F38C8923-0861-4FB2-8474-D97C5FF8635A</v>
      </c>
      <c r="B597" t="str">
        <f t="shared" si="117"/>
        <v>Options &gt; Simulation &gt; General</v>
      </c>
      <c r="C597" t="s">
        <v>67</v>
      </c>
      <c r="D597" t="s">
        <v>562</v>
      </c>
      <c r="E597" t="s">
        <v>396</v>
      </c>
    </row>
    <row r="598" spans="1:5" x14ac:dyDescent="0.25">
      <c r="A598" s="3" t="s">
        <v>644</v>
      </c>
      <c r="B598" t="s">
        <v>645</v>
      </c>
    </row>
    <row r="599" spans="1:5" x14ac:dyDescent="0.25">
      <c r="A599" t="str">
        <f t="shared" ref="A599:A602" si="118">A598</f>
        <v>GUID-52B6C7DE-5A7F-421E-8FEF-11D813A6908A</v>
      </c>
      <c r="B599" t="str">
        <f t="shared" ref="B599:B602" si="119">B598</f>
        <v>Options &gt; Simulation &gt; 2D/3D Shaded</v>
      </c>
      <c r="C599" t="s">
        <v>67</v>
      </c>
      <c r="D599" t="s">
        <v>646</v>
      </c>
      <c r="E599" t="s">
        <v>647</v>
      </c>
    </row>
    <row r="600" spans="1:5" x14ac:dyDescent="0.25">
      <c r="A600" t="str">
        <f t="shared" si="118"/>
        <v>GUID-52B6C7DE-5A7F-421E-8FEF-11D813A6908A</v>
      </c>
      <c r="B600" t="str">
        <f t="shared" si="119"/>
        <v>Options &gt; Simulation &gt; 2D/3D Shaded</v>
      </c>
      <c r="C600" t="s">
        <v>67</v>
      </c>
      <c r="D600" t="s">
        <v>648</v>
      </c>
      <c r="E600" t="s">
        <v>649</v>
      </c>
    </row>
    <row r="601" spans="1:5" x14ac:dyDescent="0.25">
      <c r="A601" t="str">
        <f t="shared" si="118"/>
        <v>GUID-52B6C7DE-5A7F-421E-8FEF-11D813A6908A</v>
      </c>
      <c r="B601" t="str">
        <f t="shared" si="119"/>
        <v>Options &gt; Simulation &gt; 2D/3D Shaded</v>
      </c>
      <c r="C601" t="s">
        <v>67</v>
      </c>
      <c r="D601" t="s">
        <v>650</v>
      </c>
      <c r="E601" t="s">
        <v>651</v>
      </c>
    </row>
    <row r="602" spans="1:5" x14ac:dyDescent="0.25">
      <c r="A602" t="str">
        <f t="shared" si="118"/>
        <v>GUID-52B6C7DE-5A7F-421E-8FEF-11D813A6908A</v>
      </c>
      <c r="B602" t="str">
        <f t="shared" si="119"/>
        <v>Options &gt; Simulation &gt; 2D/3D Shaded</v>
      </c>
      <c r="C602" t="s">
        <v>67</v>
      </c>
      <c r="D602" t="s">
        <v>562</v>
      </c>
      <c r="E602" t="s">
        <v>396</v>
      </c>
    </row>
    <row r="603" spans="1:5" x14ac:dyDescent="0.25">
      <c r="A603" s="3" t="s">
        <v>652</v>
      </c>
      <c r="B603" t="s">
        <v>653</v>
      </c>
    </row>
    <row r="604" spans="1:5" x14ac:dyDescent="0.25">
      <c r="A604" t="str">
        <f>A603</f>
        <v>GUID-6424A631-75FE-4CFC-9EB4-1356EFF3CDBB</v>
      </c>
      <c r="B604" t="str">
        <f>B603</f>
        <v>Options &gt; Simulation &gt; Round Stock</v>
      </c>
      <c r="C604" t="s">
        <v>67</v>
      </c>
      <c r="D604" t="s">
        <v>562</v>
      </c>
      <c r="E604" t="s">
        <v>396</v>
      </c>
    </row>
    <row r="605" spans="1:5" x14ac:dyDescent="0.25">
      <c r="A605" s="3" t="s">
        <v>654</v>
      </c>
      <c r="B605" t="s">
        <v>655</v>
      </c>
    </row>
    <row r="606" spans="1:5" x14ac:dyDescent="0.25">
      <c r="A606" t="str">
        <f>A605</f>
        <v>GUID-F726F3D8-DEB5-4461-9A79-6F90BE9156AF</v>
      </c>
      <c r="B606" t="str">
        <f>B605</f>
        <v>Options &gt; Simulation &gt; Centerline</v>
      </c>
      <c r="C606" t="s">
        <v>67</v>
      </c>
      <c r="D606" t="s">
        <v>562</v>
      </c>
      <c r="E606" t="s">
        <v>396</v>
      </c>
    </row>
    <row r="607" spans="1:5" x14ac:dyDescent="0.25">
      <c r="A607" s="3" t="s">
        <v>656</v>
      </c>
      <c r="B607" t="s">
        <v>657</v>
      </c>
    </row>
    <row r="608" spans="1:5" x14ac:dyDescent="0.25">
      <c r="A608" t="str">
        <f t="shared" ref="A608:A611" si="120">A607</f>
        <v>GUID-26F734E3-E574-4B16-9C80-23C59BD4EB8F</v>
      </c>
      <c r="B608" t="str">
        <f t="shared" ref="B608:B611" si="121">B607</f>
        <v>Options &gt; Simulation &gt; Part Compare</v>
      </c>
      <c r="C608" t="s">
        <v>67</v>
      </c>
      <c r="D608" t="s">
        <v>658</v>
      </c>
      <c r="E608" t="s">
        <v>659</v>
      </c>
    </row>
    <row r="609" spans="1:5" x14ac:dyDescent="0.25">
      <c r="A609" t="str">
        <f t="shared" si="120"/>
        <v>GUID-26F734E3-E574-4B16-9C80-23C59BD4EB8F</v>
      </c>
      <c r="B609" t="str">
        <f t="shared" si="121"/>
        <v>Options &gt; Simulation &gt; Part Compare</v>
      </c>
      <c r="C609" t="s">
        <v>67</v>
      </c>
      <c r="E609" t="s">
        <v>660</v>
      </c>
    </row>
    <row r="610" spans="1:5" x14ac:dyDescent="0.25">
      <c r="A610" t="str">
        <f t="shared" si="120"/>
        <v>GUID-26F734E3-E574-4B16-9C80-23C59BD4EB8F</v>
      </c>
      <c r="B610" t="str">
        <f t="shared" si="121"/>
        <v>Options &gt; Simulation &gt; Part Compare</v>
      </c>
      <c r="C610" t="s">
        <v>67</v>
      </c>
      <c r="D610" t="s">
        <v>562</v>
      </c>
      <c r="E610" t="s">
        <v>660</v>
      </c>
    </row>
    <row r="611" spans="1:5" x14ac:dyDescent="0.25">
      <c r="A611" t="str">
        <f t="shared" si="120"/>
        <v>GUID-26F734E3-E574-4B16-9C80-23C59BD4EB8F</v>
      </c>
      <c r="B611" t="str">
        <f t="shared" si="121"/>
        <v>Options &gt; Simulation &gt; Part Compare</v>
      </c>
      <c r="C611" t="s">
        <v>67</v>
      </c>
      <c r="E611" t="s">
        <v>396</v>
      </c>
    </row>
    <row r="612" spans="1:5" x14ac:dyDescent="0.25">
      <c r="A612" s="3" t="s">
        <v>661</v>
      </c>
      <c r="B612" t="s">
        <v>662</v>
      </c>
    </row>
    <row r="613" spans="1:5" x14ac:dyDescent="0.25">
      <c r="A613" t="str">
        <f>A612</f>
        <v>GUID-48BE15D9-59B4-4145-95AC-F7DC3D26BA0F</v>
      </c>
      <c r="B613" t="str">
        <f>B612</f>
        <v>Target part tessellation tolerance</v>
      </c>
      <c r="C613" t="s">
        <v>67</v>
      </c>
      <c r="D613" t="s">
        <v>657</v>
      </c>
      <c r="E613" t="s">
        <v>586</v>
      </c>
    </row>
    <row r="614" spans="1:5" x14ac:dyDescent="0.25">
      <c r="A614" s="3" t="s">
        <v>663</v>
      </c>
      <c r="B614" t="s">
        <v>664</v>
      </c>
    </row>
    <row r="615" spans="1:5" x14ac:dyDescent="0.25">
      <c r="A615" t="str">
        <f t="shared" ref="A615:A616" si="122">A614</f>
        <v>GUID-5088D94C-F9E1-4033-85A8-7DBE9A278BFA</v>
      </c>
      <c r="B615" t="str">
        <f t="shared" ref="B615:B616" si="123">B614</f>
        <v>Options &gt; Simulation &gt; Wire</v>
      </c>
      <c r="C615" t="s">
        <v>67</v>
      </c>
      <c r="D615" t="s">
        <v>665</v>
      </c>
      <c r="E615" t="s">
        <v>666</v>
      </c>
    </row>
    <row r="616" spans="1:5" x14ac:dyDescent="0.25">
      <c r="A616" t="str">
        <f t="shared" si="122"/>
        <v>GUID-5088D94C-F9E1-4033-85A8-7DBE9A278BFA</v>
      </c>
      <c r="B616" t="str">
        <f t="shared" si="123"/>
        <v>Options &gt; Simulation &gt; Wire</v>
      </c>
      <c r="C616" t="s">
        <v>67</v>
      </c>
      <c r="D616" t="s">
        <v>562</v>
      </c>
      <c r="E616" t="s">
        <v>396</v>
      </c>
    </row>
    <row r="617" spans="1:5" x14ac:dyDescent="0.25">
      <c r="A617" s="3" t="s">
        <v>667</v>
      </c>
      <c r="B617" t="s">
        <v>668</v>
      </c>
    </row>
    <row r="618" spans="1:5" x14ac:dyDescent="0.25">
      <c r="A618" t="str">
        <f>A617</f>
        <v>GUID-62DCF81D-4DDF-4D5E-AC2C-140B2A78462C</v>
      </c>
      <c r="B618" t="str">
        <f>B617</f>
        <v>Options &gt; Posting &gt; General</v>
      </c>
      <c r="C618" t="s">
        <v>67</v>
      </c>
      <c r="D618" t="s">
        <v>562</v>
      </c>
      <c r="E618" t="s">
        <v>396</v>
      </c>
    </row>
    <row r="619" spans="1:5" x14ac:dyDescent="0.25">
      <c r="A619" s="3" t="s">
        <v>669</v>
      </c>
      <c r="B619" t="s">
        <v>670</v>
      </c>
    </row>
    <row r="620" spans="1:5" x14ac:dyDescent="0.25">
      <c r="A620" t="str">
        <f t="shared" ref="A620:A624" si="124">A619</f>
        <v>GUID-4931F50C-453E-409E-9291-65CA3154ABD6</v>
      </c>
      <c r="B620" t="str">
        <f t="shared" ref="B620:B624" si="125">B619</f>
        <v>Options &gt; Posting &gt; Milling</v>
      </c>
      <c r="C620" t="s">
        <v>468</v>
      </c>
      <c r="D620" t="s">
        <v>671</v>
      </c>
      <c r="E620" t="s">
        <v>672</v>
      </c>
    </row>
    <row r="621" spans="1:5" x14ac:dyDescent="0.25">
      <c r="A621" t="str">
        <f t="shared" si="124"/>
        <v>GUID-4931F50C-453E-409E-9291-65CA3154ABD6</v>
      </c>
      <c r="B621" t="str">
        <f t="shared" si="125"/>
        <v>Options &gt; Posting &gt; Milling</v>
      </c>
      <c r="C621" t="s">
        <v>67</v>
      </c>
      <c r="D621" t="s">
        <v>673</v>
      </c>
      <c r="E621" t="s">
        <v>674</v>
      </c>
    </row>
    <row r="622" spans="1:5" x14ac:dyDescent="0.25">
      <c r="A622" t="str">
        <f t="shared" si="124"/>
        <v>GUID-4931F50C-453E-409E-9291-65CA3154ABD6</v>
      </c>
      <c r="B622" t="str">
        <f t="shared" si="125"/>
        <v>Options &gt; Posting &gt; Milling</v>
      </c>
      <c r="C622" t="s">
        <v>67</v>
      </c>
      <c r="D622" t="s">
        <v>673</v>
      </c>
      <c r="E622" t="s">
        <v>674</v>
      </c>
    </row>
    <row r="623" spans="1:5" x14ac:dyDescent="0.25">
      <c r="A623" t="str">
        <f t="shared" si="124"/>
        <v>GUID-4931F50C-453E-409E-9291-65CA3154ABD6</v>
      </c>
      <c r="B623" t="str">
        <f t="shared" si="125"/>
        <v>Options &gt; Posting &gt; Milling</v>
      </c>
      <c r="C623" t="s">
        <v>67</v>
      </c>
      <c r="D623" t="s">
        <v>562</v>
      </c>
      <c r="E623" t="s">
        <v>675</v>
      </c>
    </row>
    <row r="624" spans="1:5" x14ac:dyDescent="0.25">
      <c r="A624" t="str">
        <f t="shared" si="124"/>
        <v>GUID-4931F50C-453E-409E-9291-65CA3154ABD6</v>
      </c>
      <c r="B624" t="str">
        <f t="shared" si="125"/>
        <v>Options &gt; Posting &gt; Milling</v>
      </c>
      <c r="C624" t="s">
        <v>67</v>
      </c>
      <c r="E624" t="s">
        <v>396</v>
      </c>
    </row>
    <row r="625" spans="1:5" x14ac:dyDescent="0.25">
      <c r="A625" s="3" t="s">
        <v>676</v>
      </c>
      <c r="B625" t="s">
        <v>677</v>
      </c>
    </row>
    <row r="626" spans="1:5" x14ac:dyDescent="0.25">
      <c r="A626" t="str">
        <f>A625</f>
        <v>GUID-62C70D8E-1B72-4A3B-81A7-12E60B132883</v>
      </c>
      <c r="B626" t="str">
        <f>B625</f>
        <v>PMOPT</v>
      </c>
      <c r="C626" t="s">
        <v>67</v>
      </c>
      <c r="D626" t="s">
        <v>670</v>
      </c>
      <c r="E626" t="s">
        <v>589</v>
      </c>
    </row>
    <row r="627" spans="1:5" x14ac:dyDescent="0.25">
      <c r="A627" s="3" t="s">
        <v>678</v>
      </c>
      <c r="B627" t="s">
        <v>679</v>
      </c>
    </row>
    <row r="628" spans="1:5" x14ac:dyDescent="0.25">
      <c r="A628" t="str">
        <f t="shared" ref="A628:A631" si="126">A627</f>
        <v>GUID-E7ABBA23-206E-49E0-847A-94559A47A113</v>
      </c>
      <c r="B628" t="str">
        <f t="shared" ref="B628:B631" si="127">B627</f>
        <v>Options &gt; Posting &gt; Turning or Turn/Mill</v>
      </c>
      <c r="C628" t="s">
        <v>468</v>
      </c>
      <c r="D628" t="s">
        <v>680</v>
      </c>
      <c r="E628" t="s">
        <v>681</v>
      </c>
    </row>
    <row r="629" spans="1:5" x14ac:dyDescent="0.25">
      <c r="A629" t="str">
        <f t="shared" si="126"/>
        <v>GUID-E7ABBA23-206E-49E0-847A-94559A47A113</v>
      </c>
      <c r="B629" t="str">
        <f t="shared" si="127"/>
        <v>Options &gt; Posting &gt; Turning or Turn/Mill</v>
      </c>
      <c r="C629" t="s">
        <v>67</v>
      </c>
      <c r="D629" t="s">
        <v>682</v>
      </c>
      <c r="E629" t="s">
        <v>683</v>
      </c>
    </row>
    <row r="630" spans="1:5" x14ac:dyDescent="0.25">
      <c r="A630" t="str">
        <f t="shared" si="126"/>
        <v>GUID-E7ABBA23-206E-49E0-847A-94559A47A113</v>
      </c>
      <c r="B630" t="str">
        <f t="shared" si="127"/>
        <v>Options &gt; Posting &gt; Turning or Turn/Mill</v>
      </c>
      <c r="C630" t="s">
        <v>67</v>
      </c>
      <c r="D630" t="s">
        <v>673</v>
      </c>
      <c r="E630" t="s">
        <v>674</v>
      </c>
    </row>
    <row r="631" spans="1:5" x14ac:dyDescent="0.25">
      <c r="A631" t="str">
        <f t="shared" si="126"/>
        <v>GUID-E7ABBA23-206E-49E0-847A-94559A47A113</v>
      </c>
      <c r="B631" t="str">
        <f t="shared" si="127"/>
        <v>Options &gt; Posting &gt; Turning or Turn/Mill</v>
      </c>
      <c r="C631" t="s">
        <v>67</v>
      </c>
      <c r="D631" t="s">
        <v>562</v>
      </c>
      <c r="E631" t="s">
        <v>396</v>
      </c>
    </row>
    <row r="632" spans="1:5" x14ac:dyDescent="0.25">
      <c r="A632" s="3" t="s">
        <v>684</v>
      </c>
      <c r="B632" t="s">
        <v>685</v>
      </c>
    </row>
    <row r="633" spans="1:5" x14ac:dyDescent="0.25">
      <c r="A633" t="str">
        <f>A632</f>
        <v>GUID-2C3FC185-0BB8-46CE-8601-0FDFD7499F55</v>
      </c>
      <c r="B633" t="str">
        <f>B632</f>
        <v>Options &gt; Posting &gt; Wire</v>
      </c>
      <c r="C633" t="s">
        <v>67</v>
      </c>
      <c r="D633" t="s">
        <v>562</v>
      </c>
      <c r="E633" t="s">
        <v>396</v>
      </c>
    </row>
    <row r="634" spans="1:5" x14ac:dyDescent="0.25">
      <c r="A634" s="3" t="s">
        <v>686</v>
      </c>
      <c r="B634" t="s">
        <v>687</v>
      </c>
    </row>
    <row r="635" spans="1:5" x14ac:dyDescent="0.25">
      <c r="A635" t="str">
        <f>A634</f>
        <v>GUID-514FE5AF-13E1-4E07-8FBB-793D6D8828FA</v>
      </c>
      <c r="B635" t="str">
        <f>B634</f>
        <v>Options &gt; File &gt; Preview Picture</v>
      </c>
      <c r="C635" t="s">
        <v>67</v>
      </c>
      <c r="D635" t="s">
        <v>562</v>
      </c>
      <c r="E635" t="s">
        <v>396</v>
      </c>
    </row>
    <row r="636" spans="1:5" x14ac:dyDescent="0.25">
      <c r="A636" s="3" t="s">
        <v>688</v>
      </c>
      <c r="B636" t="s">
        <v>689</v>
      </c>
    </row>
    <row r="637" spans="1:5" x14ac:dyDescent="0.25">
      <c r="A637" t="str">
        <f>A636</f>
        <v>GUID-62040907-BD37-49D6-9C6B-1F83E67D7EF9</v>
      </c>
      <c r="B637" t="str">
        <f>B636</f>
        <v>Options &gt; File &gt; New Files</v>
      </c>
      <c r="C637" t="s">
        <v>67</v>
      </c>
      <c r="D637" t="s">
        <v>562</v>
      </c>
      <c r="E637" t="s">
        <v>396</v>
      </c>
    </row>
    <row r="638" spans="1:5" x14ac:dyDescent="0.25">
      <c r="A638" s="3" t="s">
        <v>690</v>
      </c>
      <c r="B638" t="s">
        <v>691</v>
      </c>
    </row>
    <row r="639" spans="1:5" x14ac:dyDescent="0.25">
      <c r="A639" t="str">
        <f>A638</f>
        <v>GUID-CD745993-DA0B-41C8-AF51-25CBD3E4C690</v>
      </c>
      <c r="B639" t="str">
        <f>B638</f>
        <v>Options &gt; File &gt; Existing Files</v>
      </c>
      <c r="C639" t="s">
        <v>67</v>
      </c>
      <c r="D639" t="s">
        <v>562</v>
      </c>
      <c r="E639" t="s">
        <v>396</v>
      </c>
    </row>
    <row r="640" spans="1:5" x14ac:dyDescent="0.25">
      <c r="A640" s="3" t="s">
        <v>692</v>
      </c>
      <c r="B640" t="s">
        <v>693</v>
      </c>
    </row>
    <row r="641" spans="1:5" x14ac:dyDescent="0.25">
      <c r="A641" t="str">
        <f>A640</f>
        <v>GUID-BFE9BA25-A8A5-4DA3-9181-E979938E382D</v>
      </c>
      <c r="B641" t="str">
        <f>B640</f>
        <v>Options &gt; File &gt; Save</v>
      </c>
      <c r="C641" t="s">
        <v>67</v>
      </c>
      <c r="D641" t="s">
        <v>562</v>
      </c>
      <c r="E641" t="s">
        <v>396</v>
      </c>
    </row>
    <row r="642" spans="1:5" x14ac:dyDescent="0.25">
      <c r="A642" s="3" t="s">
        <v>694</v>
      </c>
      <c r="B642" t="s">
        <v>695</v>
      </c>
    </row>
    <row r="643" spans="1:5" x14ac:dyDescent="0.25">
      <c r="A643" t="str">
        <f>A642</f>
        <v>GUID-717BE6FC-E2A0-4C5F-B9C6-0DC6A4E38EAF</v>
      </c>
      <c r="B643" t="str">
        <f>B642</f>
        <v>Options &gt; File &gt; Import/Export</v>
      </c>
      <c r="C643" t="s">
        <v>67</v>
      </c>
      <c r="D643" t="s">
        <v>562</v>
      </c>
      <c r="E643" t="s">
        <v>396</v>
      </c>
    </row>
    <row r="644" spans="1:5" x14ac:dyDescent="0.25">
      <c r="A644" s="3" t="s">
        <v>696</v>
      </c>
      <c r="B644" t="s">
        <v>697</v>
      </c>
    </row>
    <row r="645" spans="1:5" x14ac:dyDescent="0.25">
      <c r="A645" t="str">
        <f>A644</f>
        <v>GUID-BD611296-5B66-483B-950B-7A2F77E6F604</v>
      </c>
      <c r="B645" t="str">
        <f>B644</f>
        <v>Options &gt; File &gt; Solid Import</v>
      </c>
      <c r="C645" t="s">
        <v>67</v>
      </c>
      <c r="D645" t="s">
        <v>562</v>
      </c>
      <c r="E645" t="s">
        <v>396</v>
      </c>
    </row>
    <row r="646" spans="1:5" x14ac:dyDescent="0.25">
      <c r="A646" s="3" t="s">
        <v>698</v>
      </c>
      <c r="B646" t="s">
        <v>699</v>
      </c>
    </row>
    <row r="647" spans="1:5" x14ac:dyDescent="0.25">
      <c r="A647" t="str">
        <f t="shared" ref="A647:A650" si="128">A646</f>
        <v>GUID-38782F1C-A356-435F-8CC9-324CA4C355E5</v>
      </c>
      <c r="B647" t="str">
        <f t="shared" ref="B647:B650" si="129">B646</f>
        <v>Options &gt; File &gt; Database</v>
      </c>
      <c r="C647" t="s">
        <v>67</v>
      </c>
      <c r="D647" t="e">
        <f>- Select this option to use an MS Access shared network database. Cli</f>
        <v>#NAME?</v>
      </c>
      <c r="E647" t="s">
        <v>700</v>
      </c>
    </row>
    <row r="648" spans="1:5" x14ac:dyDescent="0.25">
      <c r="A648" t="str">
        <f t="shared" si="128"/>
        <v>GUID-38782F1C-A356-435F-8CC9-324CA4C355E5</v>
      </c>
      <c r="B648" t="str">
        <f t="shared" si="129"/>
        <v>Options &gt; File &gt; Database</v>
      </c>
      <c r="C648" t="s">
        <v>67</v>
      </c>
      <c r="D648" t="e">
        <f>- Select this option to use an SQL Server network database. Select t</f>
        <v>#NAME?</v>
      </c>
      <c r="E648" t="s">
        <v>701</v>
      </c>
    </row>
    <row r="649" spans="1:5" x14ac:dyDescent="0.25">
      <c r="A649" t="str">
        <f t="shared" si="128"/>
        <v>GUID-38782F1C-A356-435F-8CC9-324CA4C355E5</v>
      </c>
      <c r="B649" t="str">
        <f t="shared" si="129"/>
        <v>Options &gt; File &gt; Database</v>
      </c>
      <c r="C649" t="s">
        <v>67</v>
      </c>
      <c r="D649" t="s">
        <v>702</v>
      </c>
      <c r="E649" t="s">
        <v>703</v>
      </c>
    </row>
    <row r="650" spans="1:5" x14ac:dyDescent="0.25">
      <c r="A650" t="str">
        <f t="shared" si="128"/>
        <v>GUID-38782F1C-A356-435F-8CC9-324CA4C355E5</v>
      </c>
      <c r="B650" t="str">
        <f t="shared" si="129"/>
        <v>Options &gt; File &gt; Database</v>
      </c>
      <c r="C650" t="s">
        <v>67</v>
      </c>
      <c r="D650" t="s">
        <v>562</v>
      </c>
      <c r="E650" t="s">
        <v>396</v>
      </c>
    </row>
    <row r="651" spans="1:5" x14ac:dyDescent="0.25">
      <c r="A651" s="3" t="s">
        <v>704</v>
      </c>
      <c r="B651" t="s">
        <v>705</v>
      </c>
    </row>
    <row r="652" spans="1:5" x14ac:dyDescent="0.25">
      <c r="A652" t="str">
        <f>A651</f>
        <v>GUID-4004E220-E059-48EA-89D6-15103EB267FB</v>
      </c>
      <c r="B652" t="str">
        <f>B651</f>
        <v>Options &gt; File &gt; Browser</v>
      </c>
      <c r="C652" t="s">
        <v>67</v>
      </c>
      <c r="D652" t="s">
        <v>562</v>
      </c>
      <c r="E652" t="s">
        <v>396</v>
      </c>
    </row>
    <row r="653" spans="1:5" x14ac:dyDescent="0.25">
      <c r="A653" s="3" t="s">
        <v>706</v>
      </c>
      <c r="B653" t="s">
        <v>707</v>
      </c>
    </row>
    <row r="654" spans="1:5" x14ac:dyDescent="0.25">
      <c r="A654" t="str">
        <f t="shared" ref="A654:A655" si="130">A653</f>
        <v>GUID-454D5AF5-62E6-4B00-8796-0A5F2754A5DC</v>
      </c>
      <c r="B654" t="str">
        <f t="shared" ref="B654:B655" si="131">B653</f>
        <v>About coordinate systems</v>
      </c>
      <c r="C654" t="s">
        <v>67</v>
      </c>
      <c r="E654" t="s">
        <v>347</v>
      </c>
    </row>
    <row r="655" spans="1:5" x14ac:dyDescent="0.25">
      <c r="A655" t="str">
        <f t="shared" si="130"/>
        <v>GUID-454D5AF5-62E6-4B00-8796-0A5F2754A5DC</v>
      </c>
      <c r="B655" t="str">
        <f t="shared" si="131"/>
        <v>About coordinate systems</v>
      </c>
      <c r="C655" t="s">
        <v>67</v>
      </c>
      <c r="E655" t="s">
        <v>708</v>
      </c>
    </row>
    <row r="656" spans="1:5" x14ac:dyDescent="0.25">
      <c r="A656" s="3" t="s">
        <v>709</v>
      </c>
      <c r="B656" t="s">
        <v>710</v>
      </c>
    </row>
    <row r="657" spans="1:5" x14ac:dyDescent="0.25">
      <c r="A657" t="str">
        <f t="shared" ref="A657:A658" si="132">A656</f>
        <v>GUID-394CFFF0-9A25-4A9F-8D3B-7FD19EB7A618</v>
      </c>
      <c r="B657" t="str">
        <f t="shared" ref="B657:B658" si="133">B656</f>
        <v>Working with User Coordinate Systems (UCSs)</v>
      </c>
      <c r="C657" t="s">
        <v>67</v>
      </c>
      <c r="D657" t="s">
        <v>707</v>
      </c>
      <c r="E657" t="s">
        <v>711</v>
      </c>
    </row>
    <row r="658" spans="1:5" x14ac:dyDescent="0.25">
      <c r="A658" t="str">
        <f t="shared" si="132"/>
        <v>GUID-394CFFF0-9A25-4A9F-8D3B-7FD19EB7A618</v>
      </c>
      <c r="B658" t="str">
        <f t="shared" si="133"/>
        <v>Working with User Coordinate Systems (UCSs)</v>
      </c>
      <c r="C658" t="s">
        <v>67</v>
      </c>
      <c r="E658" t="s">
        <v>712</v>
      </c>
    </row>
    <row r="659" spans="1:5" x14ac:dyDescent="0.25">
      <c r="A659" s="3" t="s">
        <v>713</v>
      </c>
      <c r="B659" t="s">
        <v>714</v>
      </c>
    </row>
    <row r="660" spans="1:5" x14ac:dyDescent="0.25">
      <c r="A660" t="str">
        <f>A659</f>
        <v>GUID-89C0EBF2-9C5F-49D9-B61E-563CB46BE5FC</v>
      </c>
      <c r="B660" t="str">
        <f>B659</f>
        <v>To align a UCS</v>
      </c>
      <c r="C660" t="s">
        <v>67</v>
      </c>
      <c r="D660" t="s">
        <v>710</v>
      </c>
      <c r="E660" t="s">
        <v>347</v>
      </c>
    </row>
    <row r="661" spans="1:5" x14ac:dyDescent="0.25">
      <c r="A661" s="3" t="s">
        <v>715</v>
      </c>
      <c r="B661" t="s">
        <v>716</v>
      </c>
    </row>
    <row r="662" spans="1:5" x14ac:dyDescent="0.25">
      <c r="A662" t="str">
        <f t="shared" ref="A662:A668" si="134">A661</f>
        <v>GUID-BA78DCA4-BD3B-49D8-BBD8-9736515D28D6</v>
      </c>
      <c r="B662" t="str">
        <f t="shared" ref="B662:B668" si="135">B661</f>
        <v>Working with Setups</v>
      </c>
      <c r="C662" t="s">
        <v>67</v>
      </c>
      <c r="D662" t="s">
        <v>707</v>
      </c>
      <c r="E662" t="s">
        <v>717</v>
      </c>
    </row>
    <row r="663" spans="1:5" x14ac:dyDescent="0.25">
      <c r="A663" t="str">
        <f t="shared" si="134"/>
        <v>GUID-BA78DCA4-BD3B-49D8-BBD8-9736515D28D6</v>
      </c>
      <c r="B663" t="str">
        <f t="shared" si="135"/>
        <v>Working with Setups</v>
      </c>
      <c r="C663" t="s">
        <v>67</v>
      </c>
      <c r="E663" t="s">
        <v>718</v>
      </c>
    </row>
    <row r="664" spans="1:5" x14ac:dyDescent="0.25">
      <c r="A664" t="str">
        <f t="shared" si="134"/>
        <v>GUID-BA78DCA4-BD3B-49D8-BBD8-9736515D28D6</v>
      </c>
      <c r="B664" t="str">
        <f t="shared" si="135"/>
        <v>Working with Setups</v>
      </c>
      <c r="C664" t="s">
        <v>67</v>
      </c>
      <c r="E664" t="s">
        <v>719</v>
      </c>
    </row>
    <row r="665" spans="1:5" x14ac:dyDescent="0.25">
      <c r="A665" t="str">
        <f t="shared" si="134"/>
        <v>GUID-BA78DCA4-BD3B-49D8-BBD8-9736515D28D6</v>
      </c>
      <c r="B665" t="str">
        <f t="shared" si="135"/>
        <v>Working with Setups</v>
      </c>
      <c r="C665" t="s">
        <v>67</v>
      </c>
      <c r="E665" t="s">
        <v>386</v>
      </c>
    </row>
    <row r="666" spans="1:5" x14ac:dyDescent="0.25">
      <c r="A666" t="str">
        <f t="shared" si="134"/>
        <v>GUID-BA78DCA4-BD3B-49D8-BBD8-9736515D28D6</v>
      </c>
      <c r="B666" t="str">
        <f t="shared" si="135"/>
        <v>Working with Setups</v>
      </c>
      <c r="C666" t="s">
        <v>67</v>
      </c>
      <c r="E666" t="s">
        <v>720</v>
      </c>
    </row>
    <row r="667" spans="1:5" x14ac:dyDescent="0.25">
      <c r="A667" t="str">
        <f t="shared" si="134"/>
        <v>GUID-BA78DCA4-BD3B-49D8-BBD8-9736515D28D6</v>
      </c>
      <c r="B667" t="str">
        <f t="shared" si="135"/>
        <v>Working with Setups</v>
      </c>
      <c r="C667" t="s">
        <v>67</v>
      </c>
      <c r="E667" t="s">
        <v>721</v>
      </c>
    </row>
    <row r="668" spans="1:5" x14ac:dyDescent="0.25">
      <c r="A668" t="str">
        <f t="shared" si="134"/>
        <v>GUID-BA78DCA4-BD3B-49D8-BBD8-9736515D28D6</v>
      </c>
      <c r="B668" t="str">
        <f t="shared" si="135"/>
        <v>Working with Setups</v>
      </c>
      <c r="C668" t="s">
        <v>67</v>
      </c>
      <c r="E668" t="s">
        <v>712</v>
      </c>
    </row>
    <row r="669" spans="1:5" x14ac:dyDescent="0.25">
      <c r="A669" s="3" t="s">
        <v>722</v>
      </c>
      <c r="B669" t="s">
        <v>723</v>
      </c>
    </row>
    <row r="670" spans="1:5" x14ac:dyDescent="0.25">
      <c r="A670" t="str">
        <f t="shared" ref="A670:A674" si="136">A669</f>
        <v>GUID-18BF6B57-9FE7-4FA1-8C61-7C6A32591121</v>
      </c>
      <c r="B670" t="str">
        <f t="shared" ref="B670:B674" si="137">B669</f>
        <v>Setup Properties &gt; Definition</v>
      </c>
      <c r="C670" t="s">
        <v>67</v>
      </c>
      <c r="D670" t="s">
        <v>724</v>
      </c>
      <c r="E670" t="s">
        <v>725</v>
      </c>
    </row>
    <row r="671" spans="1:5" x14ac:dyDescent="0.25">
      <c r="A671" t="str">
        <f t="shared" si="136"/>
        <v>GUID-18BF6B57-9FE7-4FA1-8C61-7C6A32591121</v>
      </c>
      <c r="B671" t="str">
        <f t="shared" si="137"/>
        <v>Setup Properties &gt; Definition</v>
      </c>
      <c r="C671" t="s">
        <v>67</v>
      </c>
      <c r="D671" t="s">
        <v>726</v>
      </c>
      <c r="E671" t="s">
        <v>727</v>
      </c>
    </row>
    <row r="672" spans="1:5" x14ac:dyDescent="0.25">
      <c r="A672" t="str">
        <f t="shared" si="136"/>
        <v>GUID-18BF6B57-9FE7-4FA1-8C61-7C6A32591121</v>
      </c>
      <c r="B672" t="str">
        <f t="shared" si="137"/>
        <v>Setup Properties &gt; Definition</v>
      </c>
      <c r="C672" t="s">
        <v>67</v>
      </c>
      <c r="D672" t="s">
        <v>716</v>
      </c>
      <c r="E672" t="s">
        <v>728</v>
      </c>
    </row>
    <row r="673" spans="1:5" x14ac:dyDescent="0.25">
      <c r="A673" t="str">
        <f t="shared" si="136"/>
        <v>GUID-18BF6B57-9FE7-4FA1-8C61-7C6A32591121</v>
      </c>
      <c r="B673" t="str">
        <f t="shared" si="137"/>
        <v>Setup Properties &gt; Definition</v>
      </c>
      <c r="C673" t="s">
        <v>67</v>
      </c>
      <c r="E673" t="s">
        <v>729</v>
      </c>
    </row>
    <row r="674" spans="1:5" x14ac:dyDescent="0.25">
      <c r="A674" t="str">
        <f t="shared" si="136"/>
        <v>GUID-18BF6B57-9FE7-4FA1-8C61-7C6A32591121</v>
      </c>
      <c r="B674" t="str">
        <f t="shared" si="137"/>
        <v>Setup Properties &gt; Definition</v>
      </c>
      <c r="C674" t="s">
        <v>67</v>
      </c>
      <c r="E674" t="s">
        <v>708</v>
      </c>
    </row>
    <row r="675" spans="1:5" x14ac:dyDescent="0.25">
      <c r="A675" s="3" t="s">
        <v>730</v>
      </c>
      <c r="B675" t="s">
        <v>731</v>
      </c>
    </row>
    <row r="676" spans="1:5" x14ac:dyDescent="0.25">
      <c r="A676" t="str">
        <f>A675</f>
        <v>GUID-9DC2CD0E-6D32-4239-955D-703F06F61C2B</v>
      </c>
      <c r="B676" t="str">
        <f>B675</f>
        <v>Part Name</v>
      </c>
      <c r="C676" t="s">
        <v>67</v>
      </c>
      <c r="D676" t="s">
        <v>723</v>
      </c>
      <c r="E676" t="s">
        <v>717</v>
      </c>
    </row>
    <row r="677" spans="1:5" x14ac:dyDescent="0.25">
      <c r="A677" s="3" t="s">
        <v>732</v>
      </c>
      <c r="B677" t="s">
        <v>733</v>
      </c>
    </row>
    <row r="678" spans="1:5" x14ac:dyDescent="0.25">
      <c r="A678" t="str">
        <f>A677</f>
        <v>GUID-BBFC6D43-ED2F-49FD-8CE5-2965DA751FA5</v>
      </c>
      <c r="B678" t="str">
        <f>B677</f>
        <v>Fixture ID</v>
      </c>
      <c r="C678" t="s">
        <v>67</v>
      </c>
      <c r="D678" t="s">
        <v>723</v>
      </c>
      <c r="E678" t="s">
        <v>717</v>
      </c>
    </row>
    <row r="679" spans="1:5" x14ac:dyDescent="0.25">
      <c r="A679" s="3" t="s">
        <v>734</v>
      </c>
      <c r="B679" t="s">
        <v>735</v>
      </c>
    </row>
    <row r="680" spans="1:5" x14ac:dyDescent="0.25">
      <c r="A680" t="str">
        <f t="shared" ref="A680:A689" si="138">A679</f>
        <v>GUID-2866426D-ECBC-4D4B-9E47-E0F46DFC81BB</v>
      </c>
      <c r="B680" t="str">
        <f t="shared" ref="B680:B689" si="139">B679</f>
        <v>Setup Properties &gt; Zero</v>
      </c>
      <c r="C680" t="s">
        <v>67</v>
      </c>
      <c r="D680" t="s">
        <v>736</v>
      </c>
      <c r="E680" t="s">
        <v>737</v>
      </c>
    </row>
    <row r="681" spans="1:5" x14ac:dyDescent="0.25">
      <c r="A681" t="str">
        <f t="shared" si="138"/>
        <v>GUID-2866426D-ECBC-4D4B-9E47-E0F46DFC81BB</v>
      </c>
      <c r="B681" t="str">
        <f t="shared" si="139"/>
        <v>Setup Properties &gt; Zero</v>
      </c>
      <c r="C681" t="s">
        <v>67</v>
      </c>
      <c r="D681" t="s">
        <v>738</v>
      </c>
      <c r="E681" t="s">
        <v>739</v>
      </c>
    </row>
    <row r="682" spans="1:5" x14ac:dyDescent="0.25">
      <c r="A682" t="str">
        <f t="shared" si="138"/>
        <v>GUID-2866426D-ECBC-4D4B-9E47-E0F46DFC81BB</v>
      </c>
      <c r="B682" t="str">
        <f t="shared" si="139"/>
        <v>Setup Properties &gt; Zero</v>
      </c>
      <c r="C682" t="s">
        <v>67</v>
      </c>
      <c r="D682" t="s">
        <v>740</v>
      </c>
      <c r="E682" t="s">
        <v>741</v>
      </c>
    </row>
    <row r="683" spans="1:5" x14ac:dyDescent="0.25">
      <c r="A683" t="str">
        <f t="shared" si="138"/>
        <v>GUID-2866426D-ECBC-4D4B-9E47-E0F46DFC81BB</v>
      </c>
      <c r="B683" t="str">
        <f t="shared" si="139"/>
        <v>Setup Properties &gt; Zero</v>
      </c>
      <c r="C683" t="s">
        <v>67</v>
      </c>
      <c r="D683" t="s">
        <v>742</v>
      </c>
      <c r="E683" t="s">
        <v>743</v>
      </c>
    </row>
    <row r="684" spans="1:5" x14ac:dyDescent="0.25">
      <c r="A684" t="str">
        <f t="shared" si="138"/>
        <v>GUID-2866426D-ECBC-4D4B-9E47-E0F46DFC81BB</v>
      </c>
      <c r="B684" t="str">
        <f t="shared" si="139"/>
        <v>Setup Properties &gt; Zero</v>
      </c>
      <c r="C684" t="s">
        <v>67</v>
      </c>
      <c r="D684" t="s">
        <v>744</v>
      </c>
      <c r="E684" t="s">
        <v>745</v>
      </c>
    </row>
    <row r="685" spans="1:5" x14ac:dyDescent="0.25">
      <c r="A685" t="str">
        <f t="shared" si="138"/>
        <v>GUID-2866426D-ECBC-4D4B-9E47-E0F46DFC81BB</v>
      </c>
      <c r="B685" t="str">
        <f t="shared" si="139"/>
        <v>Setup Properties &gt; Zero</v>
      </c>
      <c r="C685" t="s">
        <v>67</v>
      </c>
      <c r="D685" t="s">
        <v>716</v>
      </c>
      <c r="E685" t="s">
        <v>737</v>
      </c>
    </row>
    <row r="686" spans="1:5" x14ac:dyDescent="0.25">
      <c r="A686" t="str">
        <f t="shared" si="138"/>
        <v>GUID-2866426D-ECBC-4D4B-9E47-E0F46DFC81BB</v>
      </c>
      <c r="B686" t="str">
        <f t="shared" si="139"/>
        <v>Setup Properties &gt; Zero</v>
      </c>
      <c r="C686" t="s">
        <v>67</v>
      </c>
      <c r="E686" t="s">
        <v>739</v>
      </c>
    </row>
    <row r="687" spans="1:5" x14ac:dyDescent="0.25">
      <c r="A687" t="str">
        <f t="shared" si="138"/>
        <v>GUID-2866426D-ECBC-4D4B-9E47-E0F46DFC81BB</v>
      </c>
      <c r="B687" t="str">
        <f t="shared" si="139"/>
        <v>Setup Properties &gt; Zero</v>
      </c>
      <c r="C687" t="s">
        <v>67</v>
      </c>
      <c r="E687" t="s">
        <v>743</v>
      </c>
    </row>
    <row r="688" spans="1:5" x14ac:dyDescent="0.25">
      <c r="A688" t="str">
        <f t="shared" si="138"/>
        <v>GUID-2866426D-ECBC-4D4B-9E47-E0F46DFC81BB</v>
      </c>
      <c r="B688" t="str">
        <f t="shared" si="139"/>
        <v>Setup Properties &gt; Zero</v>
      </c>
      <c r="C688" t="s">
        <v>67</v>
      </c>
      <c r="E688" t="s">
        <v>745</v>
      </c>
    </row>
    <row r="689" spans="1:5" x14ac:dyDescent="0.25">
      <c r="A689" t="str">
        <f t="shared" si="138"/>
        <v>GUID-2866426D-ECBC-4D4B-9E47-E0F46DFC81BB</v>
      </c>
      <c r="B689" t="str">
        <f t="shared" si="139"/>
        <v>Setup Properties &gt; Zero</v>
      </c>
      <c r="C689" t="s">
        <v>67</v>
      </c>
      <c r="E689" t="s">
        <v>708</v>
      </c>
    </row>
    <row r="690" spans="1:5" x14ac:dyDescent="0.25">
      <c r="A690" s="3" t="s">
        <v>746</v>
      </c>
      <c r="B690" t="s">
        <v>747</v>
      </c>
    </row>
    <row r="691" spans="1:5" x14ac:dyDescent="0.25">
      <c r="A691" t="str">
        <f>A690</f>
        <v>GUID-5B7A7555-7A05-4077-8308-7126591EEF84</v>
      </c>
      <c r="B691" t="str">
        <f>B690</f>
        <v>Align to Stock Face</v>
      </c>
      <c r="C691" t="s">
        <v>67</v>
      </c>
      <c r="D691" t="s">
        <v>735</v>
      </c>
      <c r="E691" t="s">
        <v>718</v>
      </c>
    </row>
    <row r="692" spans="1:5" x14ac:dyDescent="0.25">
      <c r="A692" s="3" t="s">
        <v>748</v>
      </c>
      <c r="B692" t="s">
        <v>749</v>
      </c>
    </row>
    <row r="693" spans="1:5" x14ac:dyDescent="0.25">
      <c r="A693" t="str">
        <f t="shared" ref="A693:A694" si="140">A692</f>
        <v>GUID-E0179632-DA63-40B3-B1EF-CBBEA0B4CD3B</v>
      </c>
      <c r="B693" t="str">
        <f t="shared" ref="B693:B694" si="141">B692</f>
        <v>Align to Index axis</v>
      </c>
      <c r="C693" t="s">
        <v>67</v>
      </c>
      <c r="D693" t="s">
        <v>750</v>
      </c>
      <c r="E693" t="s">
        <v>751</v>
      </c>
    </row>
    <row r="694" spans="1:5" x14ac:dyDescent="0.25">
      <c r="A694" t="str">
        <f t="shared" si="140"/>
        <v>GUID-E0179632-DA63-40B3-B1EF-CBBEA0B4CD3B</v>
      </c>
      <c r="B694" t="str">
        <f t="shared" si="141"/>
        <v>Align to Index axis</v>
      </c>
      <c r="C694" t="s">
        <v>67</v>
      </c>
      <c r="D694" t="s">
        <v>735</v>
      </c>
      <c r="E694" t="s">
        <v>718</v>
      </c>
    </row>
    <row r="695" spans="1:5" x14ac:dyDescent="0.25">
      <c r="A695" s="3" t="s">
        <v>752</v>
      </c>
      <c r="B695" t="s">
        <v>753</v>
      </c>
    </row>
    <row r="696" spans="1:5" x14ac:dyDescent="0.25">
      <c r="A696" t="str">
        <f>A695</f>
        <v>GUID-31C56EEF-2B1E-44E2-AE06-A9B8CADE2CFE</v>
      </c>
      <c r="B696" t="str">
        <f>B695</f>
        <v>Align with existing UCS</v>
      </c>
      <c r="C696" t="s">
        <v>67</v>
      </c>
      <c r="D696" t="s">
        <v>735</v>
      </c>
      <c r="E696" t="s">
        <v>718</v>
      </c>
    </row>
    <row r="697" spans="1:5" x14ac:dyDescent="0.25">
      <c r="A697" s="3" t="s">
        <v>754</v>
      </c>
      <c r="B697" t="s">
        <v>755</v>
      </c>
    </row>
    <row r="698" spans="1:5" x14ac:dyDescent="0.25">
      <c r="A698" t="str">
        <f>A697</f>
        <v>GUID-B99EE00C-99B8-40E5-B6D4-FD667D3E9035</v>
      </c>
      <c r="B698" t="str">
        <f>B697</f>
        <v>Align to part geometry</v>
      </c>
      <c r="C698" t="s">
        <v>67</v>
      </c>
      <c r="D698" t="s">
        <v>735</v>
      </c>
      <c r="E698" t="s">
        <v>718</v>
      </c>
    </row>
    <row r="699" spans="1:5" x14ac:dyDescent="0.25">
      <c r="A699" s="3" t="s">
        <v>756</v>
      </c>
      <c r="B699" t="s">
        <v>757</v>
      </c>
    </row>
    <row r="700" spans="1:5" x14ac:dyDescent="0.25">
      <c r="A700" t="str">
        <f>A699</f>
        <v>GUID-8A9D3288-FDD8-4F8F-B7B1-7AEFE95ADAFC</v>
      </c>
      <c r="B700" t="str">
        <f>B699</f>
        <v>Setup Properties &gt; Posting</v>
      </c>
      <c r="C700" t="s">
        <v>67</v>
      </c>
      <c r="D700" t="s">
        <v>716</v>
      </c>
      <c r="E700" t="s">
        <v>708</v>
      </c>
    </row>
    <row r="701" spans="1:5" x14ac:dyDescent="0.25">
      <c r="A701" s="3" t="s">
        <v>758</v>
      </c>
      <c r="B701" t="s">
        <v>759</v>
      </c>
    </row>
    <row r="702" spans="1:5" x14ac:dyDescent="0.25">
      <c r="A702" t="str">
        <f t="shared" ref="A702:A704" si="142">A701</f>
        <v>GUID-BF7DA748-CBA8-4A99-BB55-D4640743F3CC</v>
      </c>
      <c r="B702" t="str">
        <f t="shared" ref="B702:B704" si="143">B701</f>
        <v>Setup Properties &gt; Simulation</v>
      </c>
      <c r="C702" t="s">
        <v>67</v>
      </c>
      <c r="D702" t="s">
        <v>760</v>
      </c>
      <c r="E702" t="s">
        <v>708</v>
      </c>
    </row>
    <row r="703" spans="1:5" x14ac:dyDescent="0.25">
      <c r="A703" t="str">
        <f t="shared" si="142"/>
        <v>GUID-BF7DA748-CBA8-4A99-BB55-D4640743F3CC</v>
      </c>
      <c r="B703" t="str">
        <f t="shared" si="143"/>
        <v>Setup Properties &gt; Simulation</v>
      </c>
      <c r="C703" t="s">
        <v>67</v>
      </c>
      <c r="D703" t="s">
        <v>761</v>
      </c>
      <c r="E703" t="s">
        <v>762</v>
      </c>
    </row>
    <row r="704" spans="1:5" x14ac:dyDescent="0.25">
      <c r="A704" t="str">
        <f t="shared" si="142"/>
        <v>GUID-BF7DA748-CBA8-4A99-BB55-D4640743F3CC</v>
      </c>
      <c r="B704" t="str">
        <f t="shared" si="143"/>
        <v>Setup Properties &gt; Simulation</v>
      </c>
      <c r="C704" t="s">
        <v>67</v>
      </c>
      <c r="D704" t="s">
        <v>716</v>
      </c>
      <c r="E704" t="s">
        <v>708</v>
      </c>
    </row>
    <row r="705" spans="1:5" x14ac:dyDescent="0.25">
      <c r="A705" s="3" t="s">
        <v>763</v>
      </c>
      <c r="B705" t="s">
        <v>764</v>
      </c>
    </row>
    <row r="706" spans="1:5" x14ac:dyDescent="0.25">
      <c r="A706" t="str">
        <f t="shared" ref="A706:A709" si="144">A705</f>
        <v>GUID-C9A484EA-58E1-4033-A028-0F3498BAED23</v>
      </c>
      <c r="B706" t="str">
        <f t="shared" ref="B706:B709" si="145">B705</f>
        <v>Setting up a part for multi-spindle turning</v>
      </c>
      <c r="C706" t="s">
        <v>67</v>
      </c>
      <c r="D706" t="s">
        <v>38</v>
      </c>
      <c r="E706" t="s">
        <v>708</v>
      </c>
    </row>
    <row r="707" spans="1:5" x14ac:dyDescent="0.25">
      <c r="A707" t="str">
        <f t="shared" si="144"/>
        <v>GUID-C9A484EA-58E1-4033-A028-0F3498BAED23</v>
      </c>
      <c r="B707" t="str">
        <f t="shared" si="145"/>
        <v>Setting up a part for multi-spindle turning</v>
      </c>
      <c r="C707" t="s">
        <v>67</v>
      </c>
      <c r="D707" t="s">
        <v>765</v>
      </c>
      <c r="E707" t="s">
        <v>766</v>
      </c>
    </row>
    <row r="708" spans="1:5" x14ac:dyDescent="0.25">
      <c r="A708" t="str">
        <f t="shared" si="144"/>
        <v>GUID-C9A484EA-58E1-4033-A028-0F3498BAED23</v>
      </c>
      <c r="B708" t="str">
        <f t="shared" si="145"/>
        <v>Setting up a part for multi-spindle turning</v>
      </c>
      <c r="C708" t="s">
        <v>67</v>
      </c>
      <c r="D708" t="s">
        <v>767</v>
      </c>
      <c r="E708" t="s">
        <v>768</v>
      </c>
    </row>
    <row r="709" spans="1:5" x14ac:dyDescent="0.25">
      <c r="A709" t="str">
        <f t="shared" si="144"/>
        <v>GUID-C9A484EA-58E1-4033-A028-0F3498BAED23</v>
      </c>
      <c r="B709" t="str">
        <f t="shared" si="145"/>
        <v>Setting up a part for multi-spindle turning</v>
      </c>
      <c r="C709" t="s">
        <v>67</v>
      </c>
      <c r="D709" t="s">
        <v>716</v>
      </c>
      <c r="E709" t="s">
        <v>708</v>
      </c>
    </row>
    <row r="710" spans="1:5" x14ac:dyDescent="0.25">
      <c r="A710" s="3" t="s">
        <v>769</v>
      </c>
      <c r="B710" t="s">
        <v>770</v>
      </c>
    </row>
    <row r="711" spans="1:5" x14ac:dyDescent="0.25">
      <c r="A711" t="str">
        <f t="shared" ref="A711:A713" si="146">A710</f>
        <v>GUID-09DDE459-D090-41C8-BD1E-399DFCE84E6A</v>
      </c>
      <c r="B711" t="str">
        <f t="shared" ref="B711:B713" si="147">B710</f>
        <v>Setting up a part for multi-turret turning</v>
      </c>
      <c r="C711" t="s">
        <v>67</v>
      </c>
      <c r="D711" t="s">
        <v>771</v>
      </c>
      <c r="E711" t="s">
        <v>772</v>
      </c>
    </row>
    <row r="712" spans="1:5" x14ac:dyDescent="0.25">
      <c r="A712" t="str">
        <f t="shared" si="146"/>
        <v>GUID-09DDE459-D090-41C8-BD1E-399DFCE84E6A</v>
      </c>
      <c r="B712" t="str">
        <f t="shared" si="147"/>
        <v>Setting up a part for multi-turret turning</v>
      </c>
      <c r="C712" t="s">
        <v>67</v>
      </c>
      <c r="D712" t="s">
        <v>773</v>
      </c>
      <c r="E712" t="s">
        <v>774</v>
      </c>
    </row>
    <row r="713" spans="1:5" x14ac:dyDescent="0.25">
      <c r="A713" t="str">
        <f t="shared" si="146"/>
        <v>GUID-09DDE459-D090-41C8-BD1E-399DFCE84E6A</v>
      </c>
      <c r="B713" t="str">
        <f t="shared" si="147"/>
        <v>Setting up a part for multi-turret turning</v>
      </c>
      <c r="C713" t="s">
        <v>67</v>
      </c>
      <c r="D713" t="s">
        <v>716</v>
      </c>
      <c r="E713" t="s">
        <v>708</v>
      </c>
    </row>
    <row r="714" spans="1:5" x14ac:dyDescent="0.25">
      <c r="A714" s="3" t="s">
        <v>775</v>
      </c>
      <c r="B714" t="s">
        <v>776</v>
      </c>
    </row>
    <row r="715" spans="1:5" x14ac:dyDescent="0.25">
      <c r="A715" t="str">
        <f t="shared" ref="A715:A723" si="148">A714</f>
        <v>GUID-541DB6AF-5F21-472E-8784-A9C20FC9F053</v>
      </c>
      <c r="B715" t="str">
        <f t="shared" ref="B715:B723" si="149">B714</f>
        <v>About stock</v>
      </c>
      <c r="C715" t="s">
        <v>67</v>
      </c>
      <c r="D715" t="s">
        <v>777</v>
      </c>
      <c r="E715" t="s">
        <v>778</v>
      </c>
    </row>
    <row r="716" spans="1:5" x14ac:dyDescent="0.25">
      <c r="A716" t="str">
        <f t="shared" si="148"/>
        <v>GUID-541DB6AF-5F21-472E-8784-A9C20FC9F053</v>
      </c>
      <c r="B716" t="str">
        <f t="shared" si="149"/>
        <v>About stock</v>
      </c>
      <c r="C716" t="s">
        <v>67</v>
      </c>
      <c r="E716" t="s">
        <v>779</v>
      </c>
    </row>
    <row r="717" spans="1:5" x14ac:dyDescent="0.25">
      <c r="A717" t="str">
        <f t="shared" si="148"/>
        <v>GUID-541DB6AF-5F21-472E-8784-A9C20FC9F053</v>
      </c>
      <c r="B717" t="str">
        <f t="shared" si="149"/>
        <v>About stock</v>
      </c>
      <c r="C717" t="s">
        <v>67</v>
      </c>
      <c r="E717" t="s">
        <v>778</v>
      </c>
    </row>
    <row r="718" spans="1:5" x14ac:dyDescent="0.25">
      <c r="A718" t="str">
        <f t="shared" si="148"/>
        <v>GUID-541DB6AF-5F21-472E-8784-A9C20FC9F053</v>
      </c>
      <c r="B718" t="str">
        <f t="shared" si="149"/>
        <v>About stock</v>
      </c>
      <c r="C718" t="s">
        <v>67</v>
      </c>
      <c r="E718" t="s">
        <v>780</v>
      </c>
    </row>
    <row r="719" spans="1:5" x14ac:dyDescent="0.25">
      <c r="A719" t="str">
        <f t="shared" si="148"/>
        <v>GUID-541DB6AF-5F21-472E-8784-A9C20FC9F053</v>
      </c>
      <c r="B719" t="str">
        <f t="shared" si="149"/>
        <v>About stock</v>
      </c>
      <c r="C719" t="s">
        <v>67</v>
      </c>
      <c r="E719" t="s">
        <v>781</v>
      </c>
    </row>
    <row r="720" spans="1:5" x14ac:dyDescent="0.25">
      <c r="A720" t="str">
        <f t="shared" si="148"/>
        <v>GUID-541DB6AF-5F21-472E-8784-A9C20FC9F053</v>
      </c>
      <c r="B720" t="str">
        <f t="shared" si="149"/>
        <v>About stock</v>
      </c>
      <c r="C720" t="s">
        <v>67</v>
      </c>
      <c r="E720" t="s">
        <v>782</v>
      </c>
    </row>
    <row r="721" spans="1:5" x14ac:dyDescent="0.25">
      <c r="A721" t="str">
        <f t="shared" si="148"/>
        <v>GUID-541DB6AF-5F21-472E-8784-A9C20FC9F053</v>
      </c>
      <c r="B721" t="str">
        <f t="shared" si="149"/>
        <v>About stock</v>
      </c>
      <c r="C721" t="s">
        <v>67</v>
      </c>
      <c r="E721" t="s">
        <v>374</v>
      </c>
    </row>
    <row r="722" spans="1:5" x14ac:dyDescent="0.25">
      <c r="A722" t="str">
        <f t="shared" si="148"/>
        <v>GUID-541DB6AF-5F21-472E-8784-A9C20FC9F053</v>
      </c>
      <c r="B722" t="str">
        <f t="shared" si="149"/>
        <v>About stock</v>
      </c>
      <c r="C722" t="s">
        <v>67</v>
      </c>
      <c r="E722" t="s">
        <v>783</v>
      </c>
    </row>
    <row r="723" spans="1:5" x14ac:dyDescent="0.25">
      <c r="A723" t="str">
        <f t="shared" si="148"/>
        <v>GUID-541DB6AF-5F21-472E-8784-A9C20FC9F053</v>
      </c>
      <c r="B723" t="str">
        <f t="shared" si="149"/>
        <v>About stock</v>
      </c>
      <c r="C723" t="s">
        <v>67</v>
      </c>
      <c r="E723" t="s">
        <v>666</v>
      </c>
    </row>
    <row r="724" spans="1:5" x14ac:dyDescent="0.25">
      <c r="A724" s="3" t="s">
        <v>784</v>
      </c>
      <c r="B724" t="s">
        <v>785</v>
      </c>
    </row>
    <row r="725" spans="1:5" x14ac:dyDescent="0.25">
      <c r="A725" t="str">
        <f>A724</f>
        <v>GUID-E79C5A00-51B3-4194-8E4B-DB535616A4AE</v>
      </c>
      <c r="B725" t="str">
        <f>B724</f>
        <v>To define the stock from dimensions</v>
      </c>
      <c r="C725" t="s">
        <v>67</v>
      </c>
      <c r="D725" t="s">
        <v>776</v>
      </c>
      <c r="E725" t="s">
        <v>786</v>
      </c>
    </row>
    <row r="726" spans="1:5" x14ac:dyDescent="0.25">
      <c r="A726" s="3" t="s">
        <v>787</v>
      </c>
      <c r="B726" t="s">
        <v>788</v>
      </c>
    </row>
    <row r="727" spans="1:5" x14ac:dyDescent="0.25">
      <c r="A727" t="str">
        <f t="shared" ref="A727:A730" si="150">A726</f>
        <v>GUID-483E0642-0B88-4617-946C-EFD980D97264</v>
      </c>
      <c r="B727" t="str">
        <f t="shared" ref="B727:B730" si="151">B726</f>
        <v>To define the stock using a solid</v>
      </c>
      <c r="C727" t="s">
        <v>67</v>
      </c>
      <c r="D727" t="s">
        <v>789</v>
      </c>
      <c r="E727" t="s">
        <v>790</v>
      </c>
    </row>
    <row r="728" spans="1:5" x14ac:dyDescent="0.25">
      <c r="A728" t="str">
        <f t="shared" si="150"/>
        <v>GUID-483E0642-0B88-4617-946C-EFD980D97264</v>
      </c>
      <c r="B728" t="str">
        <f t="shared" si="151"/>
        <v>To define the stock using a solid</v>
      </c>
      <c r="C728" t="s">
        <v>67</v>
      </c>
      <c r="D728" t="s">
        <v>791</v>
      </c>
      <c r="E728" t="s">
        <v>792</v>
      </c>
    </row>
    <row r="729" spans="1:5" x14ac:dyDescent="0.25">
      <c r="A729" t="str">
        <f t="shared" si="150"/>
        <v>GUID-483E0642-0B88-4617-946C-EFD980D97264</v>
      </c>
      <c r="B729" t="str">
        <f t="shared" si="151"/>
        <v>To define the stock using a solid</v>
      </c>
      <c r="C729" t="s">
        <v>67</v>
      </c>
      <c r="D729" t="s">
        <v>776</v>
      </c>
      <c r="E729" t="s">
        <v>790</v>
      </c>
    </row>
    <row r="730" spans="1:5" x14ac:dyDescent="0.25">
      <c r="A730" t="str">
        <f t="shared" si="150"/>
        <v>GUID-483E0642-0B88-4617-946C-EFD980D97264</v>
      </c>
      <c r="B730" t="str">
        <f t="shared" si="151"/>
        <v>To define the stock using a solid</v>
      </c>
      <c r="C730" t="s">
        <v>67</v>
      </c>
      <c r="E730" t="s">
        <v>786</v>
      </c>
    </row>
    <row r="731" spans="1:5" x14ac:dyDescent="0.25">
      <c r="A731" s="3" t="s">
        <v>793</v>
      </c>
      <c r="B731" t="s">
        <v>794</v>
      </c>
    </row>
    <row r="732" spans="1:5" x14ac:dyDescent="0.25">
      <c r="A732" t="str">
        <f>A731</f>
        <v>GUID-23049389-0068-4FC6-B745-D98BACE36C84</v>
      </c>
      <c r="B732" t="str">
        <f>B731</f>
        <v>Stock Solid Multiple Regions</v>
      </c>
      <c r="C732" t="s">
        <v>67</v>
      </c>
      <c r="D732" t="s">
        <v>788</v>
      </c>
      <c r="E732" t="s">
        <v>778</v>
      </c>
    </row>
    <row r="733" spans="1:5" x14ac:dyDescent="0.25">
      <c r="A733" s="3" t="s">
        <v>795</v>
      </c>
      <c r="B733" t="s">
        <v>796</v>
      </c>
    </row>
    <row r="734" spans="1:5" x14ac:dyDescent="0.25">
      <c r="A734" t="str">
        <f t="shared" ref="A734:A736" si="152">A733</f>
        <v>GUID-2394DB81-D291-49F6-9812-445C556BCA4B</v>
      </c>
      <c r="B734" t="str">
        <f t="shared" ref="B734:B736" si="153">B733</f>
        <v>To define the stock using a curve</v>
      </c>
      <c r="C734" t="s">
        <v>67</v>
      </c>
      <c r="D734" t="s">
        <v>797</v>
      </c>
      <c r="E734" t="s">
        <v>798</v>
      </c>
    </row>
    <row r="735" spans="1:5" x14ac:dyDescent="0.25">
      <c r="A735" t="str">
        <f t="shared" si="152"/>
        <v>GUID-2394DB81-D291-49F6-9812-445C556BCA4B</v>
      </c>
      <c r="B735" t="str">
        <f t="shared" si="153"/>
        <v>To define the stock using a curve</v>
      </c>
      <c r="C735" t="s">
        <v>67</v>
      </c>
      <c r="D735" t="s">
        <v>776</v>
      </c>
      <c r="E735" t="s">
        <v>799</v>
      </c>
    </row>
    <row r="736" spans="1:5" x14ac:dyDescent="0.25">
      <c r="A736" t="str">
        <f t="shared" si="152"/>
        <v>GUID-2394DB81-D291-49F6-9812-445C556BCA4B</v>
      </c>
      <c r="B736" t="str">
        <f t="shared" si="153"/>
        <v>To define the stock using a curve</v>
      </c>
      <c r="C736" t="s">
        <v>67</v>
      </c>
      <c r="E736" t="s">
        <v>786</v>
      </c>
    </row>
    <row r="737" spans="1:5" x14ac:dyDescent="0.25">
      <c r="A737" s="3" t="s">
        <v>800</v>
      </c>
      <c r="B737" t="s">
        <v>801</v>
      </c>
    </row>
    <row r="738" spans="1:5" x14ac:dyDescent="0.25">
      <c r="A738" t="str">
        <f t="shared" ref="A738:A739" si="154">A737</f>
        <v>GUID-FDA953D5-8F22-49E3-9969-E9E796BB6601</v>
      </c>
      <c r="B738" t="str">
        <f t="shared" ref="B738:B739" si="155">B737</f>
        <v>Stock Axis</v>
      </c>
      <c r="C738" t="s">
        <v>67</v>
      </c>
      <c r="D738" t="s">
        <v>802</v>
      </c>
      <c r="E738" t="s">
        <v>803</v>
      </c>
    </row>
    <row r="739" spans="1:5" x14ac:dyDescent="0.25">
      <c r="A739" t="str">
        <f t="shared" si="154"/>
        <v>GUID-FDA953D5-8F22-49E3-9969-E9E796BB6601</v>
      </c>
      <c r="B739" t="str">
        <f t="shared" si="155"/>
        <v>Stock Axis</v>
      </c>
      <c r="C739" t="s">
        <v>67</v>
      </c>
      <c r="D739" t="s">
        <v>796</v>
      </c>
      <c r="E739" t="s">
        <v>780</v>
      </c>
    </row>
    <row r="740" spans="1:5" x14ac:dyDescent="0.25">
      <c r="A740" s="3" t="s">
        <v>804</v>
      </c>
      <c r="B740" t="s">
        <v>805</v>
      </c>
    </row>
    <row r="741" spans="1:5" x14ac:dyDescent="0.25">
      <c r="A741" t="str">
        <f>A740</f>
        <v>GUID-CCD95CC4-56B5-4A1D-8F66-86EC831A554E</v>
      </c>
      <c r="B741" t="str">
        <f>B740</f>
        <v>To compute the stock dimensions automatically</v>
      </c>
      <c r="C741" t="s">
        <v>67</v>
      </c>
      <c r="D741" t="s">
        <v>776</v>
      </c>
      <c r="E741" t="s">
        <v>786</v>
      </c>
    </row>
    <row r="742" spans="1:5" x14ac:dyDescent="0.25">
      <c r="A742" s="3" t="s">
        <v>806</v>
      </c>
      <c r="B742" t="s">
        <v>807</v>
      </c>
    </row>
    <row r="743" spans="1:5" x14ac:dyDescent="0.25">
      <c r="A743" t="str">
        <f t="shared" ref="A743:A752" si="156">A742</f>
        <v>GUID-1EF40D9F-5D12-4AD4-BC37-330792E4D235</v>
      </c>
      <c r="B743" t="str">
        <f t="shared" ref="B743:B752" si="157">B742</f>
        <v>To use multi-axis positioning</v>
      </c>
      <c r="C743" t="s">
        <v>67</v>
      </c>
      <c r="D743" t="s">
        <v>808</v>
      </c>
      <c r="E743" t="s">
        <v>809</v>
      </c>
    </row>
    <row r="744" spans="1:5" x14ac:dyDescent="0.25">
      <c r="A744" t="str">
        <f t="shared" si="156"/>
        <v>GUID-1EF40D9F-5D12-4AD4-BC37-330792E4D235</v>
      </c>
      <c r="B744" t="str">
        <f t="shared" si="157"/>
        <v>To use multi-axis positioning</v>
      </c>
      <c r="C744" t="s">
        <v>67</v>
      </c>
      <c r="D744" t="s">
        <v>810</v>
      </c>
      <c r="E744" t="s">
        <v>811</v>
      </c>
    </row>
    <row r="745" spans="1:5" x14ac:dyDescent="0.25">
      <c r="A745" t="str">
        <f t="shared" si="156"/>
        <v>GUID-1EF40D9F-5D12-4AD4-BC37-330792E4D235</v>
      </c>
      <c r="B745" t="str">
        <f t="shared" si="157"/>
        <v>To use multi-axis positioning</v>
      </c>
      <c r="C745" t="s">
        <v>67</v>
      </c>
      <c r="D745" t="s">
        <v>812</v>
      </c>
      <c r="E745" t="s">
        <v>813</v>
      </c>
    </row>
    <row r="746" spans="1:5" x14ac:dyDescent="0.25">
      <c r="A746" t="str">
        <f t="shared" si="156"/>
        <v>GUID-1EF40D9F-5D12-4AD4-BC37-330792E4D235</v>
      </c>
      <c r="B746" t="str">
        <f t="shared" si="157"/>
        <v>To use multi-axis positioning</v>
      </c>
      <c r="C746" t="s">
        <v>67</v>
      </c>
      <c r="D746" t="s">
        <v>776</v>
      </c>
      <c r="E746" t="s">
        <v>814</v>
      </c>
    </row>
    <row r="747" spans="1:5" x14ac:dyDescent="0.25">
      <c r="A747" t="str">
        <f t="shared" si="156"/>
        <v>GUID-1EF40D9F-5D12-4AD4-BC37-330792E4D235</v>
      </c>
      <c r="B747" t="str">
        <f t="shared" si="157"/>
        <v>To use multi-axis positioning</v>
      </c>
      <c r="C747" t="s">
        <v>67</v>
      </c>
      <c r="E747" t="s">
        <v>815</v>
      </c>
    </row>
    <row r="748" spans="1:5" x14ac:dyDescent="0.25">
      <c r="A748" t="str">
        <f t="shared" si="156"/>
        <v>GUID-1EF40D9F-5D12-4AD4-BC37-330792E4D235</v>
      </c>
      <c r="B748" t="str">
        <f t="shared" si="157"/>
        <v>To use multi-axis positioning</v>
      </c>
      <c r="C748" t="s">
        <v>67</v>
      </c>
      <c r="E748" t="s">
        <v>816</v>
      </c>
    </row>
    <row r="749" spans="1:5" x14ac:dyDescent="0.25">
      <c r="A749" t="str">
        <f t="shared" si="156"/>
        <v>GUID-1EF40D9F-5D12-4AD4-BC37-330792E4D235</v>
      </c>
      <c r="B749" t="str">
        <f t="shared" si="157"/>
        <v>To use multi-axis positioning</v>
      </c>
      <c r="C749" t="s">
        <v>67</v>
      </c>
      <c r="E749" t="s">
        <v>813</v>
      </c>
    </row>
    <row r="750" spans="1:5" x14ac:dyDescent="0.25">
      <c r="A750" t="str">
        <f t="shared" si="156"/>
        <v>GUID-1EF40D9F-5D12-4AD4-BC37-330792E4D235</v>
      </c>
      <c r="B750" t="str">
        <f t="shared" si="157"/>
        <v>To use multi-axis positioning</v>
      </c>
      <c r="C750" t="s">
        <v>67</v>
      </c>
      <c r="E750" t="s">
        <v>811</v>
      </c>
    </row>
    <row r="751" spans="1:5" x14ac:dyDescent="0.25">
      <c r="A751" t="str">
        <f t="shared" si="156"/>
        <v>GUID-1EF40D9F-5D12-4AD4-BC37-330792E4D235</v>
      </c>
      <c r="B751" t="str">
        <f t="shared" si="157"/>
        <v>To use multi-axis positioning</v>
      </c>
      <c r="C751" t="s">
        <v>67</v>
      </c>
      <c r="E751" t="s">
        <v>817</v>
      </c>
    </row>
    <row r="752" spans="1:5" x14ac:dyDescent="0.25">
      <c r="A752" t="str">
        <f t="shared" si="156"/>
        <v>GUID-1EF40D9F-5D12-4AD4-BC37-330792E4D235</v>
      </c>
      <c r="B752" t="str">
        <f t="shared" si="157"/>
        <v>To use multi-axis positioning</v>
      </c>
      <c r="C752" t="s">
        <v>67</v>
      </c>
      <c r="E752" t="s">
        <v>786</v>
      </c>
    </row>
    <row r="753" spans="1:5" x14ac:dyDescent="0.25">
      <c r="A753" s="3" t="s">
        <v>818</v>
      </c>
      <c r="B753" t="s">
        <v>819</v>
      </c>
    </row>
    <row r="754" spans="1:5" x14ac:dyDescent="0.25">
      <c r="A754" t="str">
        <f>A753</f>
        <v>GUID-40A4AF43-AC45-4472-B1CF-3B8FF2B3D259</v>
      </c>
      <c r="B754" t="str">
        <f>B753</f>
        <v>Operation ordering dominance</v>
      </c>
      <c r="C754" t="s">
        <v>67</v>
      </c>
      <c r="D754" t="s">
        <v>807</v>
      </c>
      <c r="E754" t="s">
        <v>782</v>
      </c>
    </row>
    <row r="755" spans="1:5" x14ac:dyDescent="0.25">
      <c r="A755" s="3" t="s">
        <v>820</v>
      </c>
      <c r="B755" t="s">
        <v>821</v>
      </c>
    </row>
    <row r="756" spans="1:5" x14ac:dyDescent="0.25">
      <c r="A756" t="str">
        <f>A755</f>
        <v>GUID-4696CB86-820F-44DE-8B0A-045F5B649337</v>
      </c>
      <c r="B756" t="str">
        <f>B755</f>
        <v>To set index axis limits</v>
      </c>
      <c r="C756" t="s">
        <v>67</v>
      </c>
      <c r="D756" t="s">
        <v>807</v>
      </c>
      <c r="E756" t="s">
        <v>782</v>
      </c>
    </row>
    <row r="757" spans="1:5" x14ac:dyDescent="0.25">
      <c r="A757" s="3" t="s">
        <v>822</v>
      </c>
      <c r="B757" t="s">
        <v>823</v>
      </c>
    </row>
    <row r="758" spans="1:5" x14ac:dyDescent="0.25">
      <c r="A758" t="str">
        <f t="shared" ref="A758:A764" si="158">A757</f>
        <v>GUID-ABFCCC70-ECC1-4433-B73C-BBC2E52C0138</v>
      </c>
      <c r="B758" t="str">
        <f t="shared" ref="B758:B764" si="159">B757</f>
        <v>4th-axis positioning</v>
      </c>
      <c r="C758" t="s">
        <v>67</v>
      </c>
      <c r="D758" t="s">
        <v>824</v>
      </c>
      <c r="E758" t="s">
        <v>809</v>
      </c>
    </row>
    <row r="759" spans="1:5" x14ac:dyDescent="0.25">
      <c r="A759" t="str">
        <f t="shared" si="158"/>
        <v>GUID-ABFCCC70-ECC1-4433-B73C-BBC2E52C0138</v>
      </c>
      <c r="B759" t="str">
        <f t="shared" si="159"/>
        <v>4th-axis positioning</v>
      </c>
      <c r="C759" t="s">
        <v>67</v>
      </c>
      <c r="D759" t="s">
        <v>825</v>
      </c>
      <c r="E759" t="s">
        <v>803</v>
      </c>
    </row>
    <row r="760" spans="1:5" x14ac:dyDescent="0.25">
      <c r="A760" t="str">
        <f t="shared" si="158"/>
        <v>GUID-ABFCCC70-ECC1-4433-B73C-BBC2E52C0138</v>
      </c>
      <c r="B760" t="str">
        <f t="shared" si="159"/>
        <v>4th-axis positioning</v>
      </c>
      <c r="C760" t="s">
        <v>67</v>
      </c>
      <c r="D760" t="s">
        <v>826</v>
      </c>
      <c r="E760" t="s">
        <v>827</v>
      </c>
    </row>
    <row r="761" spans="1:5" x14ac:dyDescent="0.25">
      <c r="A761" t="str">
        <f t="shared" si="158"/>
        <v>GUID-ABFCCC70-ECC1-4433-B73C-BBC2E52C0138</v>
      </c>
      <c r="B761" t="str">
        <f t="shared" si="159"/>
        <v>4th-axis positioning</v>
      </c>
      <c r="C761" t="s">
        <v>67</v>
      </c>
      <c r="D761" t="s">
        <v>807</v>
      </c>
      <c r="E761" t="s">
        <v>809</v>
      </c>
    </row>
    <row r="762" spans="1:5" x14ac:dyDescent="0.25">
      <c r="A762" t="str">
        <f t="shared" si="158"/>
        <v>GUID-ABFCCC70-ECC1-4433-B73C-BBC2E52C0138</v>
      </c>
      <c r="B762" t="str">
        <f t="shared" si="159"/>
        <v>4th-axis positioning</v>
      </c>
      <c r="C762" t="s">
        <v>67</v>
      </c>
      <c r="E762" t="s">
        <v>803</v>
      </c>
    </row>
    <row r="763" spans="1:5" x14ac:dyDescent="0.25">
      <c r="A763" t="str">
        <f t="shared" si="158"/>
        <v>GUID-ABFCCC70-ECC1-4433-B73C-BBC2E52C0138</v>
      </c>
      <c r="B763" t="str">
        <f t="shared" si="159"/>
        <v>4th-axis positioning</v>
      </c>
      <c r="C763" t="s">
        <v>67</v>
      </c>
      <c r="E763" t="s">
        <v>827</v>
      </c>
    </row>
    <row r="764" spans="1:5" x14ac:dyDescent="0.25">
      <c r="A764" t="str">
        <f t="shared" si="158"/>
        <v>GUID-ABFCCC70-ECC1-4433-B73C-BBC2E52C0138</v>
      </c>
      <c r="B764" t="str">
        <f t="shared" si="159"/>
        <v>4th-axis positioning</v>
      </c>
      <c r="C764" t="s">
        <v>67</v>
      </c>
      <c r="E764" t="s">
        <v>782</v>
      </c>
    </row>
    <row r="765" spans="1:5" x14ac:dyDescent="0.25">
      <c r="A765" s="3" t="s">
        <v>828</v>
      </c>
      <c r="B765" t="s">
        <v>829</v>
      </c>
    </row>
    <row r="766" spans="1:5" x14ac:dyDescent="0.25">
      <c r="A766" t="str">
        <f t="shared" ref="A766:A777" si="160">A765</f>
        <v>GUID-6964311F-6EB9-4822-82AE-6CE5563672D5</v>
      </c>
      <c r="B766" t="str">
        <f t="shared" ref="B766:B777" si="161">B765</f>
        <v>4th-axis indexing</v>
      </c>
      <c r="C766" t="s">
        <v>67</v>
      </c>
      <c r="D766" t="s">
        <v>830</v>
      </c>
      <c r="E766" t="s">
        <v>831</v>
      </c>
    </row>
    <row r="767" spans="1:5" x14ac:dyDescent="0.25">
      <c r="A767" t="str">
        <f t="shared" si="160"/>
        <v>GUID-6964311F-6EB9-4822-82AE-6CE5563672D5</v>
      </c>
      <c r="B767" t="str">
        <f t="shared" si="161"/>
        <v>4th-axis indexing</v>
      </c>
      <c r="C767" t="s">
        <v>67</v>
      </c>
      <c r="D767" t="s">
        <v>832</v>
      </c>
      <c r="E767" t="s">
        <v>833</v>
      </c>
    </row>
    <row r="768" spans="1:5" x14ac:dyDescent="0.25">
      <c r="A768" t="str">
        <f t="shared" si="160"/>
        <v>GUID-6964311F-6EB9-4822-82AE-6CE5563672D5</v>
      </c>
      <c r="B768" t="str">
        <f t="shared" si="161"/>
        <v>4th-axis indexing</v>
      </c>
      <c r="C768" t="s">
        <v>67</v>
      </c>
      <c r="D768" t="s">
        <v>834</v>
      </c>
      <c r="E768" t="s">
        <v>803</v>
      </c>
    </row>
    <row r="769" spans="1:5" x14ac:dyDescent="0.25">
      <c r="A769" t="str">
        <f t="shared" si="160"/>
        <v>GUID-6964311F-6EB9-4822-82AE-6CE5563672D5</v>
      </c>
      <c r="B769" t="str">
        <f t="shared" si="161"/>
        <v>4th-axis indexing</v>
      </c>
      <c r="C769" t="s">
        <v>67</v>
      </c>
      <c r="D769" t="s">
        <v>823</v>
      </c>
      <c r="E769" t="s">
        <v>751</v>
      </c>
    </row>
    <row r="770" spans="1:5" x14ac:dyDescent="0.25">
      <c r="A770" t="str">
        <f t="shared" si="160"/>
        <v>GUID-6964311F-6EB9-4822-82AE-6CE5563672D5</v>
      </c>
      <c r="B770" t="str">
        <f t="shared" si="161"/>
        <v>4th-axis indexing</v>
      </c>
      <c r="C770" t="s">
        <v>67</v>
      </c>
      <c r="E770" t="s">
        <v>835</v>
      </c>
    </row>
    <row r="771" spans="1:5" x14ac:dyDescent="0.25">
      <c r="A771" t="str">
        <f t="shared" si="160"/>
        <v>GUID-6964311F-6EB9-4822-82AE-6CE5563672D5</v>
      </c>
      <c r="B771" t="str">
        <f t="shared" si="161"/>
        <v>4th-axis indexing</v>
      </c>
      <c r="C771" t="s">
        <v>67</v>
      </c>
      <c r="E771" t="s">
        <v>836</v>
      </c>
    </row>
    <row r="772" spans="1:5" x14ac:dyDescent="0.25">
      <c r="A772" t="str">
        <f t="shared" si="160"/>
        <v>GUID-6964311F-6EB9-4822-82AE-6CE5563672D5</v>
      </c>
      <c r="B772" t="str">
        <f t="shared" si="161"/>
        <v>4th-axis indexing</v>
      </c>
      <c r="C772" t="s">
        <v>67</v>
      </c>
      <c r="E772" t="s">
        <v>831</v>
      </c>
    </row>
    <row r="773" spans="1:5" x14ac:dyDescent="0.25">
      <c r="A773" t="str">
        <f t="shared" si="160"/>
        <v>GUID-6964311F-6EB9-4822-82AE-6CE5563672D5</v>
      </c>
      <c r="B773" t="str">
        <f t="shared" si="161"/>
        <v>4th-axis indexing</v>
      </c>
      <c r="C773" t="s">
        <v>67</v>
      </c>
      <c r="E773" t="s">
        <v>833</v>
      </c>
    </row>
    <row r="774" spans="1:5" x14ac:dyDescent="0.25">
      <c r="A774" t="str">
        <f t="shared" si="160"/>
        <v>GUID-6964311F-6EB9-4822-82AE-6CE5563672D5</v>
      </c>
      <c r="B774" t="str">
        <f t="shared" si="161"/>
        <v>4th-axis indexing</v>
      </c>
      <c r="C774" t="s">
        <v>67</v>
      </c>
      <c r="E774" t="s">
        <v>837</v>
      </c>
    </row>
    <row r="775" spans="1:5" x14ac:dyDescent="0.25">
      <c r="A775" t="str">
        <f t="shared" si="160"/>
        <v>GUID-6964311F-6EB9-4822-82AE-6CE5563672D5</v>
      </c>
      <c r="B775" t="str">
        <f t="shared" si="161"/>
        <v>4th-axis indexing</v>
      </c>
      <c r="C775" t="s">
        <v>67</v>
      </c>
      <c r="E775" t="s">
        <v>838</v>
      </c>
    </row>
    <row r="776" spans="1:5" x14ac:dyDescent="0.25">
      <c r="A776" t="str">
        <f t="shared" si="160"/>
        <v>GUID-6964311F-6EB9-4822-82AE-6CE5563672D5</v>
      </c>
      <c r="B776" t="str">
        <f t="shared" si="161"/>
        <v>4th-axis indexing</v>
      </c>
      <c r="C776" t="s">
        <v>67</v>
      </c>
      <c r="E776" t="s">
        <v>839</v>
      </c>
    </row>
    <row r="777" spans="1:5" x14ac:dyDescent="0.25">
      <c r="A777" t="str">
        <f t="shared" si="160"/>
        <v>GUID-6964311F-6EB9-4822-82AE-6CE5563672D5</v>
      </c>
      <c r="B777" t="str">
        <f t="shared" si="161"/>
        <v>4th-axis indexing</v>
      </c>
      <c r="C777" t="s">
        <v>67</v>
      </c>
      <c r="E777" t="s">
        <v>816</v>
      </c>
    </row>
    <row r="778" spans="1:5" x14ac:dyDescent="0.25">
      <c r="A778" s="3" t="s">
        <v>840</v>
      </c>
      <c r="B778" t="s">
        <v>841</v>
      </c>
    </row>
    <row r="779" spans="1:5" x14ac:dyDescent="0.25">
      <c r="A779" t="str">
        <f t="shared" ref="A779:A780" si="162">A778</f>
        <v>GUID-96119129-3C16-44DA-9AEE-A7214E4C79C8</v>
      </c>
      <c r="B779" t="str">
        <f t="shared" ref="B779:B780" si="163">B778</f>
        <v>The Stock Axis</v>
      </c>
      <c r="C779" t="s">
        <v>67</v>
      </c>
      <c r="D779" t="s">
        <v>829</v>
      </c>
      <c r="E779" t="s">
        <v>842</v>
      </c>
    </row>
    <row r="780" spans="1:5" x14ac:dyDescent="0.25">
      <c r="A780" t="str">
        <f t="shared" si="162"/>
        <v>GUID-96119129-3C16-44DA-9AEE-A7214E4C79C8</v>
      </c>
      <c r="B780" t="str">
        <f t="shared" si="163"/>
        <v>The Stock Axis</v>
      </c>
      <c r="C780" t="s">
        <v>67</v>
      </c>
      <c r="E780" t="s">
        <v>809</v>
      </c>
    </row>
    <row r="781" spans="1:5" x14ac:dyDescent="0.25">
      <c r="A781" s="3" t="s">
        <v>843</v>
      </c>
      <c r="B781" t="s">
        <v>844</v>
      </c>
    </row>
    <row r="782" spans="1:5" x14ac:dyDescent="0.25">
      <c r="A782" t="str">
        <f>A781</f>
        <v>GUID-130D1B35-735F-45A5-8D88-83442C2A5DF9</v>
      </c>
      <c r="B782" t="str">
        <f>B781</f>
        <v>4th-axis index around Z example</v>
      </c>
      <c r="C782" t="s">
        <v>67</v>
      </c>
      <c r="D782" t="s">
        <v>841</v>
      </c>
      <c r="E782" t="s">
        <v>751</v>
      </c>
    </row>
    <row r="783" spans="1:5" x14ac:dyDescent="0.25">
      <c r="A783" s="3" t="s">
        <v>845</v>
      </c>
      <c r="B783" t="s">
        <v>846</v>
      </c>
    </row>
    <row r="784" spans="1:5" x14ac:dyDescent="0.25">
      <c r="A784" t="str">
        <f t="shared" ref="A784:A789" si="164">A783</f>
        <v>GUID-78E2C340-1207-48C0-AC9E-28F866ACDC19</v>
      </c>
      <c r="B784" t="str">
        <f t="shared" ref="B784:B789" si="165">B783</f>
        <v>Creating an indexed part</v>
      </c>
      <c r="C784" t="s">
        <v>67</v>
      </c>
      <c r="D784" t="s">
        <v>847</v>
      </c>
      <c r="E784" t="s">
        <v>831</v>
      </c>
    </row>
    <row r="785" spans="1:5" x14ac:dyDescent="0.25">
      <c r="A785" t="str">
        <f t="shared" si="164"/>
        <v>GUID-78E2C340-1207-48C0-AC9E-28F866ACDC19</v>
      </c>
      <c r="B785" t="str">
        <f t="shared" si="165"/>
        <v>Creating an indexed part</v>
      </c>
      <c r="C785" t="s">
        <v>67</v>
      </c>
      <c r="D785" t="s">
        <v>453</v>
      </c>
      <c r="E785" t="s">
        <v>837</v>
      </c>
    </row>
    <row r="786" spans="1:5" x14ac:dyDescent="0.25">
      <c r="A786" t="str">
        <f t="shared" si="164"/>
        <v>GUID-78E2C340-1207-48C0-AC9E-28F866ACDC19</v>
      </c>
      <c r="B786" t="str">
        <f t="shared" si="165"/>
        <v>Creating an indexed part</v>
      </c>
      <c r="C786" t="s">
        <v>67</v>
      </c>
      <c r="D786" t="s">
        <v>848</v>
      </c>
      <c r="E786" t="s">
        <v>831</v>
      </c>
    </row>
    <row r="787" spans="1:5" x14ac:dyDescent="0.25">
      <c r="A787" t="str">
        <f t="shared" si="164"/>
        <v>GUID-78E2C340-1207-48C0-AC9E-28F866ACDC19</v>
      </c>
      <c r="B787" t="str">
        <f t="shared" si="165"/>
        <v>Creating an indexed part</v>
      </c>
      <c r="C787" t="s">
        <v>67</v>
      </c>
      <c r="D787" t="s">
        <v>849</v>
      </c>
      <c r="E787" t="s">
        <v>850</v>
      </c>
    </row>
    <row r="788" spans="1:5" x14ac:dyDescent="0.25">
      <c r="A788" t="str">
        <f t="shared" si="164"/>
        <v>GUID-78E2C340-1207-48C0-AC9E-28F866ACDC19</v>
      </c>
      <c r="B788" t="str">
        <f t="shared" si="165"/>
        <v>Creating an indexed part</v>
      </c>
      <c r="C788" t="s">
        <v>67</v>
      </c>
      <c r="D788" t="s">
        <v>851</v>
      </c>
      <c r="E788" t="s">
        <v>833</v>
      </c>
    </row>
    <row r="789" spans="1:5" x14ac:dyDescent="0.25">
      <c r="A789" t="str">
        <f t="shared" si="164"/>
        <v>GUID-78E2C340-1207-48C0-AC9E-28F866ACDC19</v>
      </c>
      <c r="B789" t="str">
        <f t="shared" si="165"/>
        <v>Creating an indexed part</v>
      </c>
      <c r="C789" t="s">
        <v>67</v>
      </c>
      <c r="D789" t="s">
        <v>829</v>
      </c>
      <c r="E789" t="s">
        <v>809</v>
      </c>
    </row>
    <row r="790" spans="1:5" x14ac:dyDescent="0.25">
      <c r="A790" s="3" t="s">
        <v>852</v>
      </c>
      <c r="B790" t="s">
        <v>853</v>
      </c>
    </row>
    <row r="791" spans="1:5" x14ac:dyDescent="0.25">
      <c r="A791" t="str">
        <f>A790</f>
        <v>GUID-5C46A99C-8103-4B9F-B897-CE382CC50A94</v>
      </c>
      <c r="B791" t="str">
        <f>B790</f>
        <v>4th-axis rotation</v>
      </c>
      <c r="C791" t="s">
        <v>67</v>
      </c>
      <c r="D791" t="s">
        <v>829</v>
      </c>
      <c r="E791" t="s">
        <v>809</v>
      </c>
    </row>
    <row r="792" spans="1:5" x14ac:dyDescent="0.25">
      <c r="A792" s="3" t="s">
        <v>854</v>
      </c>
      <c r="B792" t="s">
        <v>855</v>
      </c>
    </row>
    <row r="793" spans="1:5" x14ac:dyDescent="0.25">
      <c r="A793" t="str">
        <f t="shared" ref="A793:A794" si="166">A792</f>
        <v>GUID-74B1BB8A-C7AD-4803-97B5-7BE9BD1DF344</v>
      </c>
      <c r="B793" t="str">
        <f t="shared" ref="B793:B794" si="167">B792</f>
        <v>Using multiple Setups</v>
      </c>
      <c r="C793" t="s">
        <v>67</v>
      </c>
      <c r="D793" t="s">
        <v>829</v>
      </c>
      <c r="E793" t="s">
        <v>856</v>
      </c>
    </row>
    <row r="794" spans="1:5" x14ac:dyDescent="0.25">
      <c r="A794" t="str">
        <f t="shared" si="166"/>
        <v>GUID-74B1BB8A-C7AD-4803-97B5-7BE9BD1DF344</v>
      </c>
      <c r="B794" t="str">
        <f t="shared" si="167"/>
        <v>Using multiple Setups</v>
      </c>
      <c r="C794" t="s">
        <v>67</v>
      </c>
      <c r="E794" t="s">
        <v>809</v>
      </c>
    </row>
    <row r="795" spans="1:5" x14ac:dyDescent="0.25">
      <c r="A795" s="3" t="s">
        <v>857</v>
      </c>
      <c r="B795" t="s">
        <v>858</v>
      </c>
    </row>
    <row r="796" spans="1:5" x14ac:dyDescent="0.25">
      <c r="A796" t="str">
        <f>A795</f>
        <v>GUID-3463C007-49A8-4159-89A2-75551CA79490</v>
      </c>
      <c r="B796" t="str">
        <f>B795</f>
        <v>Vertical mill/turn</v>
      </c>
      <c r="C796" t="s">
        <v>67</v>
      </c>
      <c r="D796" t="s">
        <v>855</v>
      </c>
      <c r="E796" t="s">
        <v>831</v>
      </c>
    </row>
    <row r="797" spans="1:5" x14ac:dyDescent="0.25">
      <c r="A797" s="3" t="s">
        <v>859</v>
      </c>
      <c r="B797" t="s">
        <v>860</v>
      </c>
    </row>
    <row r="798" spans="1:5" x14ac:dyDescent="0.25">
      <c r="A798" t="str">
        <f t="shared" ref="A798:A799" si="168">A797</f>
        <v>GUID-773858B4-8FCA-4205-AF59-1ACE2B177306</v>
      </c>
      <c r="B798" t="str">
        <f t="shared" ref="B798:B799" si="169">B797</f>
        <v>Using a single Setup</v>
      </c>
      <c r="C798" t="s">
        <v>67</v>
      </c>
      <c r="D798" t="s">
        <v>801</v>
      </c>
      <c r="E798" t="s">
        <v>751</v>
      </c>
    </row>
    <row r="799" spans="1:5" x14ac:dyDescent="0.25">
      <c r="A799" t="str">
        <f t="shared" si="168"/>
        <v>GUID-773858B4-8FCA-4205-AF59-1ACE2B177306</v>
      </c>
      <c r="B799" t="str">
        <f t="shared" si="169"/>
        <v>Using a single Setup</v>
      </c>
      <c r="C799" t="s">
        <v>67</v>
      </c>
      <c r="D799" t="s">
        <v>829</v>
      </c>
      <c r="E799" t="s">
        <v>809</v>
      </c>
    </row>
    <row r="800" spans="1:5" x14ac:dyDescent="0.25">
      <c r="A800" s="3" t="s">
        <v>861</v>
      </c>
      <c r="B800" t="s">
        <v>862</v>
      </c>
    </row>
    <row r="801" spans="1:5" x14ac:dyDescent="0.25">
      <c r="A801" t="str">
        <f>A800</f>
        <v>GUID-A9A83F91-A6F1-451B-8510-D78A5EFE84A2</v>
      </c>
      <c r="B801" t="str">
        <f>B800</f>
        <v>Tool Change Location</v>
      </c>
      <c r="C801" t="s">
        <v>67</v>
      </c>
      <c r="D801" t="s">
        <v>829</v>
      </c>
      <c r="E801" t="s">
        <v>809</v>
      </c>
    </row>
    <row r="802" spans="1:5" x14ac:dyDescent="0.25">
      <c r="A802" s="3" t="s">
        <v>863</v>
      </c>
      <c r="B802" t="s">
        <v>864</v>
      </c>
    </row>
    <row r="803" spans="1:5" x14ac:dyDescent="0.25">
      <c r="A803" t="str">
        <f>A802</f>
        <v>GUID-3E04BB51-7113-4E7E-B25E-8A590D4D6491</v>
      </c>
      <c r="B803" t="str">
        <f>B802</f>
        <v>How the clearance plane is calculated</v>
      </c>
      <c r="C803" t="s">
        <v>67</v>
      </c>
      <c r="D803" t="s">
        <v>829</v>
      </c>
      <c r="E803" t="s">
        <v>809</v>
      </c>
    </row>
    <row r="804" spans="1:5" x14ac:dyDescent="0.25">
      <c r="A804" s="3" t="s">
        <v>865</v>
      </c>
      <c r="B804" t="s">
        <v>866</v>
      </c>
    </row>
    <row r="805" spans="1:5" x14ac:dyDescent="0.25">
      <c r="A805" t="str">
        <f>A804</f>
        <v>GUID-1E0F9E0D-0579-4E51-8CE5-433EBE35C60A</v>
      </c>
      <c r="B805" t="str">
        <f>B804</f>
        <v>Restrictions of indexing</v>
      </c>
      <c r="C805" t="s">
        <v>67</v>
      </c>
      <c r="D805" t="s">
        <v>829</v>
      </c>
      <c r="E805" t="s">
        <v>809</v>
      </c>
    </row>
    <row r="806" spans="1:5" x14ac:dyDescent="0.25">
      <c r="A806" s="3" t="s">
        <v>867</v>
      </c>
      <c r="B806" t="s">
        <v>825</v>
      </c>
    </row>
    <row r="807" spans="1:5" x14ac:dyDescent="0.25">
      <c r="A807" t="str">
        <f t="shared" ref="A807:A815" si="170">A806</f>
        <v>GUID-B35A5BB7-B625-442C-B5A4-2E18DC6FD7B2</v>
      </c>
      <c r="B807" t="str">
        <f t="shared" ref="B807:B815" si="171">B806</f>
        <v>Wrapping</v>
      </c>
      <c r="C807" t="s">
        <v>67</v>
      </c>
      <c r="D807" t="s">
        <v>868</v>
      </c>
      <c r="E807" t="s">
        <v>725</v>
      </c>
    </row>
    <row r="808" spans="1:5" x14ac:dyDescent="0.25">
      <c r="A808" t="str">
        <f t="shared" si="170"/>
        <v>GUID-B35A5BB7-B625-442C-B5A4-2E18DC6FD7B2</v>
      </c>
      <c r="B808" t="str">
        <f t="shared" si="171"/>
        <v>Wrapping</v>
      </c>
      <c r="C808" t="s">
        <v>67</v>
      </c>
      <c r="D808" t="s">
        <v>823</v>
      </c>
      <c r="E808" t="s">
        <v>869</v>
      </c>
    </row>
    <row r="809" spans="1:5" x14ac:dyDescent="0.25">
      <c r="A809" t="str">
        <f t="shared" si="170"/>
        <v>GUID-B35A5BB7-B625-442C-B5A4-2E18DC6FD7B2</v>
      </c>
      <c r="B809" t="str">
        <f t="shared" si="171"/>
        <v>Wrapping</v>
      </c>
      <c r="C809" t="s">
        <v>67</v>
      </c>
      <c r="E809" t="s">
        <v>870</v>
      </c>
    </row>
    <row r="810" spans="1:5" x14ac:dyDescent="0.25">
      <c r="A810" t="str">
        <f t="shared" si="170"/>
        <v>GUID-B35A5BB7-B625-442C-B5A4-2E18DC6FD7B2</v>
      </c>
      <c r="B810" t="str">
        <f t="shared" si="171"/>
        <v>Wrapping</v>
      </c>
      <c r="C810" t="s">
        <v>67</v>
      </c>
      <c r="E810" t="s">
        <v>871</v>
      </c>
    </row>
    <row r="811" spans="1:5" x14ac:dyDescent="0.25">
      <c r="A811" t="str">
        <f t="shared" si="170"/>
        <v>GUID-B35A5BB7-B625-442C-B5A4-2E18DC6FD7B2</v>
      </c>
      <c r="B811" t="str">
        <f t="shared" si="171"/>
        <v>Wrapping</v>
      </c>
      <c r="C811" t="s">
        <v>67</v>
      </c>
      <c r="E811" t="s">
        <v>872</v>
      </c>
    </row>
    <row r="812" spans="1:5" x14ac:dyDescent="0.25">
      <c r="A812" t="str">
        <f t="shared" si="170"/>
        <v>GUID-B35A5BB7-B625-442C-B5A4-2E18DC6FD7B2</v>
      </c>
      <c r="B812" t="str">
        <f t="shared" si="171"/>
        <v>Wrapping</v>
      </c>
      <c r="C812" t="s">
        <v>67</v>
      </c>
      <c r="E812" t="s">
        <v>873</v>
      </c>
    </row>
    <row r="813" spans="1:5" x14ac:dyDescent="0.25">
      <c r="A813" t="str">
        <f t="shared" si="170"/>
        <v>GUID-B35A5BB7-B625-442C-B5A4-2E18DC6FD7B2</v>
      </c>
      <c r="B813" t="str">
        <f t="shared" si="171"/>
        <v>Wrapping</v>
      </c>
      <c r="C813" t="s">
        <v>67</v>
      </c>
      <c r="E813" t="s">
        <v>874</v>
      </c>
    </row>
    <row r="814" spans="1:5" x14ac:dyDescent="0.25">
      <c r="A814" t="str">
        <f t="shared" si="170"/>
        <v>GUID-B35A5BB7-B625-442C-B5A4-2E18DC6FD7B2</v>
      </c>
      <c r="B814" t="str">
        <f t="shared" si="171"/>
        <v>Wrapping</v>
      </c>
      <c r="C814" t="s">
        <v>67</v>
      </c>
      <c r="E814" t="s">
        <v>875</v>
      </c>
    </row>
    <row r="815" spans="1:5" x14ac:dyDescent="0.25">
      <c r="A815" t="str">
        <f t="shared" si="170"/>
        <v>GUID-B35A5BB7-B625-442C-B5A4-2E18DC6FD7B2</v>
      </c>
      <c r="B815" t="str">
        <f t="shared" si="171"/>
        <v>Wrapping</v>
      </c>
      <c r="C815" t="s">
        <v>67</v>
      </c>
      <c r="E815" t="s">
        <v>816</v>
      </c>
    </row>
    <row r="816" spans="1:5" x14ac:dyDescent="0.25">
      <c r="A816" s="3" t="s">
        <v>876</v>
      </c>
      <c r="B816" t="s">
        <v>877</v>
      </c>
    </row>
    <row r="817" spans="1:5" x14ac:dyDescent="0.25">
      <c r="A817" t="str">
        <f>A816</f>
        <v>GUID-EEC7F09F-13D4-496D-B3BF-C23A371C4086</v>
      </c>
      <c r="B817" t="str">
        <f>B816</f>
        <v>Basic requirements for 4th-axis wrapping</v>
      </c>
      <c r="C817" t="s">
        <v>67</v>
      </c>
      <c r="D817" t="s">
        <v>825</v>
      </c>
      <c r="E817" t="s">
        <v>803</v>
      </c>
    </row>
    <row r="818" spans="1:5" x14ac:dyDescent="0.25">
      <c r="A818" s="3" t="s">
        <v>878</v>
      </c>
      <c r="B818" t="s">
        <v>879</v>
      </c>
    </row>
    <row r="819" spans="1:5" x14ac:dyDescent="0.25">
      <c r="A819" t="str">
        <f>A818</f>
        <v>GUID-F858974E-599F-46D2-A086-76DE1CA6CC74</v>
      </c>
      <c r="B819" t="str">
        <f>B818</f>
        <v>Creating a part using 4th-axis wrapping</v>
      </c>
      <c r="C819" t="s">
        <v>67</v>
      </c>
      <c r="D819" t="s">
        <v>825</v>
      </c>
      <c r="E819" t="s">
        <v>803</v>
      </c>
    </row>
    <row r="820" spans="1:5" x14ac:dyDescent="0.25">
      <c r="A820" s="3" t="s">
        <v>880</v>
      </c>
      <c r="B820" t="s">
        <v>881</v>
      </c>
    </row>
    <row r="821" spans="1:5" x14ac:dyDescent="0.25">
      <c r="A821" t="str">
        <f t="shared" ref="A821:A826" si="172">A820</f>
        <v>GUID-A761C1DA-F69A-496A-BAC7-BF106FC69A2C</v>
      </c>
      <c r="B821" t="str">
        <f t="shared" ref="B821:B826" si="173">B820</f>
        <v>Creating a 4th-axis wrapped feature from a 3D model</v>
      </c>
      <c r="C821" t="s">
        <v>67</v>
      </c>
      <c r="D821" t="s">
        <v>882</v>
      </c>
      <c r="E821" t="s">
        <v>875</v>
      </c>
    </row>
    <row r="822" spans="1:5" x14ac:dyDescent="0.25">
      <c r="A822" t="str">
        <f t="shared" si="172"/>
        <v>GUID-A761C1DA-F69A-496A-BAC7-BF106FC69A2C</v>
      </c>
      <c r="B822" t="str">
        <f t="shared" si="173"/>
        <v>Creating a 4th-axis wrapped feature from a 3D model</v>
      </c>
      <c r="C822" t="s">
        <v>67</v>
      </c>
      <c r="D822" t="s">
        <v>883</v>
      </c>
      <c r="E822" t="s">
        <v>873</v>
      </c>
    </row>
    <row r="823" spans="1:5" x14ac:dyDescent="0.25">
      <c r="A823" t="str">
        <f t="shared" si="172"/>
        <v>GUID-A761C1DA-F69A-496A-BAC7-BF106FC69A2C</v>
      </c>
      <c r="B823" t="str">
        <f t="shared" si="173"/>
        <v>Creating a 4th-axis wrapped feature from a 3D model</v>
      </c>
      <c r="C823" t="s">
        <v>67</v>
      </c>
      <c r="D823" t="s">
        <v>884</v>
      </c>
      <c r="E823" t="s">
        <v>885</v>
      </c>
    </row>
    <row r="824" spans="1:5" x14ac:dyDescent="0.25">
      <c r="A824" t="str">
        <f t="shared" si="172"/>
        <v>GUID-A761C1DA-F69A-496A-BAC7-BF106FC69A2C</v>
      </c>
      <c r="B824" t="str">
        <f t="shared" si="173"/>
        <v>Creating a 4th-axis wrapped feature from a 3D model</v>
      </c>
      <c r="C824" t="s">
        <v>67</v>
      </c>
      <c r="D824" t="s">
        <v>886</v>
      </c>
      <c r="E824" t="s">
        <v>887</v>
      </c>
    </row>
    <row r="825" spans="1:5" x14ac:dyDescent="0.25">
      <c r="A825" t="str">
        <f t="shared" si="172"/>
        <v>GUID-A761C1DA-F69A-496A-BAC7-BF106FC69A2C</v>
      </c>
      <c r="B825" t="str">
        <f t="shared" si="173"/>
        <v>Creating a 4th-axis wrapped feature from a 3D model</v>
      </c>
      <c r="C825" t="s">
        <v>67</v>
      </c>
      <c r="D825" t="s">
        <v>882</v>
      </c>
      <c r="E825" t="s">
        <v>875</v>
      </c>
    </row>
    <row r="826" spans="1:5" x14ac:dyDescent="0.25">
      <c r="A826" t="str">
        <f t="shared" si="172"/>
        <v>GUID-A761C1DA-F69A-496A-BAC7-BF106FC69A2C</v>
      </c>
      <c r="B826" t="str">
        <f t="shared" si="173"/>
        <v>Creating a 4th-axis wrapped feature from a 3D model</v>
      </c>
      <c r="C826" t="s">
        <v>67</v>
      </c>
      <c r="D826" t="s">
        <v>825</v>
      </c>
      <c r="E826" t="s">
        <v>803</v>
      </c>
    </row>
    <row r="827" spans="1:5" x14ac:dyDescent="0.25">
      <c r="A827" s="3" t="s">
        <v>888</v>
      </c>
      <c r="B827" t="s">
        <v>889</v>
      </c>
    </row>
    <row r="828" spans="1:5" x14ac:dyDescent="0.25">
      <c r="A828" t="str">
        <f t="shared" ref="A828:A831" si="174">A827</f>
        <v>GUID-81981684-B890-42D6-8661-DBD4052BB315</v>
      </c>
      <c r="B828" t="str">
        <f t="shared" ref="B828:B831" si="175">B827</f>
        <v>Cylindrical cams</v>
      </c>
      <c r="C828" t="s">
        <v>67</v>
      </c>
      <c r="D828" t="s">
        <v>834</v>
      </c>
      <c r="E828" t="s">
        <v>803</v>
      </c>
    </row>
    <row r="829" spans="1:5" x14ac:dyDescent="0.25">
      <c r="A829" t="str">
        <f t="shared" si="174"/>
        <v>GUID-81981684-B890-42D6-8661-DBD4052BB315</v>
      </c>
      <c r="B829" t="str">
        <f t="shared" si="175"/>
        <v>Cylindrical cams</v>
      </c>
      <c r="C829" t="s">
        <v>67</v>
      </c>
      <c r="D829" t="s">
        <v>890</v>
      </c>
      <c r="E829" t="s">
        <v>891</v>
      </c>
    </row>
    <row r="830" spans="1:5" x14ac:dyDescent="0.25">
      <c r="A830" t="str">
        <f t="shared" si="174"/>
        <v>GUID-81981684-B890-42D6-8661-DBD4052BB315</v>
      </c>
      <c r="B830" t="str">
        <f t="shared" si="175"/>
        <v>Cylindrical cams</v>
      </c>
      <c r="C830" t="s">
        <v>67</v>
      </c>
      <c r="D830" t="s">
        <v>825</v>
      </c>
      <c r="E830" t="s">
        <v>892</v>
      </c>
    </row>
    <row r="831" spans="1:5" x14ac:dyDescent="0.25">
      <c r="A831" t="str">
        <f t="shared" si="174"/>
        <v>GUID-81981684-B890-42D6-8661-DBD4052BB315</v>
      </c>
      <c r="B831" t="str">
        <f t="shared" si="175"/>
        <v>Cylindrical cams</v>
      </c>
      <c r="C831" t="s">
        <v>67</v>
      </c>
      <c r="E831" t="s">
        <v>803</v>
      </c>
    </row>
    <row r="832" spans="1:5" x14ac:dyDescent="0.25">
      <c r="A832" s="3" t="s">
        <v>893</v>
      </c>
      <c r="B832" t="s">
        <v>894</v>
      </c>
    </row>
    <row r="833" spans="1:5" x14ac:dyDescent="0.25">
      <c r="A833" t="str">
        <f t="shared" ref="A833:A834" si="176">A832</f>
        <v>GUID-90FA526A-F40D-45B5-84A7-3612A8CFF9B9</v>
      </c>
      <c r="B833" t="str">
        <f t="shared" ref="B833:B834" si="177">B832</f>
        <v>To create a cylindrical Cam</v>
      </c>
      <c r="C833" t="s">
        <v>67</v>
      </c>
      <c r="D833" t="s">
        <v>895</v>
      </c>
      <c r="E833" t="s">
        <v>870</v>
      </c>
    </row>
    <row r="834" spans="1:5" x14ac:dyDescent="0.25">
      <c r="A834" t="str">
        <f t="shared" si="176"/>
        <v>GUID-90FA526A-F40D-45B5-84A7-3612A8CFF9B9</v>
      </c>
      <c r="B834" t="str">
        <f t="shared" si="177"/>
        <v>To create a cylindrical Cam</v>
      </c>
      <c r="C834" t="s">
        <v>67</v>
      </c>
      <c r="D834" t="s">
        <v>889</v>
      </c>
      <c r="E834" t="s">
        <v>872</v>
      </c>
    </row>
    <row r="835" spans="1:5" x14ac:dyDescent="0.25">
      <c r="A835" s="3" t="s">
        <v>896</v>
      </c>
      <c r="B835" t="s">
        <v>883</v>
      </c>
    </row>
    <row r="836" spans="1:5" x14ac:dyDescent="0.25">
      <c r="A836" t="str">
        <f t="shared" ref="A836:A838" si="178">A835</f>
        <v>GUID-A409DB91-C631-41DC-9544-763836473653</v>
      </c>
      <c r="B836" t="str">
        <f t="shared" ref="B836:B838" si="179">B835</f>
        <v>Cut sides perpendicular to index axis</v>
      </c>
      <c r="C836" t="s">
        <v>67</v>
      </c>
      <c r="D836" t="s">
        <v>897</v>
      </c>
      <c r="E836" t="s">
        <v>803</v>
      </c>
    </row>
    <row r="837" spans="1:5" x14ac:dyDescent="0.25">
      <c r="A837" t="str">
        <f t="shared" si="178"/>
        <v>GUID-A409DB91-C631-41DC-9544-763836473653</v>
      </c>
      <c r="B837" t="str">
        <f t="shared" si="179"/>
        <v>Cut sides perpendicular to index axis</v>
      </c>
      <c r="C837" t="s">
        <v>67</v>
      </c>
      <c r="D837" t="s">
        <v>898</v>
      </c>
      <c r="E837" t="s">
        <v>874</v>
      </c>
    </row>
    <row r="838" spans="1:5" x14ac:dyDescent="0.25">
      <c r="A838" t="str">
        <f t="shared" si="178"/>
        <v>GUID-A409DB91-C631-41DC-9544-763836473653</v>
      </c>
      <c r="B838" t="str">
        <f t="shared" si="179"/>
        <v>Cut sides perpendicular to index axis</v>
      </c>
      <c r="C838" t="s">
        <v>67</v>
      </c>
      <c r="D838" t="s">
        <v>825</v>
      </c>
      <c r="E838" t="s">
        <v>803</v>
      </c>
    </row>
    <row r="839" spans="1:5" x14ac:dyDescent="0.25">
      <c r="A839" s="3" t="s">
        <v>899</v>
      </c>
      <c r="B839" t="s">
        <v>900</v>
      </c>
    </row>
    <row r="840" spans="1:5" x14ac:dyDescent="0.25">
      <c r="A840" t="str">
        <f t="shared" ref="A840:A841" si="180">A839</f>
        <v>GUID-01A98A01-4A75-45CB-A37E-9DAD71D23245</v>
      </c>
      <c r="B840" t="str">
        <f t="shared" ref="B840:B841" si="181">B839</f>
        <v>Restrictions for cut sides perpendicular</v>
      </c>
      <c r="C840" t="s">
        <v>67</v>
      </c>
      <c r="D840" t="s">
        <v>901</v>
      </c>
      <c r="E840" t="s">
        <v>902</v>
      </c>
    </row>
    <row r="841" spans="1:5" x14ac:dyDescent="0.25">
      <c r="A841" t="str">
        <f t="shared" si="180"/>
        <v>GUID-01A98A01-4A75-45CB-A37E-9DAD71D23245</v>
      </c>
      <c r="B841" t="str">
        <f t="shared" si="181"/>
        <v>Restrictions for cut sides perpendicular</v>
      </c>
      <c r="C841" t="s">
        <v>67</v>
      </c>
      <c r="D841" t="s">
        <v>825</v>
      </c>
      <c r="E841" t="s">
        <v>803</v>
      </c>
    </row>
    <row r="842" spans="1:5" x14ac:dyDescent="0.25">
      <c r="A842" s="3" t="s">
        <v>903</v>
      </c>
      <c r="B842" t="s">
        <v>904</v>
      </c>
    </row>
    <row r="843" spans="1:5" x14ac:dyDescent="0.25">
      <c r="A843" t="str">
        <f t="shared" ref="A843:A845" si="182">A842</f>
        <v>GUID-DB41612E-E459-4631-AD3A-4DB4A2685AC9</v>
      </c>
      <c r="B843" t="str">
        <f t="shared" ref="B843:B845" si="183">B842</f>
        <v>Restrictions of 4th-axis wrapping</v>
      </c>
      <c r="C843" t="s">
        <v>67</v>
      </c>
      <c r="D843" t="s">
        <v>905</v>
      </c>
      <c r="E843" t="s">
        <v>873</v>
      </c>
    </row>
    <row r="844" spans="1:5" x14ac:dyDescent="0.25">
      <c r="A844" t="str">
        <f t="shared" si="182"/>
        <v>GUID-DB41612E-E459-4631-AD3A-4DB4A2685AC9</v>
      </c>
      <c r="B844" t="str">
        <f t="shared" si="183"/>
        <v>Restrictions of 4th-axis wrapping</v>
      </c>
      <c r="C844" t="s">
        <v>67</v>
      </c>
      <c r="D844" t="s">
        <v>773</v>
      </c>
      <c r="E844" t="s">
        <v>902</v>
      </c>
    </row>
    <row r="845" spans="1:5" x14ac:dyDescent="0.25">
      <c r="A845" t="str">
        <f t="shared" si="182"/>
        <v>GUID-DB41612E-E459-4631-AD3A-4DB4A2685AC9</v>
      </c>
      <c r="B845" t="str">
        <f t="shared" si="183"/>
        <v>Restrictions of 4th-axis wrapping</v>
      </c>
      <c r="C845" t="s">
        <v>67</v>
      </c>
      <c r="D845" t="s">
        <v>825</v>
      </c>
      <c r="E845" t="s">
        <v>803</v>
      </c>
    </row>
    <row r="846" spans="1:5" x14ac:dyDescent="0.25">
      <c r="A846" s="3" t="s">
        <v>906</v>
      </c>
      <c r="B846" t="s">
        <v>826</v>
      </c>
    </row>
    <row r="847" spans="1:5" x14ac:dyDescent="0.25">
      <c r="A847" t="str">
        <f t="shared" ref="A847:A849" si="184">A846</f>
        <v>GUID-7DF63FDA-C256-42A0-9AA7-FD6BE123E4B1</v>
      </c>
      <c r="B847" t="str">
        <f t="shared" ref="B847:B849" si="185">B846</f>
        <v>4-axis simultaneous</v>
      </c>
      <c r="C847" t="s">
        <v>67</v>
      </c>
      <c r="D847" t="s">
        <v>907</v>
      </c>
      <c r="E847" t="s">
        <v>908</v>
      </c>
    </row>
    <row r="848" spans="1:5" x14ac:dyDescent="0.25">
      <c r="A848" t="str">
        <f t="shared" si="184"/>
        <v>GUID-7DF63FDA-C256-42A0-9AA7-FD6BE123E4B1</v>
      </c>
      <c r="B848" t="str">
        <f t="shared" si="185"/>
        <v>4-axis simultaneous</v>
      </c>
      <c r="C848" t="s">
        <v>67</v>
      </c>
      <c r="D848" t="s">
        <v>909</v>
      </c>
      <c r="E848" t="s">
        <v>811</v>
      </c>
    </row>
    <row r="849" spans="1:5" x14ac:dyDescent="0.25">
      <c r="A849" t="str">
        <f t="shared" si="184"/>
        <v>GUID-7DF63FDA-C256-42A0-9AA7-FD6BE123E4B1</v>
      </c>
      <c r="B849" t="str">
        <f t="shared" si="185"/>
        <v>4-axis simultaneous</v>
      </c>
      <c r="C849" t="s">
        <v>67</v>
      </c>
      <c r="D849" t="s">
        <v>823</v>
      </c>
      <c r="E849" t="s">
        <v>816</v>
      </c>
    </row>
    <row r="850" spans="1:5" x14ac:dyDescent="0.25">
      <c r="A850" s="3" t="s">
        <v>910</v>
      </c>
      <c r="B850" t="s">
        <v>911</v>
      </c>
    </row>
    <row r="851" spans="1:5" x14ac:dyDescent="0.25">
      <c r="A851" t="str">
        <f>A850</f>
        <v>GUID-074E6C83-4E25-4DE7-B388-D71632DE95DC</v>
      </c>
      <c r="B851" t="str">
        <f>B850</f>
        <v>5 Axis Z-indexing</v>
      </c>
      <c r="C851" t="s">
        <v>67</v>
      </c>
      <c r="D851" t="s">
        <v>807</v>
      </c>
      <c r="E851" t="s">
        <v>782</v>
      </c>
    </row>
    <row r="852" spans="1:5" x14ac:dyDescent="0.25">
      <c r="A852" s="3" t="s">
        <v>912</v>
      </c>
      <c r="B852" t="s">
        <v>810</v>
      </c>
    </row>
    <row r="853" spans="1:5" x14ac:dyDescent="0.25">
      <c r="A853" t="str">
        <f t="shared" ref="A853:A861" si="186">A852</f>
        <v>GUID-1364A41B-633D-4971-92E3-0F28A931F71E</v>
      </c>
      <c r="B853" t="str">
        <f t="shared" ref="B853:B861" si="187">B852</f>
        <v>5-axis positioning</v>
      </c>
      <c r="C853" t="s">
        <v>67</v>
      </c>
      <c r="D853" t="s">
        <v>913</v>
      </c>
      <c r="E853" t="s">
        <v>914</v>
      </c>
    </row>
    <row r="854" spans="1:5" x14ac:dyDescent="0.25">
      <c r="A854" t="str">
        <f t="shared" si="186"/>
        <v>GUID-1364A41B-633D-4971-92E3-0F28A931F71E</v>
      </c>
      <c r="B854" t="str">
        <f t="shared" si="187"/>
        <v>5-axis positioning</v>
      </c>
      <c r="C854" t="s">
        <v>67</v>
      </c>
      <c r="D854" t="s">
        <v>915</v>
      </c>
      <c r="E854" t="s">
        <v>916</v>
      </c>
    </row>
    <row r="855" spans="1:5" x14ac:dyDescent="0.25">
      <c r="A855" t="str">
        <f t="shared" si="186"/>
        <v>GUID-1364A41B-633D-4971-92E3-0F28A931F71E</v>
      </c>
      <c r="B855" t="str">
        <f t="shared" si="187"/>
        <v>5-axis positioning</v>
      </c>
      <c r="C855" t="s">
        <v>67</v>
      </c>
      <c r="D855" t="s">
        <v>807</v>
      </c>
      <c r="E855" t="s">
        <v>917</v>
      </c>
    </row>
    <row r="856" spans="1:5" x14ac:dyDescent="0.25">
      <c r="A856" t="str">
        <f t="shared" si="186"/>
        <v>GUID-1364A41B-633D-4971-92E3-0F28A931F71E</v>
      </c>
      <c r="B856" t="str">
        <f t="shared" si="187"/>
        <v>5-axis positioning</v>
      </c>
      <c r="C856" t="s">
        <v>67</v>
      </c>
      <c r="E856" t="s">
        <v>727</v>
      </c>
    </row>
    <row r="857" spans="1:5" x14ac:dyDescent="0.25">
      <c r="A857" t="str">
        <f t="shared" si="186"/>
        <v>GUID-1364A41B-633D-4971-92E3-0F28A931F71E</v>
      </c>
      <c r="B857" t="str">
        <f t="shared" si="187"/>
        <v>5-axis positioning</v>
      </c>
      <c r="C857" t="s">
        <v>67</v>
      </c>
      <c r="E857" t="s">
        <v>914</v>
      </c>
    </row>
    <row r="858" spans="1:5" x14ac:dyDescent="0.25">
      <c r="A858" t="str">
        <f t="shared" si="186"/>
        <v>GUID-1364A41B-633D-4971-92E3-0F28A931F71E</v>
      </c>
      <c r="B858" t="str">
        <f t="shared" si="187"/>
        <v>5-axis positioning</v>
      </c>
      <c r="C858" t="s">
        <v>67</v>
      </c>
      <c r="E858" t="s">
        <v>916</v>
      </c>
    </row>
    <row r="859" spans="1:5" x14ac:dyDescent="0.25">
      <c r="A859" t="str">
        <f t="shared" si="186"/>
        <v>GUID-1364A41B-633D-4971-92E3-0F28A931F71E</v>
      </c>
      <c r="B859" t="str">
        <f t="shared" si="187"/>
        <v>5-axis positioning</v>
      </c>
      <c r="C859" t="s">
        <v>67</v>
      </c>
      <c r="E859" t="s">
        <v>918</v>
      </c>
    </row>
    <row r="860" spans="1:5" x14ac:dyDescent="0.25">
      <c r="A860" t="str">
        <f t="shared" si="186"/>
        <v>GUID-1364A41B-633D-4971-92E3-0F28A931F71E</v>
      </c>
      <c r="B860" t="str">
        <f t="shared" si="187"/>
        <v>5-axis positioning</v>
      </c>
      <c r="C860" t="s">
        <v>67</v>
      </c>
      <c r="E860" t="s">
        <v>919</v>
      </c>
    </row>
    <row r="861" spans="1:5" x14ac:dyDescent="0.25">
      <c r="A861" t="str">
        <f t="shared" si="186"/>
        <v>GUID-1364A41B-633D-4971-92E3-0F28A931F71E</v>
      </c>
      <c r="B861" t="str">
        <f t="shared" si="187"/>
        <v>5-axis positioning</v>
      </c>
      <c r="C861" t="s">
        <v>67</v>
      </c>
      <c r="E861" t="s">
        <v>782</v>
      </c>
    </row>
    <row r="862" spans="1:5" x14ac:dyDescent="0.25">
      <c r="A862" s="3" t="s">
        <v>920</v>
      </c>
      <c r="B862" t="s">
        <v>921</v>
      </c>
    </row>
    <row r="863" spans="1:5" x14ac:dyDescent="0.25">
      <c r="A863" t="str">
        <f>A862</f>
        <v>GUID-1AB2D960-70EA-4BD5-8919-7AC61F5F2998</v>
      </c>
      <c r="B863" t="str">
        <f>B862</f>
        <v>5-axis machine types</v>
      </c>
      <c r="C863" t="s">
        <v>67</v>
      </c>
      <c r="D863" t="s">
        <v>810</v>
      </c>
      <c r="E863" t="s">
        <v>811</v>
      </c>
    </row>
    <row r="864" spans="1:5" x14ac:dyDescent="0.25">
      <c r="A864" s="3" t="s">
        <v>922</v>
      </c>
      <c r="B864" t="s">
        <v>923</v>
      </c>
    </row>
    <row r="865" spans="1:5" x14ac:dyDescent="0.25">
      <c r="A865" t="str">
        <f t="shared" ref="A865:A868" si="188">A864</f>
        <v>GUID-9139FE00-087E-4CF0-B4F7-E707F0447AC2</v>
      </c>
      <c r="B865" t="str">
        <f t="shared" ref="B865:B868" si="189">B864</f>
        <v>Alternative 5-axis position</v>
      </c>
      <c r="C865" t="s">
        <v>67</v>
      </c>
      <c r="D865" t="s">
        <v>924</v>
      </c>
      <c r="E865" t="s">
        <v>925</v>
      </c>
    </row>
    <row r="866" spans="1:5" x14ac:dyDescent="0.25">
      <c r="A866" t="str">
        <f t="shared" si="188"/>
        <v>GUID-9139FE00-087E-4CF0-B4F7-E707F0447AC2</v>
      </c>
      <c r="B866" t="str">
        <f t="shared" si="189"/>
        <v>Alternative 5-axis position</v>
      </c>
      <c r="C866" t="s">
        <v>67</v>
      </c>
      <c r="D866" t="s">
        <v>926</v>
      </c>
      <c r="E866" t="s">
        <v>717</v>
      </c>
    </row>
    <row r="867" spans="1:5" x14ac:dyDescent="0.25">
      <c r="A867" t="str">
        <f t="shared" si="188"/>
        <v>GUID-9139FE00-087E-4CF0-B4F7-E707F0447AC2</v>
      </c>
      <c r="B867" t="str">
        <f t="shared" si="189"/>
        <v>Alternative 5-axis position</v>
      </c>
      <c r="C867" t="s">
        <v>67</v>
      </c>
      <c r="D867" t="s">
        <v>927</v>
      </c>
      <c r="E867" t="s">
        <v>928</v>
      </c>
    </row>
    <row r="868" spans="1:5" x14ac:dyDescent="0.25">
      <c r="A868" t="str">
        <f t="shared" si="188"/>
        <v>GUID-9139FE00-087E-4CF0-B4F7-E707F0447AC2</v>
      </c>
      <c r="B868" t="str">
        <f t="shared" si="189"/>
        <v>Alternative 5-axis position</v>
      </c>
      <c r="C868" t="s">
        <v>67</v>
      </c>
      <c r="D868" t="s">
        <v>810</v>
      </c>
      <c r="E868" t="s">
        <v>811</v>
      </c>
    </row>
    <row r="869" spans="1:5" x14ac:dyDescent="0.25">
      <c r="A869" s="3" t="s">
        <v>929</v>
      </c>
      <c r="B869" t="s">
        <v>930</v>
      </c>
    </row>
    <row r="870" spans="1:5" x14ac:dyDescent="0.25">
      <c r="A870" t="str">
        <f t="shared" ref="A870:A873" si="190">A869</f>
        <v>GUID-033CB7DC-0E1F-428E-8495-784684B3DACD</v>
      </c>
      <c r="B870" t="str">
        <f t="shared" ref="B870:B873" si="191">B869</f>
        <v>5-axis positioning using a single coordinate system</v>
      </c>
      <c r="C870" t="s">
        <v>67</v>
      </c>
      <c r="D870" t="s">
        <v>931</v>
      </c>
      <c r="E870" t="s">
        <v>741</v>
      </c>
    </row>
    <row r="871" spans="1:5" x14ac:dyDescent="0.25">
      <c r="A871" t="str">
        <f t="shared" si="190"/>
        <v>GUID-033CB7DC-0E1F-428E-8495-784684B3DACD</v>
      </c>
      <c r="B871" t="str">
        <f t="shared" si="191"/>
        <v>5-axis positioning using a single coordinate system</v>
      </c>
      <c r="C871" t="s">
        <v>67</v>
      </c>
      <c r="D871" t="s">
        <v>932</v>
      </c>
      <c r="E871" t="s">
        <v>782</v>
      </c>
    </row>
    <row r="872" spans="1:5" x14ac:dyDescent="0.25">
      <c r="A872" t="str">
        <f t="shared" si="190"/>
        <v>GUID-033CB7DC-0E1F-428E-8495-784684B3DACD</v>
      </c>
      <c r="B872" t="str">
        <f t="shared" si="191"/>
        <v>5-axis positioning using a single coordinate system</v>
      </c>
      <c r="C872" t="s">
        <v>468</v>
      </c>
      <c r="D872" t="s">
        <v>933</v>
      </c>
      <c r="E872" t="s">
        <v>934</v>
      </c>
    </row>
    <row r="873" spans="1:5" x14ac:dyDescent="0.25">
      <c r="A873" t="str">
        <f t="shared" si="190"/>
        <v>GUID-033CB7DC-0E1F-428E-8495-784684B3DACD</v>
      </c>
      <c r="B873" t="str">
        <f t="shared" si="191"/>
        <v>5-axis positioning using a single coordinate system</v>
      </c>
      <c r="C873" t="s">
        <v>67</v>
      </c>
      <c r="D873" t="s">
        <v>810</v>
      </c>
      <c r="E873" t="s">
        <v>811</v>
      </c>
    </row>
    <row r="874" spans="1:5" x14ac:dyDescent="0.25">
      <c r="A874" s="3" t="s">
        <v>935</v>
      </c>
      <c r="B874" t="s">
        <v>936</v>
      </c>
    </row>
    <row r="875" spans="1:5" x14ac:dyDescent="0.25">
      <c r="A875" t="str">
        <f t="shared" ref="A875:A876" si="192">A874</f>
        <v>GUID-B2FF87B4-B077-4739-9DA4-AA95C536A953</v>
      </c>
      <c r="B875" t="str">
        <f t="shared" ref="B875:B876" si="193">B874</f>
        <v>5-axis positioning using fixture offsets</v>
      </c>
      <c r="C875" t="s">
        <v>67</v>
      </c>
      <c r="D875" t="s">
        <v>932</v>
      </c>
      <c r="E875" t="s">
        <v>782</v>
      </c>
    </row>
    <row r="876" spans="1:5" x14ac:dyDescent="0.25">
      <c r="A876" t="str">
        <f t="shared" si="192"/>
        <v>GUID-B2FF87B4-B077-4739-9DA4-AA95C536A953</v>
      </c>
      <c r="B876" t="str">
        <f t="shared" si="193"/>
        <v>5-axis positioning using fixture offsets</v>
      </c>
      <c r="C876" t="s">
        <v>67</v>
      </c>
      <c r="D876" t="s">
        <v>810</v>
      </c>
      <c r="E876" t="s">
        <v>811</v>
      </c>
    </row>
    <row r="877" spans="1:5" x14ac:dyDescent="0.25">
      <c r="A877" s="3" t="s">
        <v>937</v>
      </c>
      <c r="B877" t="s">
        <v>938</v>
      </c>
    </row>
    <row r="878" spans="1:5" x14ac:dyDescent="0.25">
      <c r="A878" t="str">
        <f>A877</f>
        <v>GUID-9D936BD3-F25F-42F4-AB9A-03E89D50A573</v>
      </c>
      <c r="B878" t="str">
        <f>B877</f>
        <v>Rotation of primary axis</v>
      </c>
      <c r="C878" t="s">
        <v>67</v>
      </c>
      <c r="D878" t="s">
        <v>810</v>
      </c>
      <c r="E878" t="s">
        <v>811</v>
      </c>
    </row>
    <row r="879" spans="1:5" x14ac:dyDescent="0.25">
      <c r="A879" s="3" t="s">
        <v>939</v>
      </c>
      <c r="B879" t="s">
        <v>940</v>
      </c>
    </row>
    <row r="880" spans="1:5" x14ac:dyDescent="0.25">
      <c r="A880" t="str">
        <f>A879</f>
        <v>GUID-8EF02813-727D-4F0A-88C8-0DCDEFE815A4</v>
      </c>
      <c r="B880" t="str">
        <f>B879</f>
        <v>5 Axis Fixture Location dialog</v>
      </c>
      <c r="C880" t="s">
        <v>67</v>
      </c>
      <c r="D880" t="s">
        <v>810</v>
      </c>
      <c r="E880" t="s">
        <v>811</v>
      </c>
    </row>
    <row r="881" spans="1:5" x14ac:dyDescent="0.25">
      <c r="A881" s="3" t="s">
        <v>941</v>
      </c>
      <c r="B881" t="s">
        <v>942</v>
      </c>
    </row>
    <row r="882" spans="1:5" x14ac:dyDescent="0.25">
      <c r="A882" t="str">
        <f t="shared" ref="A882:A885" si="194">A881</f>
        <v>GUID-F7BA8040-9CE5-4C30-B6E0-E6B5C6D2AA64</v>
      </c>
      <c r="B882" t="str">
        <f t="shared" ref="B882:B885" si="195">B881</f>
        <v>Orientation angle</v>
      </c>
      <c r="C882" t="s">
        <v>67</v>
      </c>
      <c r="D882" t="s">
        <v>943</v>
      </c>
      <c r="E882" t="s">
        <v>727</v>
      </c>
    </row>
    <row r="883" spans="1:5" x14ac:dyDescent="0.25">
      <c r="A883" t="str">
        <f t="shared" si="194"/>
        <v>GUID-F7BA8040-9CE5-4C30-B6E0-E6B5C6D2AA64</v>
      </c>
      <c r="B883" t="str">
        <f t="shared" si="195"/>
        <v>Orientation angle</v>
      </c>
      <c r="C883" t="s">
        <v>67</v>
      </c>
      <c r="D883" t="s">
        <v>807</v>
      </c>
      <c r="E883" t="s">
        <v>782</v>
      </c>
    </row>
    <row r="884" spans="1:5" x14ac:dyDescent="0.25">
      <c r="A884" t="str">
        <f t="shared" si="194"/>
        <v>GUID-F7BA8040-9CE5-4C30-B6E0-E6B5C6D2AA64</v>
      </c>
      <c r="B884" t="str">
        <f t="shared" si="195"/>
        <v>Orientation angle</v>
      </c>
      <c r="C884" t="s">
        <v>67</v>
      </c>
      <c r="D884" t="s">
        <v>944</v>
      </c>
      <c r="E884" t="s">
        <v>945</v>
      </c>
    </row>
    <row r="885" spans="1:5" x14ac:dyDescent="0.25">
      <c r="A885" t="str">
        <f t="shared" si="194"/>
        <v>GUID-F7BA8040-9CE5-4C30-B6E0-E6B5C6D2AA64</v>
      </c>
      <c r="B885" t="str">
        <f t="shared" si="195"/>
        <v>Orientation angle</v>
      </c>
      <c r="C885" t="s">
        <v>67</v>
      </c>
      <c r="D885" t="s">
        <v>946</v>
      </c>
      <c r="E885" t="s">
        <v>925</v>
      </c>
    </row>
    <row r="886" spans="1:5" x14ac:dyDescent="0.25">
      <c r="A886" s="3" t="s">
        <v>947</v>
      </c>
      <c r="B886" t="s">
        <v>948</v>
      </c>
    </row>
    <row r="887" spans="1:5" x14ac:dyDescent="0.25">
      <c r="A887" t="str">
        <f t="shared" ref="A887:A892" si="196">A886</f>
        <v>GUID-D42F425D-9E84-4E2C-A348-2C029362ABEC</v>
      </c>
      <c r="B887" t="str">
        <f t="shared" ref="B887:B892" si="197">B886</f>
        <v>About stock models</v>
      </c>
      <c r="C887" t="s">
        <v>67</v>
      </c>
      <c r="D887" t="s">
        <v>776</v>
      </c>
      <c r="E887" t="s">
        <v>949</v>
      </c>
    </row>
    <row r="888" spans="1:5" x14ac:dyDescent="0.25">
      <c r="A888" t="str">
        <f t="shared" si="196"/>
        <v>GUID-D42F425D-9E84-4E2C-A348-2C029362ABEC</v>
      </c>
      <c r="B888" t="str">
        <f t="shared" si="197"/>
        <v>About stock models</v>
      </c>
      <c r="C888" t="s">
        <v>67</v>
      </c>
      <c r="E888" t="s">
        <v>950</v>
      </c>
    </row>
    <row r="889" spans="1:5" x14ac:dyDescent="0.25">
      <c r="A889" t="str">
        <f t="shared" si="196"/>
        <v>GUID-D42F425D-9E84-4E2C-A348-2C029362ABEC</v>
      </c>
      <c r="B889" t="str">
        <f t="shared" si="197"/>
        <v>About stock models</v>
      </c>
      <c r="C889" t="s">
        <v>67</v>
      </c>
      <c r="E889" t="s">
        <v>951</v>
      </c>
    </row>
    <row r="890" spans="1:5" x14ac:dyDescent="0.25">
      <c r="A890" t="str">
        <f t="shared" si="196"/>
        <v>GUID-D42F425D-9E84-4E2C-A348-2C029362ABEC</v>
      </c>
      <c r="B890" t="str">
        <f t="shared" si="197"/>
        <v>About stock models</v>
      </c>
      <c r="C890" t="s">
        <v>67</v>
      </c>
      <c r="E890" t="s">
        <v>952</v>
      </c>
    </row>
    <row r="891" spans="1:5" x14ac:dyDescent="0.25">
      <c r="A891" t="str">
        <f t="shared" si="196"/>
        <v>GUID-D42F425D-9E84-4E2C-A348-2C029362ABEC</v>
      </c>
      <c r="B891" t="str">
        <f t="shared" si="197"/>
        <v>About stock models</v>
      </c>
      <c r="C891" t="s">
        <v>67</v>
      </c>
      <c r="E891" t="s">
        <v>953</v>
      </c>
    </row>
    <row r="892" spans="1:5" x14ac:dyDescent="0.25">
      <c r="A892" t="str">
        <f t="shared" si="196"/>
        <v>GUID-D42F425D-9E84-4E2C-A348-2C029362ABEC</v>
      </c>
      <c r="B892" t="str">
        <f t="shared" si="197"/>
        <v>About stock models</v>
      </c>
      <c r="C892" t="s">
        <v>67</v>
      </c>
      <c r="E892" t="s">
        <v>786</v>
      </c>
    </row>
    <row r="893" spans="1:5" x14ac:dyDescent="0.25">
      <c r="A893" s="3" t="s">
        <v>954</v>
      </c>
      <c r="B893" t="s">
        <v>955</v>
      </c>
    </row>
    <row r="894" spans="1:5" x14ac:dyDescent="0.25">
      <c r="A894" t="str">
        <f>A893</f>
        <v>GUID-105EC1DE-8945-4E3E-8B8B-8647C2AB98CB</v>
      </c>
      <c r="B894" t="str">
        <f>B893</f>
        <v>To create a stock model</v>
      </c>
      <c r="C894" t="s">
        <v>67</v>
      </c>
      <c r="D894" t="s">
        <v>948</v>
      </c>
      <c r="E894" t="s">
        <v>374</v>
      </c>
    </row>
    <row r="895" spans="1:5" x14ac:dyDescent="0.25">
      <c r="A895" s="3" t="s">
        <v>956</v>
      </c>
      <c r="B895" t="s">
        <v>957</v>
      </c>
    </row>
    <row r="896" spans="1:5" x14ac:dyDescent="0.25">
      <c r="A896" t="str">
        <f t="shared" ref="A896:A897" si="198">A895</f>
        <v>GUID-A0287F1D-CAD4-45F5-B806-F279A3221245</v>
      </c>
      <c r="B896" t="str">
        <f t="shared" ref="B896:B897" si="199">B895</f>
        <v>To apply a stock model to a feature</v>
      </c>
      <c r="C896" t="s">
        <v>67</v>
      </c>
      <c r="D896" t="s">
        <v>948</v>
      </c>
      <c r="E896" t="s">
        <v>958</v>
      </c>
    </row>
    <row r="897" spans="1:5" x14ac:dyDescent="0.25">
      <c r="A897" t="str">
        <f t="shared" si="198"/>
        <v>GUID-A0287F1D-CAD4-45F5-B806-F279A3221245</v>
      </c>
      <c r="B897" t="str">
        <f t="shared" si="199"/>
        <v>To apply a stock model to a feature</v>
      </c>
      <c r="C897" t="s">
        <v>67</v>
      </c>
      <c r="E897" t="s">
        <v>374</v>
      </c>
    </row>
    <row r="898" spans="1:5" x14ac:dyDescent="0.25">
      <c r="A898" s="3" t="s">
        <v>959</v>
      </c>
      <c r="B898" t="s">
        <v>960</v>
      </c>
    </row>
    <row r="899" spans="1:5" x14ac:dyDescent="0.25">
      <c r="A899" t="str">
        <f t="shared" ref="A899:A900" si="200">A898</f>
        <v>GUID-4850E7D0-CB83-48AA-B7C7-F7A4CDCD7C5F</v>
      </c>
      <c r="B899" t="str">
        <f t="shared" ref="B899:B900" si="201">B898</f>
        <v>Stock Model Settings dialog</v>
      </c>
      <c r="C899" t="s">
        <v>67</v>
      </c>
      <c r="D899" t="s">
        <v>961</v>
      </c>
      <c r="E899" t="s">
        <v>962</v>
      </c>
    </row>
    <row r="900" spans="1:5" x14ac:dyDescent="0.25">
      <c r="A900" t="str">
        <f t="shared" si="200"/>
        <v>GUID-4850E7D0-CB83-48AA-B7C7-F7A4CDCD7C5F</v>
      </c>
      <c r="B900" t="str">
        <f t="shared" si="201"/>
        <v>Stock Model Settings dialog</v>
      </c>
      <c r="C900" t="s">
        <v>67</v>
      </c>
      <c r="D900" t="s">
        <v>957</v>
      </c>
      <c r="E900" t="s">
        <v>950</v>
      </c>
    </row>
    <row r="901" spans="1:5" x14ac:dyDescent="0.25">
      <c r="A901" s="3" t="s">
        <v>963</v>
      </c>
      <c r="B901" t="s">
        <v>964</v>
      </c>
    </row>
    <row r="902" spans="1:5" x14ac:dyDescent="0.25">
      <c r="A902" t="str">
        <f>A901</f>
        <v>GUID-CBB209F3-D2CF-447A-A784-4646DC8AD5D5</v>
      </c>
      <c r="B902" t="str">
        <f>B901</f>
        <v>To edit a stock model</v>
      </c>
      <c r="C902" t="s">
        <v>67</v>
      </c>
      <c r="D902" t="s">
        <v>948</v>
      </c>
      <c r="E902" t="s">
        <v>374</v>
      </c>
    </row>
    <row r="903" spans="1:5" x14ac:dyDescent="0.25">
      <c r="A903" s="3" t="s">
        <v>965</v>
      </c>
      <c r="B903" t="s">
        <v>966</v>
      </c>
    </row>
    <row r="904" spans="1:5" x14ac:dyDescent="0.25">
      <c r="A904" t="str">
        <f>A903</f>
        <v>GUID-74BD367A-5228-4BC3-90A4-0E619FC46AEF</v>
      </c>
      <c r="B904" t="str">
        <f>B903</f>
        <v>To recompute a stock model</v>
      </c>
      <c r="C904" t="s">
        <v>67</v>
      </c>
      <c r="D904" t="s">
        <v>948</v>
      </c>
      <c r="E904" t="s">
        <v>374</v>
      </c>
    </row>
    <row r="905" spans="1:5" x14ac:dyDescent="0.25">
      <c r="A905" s="3" t="s">
        <v>967</v>
      </c>
      <c r="B905" t="s">
        <v>968</v>
      </c>
    </row>
    <row r="906" spans="1:5" x14ac:dyDescent="0.25">
      <c r="A906" t="str">
        <f>A905</f>
        <v>GUID-FD734B57-2C30-48B9-8C4F-729189B2AB92</v>
      </c>
      <c r="B906" t="str">
        <f>B905</f>
        <v>Stock model example</v>
      </c>
      <c r="C906" t="s">
        <v>67</v>
      </c>
      <c r="D906" t="s">
        <v>948</v>
      </c>
      <c r="E906" t="s">
        <v>374</v>
      </c>
    </row>
    <row r="907" spans="1:5" x14ac:dyDescent="0.25">
      <c r="A907" s="3" t="s">
        <v>969</v>
      </c>
      <c r="B907" t="s">
        <v>970</v>
      </c>
    </row>
    <row r="908" spans="1:5" x14ac:dyDescent="0.25">
      <c r="A908" t="str">
        <f t="shared" ref="A908:A912" si="202">A907</f>
        <v>GUID-74F0AE15-CA31-4198-97C5-B48F301A2637</v>
      </c>
      <c r="B908" t="str">
        <f t="shared" ref="B908:B912" si="203">B907</f>
        <v>Stock wizard</v>
      </c>
      <c r="C908" t="s">
        <v>67</v>
      </c>
      <c r="D908" t="s">
        <v>776</v>
      </c>
      <c r="E908" t="s">
        <v>454</v>
      </c>
    </row>
    <row r="909" spans="1:5" x14ac:dyDescent="0.25">
      <c r="A909" t="str">
        <f t="shared" si="202"/>
        <v>GUID-74F0AE15-CA31-4198-97C5-B48F301A2637</v>
      </c>
      <c r="B909" t="str">
        <f t="shared" si="203"/>
        <v>Stock wizard</v>
      </c>
      <c r="C909" t="s">
        <v>67</v>
      </c>
      <c r="E909" t="s">
        <v>971</v>
      </c>
    </row>
    <row r="910" spans="1:5" x14ac:dyDescent="0.25">
      <c r="A910" t="str">
        <f t="shared" si="202"/>
        <v>GUID-74F0AE15-CA31-4198-97C5-B48F301A2637</v>
      </c>
      <c r="B910" t="str">
        <f t="shared" si="203"/>
        <v>Stock wizard</v>
      </c>
      <c r="C910" t="s">
        <v>67</v>
      </c>
      <c r="E910" t="s">
        <v>972</v>
      </c>
    </row>
    <row r="911" spans="1:5" x14ac:dyDescent="0.25">
      <c r="A911" t="str">
        <f t="shared" si="202"/>
        <v>GUID-74F0AE15-CA31-4198-97C5-B48F301A2637</v>
      </c>
      <c r="B911" t="str">
        <f t="shared" si="203"/>
        <v>Stock wizard</v>
      </c>
      <c r="C911" t="s">
        <v>67</v>
      </c>
      <c r="E911" t="s">
        <v>741</v>
      </c>
    </row>
    <row r="912" spans="1:5" x14ac:dyDescent="0.25">
      <c r="A912" t="str">
        <f t="shared" si="202"/>
        <v>GUID-74F0AE15-CA31-4198-97C5-B48F301A2637</v>
      </c>
      <c r="B912" t="str">
        <f t="shared" si="203"/>
        <v>Stock wizard</v>
      </c>
      <c r="C912" t="s">
        <v>67</v>
      </c>
      <c r="E912" t="s">
        <v>786</v>
      </c>
    </row>
    <row r="913" spans="1:5" x14ac:dyDescent="0.25">
      <c r="A913" s="3" t="s">
        <v>973</v>
      </c>
      <c r="B913" t="s">
        <v>974</v>
      </c>
    </row>
    <row r="914" spans="1:5" x14ac:dyDescent="0.25">
      <c r="A914" t="str">
        <f t="shared" ref="A914:A915" si="204">A913</f>
        <v>GUID-93136574-C69B-41AD-91D3-0C071FD12A13</v>
      </c>
      <c r="B914" t="str">
        <f t="shared" ref="B914:B915" si="205">B913</f>
        <v>Finish stock button</v>
      </c>
      <c r="C914" t="s">
        <v>67</v>
      </c>
      <c r="D914" t="s">
        <v>975</v>
      </c>
      <c r="E914" t="s">
        <v>708</v>
      </c>
    </row>
    <row r="915" spans="1:5" x14ac:dyDescent="0.25">
      <c r="A915" t="str">
        <f t="shared" si="204"/>
        <v>GUID-93136574-C69B-41AD-91D3-0C071FD12A13</v>
      </c>
      <c r="B915" t="str">
        <f t="shared" si="205"/>
        <v>Finish stock button</v>
      </c>
      <c r="C915" t="s">
        <v>67</v>
      </c>
      <c r="D915" t="s">
        <v>970</v>
      </c>
      <c r="E915" t="s">
        <v>783</v>
      </c>
    </row>
    <row r="916" spans="1:5" x14ac:dyDescent="0.25">
      <c r="A916" s="3" t="s">
        <v>976</v>
      </c>
      <c r="B916" t="s">
        <v>977</v>
      </c>
    </row>
    <row r="917" spans="1:5" x14ac:dyDescent="0.25">
      <c r="A917" t="str">
        <f t="shared" ref="A917:A925" si="206">A916</f>
        <v>GUID-8B0A2EF0-DDCC-4BF9-93C7-66CA73F63DF5</v>
      </c>
      <c r="B917" t="str">
        <f t="shared" ref="B917:B925" si="207">B916</f>
        <v>Dimensions</v>
      </c>
      <c r="C917" t="s">
        <v>67</v>
      </c>
      <c r="D917" t="s">
        <v>978</v>
      </c>
      <c r="E917" t="s">
        <v>783</v>
      </c>
    </row>
    <row r="918" spans="1:5" x14ac:dyDescent="0.25">
      <c r="A918" t="str">
        <f t="shared" si="206"/>
        <v>GUID-8B0A2EF0-DDCC-4BF9-93C7-66CA73F63DF5</v>
      </c>
      <c r="B918" t="str">
        <f t="shared" si="207"/>
        <v>Dimensions</v>
      </c>
      <c r="C918" t="s">
        <v>67</v>
      </c>
      <c r="D918" t="s">
        <v>450</v>
      </c>
      <c r="E918" t="s">
        <v>451</v>
      </c>
    </row>
    <row r="919" spans="1:5" x14ac:dyDescent="0.25">
      <c r="A919" t="str">
        <f t="shared" si="206"/>
        <v>GUID-8B0A2EF0-DDCC-4BF9-93C7-66CA73F63DF5</v>
      </c>
      <c r="B919" t="str">
        <f t="shared" si="207"/>
        <v>Dimensions</v>
      </c>
      <c r="C919" t="s">
        <v>67</v>
      </c>
      <c r="D919" t="s">
        <v>979</v>
      </c>
      <c r="E919" t="s">
        <v>803</v>
      </c>
    </row>
    <row r="920" spans="1:5" x14ac:dyDescent="0.25">
      <c r="A920" t="str">
        <f t="shared" si="206"/>
        <v>GUID-8B0A2EF0-DDCC-4BF9-93C7-66CA73F63DF5</v>
      </c>
      <c r="B920" t="str">
        <f t="shared" si="207"/>
        <v>Dimensions</v>
      </c>
      <c r="C920" t="s">
        <v>67</v>
      </c>
      <c r="D920" t="s">
        <v>980</v>
      </c>
      <c r="E920" t="s">
        <v>809</v>
      </c>
    </row>
    <row r="921" spans="1:5" x14ac:dyDescent="0.25">
      <c r="A921" t="str">
        <f t="shared" si="206"/>
        <v>GUID-8B0A2EF0-DDCC-4BF9-93C7-66CA73F63DF5</v>
      </c>
      <c r="B921" t="str">
        <f t="shared" si="207"/>
        <v>Dimensions</v>
      </c>
      <c r="C921" t="s">
        <v>67</v>
      </c>
      <c r="D921" t="s">
        <v>452</v>
      </c>
      <c r="E921" t="s">
        <v>451</v>
      </c>
    </row>
    <row r="922" spans="1:5" x14ac:dyDescent="0.25">
      <c r="A922" t="str">
        <f t="shared" si="206"/>
        <v>GUID-8B0A2EF0-DDCC-4BF9-93C7-66CA73F63DF5</v>
      </c>
      <c r="B922" t="str">
        <f t="shared" si="207"/>
        <v>Dimensions</v>
      </c>
      <c r="C922" t="s">
        <v>67</v>
      </c>
      <c r="D922" t="s">
        <v>981</v>
      </c>
      <c r="E922" t="s">
        <v>972</v>
      </c>
    </row>
    <row r="923" spans="1:5" x14ac:dyDescent="0.25">
      <c r="A923" t="str">
        <f t="shared" si="206"/>
        <v>GUID-8B0A2EF0-DDCC-4BF9-93C7-66CA73F63DF5</v>
      </c>
      <c r="B923" t="str">
        <f t="shared" si="207"/>
        <v>Dimensions</v>
      </c>
      <c r="C923" t="s">
        <v>67</v>
      </c>
      <c r="D923" t="s">
        <v>453</v>
      </c>
      <c r="E923" t="s">
        <v>454</v>
      </c>
    </row>
    <row r="924" spans="1:5" x14ac:dyDescent="0.25">
      <c r="A924" t="str">
        <f t="shared" si="206"/>
        <v>GUID-8B0A2EF0-DDCC-4BF9-93C7-66CA73F63DF5</v>
      </c>
      <c r="B924" t="str">
        <f t="shared" si="207"/>
        <v>Dimensions</v>
      </c>
      <c r="C924" t="s">
        <v>67</v>
      </c>
      <c r="D924" t="s">
        <v>970</v>
      </c>
      <c r="E924" t="s">
        <v>451</v>
      </c>
    </row>
    <row r="925" spans="1:5" x14ac:dyDescent="0.25">
      <c r="A925" t="str">
        <f t="shared" si="206"/>
        <v>GUID-8B0A2EF0-DDCC-4BF9-93C7-66CA73F63DF5</v>
      </c>
      <c r="B925" t="str">
        <f t="shared" si="207"/>
        <v>Dimensions</v>
      </c>
      <c r="C925" t="s">
        <v>67</v>
      </c>
      <c r="E925" t="s">
        <v>783</v>
      </c>
    </row>
    <row r="926" spans="1:5" x14ac:dyDescent="0.25">
      <c r="A926" s="3" t="s">
        <v>982</v>
      </c>
      <c r="B926" t="s">
        <v>750</v>
      </c>
    </row>
    <row r="927" spans="1:5" x14ac:dyDescent="0.25">
      <c r="A927" t="str">
        <f>A926</f>
        <v>GUID-1CE457E2-40F8-4DEF-B9A9-15695813EE04</v>
      </c>
      <c r="B927" t="str">
        <f>B926</f>
        <v>Stock axis</v>
      </c>
      <c r="C927" t="s">
        <v>67</v>
      </c>
      <c r="D927" t="s">
        <v>977</v>
      </c>
      <c r="E927" t="s">
        <v>971</v>
      </c>
    </row>
    <row r="928" spans="1:5" x14ac:dyDescent="0.25">
      <c r="A928" s="3" t="s">
        <v>983</v>
      </c>
      <c r="B928" t="s">
        <v>984</v>
      </c>
    </row>
    <row r="929" spans="1:5" x14ac:dyDescent="0.25">
      <c r="A929" t="str">
        <f t="shared" ref="A929:A940" si="208">A928</f>
        <v>GUID-A0C9D8EE-EFD2-441A-849C-6CD943947F23</v>
      </c>
      <c r="B929" t="str">
        <f t="shared" ref="B929:B940" si="209">B928</f>
        <v>Material</v>
      </c>
      <c r="C929" t="s">
        <v>67</v>
      </c>
      <c r="D929" t="s">
        <v>978</v>
      </c>
      <c r="E929" t="s">
        <v>783</v>
      </c>
    </row>
    <row r="930" spans="1:5" x14ac:dyDescent="0.25">
      <c r="A930" t="str">
        <f t="shared" si="208"/>
        <v>GUID-A0C9D8EE-EFD2-441A-849C-6CD943947F23</v>
      </c>
      <c r="B930" t="str">
        <f t="shared" si="209"/>
        <v>Material</v>
      </c>
      <c r="C930" t="s">
        <v>67</v>
      </c>
      <c r="D930" t="s">
        <v>985</v>
      </c>
      <c r="E930" t="s">
        <v>986</v>
      </c>
    </row>
    <row r="931" spans="1:5" x14ac:dyDescent="0.25">
      <c r="A931" t="str">
        <f t="shared" si="208"/>
        <v>GUID-A0C9D8EE-EFD2-441A-849C-6CD943947F23</v>
      </c>
      <c r="B931" t="str">
        <f t="shared" si="209"/>
        <v>Material</v>
      </c>
      <c r="C931" t="s">
        <v>67</v>
      </c>
      <c r="D931" t="s">
        <v>987</v>
      </c>
      <c r="E931" t="s">
        <v>988</v>
      </c>
    </row>
    <row r="932" spans="1:5" x14ac:dyDescent="0.25">
      <c r="A932" t="str">
        <f t="shared" si="208"/>
        <v>GUID-A0C9D8EE-EFD2-441A-849C-6CD943947F23</v>
      </c>
      <c r="B932" t="str">
        <f t="shared" si="209"/>
        <v>Material</v>
      </c>
      <c r="C932" t="s">
        <v>67</v>
      </c>
      <c r="D932" t="e">
        <f>- a defau</f>
        <v>#NAME?</v>
      </c>
      <c r="E932" t="s">
        <v>989</v>
      </c>
    </row>
    <row r="933" spans="1:5" x14ac:dyDescent="0.25">
      <c r="A933" t="str">
        <f t="shared" si="208"/>
        <v>GUID-A0C9D8EE-EFD2-441A-849C-6CD943947F23</v>
      </c>
      <c r="B933" t="str">
        <f t="shared" si="209"/>
        <v>Material</v>
      </c>
      <c r="C933" t="s">
        <v>67</v>
      </c>
      <c r="D933" t="s">
        <v>990</v>
      </c>
      <c r="E933" t="s">
        <v>991</v>
      </c>
    </row>
    <row r="934" spans="1:5" x14ac:dyDescent="0.25">
      <c r="A934" t="str">
        <f t="shared" si="208"/>
        <v>GUID-A0C9D8EE-EFD2-441A-849C-6CD943947F23</v>
      </c>
      <c r="B934" t="str">
        <f t="shared" si="209"/>
        <v>Material</v>
      </c>
      <c r="C934" t="s">
        <v>67</v>
      </c>
      <c r="D934" t="s">
        <v>992</v>
      </c>
      <c r="E934" t="s">
        <v>741</v>
      </c>
    </row>
    <row r="935" spans="1:5" x14ac:dyDescent="0.25">
      <c r="A935" t="str">
        <f t="shared" si="208"/>
        <v>GUID-A0C9D8EE-EFD2-441A-849C-6CD943947F23</v>
      </c>
      <c r="B935" t="str">
        <f t="shared" si="209"/>
        <v>Material</v>
      </c>
      <c r="C935" t="s">
        <v>67</v>
      </c>
      <c r="D935" t="s">
        <v>993</v>
      </c>
      <c r="E935" t="s">
        <v>454</v>
      </c>
    </row>
    <row r="936" spans="1:5" x14ac:dyDescent="0.25">
      <c r="A936" t="str">
        <f t="shared" si="208"/>
        <v>GUID-A0C9D8EE-EFD2-441A-849C-6CD943947F23</v>
      </c>
      <c r="B936" t="str">
        <f t="shared" si="209"/>
        <v>Material</v>
      </c>
      <c r="C936" t="s">
        <v>67</v>
      </c>
      <c r="D936" t="s">
        <v>970</v>
      </c>
      <c r="E936" t="s">
        <v>988</v>
      </c>
    </row>
    <row r="937" spans="1:5" x14ac:dyDescent="0.25">
      <c r="A937" t="str">
        <f t="shared" si="208"/>
        <v>GUID-A0C9D8EE-EFD2-441A-849C-6CD943947F23</v>
      </c>
      <c r="B937" t="str">
        <f t="shared" si="209"/>
        <v>Material</v>
      </c>
      <c r="C937" t="s">
        <v>67</v>
      </c>
      <c r="E937" t="s">
        <v>989</v>
      </c>
    </row>
    <row r="938" spans="1:5" x14ac:dyDescent="0.25">
      <c r="A938" t="str">
        <f t="shared" si="208"/>
        <v>GUID-A0C9D8EE-EFD2-441A-849C-6CD943947F23</v>
      </c>
      <c r="B938" t="str">
        <f t="shared" si="209"/>
        <v>Material</v>
      </c>
      <c r="C938" t="s">
        <v>67</v>
      </c>
      <c r="E938" t="s">
        <v>994</v>
      </c>
    </row>
    <row r="939" spans="1:5" x14ac:dyDescent="0.25">
      <c r="A939" t="str">
        <f t="shared" si="208"/>
        <v>GUID-A0C9D8EE-EFD2-441A-849C-6CD943947F23</v>
      </c>
      <c r="B939" t="str">
        <f t="shared" si="209"/>
        <v>Material</v>
      </c>
      <c r="C939" t="s">
        <v>67</v>
      </c>
      <c r="E939" t="s">
        <v>986</v>
      </c>
    </row>
    <row r="940" spans="1:5" x14ac:dyDescent="0.25">
      <c r="A940" t="str">
        <f t="shared" si="208"/>
        <v>GUID-A0C9D8EE-EFD2-441A-849C-6CD943947F23</v>
      </c>
      <c r="B940" t="str">
        <f t="shared" si="209"/>
        <v>Material</v>
      </c>
      <c r="C940" t="s">
        <v>67</v>
      </c>
      <c r="E940" t="s">
        <v>783</v>
      </c>
    </row>
    <row r="941" spans="1:5" x14ac:dyDescent="0.25">
      <c r="A941" s="3" t="s">
        <v>995</v>
      </c>
      <c r="B941" t="s">
        <v>996</v>
      </c>
    </row>
    <row r="942" spans="1:5" x14ac:dyDescent="0.25">
      <c r="A942" t="str">
        <f>A941</f>
        <v>GUID-AD4A06B2-6972-4F93-9D7A-E2825783D69D</v>
      </c>
      <c r="B942" t="str">
        <f>B941</f>
        <v>Unit Horsepower or Specific Cutting Force</v>
      </c>
      <c r="C942" t="s">
        <v>67</v>
      </c>
      <c r="D942" t="s">
        <v>984</v>
      </c>
      <c r="E942" t="s">
        <v>972</v>
      </c>
    </row>
    <row r="943" spans="1:5" x14ac:dyDescent="0.25">
      <c r="A943" s="3" t="s">
        <v>997</v>
      </c>
      <c r="B943" t="s">
        <v>998</v>
      </c>
    </row>
    <row r="944" spans="1:5" x14ac:dyDescent="0.25">
      <c r="A944" t="str">
        <f>A943</f>
        <v>GUID-1A85DDA7-34D9-4DF3-A8AA-5F09FF369590</v>
      </c>
      <c r="B944" t="str">
        <f>B943</f>
        <v>Hardness</v>
      </c>
      <c r="C944" t="s">
        <v>67</v>
      </c>
      <c r="D944" t="s">
        <v>984</v>
      </c>
      <c r="E944" t="s">
        <v>972</v>
      </c>
    </row>
    <row r="945" spans="1:5" x14ac:dyDescent="0.25">
      <c r="A945" s="3" t="s">
        <v>999</v>
      </c>
      <c r="B945" t="s">
        <v>1000</v>
      </c>
    </row>
    <row r="946" spans="1:5" x14ac:dyDescent="0.25">
      <c r="A946" t="str">
        <f>A945</f>
        <v>GUID-A93F7DE6-FD8D-4376-8F13-C2D978686037</v>
      </c>
      <c r="B946" t="str">
        <f>B945</f>
        <v>Adding a new stock material</v>
      </c>
      <c r="C946" t="s">
        <v>67</v>
      </c>
      <c r="D946" t="s">
        <v>984</v>
      </c>
      <c r="E946" t="s">
        <v>972</v>
      </c>
    </row>
    <row r="947" spans="1:5" x14ac:dyDescent="0.25">
      <c r="A947" s="3" t="s">
        <v>1001</v>
      </c>
      <c r="B947" t="s">
        <v>1002</v>
      </c>
    </row>
    <row r="948" spans="1:5" x14ac:dyDescent="0.25">
      <c r="A948" t="str">
        <f t="shared" ref="A948:A949" si="210">A947</f>
        <v>GUID-00FE1AF4-A06E-434E-BCD3-53959C658429</v>
      </c>
      <c r="B948" t="str">
        <f t="shared" ref="B948:B949" si="211">B947</f>
        <v>Show/Hide Material</v>
      </c>
      <c r="C948" t="s">
        <v>468</v>
      </c>
      <c r="D948" t="s">
        <v>1003</v>
      </c>
      <c r="E948" t="s">
        <v>1004</v>
      </c>
    </row>
    <row r="949" spans="1:5" x14ac:dyDescent="0.25">
      <c r="A949" t="str">
        <f t="shared" si="210"/>
        <v>GUID-00FE1AF4-A06E-434E-BCD3-53959C658429</v>
      </c>
      <c r="B949" t="str">
        <f t="shared" si="211"/>
        <v>Show/Hide Material</v>
      </c>
      <c r="C949" t="s">
        <v>67</v>
      </c>
      <c r="D949" t="s">
        <v>984</v>
      </c>
      <c r="E949" t="s">
        <v>972</v>
      </c>
    </row>
    <row r="950" spans="1:5" x14ac:dyDescent="0.25">
      <c r="A950" s="3" t="s">
        <v>1005</v>
      </c>
      <c r="B950" t="s">
        <v>1006</v>
      </c>
    </row>
    <row r="951" spans="1:5" x14ac:dyDescent="0.25">
      <c r="A951" t="str">
        <f t="shared" ref="A951:A958" si="212">A950</f>
        <v>GUID-5971FEC9-45AB-4A25-9844-15608B21F7EB</v>
      </c>
      <c r="B951" t="str">
        <f t="shared" ref="B951:B958" si="213">B950</f>
        <v>Multi-axis positioning</v>
      </c>
      <c r="C951" t="s">
        <v>67</v>
      </c>
      <c r="D951" t="s">
        <v>978</v>
      </c>
      <c r="E951" t="s">
        <v>783</v>
      </c>
    </row>
    <row r="952" spans="1:5" x14ac:dyDescent="0.25">
      <c r="A952" t="str">
        <f t="shared" si="212"/>
        <v>GUID-5971FEC9-45AB-4A25-9844-15608B21F7EB</v>
      </c>
      <c r="B952" t="str">
        <f t="shared" si="213"/>
        <v>Multi-axis positioning</v>
      </c>
      <c r="C952" t="s">
        <v>67</v>
      </c>
      <c r="D952" t="s">
        <v>453</v>
      </c>
      <c r="E952" t="s">
        <v>454</v>
      </c>
    </row>
    <row r="953" spans="1:5" x14ac:dyDescent="0.25">
      <c r="A953" t="str">
        <f t="shared" si="212"/>
        <v>GUID-5971FEC9-45AB-4A25-9844-15608B21F7EB</v>
      </c>
      <c r="B953" t="str">
        <f t="shared" si="213"/>
        <v>Multi-axis positioning</v>
      </c>
      <c r="C953" t="s">
        <v>67</v>
      </c>
      <c r="D953" t="s">
        <v>824</v>
      </c>
      <c r="E953" t="s">
        <v>809</v>
      </c>
    </row>
    <row r="954" spans="1:5" x14ac:dyDescent="0.25">
      <c r="A954" t="str">
        <f t="shared" si="212"/>
        <v>GUID-5971FEC9-45AB-4A25-9844-15608B21F7EB</v>
      </c>
      <c r="B954" t="str">
        <f t="shared" si="213"/>
        <v>Multi-axis positioning</v>
      </c>
      <c r="C954" t="s">
        <v>67</v>
      </c>
      <c r="D954" t="s">
        <v>834</v>
      </c>
      <c r="E954" t="s">
        <v>803</v>
      </c>
    </row>
    <row r="955" spans="1:5" x14ac:dyDescent="0.25">
      <c r="A955" t="str">
        <f t="shared" si="212"/>
        <v>GUID-5971FEC9-45AB-4A25-9844-15608B21F7EB</v>
      </c>
      <c r="B955" t="str">
        <f t="shared" si="213"/>
        <v>Multi-axis positioning</v>
      </c>
      <c r="C955" t="s">
        <v>67</v>
      </c>
      <c r="D955" t="s">
        <v>810</v>
      </c>
      <c r="E955" t="s">
        <v>811</v>
      </c>
    </row>
    <row r="956" spans="1:5" x14ac:dyDescent="0.25">
      <c r="A956" t="str">
        <f t="shared" si="212"/>
        <v>GUID-5971FEC9-45AB-4A25-9844-15608B21F7EB</v>
      </c>
      <c r="B956" t="str">
        <f t="shared" si="213"/>
        <v>Multi-axis positioning</v>
      </c>
      <c r="C956" t="s">
        <v>67</v>
      </c>
      <c r="D956" t="s">
        <v>1007</v>
      </c>
      <c r="E956" t="s">
        <v>1008</v>
      </c>
    </row>
    <row r="957" spans="1:5" x14ac:dyDescent="0.25">
      <c r="A957" t="str">
        <f t="shared" si="212"/>
        <v>GUID-5971FEC9-45AB-4A25-9844-15608B21F7EB</v>
      </c>
      <c r="B957" t="str">
        <f t="shared" si="213"/>
        <v>Multi-axis positioning</v>
      </c>
      <c r="C957" t="s">
        <v>67</v>
      </c>
      <c r="D957" t="s">
        <v>970</v>
      </c>
      <c r="E957" t="s">
        <v>1008</v>
      </c>
    </row>
    <row r="958" spans="1:5" x14ac:dyDescent="0.25">
      <c r="A958" t="str">
        <f t="shared" si="212"/>
        <v>GUID-5971FEC9-45AB-4A25-9844-15608B21F7EB</v>
      </c>
      <c r="B958" t="str">
        <f t="shared" si="213"/>
        <v>Multi-axis positioning</v>
      </c>
      <c r="C958" t="s">
        <v>67</v>
      </c>
      <c r="E958" t="s">
        <v>783</v>
      </c>
    </row>
    <row r="959" spans="1:5" x14ac:dyDescent="0.25">
      <c r="A959" s="3" t="s">
        <v>1009</v>
      </c>
      <c r="B959" t="s">
        <v>1010</v>
      </c>
    </row>
    <row r="960" spans="1:5" x14ac:dyDescent="0.25">
      <c r="A960" t="str">
        <f t="shared" ref="A960:A965" si="214">A959</f>
        <v>GUID-CB67EDC7-E765-4109-A29D-3B33908FE205</v>
      </c>
      <c r="B960" t="str">
        <f t="shared" ref="B960:B965" si="215">B959</f>
        <v>Multi-axis options</v>
      </c>
      <c r="C960" t="s">
        <v>67</v>
      </c>
      <c r="D960" t="s">
        <v>1011</v>
      </c>
      <c r="E960" t="s">
        <v>741</v>
      </c>
    </row>
    <row r="961" spans="1:5" x14ac:dyDescent="0.25">
      <c r="A961" t="str">
        <f t="shared" si="214"/>
        <v>GUID-CB67EDC7-E765-4109-A29D-3B33908FE205</v>
      </c>
      <c r="B961" t="str">
        <f t="shared" si="215"/>
        <v>Multi-axis options</v>
      </c>
      <c r="C961" t="s">
        <v>67</v>
      </c>
      <c r="D961" t="s">
        <v>453</v>
      </c>
      <c r="E961" t="s">
        <v>454</v>
      </c>
    </row>
    <row r="962" spans="1:5" x14ac:dyDescent="0.25">
      <c r="A962" t="str">
        <f t="shared" si="214"/>
        <v>GUID-CB67EDC7-E765-4109-A29D-3B33908FE205</v>
      </c>
      <c r="B962" t="str">
        <f t="shared" si="215"/>
        <v>Multi-axis options</v>
      </c>
      <c r="C962" t="s">
        <v>67</v>
      </c>
      <c r="D962" t="s">
        <v>1012</v>
      </c>
      <c r="E962" t="s">
        <v>916</v>
      </c>
    </row>
    <row r="963" spans="1:5" x14ac:dyDescent="0.25">
      <c r="A963" t="str">
        <f t="shared" si="214"/>
        <v>GUID-CB67EDC7-E765-4109-A29D-3B33908FE205</v>
      </c>
      <c r="B963" t="str">
        <f t="shared" si="215"/>
        <v>Multi-axis options</v>
      </c>
      <c r="C963" t="s">
        <v>67</v>
      </c>
      <c r="D963" t="s">
        <v>1012</v>
      </c>
      <c r="E963" t="s">
        <v>914</v>
      </c>
    </row>
    <row r="964" spans="1:5" x14ac:dyDescent="0.25">
      <c r="A964" t="str">
        <f t="shared" si="214"/>
        <v>GUID-CB67EDC7-E765-4109-A29D-3B33908FE205</v>
      </c>
      <c r="B964" t="str">
        <f t="shared" si="215"/>
        <v>Multi-axis options</v>
      </c>
      <c r="C964" t="s">
        <v>67</v>
      </c>
      <c r="D964" t="s">
        <v>1013</v>
      </c>
      <c r="E964" t="s">
        <v>811</v>
      </c>
    </row>
    <row r="965" spans="1:5" x14ac:dyDescent="0.25">
      <c r="A965" t="str">
        <f t="shared" si="214"/>
        <v>GUID-CB67EDC7-E765-4109-A29D-3B33908FE205</v>
      </c>
      <c r="B965" t="str">
        <f t="shared" si="215"/>
        <v>Multi-axis options</v>
      </c>
      <c r="C965" t="s">
        <v>67</v>
      </c>
      <c r="D965" t="s">
        <v>1006</v>
      </c>
      <c r="E965" t="s">
        <v>741</v>
      </c>
    </row>
    <row r="966" spans="1:5" x14ac:dyDescent="0.25">
      <c r="A966" s="3" t="s">
        <v>1014</v>
      </c>
      <c r="B966" t="s">
        <v>1015</v>
      </c>
    </row>
    <row r="967" spans="1:5" x14ac:dyDescent="0.25">
      <c r="A967" t="str">
        <f t="shared" ref="A967:A969" si="216">A966</f>
        <v>GUID-4E7A6E96-616E-4060-B8D8-664F3B017EF2</v>
      </c>
      <c r="B967" t="str">
        <f t="shared" ref="B967:B969" si="217">B966</f>
        <v>Condition dialog</v>
      </c>
      <c r="C967" t="s">
        <v>67</v>
      </c>
      <c r="D967" t="s">
        <v>1016</v>
      </c>
      <c r="E967" t="s">
        <v>1017</v>
      </c>
    </row>
    <row r="968" spans="1:5" x14ac:dyDescent="0.25">
      <c r="A968" t="str">
        <f t="shared" si="216"/>
        <v>GUID-4E7A6E96-616E-4060-B8D8-664F3B017EF2</v>
      </c>
      <c r="B968" t="str">
        <f t="shared" si="217"/>
        <v>Condition dialog</v>
      </c>
      <c r="C968" t="s">
        <v>67</v>
      </c>
      <c r="D968" t="s">
        <v>1018</v>
      </c>
      <c r="E968" t="s">
        <v>991</v>
      </c>
    </row>
    <row r="969" spans="1:5" x14ac:dyDescent="0.25">
      <c r="A969" t="str">
        <f t="shared" si="216"/>
        <v>GUID-4E7A6E96-616E-4060-B8D8-664F3B017EF2</v>
      </c>
      <c r="B969" t="str">
        <f t="shared" si="217"/>
        <v>Condition dialog</v>
      </c>
      <c r="C969" t="s">
        <v>67</v>
      </c>
      <c r="D969" t="s">
        <v>776</v>
      </c>
      <c r="E969" t="s">
        <v>786</v>
      </c>
    </row>
    <row r="970" spans="1:5" x14ac:dyDescent="0.25">
      <c r="A970" s="3" t="s">
        <v>1019</v>
      </c>
      <c r="B970" t="s">
        <v>1020</v>
      </c>
    </row>
    <row r="971" spans="1:5" x14ac:dyDescent="0.25">
      <c r="A971" t="str">
        <f t="shared" ref="A971:A982" si="218">A970</f>
        <v>GUID-BA68F56A-17B4-4B30-BF51-ED9CA7748008</v>
      </c>
      <c r="B971" t="str">
        <f t="shared" ref="B971:B982" si="219">B970</f>
        <v>About geometry</v>
      </c>
      <c r="C971" t="s">
        <v>67</v>
      </c>
      <c r="E971" t="s">
        <v>1021</v>
      </c>
    </row>
    <row r="972" spans="1:5" x14ac:dyDescent="0.25">
      <c r="A972" t="str">
        <f t="shared" si="218"/>
        <v>GUID-BA68F56A-17B4-4B30-BF51-ED9CA7748008</v>
      </c>
      <c r="B972" t="str">
        <f t="shared" si="219"/>
        <v>About geometry</v>
      </c>
      <c r="C972" t="s">
        <v>67</v>
      </c>
      <c r="E972" t="s">
        <v>1022</v>
      </c>
    </row>
    <row r="973" spans="1:5" x14ac:dyDescent="0.25">
      <c r="A973" t="str">
        <f t="shared" si="218"/>
        <v>GUID-BA68F56A-17B4-4B30-BF51-ED9CA7748008</v>
      </c>
      <c r="B973" t="str">
        <f t="shared" si="219"/>
        <v>About geometry</v>
      </c>
      <c r="C973" t="s">
        <v>67</v>
      </c>
      <c r="E973" t="s">
        <v>1023</v>
      </c>
    </row>
    <row r="974" spans="1:5" x14ac:dyDescent="0.25">
      <c r="A974" t="str">
        <f t="shared" si="218"/>
        <v>GUID-BA68F56A-17B4-4B30-BF51-ED9CA7748008</v>
      </c>
      <c r="B974" t="str">
        <f t="shared" si="219"/>
        <v>About geometry</v>
      </c>
      <c r="C974" t="s">
        <v>67</v>
      </c>
      <c r="E974" t="s">
        <v>1024</v>
      </c>
    </row>
    <row r="975" spans="1:5" x14ac:dyDescent="0.25">
      <c r="A975" t="str">
        <f t="shared" si="218"/>
        <v>GUID-BA68F56A-17B4-4B30-BF51-ED9CA7748008</v>
      </c>
      <c r="B975" t="str">
        <f t="shared" si="219"/>
        <v>About geometry</v>
      </c>
      <c r="C975" t="s">
        <v>67</v>
      </c>
      <c r="E975" t="s">
        <v>1025</v>
      </c>
    </row>
    <row r="976" spans="1:5" x14ac:dyDescent="0.25">
      <c r="A976" t="str">
        <f t="shared" si="218"/>
        <v>GUID-BA68F56A-17B4-4B30-BF51-ED9CA7748008</v>
      </c>
      <c r="B976" t="str">
        <f t="shared" si="219"/>
        <v>About geometry</v>
      </c>
      <c r="C976" t="s">
        <v>67</v>
      </c>
      <c r="E976" t="s">
        <v>1026</v>
      </c>
    </row>
    <row r="977" spans="1:5" x14ac:dyDescent="0.25">
      <c r="A977" t="str">
        <f t="shared" si="218"/>
        <v>GUID-BA68F56A-17B4-4B30-BF51-ED9CA7748008</v>
      </c>
      <c r="B977" t="str">
        <f t="shared" si="219"/>
        <v>About geometry</v>
      </c>
      <c r="C977" t="s">
        <v>67</v>
      </c>
      <c r="E977" t="s">
        <v>341</v>
      </c>
    </row>
    <row r="978" spans="1:5" x14ac:dyDescent="0.25">
      <c r="A978" t="str">
        <f t="shared" si="218"/>
        <v>GUID-BA68F56A-17B4-4B30-BF51-ED9CA7748008</v>
      </c>
      <c r="B978" t="str">
        <f t="shared" si="219"/>
        <v>About geometry</v>
      </c>
      <c r="C978" t="s">
        <v>67</v>
      </c>
      <c r="E978" t="s">
        <v>1027</v>
      </c>
    </row>
    <row r="979" spans="1:5" x14ac:dyDescent="0.25">
      <c r="A979" t="str">
        <f t="shared" si="218"/>
        <v>GUID-BA68F56A-17B4-4B30-BF51-ED9CA7748008</v>
      </c>
      <c r="B979" t="str">
        <f t="shared" si="219"/>
        <v>About geometry</v>
      </c>
      <c r="C979" t="s">
        <v>67</v>
      </c>
      <c r="E979" t="s">
        <v>1028</v>
      </c>
    </row>
    <row r="980" spans="1:5" x14ac:dyDescent="0.25">
      <c r="A980" t="str">
        <f t="shared" si="218"/>
        <v>GUID-BA68F56A-17B4-4B30-BF51-ED9CA7748008</v>
      </c>
      <c r="B980" t="str">
        <f t="shared" si="219"/>
        <v>About geometry</v>
      </c>
      <c r="C980" t="s">
        <v>67</v>
      </c>
      <c r="E980" t="s">
        <v>376</v>
      </c>
    </row>
    <row r="981" spans="1:5" x14ac:dyDescent="0.25">
      <c r="A981" t="str">
        <f t="shared" si="218"/>
        <v>GUID-BA68F56A-17B4-4B30-BF51-ED9CA7748008</v>
      </c>
      <c r="B981" t="str">
        <f t="shared" si="219"/>
        <v>About geometry</v>
      </c>
      <c r="C981" t="s">
        <v>67</v>
      </c>
      <c r="E981" t="s">
        <v>1029</v>
      </c>
    </row>
    <row r="982" spans="1:5" x14ac:dyDescent="0.25">
      <c r="A982" t="str">
        <f t="shared" si="218"/>
        <v>GUID-BA68F56A-17B4-4B30-BF51-ED9CA7748008</v>
      </c>
      <c r="B982" t="str">
        <f t="shared" si="219"/>
        <v>About geometry</v>
      </c>
      <c r="C982" t="s">
        <v>67</v>
      </c>
      <c r="E982" t="s">
        <v>1030</v>
      </c>
    </row>
    <row r="983" spans="1:5" x14ac:dyDescent="0.25">
      <c r="A983" s="3" t="s">
        <v>1031</v>
      </c>
      <c r="B983" t="s">
        <v>1032</v>
      </c>
    </row>
    <row r="984" spans="1:5" x14ac:dyDescent="0.25">
      <c r="A984" t="str">
        <f>A983</f>
        <v>GUID-0F8ABB40-4AF6-49B3-A933-E55D4AFDDA44</v>
      </c>
      <c r="B984" t="str">
        <f>B983</f>
        <v>To exit a geometry mode</v>
      </c>
      <c r="C984" t="s">
        <v>67</v>
      </c>
      <c r="D984" t="s">
        <v>1020</v>
      </c>
      <c r="E984" t="s">
        <v>1033</v>
      </c>
    </row>
    <row r="985" spans="1:5" x14ac:dyDescent="0.25">
      <c r="A985" s="3" t="s">
        <v>1034</v>
      </c>
      <c r="B985" t="s">
        <v>1035</v>
      </c>
    </row>
    <row r="986" spans="1:5" x14ac:dyDescent="0.25">
      <c r="A986" t="str">
        <f t="shared" ref="A986:A987" si="220">A985</f>
        <v>GUID-7051E322-5D77-40A5-AE41-05B82409505E</v>
      </c>
      <c r="B986" t="str">
        <f t="shared" ref="B986:B987" si="221">B985</f>
        <v>Points</v>
      </c>
      <c r="C986" t="s">
        <v>67</v>
      </c>
      <c r="D986" t="s">
        <v>1036</v>
      </c>
      <c r="E986" t="s">
        <v>1028</v>
      </c>
    </row>
    <row r="987" spans="1:5" x14ac:dyDescent="0.25">
      <c r="A987" t="str">
        <f t="shared" si="220"/>
        <v>GUID-7051E322-5D77-40A5-AE41-05B82409505E</v>
      </c>
      <c r="B987" t="str">
        <f t="shared" si="221"/>
        <v>Points</v>
      </c>
      <c r="C987" t="s">
        <v>67</v>
      </c>
      <c r="D987" t="s">
        <v>1020</v>
      </c>
      <c r="E987" t="s">
        <v>1033</v>
      </c>
    </row>
    <row r="988" spans="1:5" x14ac:dyDescent="0.25">
      <c r="A988" s="3" t="s">
        <v>1037</v>
      </c>
      <c r="B988" t="s">
        <v>1038</v>
      </c>
    </row>
    <row r="989" spans="1:5" x14ac:dyDescent="0.25">
      <c r="A989" t="str">
        <f t="shared" ref="A989:A996" si="222">A988</f>
        <v>GUID-84706961-BB01-4693-AE95-8422E76DCF9D</v>
      </c>
      <c r="B989" t="str">
        <f t="shared" ref="B989:B996" si="223">B988</f>
        <v>Lines</v>
      </c>
      <c r="C989" t="s">
        <v>67</v>
      </c>
      <c r="D989" t="s">
        <v>1020</v>
      </c>
      <c r="E989" t="s">
        <v>1039</v>
      </c>
    </row>
    <row r="990" spans="1:5" x14ac:dyDescent="0.25">
      <c r="A990" t="str">
        <f t="shared" si="222"/>
        <v>GUID-84706961-BB01-4693-AE95-8422E76DCF9D</v>
      </c>
      <c r="B990" t="str">
        <f t="shared" si="223"/>
        <v>Lines</v>
      </c>
      <c r="C990" t="s">
        <v>67</v>
      </c>
      <c r="E990" t="s">
        <v>1040</v>
      </c>
    </row>
    <row r="991" spans="1:5" x14ac:dyDescent="0.25">
      <c r="A991" t="str">
        <f t="shared" si="222"/>
        <v>GUID-84706961-BB01-4693-AE95-8422E76DCF9D</v>
      </c>
      <c r="B991" t="str">
        <f t="shared" si="223"/>
        <v>Lines</v>
      </c>
      <c r="C991" t="s">
        <v>67</v>
      </c>
      <c r="E991" t="s">
        <v>1041</v>
      </c>
    </row>
    <row r="992" spans="1:5" x14ac:dyDescent="0.25">
      <c r="A992" t="str">
        <f t="shared" si="222"/>
        <v>GUID-84706961-BB01-4693-AE95-8422E76DCF9D</v>
      </c>
      <c r="B992" t="str">
        <f t="shared" si="223"/>
        <v>Lines</v>
      </c>
      <c r="C992" t="s">
        <v>67</v>
      </c>
      <c r="E992" t="s">
        <v>1042</v>
      </c>
    </row>
    <row r="993" spans="1:5" x14ac:dyDescent="0.25">
      <c r="A993" t="str">
        <f t="shared" si="222"/>
        <v>GUID-84706961-BB01-4693-AE95-8422E76DCF9D</v>
      </c>
      <c r="B993" t="str">
        <f t="shared" si="223"/>
        <v>Lines</v>
      </c>
      <c r="C993" t="s">
        <v>67</v>
      </c>
      <c r="E993" t="s">
        <v>1043</v>
      </c>
    </row>
    <row r="994" spans="1:5" x14ac:dyDescent="0.25">
      <c r="A994" t="str">
        <f t="shared" si="222"/>
        <v>GUID-84706961-BB01-4693-AE95-8422E76DCF9D</v>
      </c>
      <c r="B994" t="str">
        <f t="shared" si="223"/>
        <v>Lines</v>
      </c>
      <c r="C994" t="s">
        <v>67</v>
      </c>
      <c r="E994" t="s">
        <v>1044</v>
      </c>
    </row>
    <row r="995" spans="1:5" x14ac:dyDescent="0.25">
      <c r="A995" t="str">
        <f t="shared" si="222"/>
        <v>GUID-84706961-BB01-4693-AE95-8422E76DCF9D</v>
      </c>
      <c r="B995" t="str">
        <f t="shared" si="223"/>
        <v>Lines</v>
      </c>
      <c r="C995" t="s">
        <v>67</v>
      </c>
      <c r="E995" t="s">
        <v>1045</v>
      </c>
    </row>
    <row r="996" spans="1:5" x14ac:dyDescent="0.25">
      <c r="A996" t="str">
        <f t="shared" si="222"/>
        <v>GUID-84706961-BB01-4693-AE95-8422E76DCF9D</v>
      </c>
      <c r="B996" t="str">
        <f t="shared" si="223"/>
        <v>Lines</v>
      </c>
      <c r="C996" t="s">
        <v>67</v>
      </c>
      <c r="E996" t="s">
        <v>1033</v>
      </c>
    </row>
    <row r="997" spans="1:5" x14ac:dyDescent="0.25">
      <c r="A997" s="3" t="s">
        <v>1046</v>
      </c>
      <c r="B997" t="s">
        <v>1047</v>
      </c>
    </row>
    <row r="998" spans="1:5" x14ac:dyDescent="0.25">
      <c r="A998" t="str">
        <f t="shared" ref="A998:A1000" si="224">A997</f>
        <v>GUID-0EF90B6E-3F2C-4F39-AF6D-E2F555064C53</v>
      </c>
      <c r="B998" t="str">
        <f t="shared" ref="B998:B1000" si="225">B997</f>
        <v>2 Points line</v>
      </c>
      <c r="C998" t="s">
        <v>67</v>
      </c>
      <c r="D998" t="s">
        <v>1048</v>
      </c>
      <c r="E998" t="s">
        <v>1045</v>
      </c>
    </row>
    <row r="999" spans="1:5" x14ac:dyDescent="0.25">
      <c r="A999" t="str">
        <f t="shared" si="224"/>
        <v>GUID-0EF90B6E-3F2C-4F39-AF6D-E2F555064C53</v>
      </c>
      <c r="B999" t="str">
        <f t="shared" si="225"/>
        <v>2 Points line</v>
      </c>
      <c r="C999" t="s">
        <v>67</v>
      </c>
      <c r="D999" t="s">
        <v>1049</v>
      </c>
      <c r="E999" t="s">
        <v>1021</v>
      </c>
    </row>
    <row r="1000" spans="1:5" x14ac:dyDescent="0.25">
      <c r="A1000" t="str">
        <f t="shared" si="224"/>
        <v>GUID-0EF90B6E-3F2C-4F39-AF6D-E2F555064C53</v>
      </c>
      <c r="B1000" t="str">
        <f t="shared" si="225"/>
        <v>2 Points line</v>
      </c>
      <c r="C1000" t="s">
        <v>67</v>
      </c>
      <c r="D1000" t="s">
        <v>1038</v>
      </c>
      <c r="E1000" t="s">
        <v>1023</v>
      </c>
    </row>
    <row r="1001" spans="1:5" x14ac:dyDescent="0.25">
      <c r="A1001" s="3" t="s">
        <v>1050</v>
      </c>
      <c r="B1001" t="s">
        <v>1051</v>
      </c>
    </row>
    <row r="1002" spans="1:5" x14ac:dyDescent="0.25">
      <c r="A1002" t="str">
        <f t="shared" ref="A1002:A1004" si="226">A1001</f>
        <v>GUID-3837CF53-1D77-49A2-B9A3-052CB216D4C4</v>
      </c>
      <c r="B1002" t="str">
        <f t="shared" ref="B1002:B1004" si="227">B1001</f>
        <v>Connected lines</v>
      </c>
      <c r="C1002" t="s">
        <v>67</v>
      </c>
      <c r="D1002" t="s">
        <v>1048</v>
      </c>
      <c r="E1002" t="s">
        <v>1045</v>
      </c>
    </row>
    <row r="1003" spans="1:5" x14ac:dyDescent="0.25">
      <c r="A1003" t="str">
        <f t="shared" si="226"/>
        <v>GUID-3837CF53-1D77-49A2-B9A3-052CB216D4C4</v>
      </c>
      <c r="B1003" t="str">
        <f t="shared" si="227"/>
        <v>Connected lines</v>
      </c>
      <c r="C1003" t="s">
        <v>67</v>
      </c>
      <c r="D1003" t="s">
        <v>1049</v>
      </c>
      <c r="E1003" t="s">
        <v>1021</v>
      </c>
    </row>
    <row r="1004" spans="1:5" x14ac:dyDescent="0.25">
      <c r="A1004" t="str">
        <f t="shared" si="226"/>
        <v>GUID-3837CF53-1D77-49A2-B9A3-052CB216D4C4</v>
      </c>
      <c r="B1004" t="str">
        <f t="shared" si="227"/>
        <v>Connected lines</v>
      </c>
      <c r="C1004" t="s">
        <v>67</v>
      </c>
      <c r="D1004" t="s">
        <v>1038</v>
      </c>
      <c r="E1004" t="s">
        <v>1023</v>
      </c>
    </row>
    <row r="1005" spans="1:5" x14ac:dyDescent="0.25">
      <c r="A1005" s="3" t="s">
        <v>1052</v>
      </c>
      <c r="B1005" t="s">
        <v>1053</v>
      </c>
    </row>
    <row r="1006" spans="1:5" x14ac:dyDescent="0.25">
      <c r="A1006" t="str">
        <f t="shared" ref="A1006:A1008" si="228">A1005</f>
        <v>GUID-D6AA29CC-7FC2-4926-9356-DA9286613099</v>
      </c>
      <c r="B1006" t="str">
        <f t="shared" ref="B1006:B1008" si="229">B1005</f>
        <v>Horizontal line</v>
      </c>
      <c r="C1006" t="s">
        <v>67</v>
      </c>
      <c r="D1006" t="s">
        <v>1054</v>
      </c>
      <c r="E1006" t="s">
        <v>1045</v>
      </c>
    </row>
    <row r="1007" spans="1:5" x14ac:dyDescent="0.25">
      <c r="A1007" t="str">
        <f t="shared" si="228"/>
        <v>GUID-D6AA29CC-7FC2-4926-9356-DA9286613099</v>
      </c>
      <c r="B1007" t="str">
        <f t="shared" si="229"/>
        <v>Horizontal line</v>
      </c>
      <c r="C1007" t="s">
        <v>67</v>
      </c>
      <c r="D1007" t="s">
        <v>1049</v>
      </c>
      <c r="E1007" t="s">
        <v>1021</v>
      </c>
    </row>
    <row r="1008" spans="1:5" x14ac:dyDescent="0.25">
      <c r="A1008" t="str">
        <f t="shared" si="228"/>
        <v>GUID-D6AA29CC-7FC2-4926-9356-DA9286613099</v>
      </c>
      <c r="B1008" t="str">
        <f t="shared" si="229"/>
        <v>Horizontal line</v>
      </c>
      <c r="C1008" t="s">
        <v>67</v>
      </c>
      <c r="D1008" t="s">
        <v>1038</v>
      </c>
      <c r="E1008" t="s">
        <v>1023</v>
      </c>
    </row>
    <row r="1009" spans="1:5" x14ac:dyDescent="0.25">
      <c r="A1009" s="3" t="s">
        <v>1055</v>
      </c>
      <c r="B1009" t="s">
        <v>1056</v>
      </c>
    </row>
    <row r="1010" spans="1:5" x14ac:dyDescent="0.25">
      <c r="A1010" t="str">
        <f t="shared" ref="A1010:A1012" si="230">A1009</f>
        <v>GUID-30EECB61-2DD7-4949-AA1E-8F663ACA9688</v>
      </c>
      <c r="B1010" t="str">
        <f t="shared" ref="B1010:B1012" si="231">B1009</f>
        <v>Vertical line</v>
      </c>
      <c r="C1010" t="s">
        <v>67</v>
      </c>
      <c r="D1010" t="s">
        <v>1054</v>
      </c>
      <c r="E1010" t="s">
        <v>1045</v>
      </c>
    </row>
    <row r="1011" spans="1:5" x14ac:dyDescent="0.25">
      <c r="A1011" t="str">
        <f t="shared" si="230"/>
        <v>GUID-30EECB61-2DD7-4949-AA1E-8F663ACA9688</v>
      </c>
      <c r="B1011" t="str">
        <f t="shared" si="231"/>
        <v>Vertical line</v>
      </c>
      <c r="C1011" t="s">
        <v>67</v>
      </c>
      <c r="D1011" t="s">
        <v>1049</v>
      </c>
      <c r="E1011" t="s">
        <v>1021</v>
      </c>
    </row>
    <row r="1012" spans="1:5" x14ac:dyDescent="0.25">
      <c r="A1012" t="str">
        <f t="shared" si="230"/>
        <v>GUID-30EECB61-2DD7-4949-AA1E-8F663ACA9688</v>
      </c>
      <c r="B1012" t="str">
        <f t="shared" si="231"/>
        <v>Vertical line</v>
      </c>
      <c r="C1012" t="s">
        <v>67</v>
      </c>
      <c r="D1012" t="s">
        <v>1038</v>
      </c>
      <c r="E1012" t="s">
        <v>1023</v>
      </c>
    </row>
    <row r="1013" spans="1:5" x14ac:dyDescent="0.25">
      <c r="A1013" s="3" t="s">
        <v>1057</v>
      </c>
      <c r="B1013" t="s">
        <v>1058</v>
      </c>
    </row>
    <row r="1014" spans="1:5" x14ac:dyDescent="0.25">
      <c r="A1014" t="str">
        <f t="shared" ref="A1014:A1016" si="232">A1013</f>
        <v>GUID-CE7B080C-9D52-42CD-A665-934E96FB8857</v>
      </c>
      <c r="B1014" t="str">
        <f t="shared" ref="B1014:B1016" si="233">B1013</f>
        <v>Angle line</v>
      </c>
      <c r="C1014" t="s">
        <v>67</v>
      </c>
      <c r="D1014" t="s">
        <v>1054</v>
      </c>
      <c r="E1014" t="s">
        <v>1045</v>
      </c>
    </row>
    <row r="1015" spans="1:5" x14ac:dyDescent="0.25">
      <c r="A1015" t="str">
        <f t="shared" si="232"/>
        <v>GUID-CE7B080C-9D52-42CD-A665-934E96FB8857</v>
      </c>
      <c r="B1015" t="str">
        <f t="shared" si="233"/>
        <v>Angle line</v>
      </c>
      <c r="C1015" t="s">
        <v>67</v>
      </c>
      <c r="D1015" t="s">
        <v>1049</v>
      </c>
      <c r="E1015" t="s">
        <v>1021</v>
      </c>
    </row>
    <row r="1016" spans="1:5" x14ac:dyDescent="0.25">
      <c r="A1016" t="str">
        <f t="shared" si="232"/>
        <v>GUID-CE7B080C-9D52-42CD-A665-934E96FB8857</v>
      </c>
      <c r="B1016" t="str">
        <f t="shared" si="233"/>
        <v>Angle line</v>
      </c>
      <c r="C1016" t="s">
        <v>67</v>
      </c>
      <c r="D1016" t="s">
        <v>1038</v>
      </c>
      <c r="E1016" t="s">
        <v>1023</v>
      </c>
    </row>
    <row r="1017" spans="1:5" x14ac:dyDescent="0.25">
      <c r="A1017" s="3" t="s">
        <v>1059</v>
      </c>
      <c r="B1017" t="s">
        <v>1060</v>
      </c>
    </row>
    <row r="1018" spans="1:5" x14ac:dyDescent="0.25">
      <c r="A1018" t="str">
        <f t="shared" ref="A1018:A1020" si="234">A1017</f>
        <v>GUID-E831E88B-B539-4FAF-86E7-25EB65D7E920</v>
      </c>
      <c r="B1018" t="str">
        <f t="shared" ref="B1018:B1020" si="235">B1017</f>
        <v>Offset line</v>
      </c>
      <c r="C1018" t="s">
        <v>67</v>
      </c>
      <c r="D1018" t="s">
        <v>1036</v>
      </c>
      <c r="E1018" t="s">
        <v>1028</v>
      </c>
    </row>
    <row r="1019" spans="1:5" x14ac:dyDescent="0.25">
      <c r="A1019" t="str">
        <f t="shared" si="234"/>
        <v>GUID-E831E88B-B539-4FAF-86E7-25EB65D7E920</v>
      </c>
      <c r="B1019" t="str">
        <f t="shared" si="235"/>
        <v>Offset line</v>
      </c>
      <c r="C1019" t="s">
        <v>67</v>
      </c>
      <c r="D1019" t="s">
        <v>1061</v>
      </c>
      <c r="E1019" t="s">
        <v>1021</v>
      </c>
    </row>
    <row r="1020" spans="1:5" x14ac:dyDescent="0.25">
      <c r="A1020" t="str">
        <f t="shared" si="234"/>
        <v>GUID-E831E88B-B539-4FAF-86E7-25EB65D7E920</v>
      </c>
      <c r="B1020" t="str">
        <f t="shared" si="235"/>
        <v>Offset line</v>
      </c>
      <c r="C1020" t="s">
        <v>67</v>
      </c>
      <c r="D1020" t="s">
        <v>1038</v>
      </c>
      <c r="E1020" t="s">
        <v>1023</v>
      </c>
    </row>
    <row r="1021" spans="1:5" x14ac:dyDescent="0.25">
      <c r="A1021" s="3" t="s">
        <v>1062</v>
      </c>
      <c r="B1021" t="s">
        <v>1063</v>
      </c>
    </row>
    <row r="1022" spans="1:5" x14ac:dyDescent="0.25">
      <c r="A1022" t="str">
        <f t="shared" ref="A1022:A1027" si="236">A1021</f>
        <v>GUID-965928D6-085A-4A27-A3E4-80BEBF87277A</v>
      </c>
      <c r="B1022" t="str">
        <f t="shared" ref="B1022:B1027" si="237">B1021</f>
        <v>Infinite and finite lines</v>
      </c>
      <c r="C1022" t="s">
        <v>67</v>
      </c>
      <c r="D1022" t="s">
        <v>1064</v>
      </c>
      <c r="E1022" t="s">
        <v>1039</v>
      </c>
    </row>
    <row r="1023" spans="1:5" x14ac:dyDescent="0.25">
      <c r="A1023" t="str">
        <f t="shared" si="236"/>
        <v>GUID-965928D6-085A-4A27-A3E4-80BEBF87277A</v>
      </c>
      <c r="B1023" t="str">
        <f t="shared" si="237"/>
        <v>Infinite and finite lines</v>
      </c>
      <c r="C1023" t="s">
        <v>67</v>
      </c>
      <c r="D1023" t="s">
        <v>1065</v>
      </c>
      <c r="E1023" t="s">
        <v>1041</v>
      </c>
    </row>
    <row r="1024" spans="1:5" x14ac:dyDescent="0.25">
      <c r="A1024" t="str">
        <f t="shared" si="236"/>
        <v>GUID-965928D6-085A-4A27-A3E4-80BEBF87277A</v>
      </c>
      <c r="B1024" t="str">
        <f t="shared" si="237"/>
        <v>Infinite and finite lines</v>
      </c>
      <c r="C1024" t="s">
        <v>67</v>
      </c>
      <c r="D1024" t="s">
        <v>1066</v>
      </c>
      <c r="E1024" t="s">
        <v>1042</v>
      </c>
    </row>
    <row r="1025" spans="1:5" x14ac:dyDescent="0.25">
      <c r="A1025" t="str">
        <f t="shared" si="236"/>
        <v>GUID-965928D6-085A-4A27-A3E4-80BEBF87277A</v>
      </c>
      <c r="B1025" t="str">
        <f t="shared" si="237"/>
        <v>Infinite and finite lines</v>
      </c>
      <c r="C1025" t="s">
        <v>67</v>
      </c>
      <c r="D1025" t="s">
        <v>1067</v>
      </c>
      <c r="E1025" t="s">
        <v>1068</v>
      </c>
    </row>
    <row r="1026" spans="1:5" x14ac:dyDescent="0.25">
      <c r="A1026" t="str">
        <f t="shared" si="236"/>
        <v>GUID-965928D6-085A-4A27-A3E4-80BEBF87277A</v>
      </c>
      <c r="B1026" t="str">
        <f t="shared" si="237"/>
        <v>Infinite and finite lines</v>
      </c>
      <c r="C1026" t="s">
        <v>67</v>
      </c>
      <c r="D1026" t="s">
        <v>1069</v>
      </c>
      <c r="E1026" t="s">
        <v>1070</v>
      </c>
    </row>
    <row r="1027" spans="1:5" x14ac:dyDescent="0.25">
      <c r="A1027" t="str">
        <f t="shared" si="236"/>
        <v>GUID-965928D6-085A-4A27-A3E4-80BEBF87277A</v>
      </c>
      <c r="B1027" t="str">
        <f t="shared" si="237"/>
        <v>Infinite and finite lines</v>
      </c>
      <c r="C1027" t="s">
        <v>67</v>
      </c>
      <c r="D1027" t="s">
        <v>1038</v>
      </c>
      <c r="E1027" t="s">
        <v>1023</v>
      </c>
    </row>
    <row r="1028" spans="1:5" x14ac:dyDescent="0.25">
      <c r="A1028" s="3" t="s">
        <v>1071</v>
      </c>
      <c r="B1028" t="s">
        <v>1072</v>
      </c>
    </row>
    <row r="1029" spans="1:5" x14ac:dyDescent="0.25">
      <c r="A1029" t="str">
        <f t="shared" ref="A1029:A1036" si="238">A1028</f>
        <v>GUID-30C9DE9A-D43B-4C47-B1E4-31E99DA2FF62</v>
      </c>
      <c r="B1029" t="str">
        <f t="shared" ref="B1029:B1036" si="239">B1028</f>
        <v>Circles</v>
      </c>
      <c r="C1029" t="s">
        <v>67</v>
      </c>
      <c r="D1029" t="s">
        <v>1020</v>
      </c>
      <c r="E1029" t="s">
        <v>1073</v>
      </c>
    </row>
    <row r="1030" spans="1:5" x14ac:dyDescent="0.25">
      <c r="A1030" t="str">
        <f t="shared" si="238"/>
        <v>GUID-30C9DE9A-D43B-4C47-B1E4-31E99DA2FF62</v>
      </c>
      <c r="B1030" t="str">
        <f t="shared" si="239"/>
        <v>Circles</v>
      </c>
      <c r="C1030" t="s">
        <v>67</v>
      </c>
      <c r="E1030" t="s">
        <v>1074</v>
      </c>
    </row>
    <row r="1031" spans="1:5" x14ac:dyDescent="0.25">
      <c r="A1031" t="str">
        <f t="shared" si="238"/>
        <v>GUID-30C9DE9A-D43B-4C47-B1E4-31E99DA2FF62</v>
      </c>
      <c r="B1031" t="str">
        <f t="shared" si="239"/>
        <v>Circles</v>
      </c>
      <c r="C1031" t="s">
        <v>67</v>
      </c>
      <c r="E1031" t="s">
        <v>1075</v>
      </c>
    </row>
    <row r="1032" spans="1:5" x14ac:dyDescent="0.25">
      <c r="A1032" t="str">
        <f t="shared" si="238"/>
        <v>GUID-30C9DE9A-D43B-4C47-B1E4-31E99DA2FF62</v>
      </c>
      <c r="B1032" t="str">
        <f t="shared" si="239"/>
        <v>Circles</v>
      </c>
      <c r="C1032" t="s">
        <v>67</v>
      </c>
      <c r="E1032" t="s">
        <v>1076</v>
      </c>
    </row>
    <row r="1033" spans="1:5" x14ac:dyDescent="0.25">
      <c r="A1033" t="str">
        <f t="shared" si="238"/>
        <v>GUID-30C9DE9A-D43B-4C47-B1E4-31E99DA2FF62</v>
      </c>
      <c r="B1033" t="str">
        <f t="shared" si="239"/>
        <v>Circles</v>
      </c>
      <c r="C1033" t="s">
        <v>67</v>
      </c>
      <c r="E1033" t="s">
        <v>1077</v>
      </c>
    </row>
    <row r="1034" spans="1:5" x14ac:dyDescent="0.25">
      <c r="A1034" t="str">
        <f t="shared" si="238"/>
        <v>GUID-30C9DE9A-D43B-4C47-B1E4-31E99DA2FF62</v>
      </c>
      <c r="B1034" t="str">
        <f t="shared" si="239"/>
        <v>Circles</v>
      </c>
      <c r="C1034" t="s">
        <v>67</v>
      </c>
      <c r="E1034" t="s">
        <v>1078</v>
      </c>
    </row>
    <row r="1035" spans="1:5" x14ac:dyDescent="0.25">
      <c r="A1035" t="str">
        <f t="shared" si="238"/>
        <v>GUID-30C9DE9A-D43B-4C47-B1E4-31E99DA2FF62</v>
      </c>
      <c r="B1035" t="str">
        <f t="shared" si="239"/>
        <v>Circles</v>
      </c>
      <c r="C1035" t="s">
        <v>67</v>
      </c>
      <c r="E1035" t="s">
        <v>1079</v>
      </c>
    </row>
    <row r="1036" spans="1:5" x14ac:dyDescent="0.25">
      <c r="A1036" t="str">
        <f t="shared" si="238"/>
        <v>GUID-30C9DE9A-D43B-4C47-B1E4-31E99DA2FF62</v>
      </c>
      <c r="B1036" t="str">
        <f t="shared" si="239"/>
        <v>Circles</v>
      </c>
      <c r="C1036" t="s">
        <v>67</v>
      </c>
      <c r="E1036" t="s">
        <v>1033</v>
      </c>
    </row>
    <row r="1037" spans="1:5" x14ac:dyDescent="0.25">
      <c r="A1037" s="3" t="s">
        <v>1080</v>
      </c>
      <c r="B1037" t="s">
        <v>1081</v>
      </c>
    </row>
    <row r="1038" spans="1:5" x14ac:dyDescent="0.25">
      <c r="A1038" t="str">
        <f t="shared" ref="A1038:A1039" si="240">A1037</f>
        <v>GUID-AEBDCDA4-317D-4C9F-9E20-7154C37C2DC2</v>
      </c>
      <c r="B1038" t="str">
        <f t="shared" ref="B1038:B1039" si="241">B1037</f>
        <v>Circle from radius and center</v>
      </c>
      <c r="C1038" t="s">
        <v>67</v>
      </c>
      <c r="D1038" t="s">
        <v>1082</v>
      </c>
      <c r="E1038" t="s">
        <v>1021</v>
      </c>
    </row>
    <row r="1039" spans="1:5" x14ac:dyDescent="0.25">
      <c r="A1039" t="str">
        <f t="shared" si="240"/>
        <v>GUID-AEBDCDA4-317D-4C9F-9E20-7154C37C2DC2</v>
      </c>
      <c r="B1039" t="str">
        <f t="shared" si="241"/>
        <v>Circle from radius and center</v>
      </c>
      <c r="C1039" t="s">
        <v>67</v>
      </c>
      <c r="D1039" t="s">
        <v>1072</v>
      </c>
      <c r="E1039" t="s">
        <v>1024</v>
      </c>
    </row>
    <row r="1040" spans="1:5" x14ac:dyDescent="0.25">
      <c r="A1040" s="3" t="s">
        <v>1083</v>
      </c>
      <c r="B1040" t="s">
        <v>1084</v>
      </c>
    </row>
    <row r="1041" spans="1:5" x14ac:dyDescent="0.25">
      <c r="A1041" t="str">
        <f t="shared" ref="A1041:A1042" si="242">A1040</f>
        <v>GUID-B0DA95E4-C25C-4861-9287-EB776FCE7E73</v>
      </c>
      <c r="B1041" t="str">
        <f t="shared" ref="B1041:B1042" si="243">B1040</f>
        <v>Circle from center and edge</v>
      </c>
      <c r="C1041" t="s">
        <v>67</v>
      </c>
      <c r="D1041" t="s">
        <v>1082</v>
      </c>
      <c r="E1041" t="s">
        <v>1021</v>
      </c>
    </row>
    <row r="1042" spans="1:5" x14ac:dyDescent="0.25">
      <c r="A1042" t="str">
        <f t="shared" si="242"/>
        <v>GUID-B0DA95E4-C25C-4861-9287-EB776FCE7E73</v>
      </c>
      <c r="B1042" t="str">
        <f t="shared" si="243"/>
        <v>Circle from center and edge</v>
      </c>
      <c r="C1042" t="s">
        <v>67</v>
      </c>
      <c r="D1042" t="s">
        <v>1072</v>
      </c>
      <c r="E1042" t="s">
        <v>1024</v>
      </c>
    </row>
    <row r="1043" spans="1:5" x14ac:dyDescent="0.25">
      <c r="A1043" s="3" t="s">
        <v>1085</v>
      </c>
      <c r="B1043" t="s">
        <v>1086</v>
      </c>
    </row>
    <row r="1044" spans="1:5" x14ac:dyDescent="0.25">
      <c r="A1044" t="str">
        <f t="shared" ref="A1044:A1045" si="244">A1043</f>
        <v>GUID-148AF41C-22BD-4F50-9DE2-D3518F3543B3</v>
      </c>
      <c r="B1044" t="str">
        <f t="shared" ref="B1044:B1045" si="245">B1043</f>
        <v>Circle from diameter</v>
      </c>
      <c r="C1044" t="s">
        <v>67</v>
      </c>
      <c r="D1044" t="s">
        <v>1082</v>
      </c>
      <c r="E1044" t="s">
        <v>1021</v>
      </c>
    </row>
    <row r="1045" spans="1:5" x14ac:dyDescent="0.25">
      <c r="A1045" t="str">
        <f t="shared" si="244"/>
        <v>GUID-148AF41C-22BD-4F50-9DE2-D3518F3543B3</v>
      </c>
      <c r="B1045" t="str">
        <f t="shared" si="245"/>
        <v>Circle from diameter</v>
      </c>
      <c r="C1045" t="s">
        <v>67</v>
      </c>
      <c r="D1045" t="s">
        <v>1072</v>
      </c>
      <c r="E1045" t="s">
        <v>1024</v>
      </c>
    </row>
    <row r="1046" spans="1:5" x14ac:dyDescent="0.25">
      <c r="A1046" s="3" t="s">
        <v>1087</v>
      </c>
      <c r="B1046" t="s">
        <v>1088</v>
      </c>
    </row>
    <row r="1047" spans="1:5" x14ac:dyDescent="0.25">
      <c r="A1047" t="str">
        <f t="shared" ref="A1047:A1048" si="246">A1046</f>
        <v>GUID-7D3BFCBD-FE09-434D-92CF-9210DB1EF5A4</v>
      </c>
      <c r="B1047" t="str">
        <f t="shared" ref="B1047:B1048" si="247">B1046</f>
        <v>Circle tangent to two entities</v>
      </c>
      <c r="C1047" t="s">
        <v>67</v>
      </c>
      <c r="D1047" t="s">
        <v>1082</v>
      </c>
      <c r="E1047" t="s">
        <v>1021</v>
      </c>
    </row>
    <row r="1048" spans="1:5" x14ac:dyDescent="0.25">
      <c r="A1048" t="str">
        <f t="shared" si="246"/>
        <v>GUID-7D3BFCBD-FE09-434D-92CF-9210DB1EF5A4</v>
      </c>
      <c r="B1048" t="str">
        <f t="shared" si="247"/>
        <v>Circle tangent to two entities</v>
      </c>
      <c r="C1048" t="s">
        <v>67</v>
      </c>
      <c r="D1048" t="s">
        <v>1072</v>
      </c>
      <c r="E1048" t="s">
        <v>1024</v>
      </c>
    </row>
    <row r="1049" spans="1:5" x14ac:dyDescent="0.25">
      <c r="A1049" s="3" t="s">
        <v>1089</v>
      </c>
      <c r="B1049" t="s">
        <v>1090</v>
      </c>
    </row>
    <row r="1050" spans="1:5" x14ac:dyDescent="0.25">
      <c r="A1050" t="str">
        <f t="shared" ref="A1050:A1052" si="248">A1049</f>
        <v>GUID-7E7C5B68-4229-46E5-A5DF-6C6D98D732E6</v>
      </c>
      <c r="B1050" t="str">
        <f t="shared" ref="B1050:B1052" si="249">B1049</f>
        <v>Circle from two points and radius</v>
      </c>
      <c r="C1050" t="s">
        <v>67</v>
      </c>
      <c r="D1050" t="s">
        <v>1088</v>
      </c>
      <c r="E1050" t="s">
        <v>1076</v>
      </c>
    </row>
    <row r="1051" spans="1:5" x14ac:dyDescent="0.25">
      <c r="A1051" t="str">
        <f t="shared" si="248"/>
        <v>GUID-7E7C5B68-4229-46E5-A5DF-6C6D98D732E6</v>
      </c>
      <c r="B1051" t="str">
        <f t="shared" si="249"/>
        <v>Circle from two points and radius</v>
      </c>
      <c r="C1051" t="s">
        <v>67</v>
      </c>
      <c r="D1051" t="s">
        <v>1082</v>
      </c>
      <c r="E1051" t="s">
        <v>1021</v>
      </c>
    </row>
    <row r="1052" spans="1:5" x14ac:dyDescent="0.25">
      <c r="A1052" t="str">
        <f t="shared" si="248"/>
        <v>GUID-7E7C5B68-4229-46E5-A5DF-6C6D98D732E6</v>
      </c>
      <c r="B1052" t="str">
        <f t="shared" si="249"/>
        <v>Circle from two points and radius</v>
      </c>
      <c r="C1052" t="s">
        <v>67</v>
      </c>
      <c r="D1052" t="s">
        <v>1072</v>
      </c>
      <c r="E1052" t="s">
        <v>1024</v>
      </c>
    </row>
    <row r="1053" spans="1:5" x14ac:dyDescent="0.25">
      <c r="A1053" s="3" t="s">
        <v>1091</v>
      </c>
      <c r="B1053" t="s">
        <v>1092</v>
      </c>
    </row>
    <row r="1054" spans="1:5" x14ac:dyDescent="0.25">
      <c r="A1054" t="str">
        <f t="shared" ref="A1054:A1055" si="250">A1053</f>
        <v>GUID-2781D977-80EA-4A63-9109-6F48B11D90B0</v>
      </c>
      <c r="B1054" t="str">
        <f t="shared" ref="B1054:B1055" si="251">B1053</f>
        <v>Circle through three points</v>
      </c>
      <c r="C1054" t="s">
        <v>67</v>
      </c>
      <c r="D1054" t="s">
        <v>1082</v>
      </c>
      <c r="E1054" t="s">
        <v>1021</v>
      </c>
    </row>
    <row r="1055" spans="1:5" x14ac:dyDescent="0.25">
      <c r="A1055" t="str">
        <f t="shared" si="250"/>
        <v>GUID-2781D977-80EA-4A63-9109-6F48B11D90B0</v>
      </c>
      <c r="B1055" t="str">
        <f t="shared" si="251"/>
        <v>Circle through three points</v>
      </c>
      <c r="C1055" t="s">
        <v>67</v>
      </c>
      <c r="D1055" t="s">
        <v>1072</v>
      </c>
      <c r="E1055" t="s">
        <v>1024</v>
      </c>
    </row>
    <row r="1056" spans="1:5" x14ac:dyDescent="0.25">
      <c r="A1056" s="3" t="s">
        <v>1093</v>
      </c>
      <c r="B1056" t="s">
        <v>1094</v>
      </c>
    </row>
    <row r="1057" spans="1:5" x14ac:dyDescent="0.25">
      <c r="A1057" t="str">
        <f t="shared" ref="A1057:A1060" si="252">A1056</f>
        <v>GUID-24C138F3-B741-4BE0-9F7D-10E12F20B17F</v>
      </c>
      <c r="B1057" t="str">
        <f t="shared" ref="B1057:B1060" si="253">B1056</f>
        <v>Select Circles dialog</v>
      </c>
      <c r="C1057" t="s">
        <v>67</v>
      </c>
      <c r="D1057" t="s">
        <v>1095</v>
      </c>
      <c r="E1057" t="s">
        <v>1096</v>
      </c>
    </row>
    <row r="1058" spans="1:5" x14ac:dyDescent="0.25">
      <c r="A1058" t="str">
        <f t="shared" si="252"/>
        <v>GUID-24C138F3-B741-4BE0-9F7D-10E12F20B17F</v>
      </c>
      <c r="B1058" t="str">
        <f t="shared" si="253"/>
        <v>Select Circles dialog</v>
      </c>
      <c r="C1058" t="s">
        <v>67</v>
      </c>
      <c r="D1058" t="s">
        <v>1097</v>
      </c>
      <c r="E1058" t="s">
        <v>1098</v>
      </c>
    </row>
    <row r="1059" spans="1:5" x14ac:dyDescent="0.25">
      <c r="A1059" t="str">
        <f t="shared" si="252"/>
        <v>GUID-24C138F3-B741-4BE0-9F7D-10E12F20B17F</v>
      </c>
      <c r="B1059" t="str">
        <f t="shared" si="253"/>
        <v>Select Circles dialog</v>
      </c>
      <c r="C1059" t="s">
        <v>67</v>
      </c>
      <c r="D1059" t="s">
        <v>1099</v>
      </c>
      <c r="E1059" t="s">
        <v>1027</v>
      </c>
    </row>
    <row r="1060" spans="1:5" x14ac:dyDescent="0.25">
      <c r="A1060" t="str">
        <f t="shared" si="252"/>
        <v>GUID-24C138F3-B741-4BE0-9F7D-10E12F20B17F</v>
      </c>
      <c r="B1060" t="str">
        <f t="shared" si="253"/>
        <v>Select Circles dialog</v>
      </c>
      <c r="C1060" t="s">
        <v>67</v>
      </c>
      <c r="D1060" t="s">
        <v>1072</v>
      </c>
      <c r="E1060" t="s">
        <v>1024</v>
      </c>
    </row>
    <row r="1061" spans="1:5" x14ac:dyDescent="0.25">
      <c r="A1061" s="3" t="s">
        <v>1100</v>
      </c>
      <c r="B1061" t="s">
        <v>1101</v>
      </c>
    </row>
    <row r="1062" spans="1:5" x14ac:dyDescent="0.25">
      <c r="A1062" t="str">
        <f t="shared" ref="A1062:A1066" si="254">A1061</f>
        <v>GUID-8FC35D25-D169-4840-AC8F-492F6A8BF890</v>
      </c>
      <c r="B1062" t="str">
        <f t="shared" ref="B1062:B1066" si="255">B1061</f>
        <v>Fillets</v>
      </c>
      <c r="C1062" t="s">
        <v>67</v>
      </c>
      <c r="D1062" t="s">
        <v>1020</v>
      </c>
      <c r="E1062" t="s">
        <v>1102</v>
      </c>
    </row>
    <row r="1063" spans="1:5" x14ac:dyDescent="0.25">
      <c r="A1063" t="str">
        <f t="shared" si="254"/>
        <v>GUID-8FC35D25-D169-4840-AC8F-492F6A8BF890</v>
      </c>
      <c r="B1063" t="str">
        <f t="shared" si="255"/>
        <v>Fillets</v>
      </c>
      <c r="C1063" t="s">
        <v>67</v>
      </c>
      <c r="E1063" t="s">
        <v>1103</v>
      </c>
    </row>
    <row r="1064" spans="1:5" x14ac:dyDescent="0.25">
      <c r="A1064" t="str">
        <f t="shared" si="254"/>
        <v>GUID-8FC35D25-D169-4840-AC8F-492F6A8BF890</v>
      </c>
      <c r="B1064" t="str">
        <f t="shared" si="255"/>
        <v>Fillets</v>
      </c>
      <c r="C1064" t="s">
        <v>67</v>
      </c>
      <c r="E1064" t="s">
        <v>1104</v>
      </c>
    </row>
    <row r="1065" spans="1:5" x14ac:dyDescent="0.25">
      <c r="A1065" t="str">
        <f t="shared" si="254"/>
        <v>GUID-8FC35D25-D169-4840-AC8F-492F6A8BF890</v>
      </c>
      <c r="B1065" t="str">
        <f t="shared" si="255"/>
        <v>Fillets</v>
      </c>
      <c r="C1065" t="s">
        <v>67</v>
      </c>
      <c r="E1065" t="s">
        <v>1105</v>
      </c>
    </row>
    <row r="1066" spans="1:5" x14ac:dyDescent="0.25">
      <c r="A1066" t="str">
        <f t="shared" si="254"/>
        <v>GUID-8FC35D25-D169-4840-AC8F-492F6A8BF890</v>
      </c>
      <c r="B1066" t="str">
        <f t="shared" si="255"/>
        <v>Fillets</v>
      </c>
      <c r="C1066" t="s">
        <v>67</v>
      </c>
      <c r="E1066" t="s">
        <v>1033</v>
      </c>
    </row>
    <row r="1067" spans="1:5" x14ac:dyDescent="0.25">
      <c r="A1067" s="3" t="s">
        <v>1106</v>
      </c>
      <c r="B1067" t="s">
        <v>1107</v>
      </c>
    </row>
    <row r="1068" spans="1:5" x14ac:dyDescent="0.25">
      <c r="A1068" t="str">
        <f t="shared" ref="A1068:A1070" si="256">A1067</f>
        <v>GUID-C83833C1-5D60-4F49-A53F-4A42BB56252F</v>
      </c>
      <c r="B1068" t="str">
        <f t="shared" ref="B1068:B1070" si="257">B1067</f>
        <v>Corner fillet</v>
      </c>
      <c r="C1068" t="s">
        <v>67</v>
      </c>
      <c r="D1068" t="s">
        <v>1108</v>
      </c>
      <c r="E1068" t="s">
        <v>1025</v>
      </c>
    </row>
    <row r="1069" spans="1:5" x14ac:dyDescent="0.25">
      <c r="A1069" t="str">
        <f t="shared" si="256"/>
        <v>GUID-C83833C1-5D60-4F49-A53F-4A42BB56252F</v>
      </c>
      <c r="B1069" t="str">
        <f t="shared" si="257"/>
        <v>Corner fillet</v>
      </c>
      <c r="C1069" t="s">
        <v>67</v>
      </c>
      <c r="D1069" t="s">
        <v>1109</v>
      </c>
      <c r="E1069" t="s">
        <v>1021</v>
      </c>
    </row>
    <row r="1070" spans="1:5" x14ac:dyDescent="0.25">
      <c r="A1070" t="str">
        <f t="shared" si="256"/>
        <v>GUID-C83833C1-5D60-4F49-A53F-4A42BB56252F</v>
      </c>
      <c r="B1070" t="str">
        <f t="shared" si="257"/>
        <v>Corner fillet</v>
      </c>
      <c r="C1070" t="s">
        <v>67</v>
      </c>
      <c r="D1070" t="s">
        <v>1101</v>
      </c>
      <c r="E1070" t="s">
        <v>1025</v>
      </c>
    </row>
    <row r="1071" spans="1:5" x14ac:dyDescent="0.25">
      <c r="A1071" s="3" t="s">
        <v>1110</v>
      </c>
      <c r="B1071" t="s">
        <v>1111</v>
      </c>
    </row>
    <row r="1072" spans="1:5" x14ac:dyDescent="0.25">
      <c r="A1072" t="str">
        <f t="shared" ref="A1072:A1075" si="258">A1071</f>
        <v>GUID-7A03B41B-5B60-4642-8B71-1BF617CCC016</v>
      </c>
      <c r="B1072" t="str">
        <f t="shared" ref="B1072:B1075" si="259">B1071</f>
        <v>Two point fillet</v>
      </c>
      <c r="C1072" t="s">
        <v>67</v>
      </c>
      <c r="D1072" t="s">
        <v>1108</v>
      </c>
      <c r="E1072" t="s">
        <v>1025</v>
      </c>
    </row>
    <row r="1073" spans="1:5" x14ac:dyDescent="0.25">
      <c r="A1073" t="str">
        <f t="shared" si="258"/>
        <v>GUID-7A03B41B-5B60-4642-8B71-1BF617CCC016</v>
      </c>
      <c r="B1073" t="str">
        <f t="shared" si="259"/>
        <v>Two point fillet</v>
      </c>
      <c r="C1073" t="s">
        <v>67</v>
      </c>
      <c r="D1073" t="s">
        <v>1112</v>
      </c>
      <c r="E1073" t="s">
        <v>1102</v>
      </c>
    </row>
    <row r="1074" spans="1:5" x14ac:dyDescent="0.25">
      <c r="A1074" t="str">
        <f t="shared" si="258"/>
        <v>GUID-7A03B41B-5B60-4642-8B71-1BF617CCC016</v>
      </c>
      <c r="B1074" t="str">
        <f t="shared" si="259"/>
        <v>Two point fillet</v>
      </c>
      <c r="C1074" t="s">
        <v>67</v>
      </c>
      <c r="D1074" t="s">
        <v>1113</v>
      </c>
      <c r="E1074" t="s">
        <v>1021</v>
      </c>
    </row>
    <row r="1075" spans="1:5" x14ac:dyDescent="0.25">
      <c r="A1075" t="str">
        <f t="shared" si="258"/>
        <v>GUID-7A03B41B-5B60-4642-8B71-1BF617CCC016</v>
      </c>
      <c r="B1075" t="str">
        <f t="shared" si="259"/>
        <v>Two point fillet</v>
      </c>
      <c r="C1075" t="s">
        <v>67</v>
      </c>
      <c r="D1075" t="s">
        <v>1101</v>
      </c>
      <c r="E1075" t="s">
        <v>1025</v>
      </c>
    </row>
    <row r="1076" spans="1:5" x14ac:dyDescent="0.25">
      <c r="A1076" s="3" t="s">
        <v>1114</v>
      </c>
      <c r="B1076" t="s">
        <v>1115</v>
      </c>
    </row>
    <row r="1077" spans="1:5" x14ac:dyDescent="0.25">
      <c r="A1077" t="str">
        <f t="shared" ref="A1077:A1080" si="260">A1076</f>
        <v>GUID-6AC6B3BE-FB77-4EBB-ADAD-0A49F8A9E3E8</v>
      </c>
      <c r="B1077" t="str">
        <f t="shared" ref="B1077:B1080" si="261">B1076</f>
        <v>Three point fillet</v>
      </c>
      <c r="C1077" t="s">
        <v>67</v>
      </c>
      <c r="D1077" t="s">
        <v>1108</v>
      </c>
      <c r="E1077" t="s">
        <v>1025</v>
      </c>
    </row>
    <row r="1078" spans="1:5" x14ac:dyDescent="0.25">
      <c r="A1078" t="str">
        <f t="shared" si="260"/>
        <v>GUID-6AC6B3BE-FB77-4EBB-ADAD-0A49F8A9E3E8</v>
      </c>
      <c r="B1078" t="str">
        <f t="shared" si="261"/>
        <v>Three point fillet</v>
      </c>
      <c r="C1078" t="s">
        <v>67</v>
      </c>
      <c r="D1078" t="s">
        <v>1116</v>
      </c>
      <c r="E1078" t="s">
        <v>1078</v>
      </c>
    </row>
    <row r="1079" spans="1:5" x14ac:dyDescent="0.25">
      <c r="A1079" t="str">
        <f t="shared" si="260"/>
        <v>GUID-6AC6B3BE-FB77-4EBB-ADAD-0A49F8A9E3E8</v>
      </c>
      <c r="B1079" t="str">
        <f t="shared" si="261"/>
        <v>Three point fillet</v>
      </c>
      <c r="C1079" t="s">
        <v>67</v>
      </c>
      <c r="D1079" t="s">
        <v>1113</v>
      </c>
      <c r="E1079" t="s">
        <v>1021</v>
      </c>
    </row>
    <row r="1080" spans="1:5" x14ac:dyDescent="0.25">
      <c r="A1080" t="str">
        <f t="shared" si="260"/>
        <v>GUID-6AC6B3BE-FB77-4EBB-ADAD-0A49F8A9E3E8</v>
      </c>
      <c r="B1080" t="str">
        <f t="shared" si="261"/>
        <v>Three point fillet</v>
      </c>
      <c r="C1080" t="s">
        <v>67</v>
      </c>
      <c r="D1080" t="s">
        <v>1101</v>
      </c>
      <c r="E1080" t="s">
        <v>1025</v>
      </c>
    </row>
    <row r="1081" spans="1:5" x14ac:dyDescent="0.25">
      <c r="A1081" s="3" t="s">
        <v>1117</v>
      </c>
      <c r="B1081" t="s">
        <v>1118</v>
      </c>
    </row>
    <row r="1082" spans="1:5" x14ac:dyDescent="0.25">
      <c r="A1082" t="str">
        <f t="shared" ref="A1082:A1083" si="262">A1081</f>
        <v>GUID-002DA42D-074C-4E3D-A277-947564996D27</v>
      </c>
      <c r="B1082" t="str">
        <f t="shared" ref="B1082:B1083" si="263">B1081</f>
        <v>2D Chamfer</v>
      </c>
      <c r="C1082" t="s">
        <v>67</v>
      </c>
      <c r="D1082" t="s">
        <v>1119</v>
      </c>
      <c r="E1082" t="s">
        <v>1021</v>
      </c>
    </row>
    <row r="1083" spans="1:5" x14ac:dyDescent="0.25">
      <c r="A1083" t="str">
        <f t="shared" si="262"/>
        <v>GUID-002DA42D-074C-4E3D-A277-947564996D27</v>
      </c>
      <c r="B1083" t="str">
        <f t="shared" si="263"/>
        <v>2D Chamfer</v>
      </c>
      <c r="C1083" t="s">
        <v>67</v>
      </c>
      <c r="D1083" t="s">
        <v>1101</v>
      </c>
      <c r="E1083" t="s">
        <v>1025</v>
      </c>
    </row>
    <row r="1084" spans="1:5" x14ac:dyDescent="0.25">
      <c r="A1084" s="3" t="s">
        <v>1120</v>
      </c>
      <c r="B1084" t="s">
        <v>1121</v>
      </c>
    </row>
    <row r="1085" spans="1:5" x14ac:dyDescent="0.25">
      <c r="A1085" t="str">
        <f t="shared" ref="A1085:A1090" si="264">A1084</f>
        <v>GUID-E746B4D9-D9D8-4786-8EC7-DFE3AE73D769</v>
      </c>
      <c r="B1085" t="str">
        <f t="shared" ref="B1085:B1090" si="265">B1084</f>
        <v>Arcs</v>
      </c>
      <c r="C1085" t="s">
        <v>67</v>
      </c>
      <c r="D1085" t="s">
        <v>1101</v>
      </c>
      <c r="E1085" t="s">
        <v>1077</v>
      </c>
    </row>
    <row r="1086" spans="1:5" x14ac:dyDescent="0.25">
      <c r="A1086" t="str">
        <f t="shared" si="264"/>
        <v>GUID-E746B4D9-D9D8-4786-8EC7-DFE3AE73D769</v>
      </c>
      <c r="B1086" t="str">
        <f t="shared" si="265"/>
        <v>Arcs</v>
      </c>
      <c r="C1086" t="s">
        <v>67</v>
      </c>
      <c r="D1086" t="s">
        <v>1020</v>
      </c>
      <c r="E1086" t="s">
        <v>1122</v>
      </c>
    </row>
    <row r="1087" spans="1:5" x14ac:dyDescent="0.25">
      <c r="A1087" t="str">
        <f t="shared" si="264"/>
        <v>GUID-E746B4D9-D9D8-4786-8EC7-DFE3AE73D769</v>
      </c>
      <c r="B1087" t="str">
        <f t="shared" si="265"/>
        <v>Arcs</v>
      </c>
      <c r="C1087" t="s">
        <v>67</v>
      </c>
      <c r="E1087" t="s">
        <v>1123</v>
      </c>
    </row>
    <row r="1088" spans="1:5" x14ac:dyDescent="0.25">
      <c r="A1088" t="str">
        <f t="shared" si="264"/>
        <v>GUID-E746B4D9-D9D8-4786-8EC7-DFE3AE73D769</v>
      </c>
      <c r="B1088" t="str">
        <f t="shared" si="265"/>
        <v>Arcs</v>
      </c>
      <c r="C1088" t="s">
        <v>67</v>
      </c>
      <c r="E1088" t="s">
        <v>1124</v>
      </c>
    </row>
    <row r="1089" spans="1:5" x14ac:dyDescent="0.25">
      <c r="A1089" t="str">
        <f t="shared" si="264"/>
        <v>GUID-E746B4D9-D9D8-4786-8EC7-DFE3AE73D769</v>
      </c>
      <c r="B1089" t="str">
        <f t="shared" si="265"/>
        <v>Arcs</v>
      </c>
      <c r="C1089" t="s">
        <v>67</v>
      </c>
      <c r="E1089" t="s">
        <v>1125</v>
      </c>
    </row>
    <row r="1090" spans="1:5" x14ac:dyDescent="0.25">
      <c r="A1090" t="str">
        <f t="shared" si="264"/>
        <v>GUID-E746B4D9-D9D8-4786-8EC7-DFE3AE73D769</v>
      </c>
      <c r="B1090" t="str">
        <f t="shared" si="265"/>
        <v>Arcs</v>
      </c>
      <c r="C1090" t="s">
        <v>67</v>
      </c>
      <c r="E1090" t="s">
        <v>1033</v>
      </c>
    </row>
    <row r="1091" spans="1:5" x14ac:dyDescent="0.25">
      <c r="A1091" s="3" t="s">
        <v>1126</v>
      </c>
      <c r="B1091" t="s">
        <v>1127</v>
      </c>
    </row>
    <row r="1092" spans="1:5" x14ac:dyDescent="0.25">
      <c r="A1092" t="str">
        <f t="shared" ref="A1092:A1094" si="266">A1091</f>
        <v>GUID-E73E1D06-FE59-4CAD-9CD5-EB1645F4CB7B</v>
      </c>
      <c r="B1092" t="str">
        <f t="shared" ref="B1092:B1094" si="267">B1091</f>
        <v>Arc from three points</v>
      </c>
      <c r="C1092" t="s">
        <v>67</v>
      </c>
      <c r="D1092" t="s">
        <v>1128</v>
      </c>
      <c r="E1092" t="s">
        <v>1026</v>
      </c>
    </row>
    <row r="1093" spans="1:5" x14ac:dyDescent="0.25">
      <c r="A1093" t="str">
        <f t="shared" si="266"/>
        <v>GUID-E73E1D06-FE59-4CAD-9CD5-EB1645F4CB7B</v>
      </c>
      <c r="B1093" t="str">
        <f t="shared" si="267"/>
        <v>Arc from three points</v>
      </c>
      <c r="C1093" t="s">
        <v>67</v>
      </c>
      <c r="D1093" t="s">
        <v>1129</v>
      </c>
      <c r="E1093" t="s">
        <v>1021</v>
      </c>
    </row>
    <row r="1094" spans="1:5" x14ac:dyDescent="0.25">
      <c r="A1094" t="str">
        <f t="shared" si="266"/>
        <v>GUID-E73E1D06-FE59-4CAD-9CD5-EB1645F4CB7B</v>
      </c>
      <c r="B1094" t="str">
        <f t="shared" si="267"/>
        <v>Arc from three points</v>
      </c>
      <c r="C1094" t="s">
        <v>67</v>
      </c>
      <c r="D1094" t="s">
        <v>1121</v>
      </c>
      <c r="E1094" t="s">
        <v>1026</v>
      </c>
    </row>
    <row r="1095" spans="1:5" x14ac:dyDescent="0.25">
      <c r="A1095" s="3" t="s">
        <v>1130</v>
      </c>
      <c r="B1095" t="s">
        <v>1131</v>
      </c>
    </row>
    <row r="1096" spans="1:5" x14ac:dyDescent="0.25">
      <c r="A1096" t="str">
        <f t="shared" ref="A1096:A1098" si="268">A1095</f>
        <v>GUID-23DCD4CF-8AE8-4089-8382-551483B9B48B</v>
      </c>
      <c r="B1096" t="str">
        <f t="shared" ref="B1096:B1098" si="269">B1095</f>
        <v>Arc from two points and radius</v>
      </c>
      <c r="C1096" t="s">
        <v>67</v>
      </c>
      <c r="D1096" t="s">
        <v>1128</v>
      </c>
      <c r="E1096" t="s">
        <v>1026</v>
      </c>
    </row>
    <row r="1097" spans="1:5" x14ac:dyDescent="0.25">
      <c r="A1097" t="str">
        <f t="shared" si="268"/>
        <v>GUID-23DCD4CF-8AE8-4089-8382-551483B9B48B</v>
      </c>
      <c r="B1097" t="str">
        <f t="shared" si="269"/>
        <v>Arc from two points and radius</v>
      </c>
      <c r="C1097" t="s">
        <v>67</v>
      </c>
      <c r="D1097" t="s">
        <v>1129</v>
      </c>
      <c r="E1097" t="s">
        <v>1021</v>
      </c>
    </row>
    <row r="1098" spans="1:5" x14ac:dyDescent="0.25">
      <c r="A1098" t="str">
        <f t="shared" si="268"/>
        <v>GUID-23DCD4CF-8AE8-4089-8382-551483B9B48B</v>
      </c>
      <c r="B1098" t="str">
        <f t="shared" si="269"/>
        <v>Arc from two points and radius</v>
      </c>
      <c r="C1098" t="s">
        <v>67</v>
      </c>
      <c r="D1098" t="s">
        <v>1121</v>
      </c>
      <c r="E1098" t="s">
        <v>1026</v>
      </c>
    </row>
    <row r="1099" spans="1:5" x14ac:dyDescent="0.25">
      <c r="A1099" s="3" t="s">
        <v>1132</v>
      </c>
      <c r="B1099" t="s">
        <v>1133</v>
      </c>
    </row>
    <row r="1100" spans="1:5" x14ac:dyDescent="0.25">
      <c r="A1100" t="str">
        <f t="shared" ref="A1100:A1102" si="270">A1099</f>
        <v>GUID-84251F92-EEB0-43A8-8681-6990BA87015F</v>
      </c>
      <c r="B1100" t="str">
        <f t="shared" ref="B1100:B1102" si="271">B1099</f>
        <v>Arc from two points and center</v>
      </c>
      <c r="C1100" t="s">
        <v>67</v>
      </c>
      <c r="D1100" t="s">
        <v>1128</v>
      </c>
      <c r="E1100" t="s">
        <v>1026</v>
      </c>
    </row>
    <row r="1101" spans="1:5" x14ac:dyDescent="0.25">
      <c r="A1101" t="str">
        <f t="shared" si="270"/>
        <v>GUID-84251F92-EEB0-43A8-8681-6990BA87015F</v>
      </c>
      <c r="B1101" t="str">
        <f t="shared" si="271"/>
        <v>Arc from two points and center</v>
      </c>
      <c r="C1101" t="s">
        <v>67</v>
      </c>
      <c r="D1101" t="s">
        <v>1129</v>
      </c>
      <c r="E1101" t="s">
        <v>1021</v>
      </c>
    </row>
    <row r="1102" spans="1:5" x14ac:dyDescent="0.25">
      <c r="A1102" t="str">
        <f t="shared" si="270"/>
        <v>GUID-84251F92-EEB0-43A8-8681-6990BA87015F</v>
      </c>
      <c r="B1102" t="str">
        <f t="shared" si="271"/>
        <v>Arc from two points and center</v>
      </c>
      <c r="C1102" t="s">
        <v>67</v>
      </c>
      <c r="D1102" t="s">
        <v>1121</v>
      </c>
      <c r="E1102" t="s">
        <v>1026</v>
      </c>
    </row>
    <row r="1103" spans="1:5" x14ac:dyDescent="0.25">
      <c r="A1103" s="3" t="s">
        <v>1134</v>
      </c>
      <c r="B1103" t="s">
        <v>1135</v>
      </c>
    </row>
    <row r="1104" spans="1:5" x14ac:dyDescent="0.25">
      <c r="A1104" t="str">
        <f t="shared" ref="A1104:A1106" si="272">A1103</f>
        <v>GUID-0BD97CB0-28CB-4D1D-883F-F656574EFEA1</v>
      </c>
      <c r="B1104" t="str">
        <f t="shared" ref="B1104:B1106" si="273">B1103</f>
        <v>Arc from center, radius, begin, and end points</v>
      </c>
      <c r="C1104" t="s">
        <v>67</v>
      </c>
      <c r="D1104" t="s">
        <v>1128</v>
      </c>
      <c r="E1104" t="s">
        <v>1026</v>
      </c>
    </row>
    <row r="1105" spans="1:5" x14ac:dyDescent="0.25">
      <c r="A1105" t="str">
        <f t="shared" si="272"/>
        <v>GUID-0BD97CB0-28CB-4D1D-883F-F656574EFEA1</v>
      </c>
      <c r="B1105" t="str">
        <f t="shared" si="273"/>
        <v>Arc from center, radius, begin, and end points</v>
      </c>
      <c r="C1105" t="s">
        <v>67</v>
      </c>
      <c r="D1105" t="s">
        <v>1129</v>
      </c>
      <c r="E1105" t="s">
        <v>1021</v>
      </c>
    </row>
    <row r="1106" spans="1:5" x14ac:dyDescent="0.25">
      <c r="A1106" t="str">
        <f t="shared" si="272"/>
        <v>GUID-0BD97CB0-28CB-4D1D-883F-F656574EFEA1</v>
      </c>
      <c r="B1106" t="str">
        <f t="shared" si="273"/>
        <v>Arc from center, radius, begin, and end points</v>
      </c>
      <c r="C1106" t="s">
        <v>67</v>
      </c>
      <c r="D1106" t="s">
        <v>1121</v>
      </c>
      <c r="E1106" t="s">
        <v>1026</v>
      </c>
    </row>
    <row r="1107" spans="1:5" x14ac:dyDescent="0.25">
      <c r="A1107" s="3" t="s">
        <v>1136</v>
      </c>
      <c r="B1107" t="s">
        <v>977</v>
      </c>
    </row>
    <row r="1108" spans="1:5" x14ac:dyDescent="0.25">
      <c r="A1108" t="str">
        <f t="shared" ref="A1108:A1109" si="274">A1107</f>
        <v>GUID-B2D6D3ED-E4D8-4136-B2CB-08CD2C63B2A7</v>
      </c>
      <c r="B1108" t="str">
        <f t="shared" ref="B1108:B1109" si="275">B1107</f>
        <v>Dimensions</v>
      </c>
      <c r="C1108" t="s">
        <v>67</v>
      </c>
      <c r="D1108" t="s">
        <v>1020</v>
      </c>
      <c r="E1108" t="s">
        <v>1137</v>
      </c>
    </row>
    <row r="1109" spans="1:5" x14ac:dyDescent="0.25">
      <c r="A1109" t="str">
        <f t="shared" si="274"/>
        <v>GUID-B2D6D3ED-E4D8-4136-B2CB-08CD2C63B2A7</v>
      </c>
      <c r="B1109" t="str">
        <f t="shared" si="275"/>
        <v>Dimensions</v>
      </c>
      <c r="C1109" t="s">
        <v>67</v>
      </c>
      <c r="E1109" t="s">
        <v>1033</v>
      </c>
    </row>
    <row r="1110" spans="1:5" x14ac:dyDescent="0.25">
      <c r="A1110" s="3" t="s">
        <v>1138</v>
      </c>
      <c r="B1110" t="s">
        <v>1139</v>
      </c>
    </row>
    <row r="1111" spans="1:5" x14ac:dyDescent="0.25">
      <c r="A1111" t="str">
        <f>A1110</f>
        <v>GUID-7A335D8F-8776-488D-84D8-F6AFB72BDE94</v>
      </c>
      <c r="B1111" t="str">
        <f>B1110</f>
        <v>Dimension dialog bar</v>
      </c>
      <c r="C1111" t="s">
        <v>67</v>
      </c>
      <c r="D1111" t="s">
        <v>977</v>
      </c>
      <c r="E1111" t="s">
        <v>341</v>
      </c>
    </row>
    <row r="1112" spans="1:5" x14ac:dyDescent="0.25">
      <c r="A1112" s="3" t="s">
        <v>1140</v>
      </c>
      <c r="B1112" t="s">
        <v>1141</v>
      </c>
    </row>
    <row r="1113" spans="1:5" x14ac:dyDescent="0.25">
      <c r="A1113" t="str">
        <f t="shared" ref="A1113:A1118" si="276">A1112</f>
        <v>GUID-E4DB1FCD-DBD9-4444-A466-860D3ED88916</v>
      </c>
      <c r="B1113" t="str">
        <f t="shared" ref="B1113:B1118" si="277">B1112</f>
        <v>Interrogation</v>
      </c>
      <c r="C1113" t="s">
        <v>67</v>
      </c>
      <c r="D1113" t="s">
        <v>1142</v>
      </c>
      <c r="E1113" t="s">
        <v>1028</v>
      </c>
    </row>
    <row r="1114" spans="1:5" x14ac:dyDescent="0.25">
      <c r="A1114" t="str">
        <f t="shared" si="276"/>
        <v>GUID-E4DB1FCD-DBD9-4444-A466-860D3ED88916</v>
      </c>
      <c r="B1114" t="str">
        <f t="shared" si="277"/>
        <v>Interrogation</v>
      </c>
      <c r="C1114" t="s">
        <v>67</v>
      </c>
      <c r="D1114" t="s">
        <v>1143</v>
      </c>
      <c r="E1114" t="s">
        <v>1144</v>
      </c>
    </row>
    <row r="1115" spans="1:5" x14ac:dyDescent="0.25">
      <c r="A1115" t="str">
        <f t="shared" si="276"/>
        <v>GUID-E4DB1FCD-DBD9-4444-A466-860D3ED88916</v>
      </c>
      <c r="B1115" t="str">
        <f t="shared" si="277"/>
        <v>Interrogation</v>
      </c>
      <c r="C1115" t="s">
        <v>67</v>
      </c>
      <c r="D1115" t="s">
        <v>1020</v>
      </c>
      <c r="E1115" t="s">
        <v>1144</v>
      </c>
    </row>
    <row r="1116" spans="1:5" x14ac:dyDescent="0.25">
      <c r="A1116" t="str">
        <f t="shared" si="276"/>
        <v>GUID-E4DB1FCD-DBD9-4444-A466-860D3ED88916</v>
      </c>
      <c r="B1116" t="str">
        <f t="shared" si="277"/>
        <v>Interrogation</v>
      </c>
      <c r="C1116" t="s">
        <v>67</v>
      </c>
      <c r="E1116" t="s">
        <v>1145</v>
      </c>
    </row>
    <row r="1117" spans="1:5" x14ac:dyDescent="0.25">
      <c r="A1117" t="str">
        <f t="shared" si="276"/>
        <v>GUID-E4DB1FCD-DBD9-4444-A466-860D3ED88916</v>
      </c>
      <c r="B1117" t="str">
        <f t="shared" si="277"/>
        <v>Interrogation</v>
      </c>
      <c r="C1117" t="s">
        <v>67</v>
      </c>
      <c r="E1117" t="s">
        <v>1146</v>
      </c>
    </row>
    <row r="1118" spans="1:5" x14ac:dyDescent="0.25">
      <c r="A1118" t="str">
        <f t="shared" si="276"/>
        <v>GUID-E4DB1FCD-DBD9-4444-A466-860D3ED88916</v>
      </c>
      <c r="B1118" t="str">
        <f t="shared" si="277"/>
        <v>Interrogation</v>
      </c>
      <c r="C1118" t="s">
        <v>67</v>
      </c>
      <c r="E1118" t="s">
        <v>1033</v>
      </c>
    </row>
    <row r="1119" spans="1:5" x14ac:dyDescent="0.25">
      <c r="A1119" s="3" t="s">
        <v>1147</v>
      </c>
      <c r="B1119" t="s">
        <v>1148</v>
      </c>
    </row>
    <row r="1120" spans="1:5" x14ac:dyDescent="0.25">
      <c r="A1120" t="str">
        <f t="shared" ref="A1120:A1125" si="278">A1119</f>
        <v>GUID-9B9F3BFB-CAD5-4032-8C3C-49FC64C2D337</v>
      </c>
      <c r="B1120" t="str">
        <f t="shared" ref="B1120:B1125" si="279">B1119</f>
        <v>Pick Dimension dialog</v>
      </c>
      <c r="C1120" t="s">
        <v>67</v>
      </c>
      <c r="D1120" t="s">
        <v>1142</v>
      </c>
      <c r="E1120" t="s">
        <v>1028</v>
      </c>
    </row>
    <row r="1121" spans="1:5" x14ac:dyDescent="0.25">
      <c r="A1121" t="str">
        <f t="shared" si="278"/>
        <v>GUID-9B9F3BFB-CAD5-4032-8C3C-49FC64C2D337</v>
      </c>
      <c r="B1121" t="str">
        <f t="shared" si="279"/>
        <v>Pick Dimension dialog</v>
      </c>
      <c r="C1121" t="s">
        <v>67</v>
      </c>
      <c r="D1121" t="s">
        <v>1149</v>
      </c>
      <c r="E1121" t="s">
        <v>1145</v>
      </c>
    </row>
    <row r="1122" spans="1:5" x14ac:dyDescent="0.25">
      <c r="A1122" t="str">
        <f t="shared" si="278"/>
        <v>GUID-9B9F3BFB-CAD5-4032-8C3C-49FC64C2D337</v>
      </c>
      <c r="B1122" t="str">
        <f t="shared" si="279"/>
        <v>Pick Dimension dialog</v>
      </c>
      <c r="C1122" t="s">
        <v>67</v>
      </c>
      <c r="D1122" t="s">
        <v>1150</v>
      </c>
      <c r="E1122" t="s">
        <v>1145</v>
      </c>
    </row>
    <row r="1123" spans="1:5" x14ac:dyDescent="0.25">
      <c r="A1123" t="str">
        <f t="shared" si="278"/>
        <v>GUID-9B9F3BFB-CAD5-4032-8C3C-49FC64C2D337</v>
      </c>
      <c r="B1123" t="str">
        <f t="shared" si="279"/>
        <v>Pick Dimension dialog</v>
      </c>
      <c r="C1123" t="s">
        <v>67</v>
      </c>
      <c r="D1123" t="s">
        <v>1151</v>
      </c>
      <c r="E1123" t="s">
        <v>1145</v>
      </c>
    </row>
    <row r="1124" spans="1:5" x14ac:dyDescent="0.25">
      <c r="A1124" t="str">
        <f t="shared" si="278"/>
        <v>GUID-9B9F3BFB-CAD5-4032-8C3C-49FC64C2D337</v>
      </c>
      <c r="B1124" t="str">
        <f t="shared" si="279"/>
        <v>Pick Dimension dialog</v>
      </c>
      <c r="C1124" t="s">
        <v>67</v>
      </c>
      <c r="D1124" t="s">
        <v>1152</v>
      </c>
      <c r="E1124" t="s">
        <v>1146</v>
      </c>
    </row>
    <row r="1125" spans="1:5" x14ac:dyDescent="0.25">
      <c r="A1125" t="str">
        <f t="shared" si="278"/>
        <v>GUID-9B9F3BFB-CAD5-4032-8C3C-49FC64C2D337</v>
      </c>
      <c r="B1125" t="str">
        <f t="shared" si="279"/>
        <v>Pick Dimension dialog</v>
      </c>
      <c r="C1125" t="s">
        <v>67</v>
      </c>
      <c r="D1125" t="s">
        <v>1141</v>
      </c>
      <c r="E1125" t="s">
        <v>1027</v>
      </c>
    </row>
    <row r="1126" spans="1:5" x14ac:dyDescent="0.25">
      <c r="A1126" s="3" t="s">
        <v>1153</v>
      </c>
      <c r="B1126" t="s">
        <v>1154</v>
      </c>
    </row>
    <row r="1127" spans="1:5" x14ac:dyDescent="0.25">
      <c r="A1127" t="str">
        <f>A1126</f>
        <v>GUID-C1CD6C1C-B183-46CB-8772-E3E914567FEB</v>
      </c>
      <c r="B1127" t="str">
        <f>B1126</f>
        <v>Pick types and pick filters for interrogation</v>
      </c>
      <c r="C1127" t="s">
        <v>67</v>
      </c>
      <c r="D1127" t="s">
        <v>1141</v>
      </c>
      <c r="E1127" t="s">
        <v>1027</v>
      </c>
    </row>
    <row r="1128" spans="1:5" x14ac:dyDescent="0.25">
      <c r="A1128" s="3" t="s">
        <v>1155</v>
      </c>
      <c r="B1128" t="s">
        <v>1156</v>
      </c>
    </row>
    <row r="1129" spans="1:5" x14ac:dyDescent="0.25">
      <c r="A1129" t="str">
        <f t="shared" ref="A1129:A1130" si="280">A1128</f>
        <v>GUID-5CE22412-7D04-4330-AE3A-65EA2933E61D</v>
      </c>
      <c r="B1129" t="str">
        <f t="shared" ref="B1129:B1130" si="281">B1128</f>
        <v>Alignments for interrogation</v>
      </c>
      <c r="C1129" t="s">
        <v>67</v>
      </c>
      <c r="D1129" t="s">
        <v>40</v>
      </c>
      <c r="E1129" t="s">
        <v>1157</v>
      </c>
    </row>
    <row r="1130" spans="1:5" x14ac:dyDescent="0.25">
      <c r="A1130" t="str">
        <f t="shared" si="280"/>
        <v>GUID-5CE22412-7D04-4330-AE3A-65EA2933E61D</v>
      </c>
      <c r="B1130" t="str">
        <f t="shared" si="281"/>
        <v>Alignments for interrogation</v>
      </c>
      <c r="C1130" t="s">
        <v>67</v>
      </c>
      <c r="D1130" t="s">
        <v>1141</v>
      </c>
      <c r="E1130" t="s">
        <v>1027</v>
      </c>
    </row>
    <row r="1131" spans="1:5" x14ac:dyDescent="0.25">
      <c r="A1131" s="3" t="s">
        <v>1158</v>
      </c>
      <c r="B1131" t="s">
        <v>1159</v>
      </c>
    </row>
    <row r="1132" spans="1:5" x14ac:dyDescent="0.25">
      <c r="A1132" t="str">
        <f t="shared" ref="A1132:A1140" si="282">A1131</f>
        <v>GUID-A9EB155B-5006-41CC-9C4E-90469A461699</v>
      </c>
      <c r="B1132" t="str">
        <f t="shared" ref="B1132:B1140" si="283">B1131</f>
        <v>Snapping</v>
      </c>
      <c r="C1132" t="s">
        <v>67</v>
      </c>
      <c r="D1132" t="s">
        <v>1160</v>
      </c>
      <c r="E1132" t="s">
        <v>1157</v>
      </c>
    </row>
    <row r="1133" spans="1:5" x14ac:dyDescent="0.25">
      <c r="A1133" t="str">
        <f t="shared" si="282"/>
        <v>GUID-A9EB155B-5006-41CC-9C4E-90469A461699</v>
      </c>
      <c r="B1133" t="str">
        <f t="shared" si="283"/>
        <v>Snapping</v>
      </c>
      <c r="C1133" t="s">
        <v>67</v>
      </c>
      <c r="D1133" t="s">
        <v>1161</v>
      </c>
      <c r="E1133" t="s">
        <v>572</v>
      </c>
    </row>
    <row r="1134" spans="1:5" x14ac:dyDescent="0.25">
      <c r="A1134" t="str">
        <f t="shared" si="282"/>
        <v>GUID-A9EB155B-5006-41CC-9C4E-90469A461699</v>
      </c>
      <c r="B1134" t="str">
        <f t="shared" si="283"/>
        <v>Snapping</v>
      </c>
      <c r="C1134" t="s">
        <v>67</v>
      </c>
      <c r="D1134" t="s">
        <v>1162</v>
      </c>
      <c r="E1134" t="s">
        <v>1022</v>
      </c>
    </row>
    <row r="1135" spans="1:5" x14ac:dyDescent="0.25">
      <c r="A1135" t="str">
        <f t="shared" si="282"/>
        <v>GUID-A9EB155B-5006-41CC-9C4E-90469A461699</v>
      </c>
      <c r="B1135" t="str">
        <f t="shared" si="283"/>
        <v>Snapping</v>
      </c>
      <c r="C1135" t="s">
        <v>67</v>
      </c>
      <c r="D1135" t="s">
        <v>1163</v>
      </c>
      <c r="E1135" t="s">
        <v>341</v>
      </c>
    </row>
    <row r="1136" spans="1:5" x14ac:dyDescent="0.25">
      <c r="A1136" t="str">
        <f t="shared" si="282"/>
        <v>GUID-A9EB155B-5006-41CC-9C4E-90469A461699</v>
      </c>
      <c r="B1136" t="str">
        <f t="shared" si="283"/>
        <v>Snapping</v>
      </c>
      <c r="C1136" t="s">
        <v>67</v>
      </c>
      <c r="D1136" t="s">
        <v>1164</v>
      </c>
      <c r="E1136" t="s">
        <v>1165</v>
      </c>
    </row>
    <row r="1137" spans="1:5" x14ac:dyDescent="0.25">
      <c r="A1137" t="str">
        <f t="shared" si="282"/>
        <v>GUID-A9EB155B-5006-41CC-9C4E-90469A461699</v>
      </c>
      <c r="B1137" t="str">
        <f t="shared" si="283"/>
        <v>Snapping</v>
      </c>
      <c r="C1137" t="s">
        <v>67</v>
      </c>
      <c r="D1137" t="s">
        <v>1020</v>
      </c>
      <c r="E1137" t="s">
        <v>1166</v>
      </c>
    </row>
    <row r="1138" spans="1:5" x14ac:dyDescent="0.25">
      <c r="A1138" t="str">
        <f t="shared" si="282"/>
        <v>GUID-A9EB155B-5006-41CC-9C4E-90469A461699</v>
      </c>
      <c r="B1138" t="str">
        <f t="shared" si="283"/>
        <v>Snapping</v>
      </c>
      <c r="C1138" t="s">
        <v>67</v>
      </c>
      <c r="E1138" t="s">
        <v>1157</v>
      </c>
    </row>
    <row r="1139" spans="1:5" x14ac:dyDescent="0.25">
      <c r="A1139" t="str">
        <f t="shared" si="282"/>
        <v>GUID-A9EB155B-5006-41CC-9C4E-90469A461699</v>
      </c>
      <c r="B1139" t="str">
        <f t="shared" si="283"/>
        <v>Snapping</v>
      </c>
      <c r="C1139" t="s">
        <v>67</v>
      </c>
      <c r="E1139" t="s">
        <v>1165</v>
      </c>
    </row>
    <row r="1140" spans="1:5" x14ac:dyDescent="0.25">
      <c r="A1140" t="str">
        <f t="shared" si="282"/>
        <v>GUID-A9EB155B-5006-41CC-9C4E-90469A461699</v>
      </c>
      <c r="B1140" t="str">
        <f t="shared" si="283"/>
        <v>Snapping</v>
      </c>
      <c r="C1140" t="s">
        <v>67</v>
      </c>
      <c r="E1140" t="s">
        <v>1033</v>
      </c>
    </row>
    <row r="1141" spans="1:5" x14ac:dyDescent="0.25">
      <c r="A1141" s="3" t="s">
        <v>1167</v>
      </c>
      <c r="B1141" t="s">
        <v>1168</v>
      </c>
    </row>
    <row r="1142" spans="1:5" x14ac:dyDescent="0.25">
      <c r="A1142" t="str">
        <f>A1141</f>
        <v>GUID-2240FFB0-047E-4DFD-8244-95830B5C0DB2</v>
      </c>
      <c r="B1142" t="str">
        <f>B1141</f>
        <v>Snapping modes and grids</v>
      </c>
      <c r="C1142" t="s">
        <v>67</v>
      </c>
      <c r="D1142" t="s">
        <v>1159</v>
      </c>
      <c r="E1142" t="s">
        <v>1028</v>
      </c>
    </row>
    <row r="1143" spans="1:5" x14ac:dyDescent="0.25">
      <c r="A1143" s="3" t="s">
        <v>1169</v>
      </c>
      <c r="B1143" t="s">
        <v>1170</v>
      </c>
    </row>
    <row r="1144" spans="1:5" x14ac:dyDescent="0.25">
      <c r="A1144" t="str">
        <f>A1143</f>
        <v>GUID-55A3F189-D322-4174-8D9F-7D9466665F0E</v>
      </c>
      <c r="B1144" t="str">
        <f>B1143</f>
        <v>Rotating snapping grid</v>
      </c>
      <c r="C1144" t="s">
        <v>67</v>
      </c>
      <c r="D1144" t="s">
        <v>1159</v>
      </c>
      <c r="E1144" t="s">
        <v>1028</v>
      </c>
    </row>
    <row r="1145" spans="1:5" x14ac:dyDescent="0.25">
      <c r="A1145" s="3" t="s">
        <v>1171</v>
      </c>
      <c r="B1145" t="s">
        <v>1172</v>
      </c>
    </row>
    <row r="1146" spans="1:5" x14ac:dyDescent="0.25">
      <c r="A1146" t="str">
        <f>A1145</f>
        <v>GUID-45C12A71-0B47-4E91-BCB6-2A41B8A8634E</v>
      </c>
      <c r="B1146" t="str">
        <f>B1145</f>
        <v>Snap Discrimination Dialog</v>
      </c>
      <c r="C1146" t="s">
        <v>67</v>
      </c>
      <c r="D1146" t="s">
        <v>1159</v>
      </c>
      <c r="E1146" t="s">
        <v>1028</v>
      </c>
    </row>
    <row r="1147" spans="1:5" x14ac:dyDescent="0.25">
      <c r="A1147" s="3" t="s">
        <v>1173</v>
      </c>
      <c r="B1147" t="s">
        <v>1174</v>
      </c>
    </row>
    <row r="1148" spans="1:5" x14ac:dyDescent="0.25">
      <c r="A1148" t="str">
        <f>A1147</f>
        <v>GUID-42B507A4-C468-4AB4-97EE-C111F3864232</v>
      </c>
      <c r="B1148" t="str">
        <f>B1147</f>
        <v>Working with layers</v>
      </c>
      <c r="C1148" t="s">
        <v>67</v>
      </c>
      <c r="D1148" t="s">
        <v>1020</v>
      </c>
      <c r="E1148" t="s">
        <v>1033</v>
      </c>
    </row>
    <row r="1149" spans="1:5" x14ac:dyDescent="0.25">
      <c r="A1149" s="3" t="s">
        <v>1175</v>
      </c>
      <c r="B1149" t="s">
        <v>1176</v>
      </c>
    </row>
    <row r="1150" spans="1:5" x14ac:dyDescent="0.25">
      <c r="A1150" t="str">
        <f t="shared" ref="A1150:A1151" si="284">A1149</f>
        <v>GUID-F7AC7271-4E02-468B-B6A4-E918A27D5508</v>
      </c>
      <c r="B1150" t="str">
        <f t="shared" ref="B1150:B1151" si="285">B1149</f>
        <v>To use math to enter values</v>
      </c>
      <c r="C1150" t="s">
        <v>67</v>
      </c>
      <c r="D1150" t="s">
        <v>1177</v>
      </c>
      <c r="E1150" t="s">
        <v>1178</v>
      </c>
    </row>
    <row r="1151" spans="1:5" x14ac:dyDescent="0.25">
      <c r="A1151" t="str">
        <f t="shared" si="284"/>
        <v>GUID-F7AC7271-4E02-468B-B6A4-E918A27D5508</v>
      </c>
      <c r="B1151" t="str">
        <f t="shared" si="285"/>
        <v>To use math to enter values</v>
      </c>
      <c r="C1151" t="s">
        <v>67</v>
      </c>
      <c r="D1151" t="s">
        <v>1020</v>
      </c>
      <c r="E1151" t="s">
        <v>1033</v>
      </c>
    </row>
    <row r="1152" spans="1:5" x14ac:dyDescent="0.25">
      <c r="A1152" s="3" t="s">
        <v>1179</v>
      </c>
      <c r="B1152" t="s">
        <v>1180</v>
      </c>
    </row>
    <row r="1153" spans="1:5" x14ac:dyDescent="0.25">
      <c r="A1153" t="str">
        <f t="shared" ref="A1153:A1155" si="286">A1152</f>
        <v>GUID-2F9BF9AA-94A4-407C-B867-CDFD77B07785</v>
      </c>
      <c r="B1153" t="str">
        <f t="shared" ref="B1153:B1155" si="287">B1152</f>
        <v>To modify existing geometry</v>
      </c>
      <c r="C1153" t="s">
        <v>67</v>
      </c>
      <c r="D1153" t="s">
        <v>1020</v>
      </c>
      <c r="E1153" t="s">
        <v>1181</v>
      </c>
    </row>
    <row r="1154" spans="1:5" x14ac:dyDescent="0.25">
      <c r="A1154" t="str">
        <f t="shared" si="286"/>
        <v>GUID-2F9BF9AA-94A4-407C-B867-CDFD77B07785</v>
      </c>
      <c r="B1154" t="str">
        <f t="shared" si="287"/>
        <v>To modify existing geometry</v>
      </c>
      <c r="C1154" t="s">
        <v>67</v>
      </c>
      <c r="E1154" t="s">
        <v>1182</v>
      </c>
    </row>
    <row r="1155" spans="1:5" x14ac:dyDescent="0.25">
      <c r="A1155" t="str">
        <f t="shared" si="286"/>
        <v>GUID-2F9BF9AA-94A4-407C-B867-CDFD77B07785</v>
      </c>
      <c r="B1155" t="str">
        <f t="shared" si="287"/>
        <v>To modify existing geometry</v>
      </c>
      <c r="C1155" t="s">
        <v>67</v>
      </c>
      <c r="E1155" t="s">
        <v>1033</v>
      </c>
    </row>
    <row r="1156" spans="1:5" x14ac:dyDescent="0.25">
      <c r="A1156" s="3" t="s">
        <v>1183</v>
      </c>
      <c r="B1156" t="s">
        <v>1184</v>
      </c>
    </row>
    <row r="1157" spans="1:5" x14ac:dyDescent="0.25">
      <c r="A1157" t="str">
        <f t="shared" ref="A1157:A1166" si="288">A1156</f>
        <v>GUID-733B4C69-4785-41EE-978B-BD208D52A7FE</v>
      </c>
      <c r="B1157" t="str">
        <f t="shared" ref="B1157:B1166" si="289">B1156</f>
        <v>Transform dialog</v>
      </c>
      <c r="C1157" t="s">
        <v>67</v>
      </c>
      <c r="D1157" t="s">
        <v>1185</v>
      </c>
      <c r="E1157" t="s">
        <v>1186</v>
      </c>
    </row>
    <row r="1158" spans="1:5" x14ac:dyDescent="0.25">
      <c r="A1158" t="str">
        <f t="shared" si="288"/>
        <v>GUID-733B4C69-4785-41EE-978B-BD208D52A7FE</v>
      </c>
      <c r="B1158" t="str">
        <f t="shared" si="289"/>
        <v>Transform dialog</v>
      </c>
      <c r="C1158" t="s">
        <v>67</v>
      </c>
      <c r="D1158" t="s">
        <v>1187</v>
      </c>
      <c r="E1158" t="s">
        <v>1188</v>
      </c>
    </row>
    <row r="1159" spans="1:5" x14ac:dyDescent="0.25">
      <c r="A1159" t="str">
        <f t="shared" si="288"/>
        <v>GUID-733B4C69-4785-41EE-978B-BD208D52A7FE</v>
      </c>
      <c r="B1159" t="str">
        <f t="shared" si="289"/>
        <v>Transform dialog</v>
      </c>
      <c r="C1159" t="s">
        <v>67</v>
      </c>
      <c r="D1159" t="s">
        <v>1189</v>
      </c>
      <c r="E1159" t="s">
        <v>1190</v>
      </c>
    </row>
    <row r="1160" spans="1:5" x14ac:dyDescent="0.25">
      <c r="A1160" t="str">
        <f t="shared" si="288"/>
        <v>GUID-733B4C69-4785-41EE-978B-BD208D52A7FE</v>
      </c>
      <c r="B1160" t="str">
        <f t="shared" si="289"/>
        <v>Transform dialog</v>
      </c>
      <c r="C1160" t="s">
        <v>67</v>
      </c>
      <c r="D1160" t="s">
        <v>1191</v>
      </c>
      <c r="E1160" t="s">
        <v>1192</v>
      </c>
    </row>
    <row r="1161" spans="1:5" x14ac:dyDescent="0.25">
      <c r="A1161" t="str">
        <f t="shared" si="288"/>
        <v>GUID-733B4C69-4785-41EE-978B-BD208D52A7FE</v>
      </c>
      <c r="B1161" t="str">
        <f t="shared" si="289"/>
        <v>Transform dialog</v>
      </c>
      <c r="C1161" t="s">
        <v>67</v>
      </c>
      <c r="D1161" t="s">
        <v>1193</v>
      </c>
      <c r="E1161" t="s">
        <v>1194</v>
      </c>
    </row>
    <row r="1162" spans="1:5" x14ac:dyDescent="0.25">
      <c r="A1162" t="str">
        <f t="shared" si="288"/>
        <v>GUID-733B4C69-4785-41EE-978B-BD208D52A7FE</v>
      </c>
      <c r="B1162" t="str">
        <f t="shared" si="289"/>
        <v>Transform dialog</v>
      </c>
      <c r="C1162" t="s">
        <v>67</v>
      </c>
      <c r="D1162" t="s">
        <v>1180</v>
      </c>
      <c r="E1162" t="s">
        <v>1186</v>
      </c>
    </row>
    <row r="1163" spans="1:5" x14ac:dyDescent="0.25">
      <c r="A1163" t="str">
        <f t="shared" si="288"/>
        <v>GUID-733B4C69-4785-41EE-978B-BD208D52A7FE</v>
      </c>
      <c r="B1163" t="str">
        <f t="shared" si="289"/>
        <v>Transform dialog</v>
      </c>
      <c r="C1163" t="s">
        <v>67</v>
      </c>
      <c r="E1163" t="s">
        <v>1188</v>
      </c>
    </row>
    <row r="1164" spans="1:5" x14ac:dyDescent="0.25">
      <c r="A1164" t="str">
        <f t="shared" si="288"/>
        <v>GUID-733B4C69-4785-41EE-978B-BD208D52A7FE</v>
      </c>
      <c r="B1164" t="str">
        <f t="shared" si="289"/>
        <v>Transform dialog</v>
      </c>
      <c r="C1164" t="s">
        <v>67</v>
      </c>
      <c r="E1164" t="s">
        <v>1190</v>
      </c>
    </row>
    <row r="1165" spans="1:5" x14ac:dyDescent="0.25">
      <c r="A1165" t="str">
        <f t="shared" si="288"/>
        <v>GUID-733B4C69-4785-41EE-978B-BD208D52A7FE</v>
      </c>
      <c r="B1165" t="str">
        <f t="shared" si="289"/>
        <v>Transform dialog</v>
      </c>
      <c r="C1165" t="s">
        <v>67</v>
      </c>
      <c r="E1165" t="s">
        <v>1192</v>
      </c>
    </row>
    <row r="1166" spans="1:5" x14ac:dyDescent="0.25">
      <c r="A1166" t="str">
        <f t="shared" si="288"/>
        <v>GUID-733B4C69-4785-41EE-978B-BD208D52A7FE</v>
      </c>
      <c r="B1166" t="str">
        <f t="shared" si="289"/>
        <v>Transform dialog</v>
      </c>
      <c r="C1166" t="s">
        <v>67</v>
      </c>
      <c r="E1166" t="s">
        <v>1030</v>
      </c>
    </row>
    <row r="1167" spans="1:5" x14ac:dyDescent="0.25">
      <c r="A1167" s="3" t="s">
        <v>1195</v>
      </c>
      <c r="B1167" t="s">
        <v>1196</v>
      </c>
    </row>
    <row r="1168" spans="1:5" x14ac:dyDescent="0.25">
      <c r="A1168" t="str">
        <f>A1167</f>
        <v>GUID-48660049-F0DA-46CB-A435-4DED4C7FB36B</v>
      </c>
      <c r="B1168" t="str">
        <f>B1167</f>
        <v>Translating an object</v>
      </c>
      <c r="C1168" t="s">
        <v>67</v>
      </c>
      <c r="D1168" t="s">
        <v>1184</v>
      </c>
      <c r="E1168" t="s">
        <v>1181</v>
      </c>
    </row>
    <row r="1169" spans="1:5" x14ac:dyDescent="0.25">
      <c r="A1169" s="3" t="s">
        <v>1197</v>
      </c>
      <c r="B1169" t="s">
        <v>1198</v>
      </c>
    </row>
    <row r="1170" spans="1:5" x14ac:dyDescent="0.25">
      <c r="A1170" t="str">
        <f>A1169</f>
        <v>GUID-0934C2C0-1415-4532-A1B2-003A66BF6F36</v>
      </c>
      <c r="B1170" t="str">
        <f>B1169</f>
        <v>Rotating an object</v>
      </c>
      <c r="C1170" t="s">
        <v>67</v>
      </c>
      <c r="D1170" t="s">
        <v>1184</v>
      </c>
      <c r="E1170" t="s">
        <v>1181</v>
      </c>
    </row>
    <row r="1171" spans="1:5" x14ac:dyDescent="0.25">
      <c r="A1171" s="3" t="s">
        <v>1199</v>
      </c>
      <c r="B1171" t="s">
        <v>1200</v>
      </c>
    </row>
    <row r="1172" spans="1:5" x14ac:dyDescent="0.25">
      <c r="A1172" t="str">
        <f>A1171</f>
        <v>GUID-26C6EE8B-CB96-45EA-9D3B-5343709EC142</v>
      </c>
      <c r="B1172" t="str">
        <f>B1171</f>
        <v>Scaling an object</v>
      </c>
      <c r="C1172" t="s">
        <v>67</v>
      </c>
      <c r="D1172" t="s">
        <v>1184</v>
      </c>
      <c r="E1172" t="s">
        <v>1181</v>
      </c>
    </row>
    <row r="1173" spans="1:5" x14ac:dyDescent="0.25">
      <c r="A1173" s="3" t="s">
        <v>1201</v>
      </c>
      <c r="B1173" t="s">
        <v>1202</v>
      </c>
    </row>
    <row r="1174" spans="1:5" x14ac:dyDescent="0.25">
      <c r="A1174" t="str">
        <f>A1173</f>
        <v>GUID-6C0378E0-0CB8-423A-B1DC-B1CE894DF849</v>
      </c>
      <c r="B1174" t="str">
        <f>B1173</f>
        <v>Reflecting an object</v>
      </c>
      <c r="C1174" t="s">
        <v>67</v>
      </c>
      <c r="D1174" t="s">
        <v>1184</v>
      </c>
      <c r="E1174" t="s">
        <v>1181</v>
      </c>
    </row>
    <row r="1175" spans="1:5" x14ac:dyDescent="0.25">
      <c r="A1175" s="3" t="s">
        <v>1203</v>
      </c>
      <c r="B1175" t="s">
        <v>1204</v>
      </c>
    </row>
    <row r="1176" spans="1:5" x14ac:dyDescent="0.25">
      <c r="A1176" t="str">
        <f t="shared" ref="A1176:A1181" si="290">A1175</f>
        <v>GUID-8EADE806-F17B-4477-89D8-0142E9DB1458</v>
      </c>
      <c r="B1176" t="str">
        <f t="shared" ref="B1176:B1181" si="291">B1175</f>
        <v>Edit</v>
      </c>
      <c r="C1176" t="s">
        <v>67</v>
      </c>
      <c r="D1176" t="s">
        <v>1205</v>
      </c>
      <c r="E1176" t="s">
        <v>1178</v>
      </c>
    </row>
    <row r="1177" spans="1:5" x14ac:dyDescent="0.25">
      <c r="A1177" t="str">
        <f t="shared" si="290"/>
        <v>GUID-8EADE806-F17B-4477-89D8-0142E9DB1458</v>
      </c>
      <c r="B1177" t="str">
        <f t="shared" si="291"/>
        <v>Edit</v>
      </c>
      <c r="C1177" t="s">
        <v>67</v>
      </c>
      <c r="D1177" t="s">
        <v>789</v>
      </c>
      <c r="E1177" t="s">
        <v>573</v>
      </c>
    </row>
    <row r="1178" spans="1:5" x14ac:dyDescent="0.25">
      <c r="A1178" t="str">
        <f t="shared" si="290"/>
        <v>GUID-8EADE806-F17B-4477-89D8-0142E9DB1458</v>
      </c>
      <c r="B1178" t="str">
        <f t="shared" si="291"/>
        <v>Edit</v>
      </c>
      <c r="C1178" t="s">
        <v>67</v>
      </c>
      <c r="D1178" t="s">
        <v>1180</v>
      </c>
      <c r="E1178" t="s">
        <v>1068</v>
      </c>
    </row>
    <row r="1179" spans="1:5" x14ac:dyDescent="0.25">
      <c r="A1179" t="str">
        <f t="shared" si="290"/>
        <v>GUID-8EADE806-F17B-4477-89D8-0142E9DB1458</v>
      </c>
      <c r="B1179" t="str">
        <f t="shared" si="291"/>
        <v>Edit</v>
      </c>
      <c r="C1179" t="s">
        <v>67</v>
      </c>
      <c r="E1179" t="s">
        <v>1206</v>
      </c>
    </row>
    <row r="1180" spans="1:5" x14ac:dyDescent="0.25">
      <c r="A1180" t="str">
        <f t="shared" si="290"/>
        <v>GUID-8EADE806-F17B-4477-89D8-0142E9DB1458</v>
      </c>
      <c r="B1180" t="str">
        <f t="shared" si="291"/>
        <v>Edit</v>
      </c>
      <c r="C1180" t="s">
        <v>67</v>
      </c>
      <c r="E1180" t="s">
        <v>1070</v>
      </c>
    </row>
    <row r="1181" spans="1:5" x14ac:dyDescent="0.25">
      <c r="A1181" t="str">
        <f t="shared" si="290"/>
        <v>GUID-8EADE806-F17B-4477-89D8-0142E9DB1458</v>
      </c>
      <c r="B1181" t="str">
        <f t="shared" si="291"/>
        <v>Edit</v>
      </c>
      <c r="C1181" t="s">
        <v>67</v>
      </c>
      <c r="E1181" t="s">
        <v>1030</v>
      </c>
    </row>
    <row r="1182" spans="1:5" x14ac:dyDescent="0.25">
      <c r="A1182" s="3" t="s">
        <v>1207</v>
      </c>
      <c r="B1182" t="s">
        <v>1067</v>
      </c>
    </row>
    <row r="1183" spans="1:5" x14ac:dyDescent="0.25">
      <c r="A1183" t="str">
        <f t="shared" ref="A1183:A1184" si="292">A1182</f>
        <v>GUID-312823C2-A597-4BC2-A038-E45D769FCCD5</v>
      </c>
      <c r="B1183" t="str">
        <f t="shared" ref="B1183:B1184" si="293">B1182</f>
        <v>Clip</v>
      </c>
      <c r="C1183" t="s">
        <v>67</v>
      </c>
      <c r="D1183" t="s">
        <v>1208</v>
      </c>
      <c r="E1183" t="s">
        <v>1021</v>
      </c>
    </row>
    <row r="1184" spans="1:5" x14ac:dyDescent="0.25">
      <c r="A1184" t="str">
        <f t="shared" si="292"/>
        <v>GUID-312823C2-A597-4BC2-A038-E45D769FCCD5</v>
      </c>
      <c r="B1184" t="str">
        <f t="shared" si="293"/>
        <v>Clip</v>
      </c>
      <c r="C1184" t="s">
        <v>67</v>
      </c>
      <c r="D1184" t="s">
        <v>1204</v>
      </c>
      <c r="E1184" t="s">
        <v>1182</v>
      </c>
    </row>
    <row r="1185" spans="1:5" x14ac:dyDescent="0.25">
      <c r="A1185" s="3" t="s">
        <v>1209</v>
      </c>
      <c r="B1185" t="s">
        <v>1210</v>
      </c>
    </row>
    <row r="1186" spans="1:5" x14ac:dyDescent="0.25">
      <c r="A1186" t="str">
        <f t="shared" ref="A1186:A1187" si="294">A1185</f>
        <v>GUID-6A0FFD70-816B-42A9-B6BD-BA496ABD33A6</v>
      </c>
      <c r="B1186" t="str">
        <f t="shared" ref="B1186:B1187" si="295">B1185</f>
        <v>Trim or extend</v>
      </c>
      <c r="C1186" t="s">
        <v>67</v>
      </c>
      <c r="D1186" t="s">
        <v>1211</v>
      </c>
      <c r="E1186" t="s">
        <v>1021</v>
      </c>
    </row>
    <row r="1187" spans="1:5" x14ac:dyDescent="0.25">
      <c r="A1187" t="str">
        <f t="shared" si="294"/>
        <v>GUID-6A0FFD70-816B-42A9-B6BD-BA496ABD33A6</v>
      </c>
      <c r="B1187" t="str">
        <f t="shared" si="295"/>
        <v>Trim or extend</v>
      </c>
      <c r="C1187" t="s">
        <v>67</v>
      </c>
      <c r="D1187" t="s">
        <v>1204</v>
      </c>
      <c r="E1187" t="s">
        <v>1182</v>
      </c>
    </row>
    <row r="1188" spans="1:5" x14ac:dyDescent="0.25">
      <c r="A1188" s="3" t="s">
        <v>1212</v>
      </c>
      <c r="B1188" t="s">
        <v>1069</v>
      </c>
    </row>
    <row r="1189" spans="1:5" x14ac:dyDescent="0.25">
      <c r="A1189" t="str">
        <f t="shared" ref="A1189:A1192" si="296">A1188</f>
        <v>GUID-C00BFC3E-F9D7-4F5A-8949-FD82E806120D</v>
      </c>
      <c r="B1189" t="str">
        <f t="shared" ref="B1189:B1192" si="297">B1188</f>
        <v>Infinite</v>
      </c>
      <c r="C1189" t="s">
        <v>67</v>
      </c>
      <c r="D1189" t="s">
        <v>1213</v>
      </c>
      <c r="E1189" t="s">
        <v>1045</v>
      </c>
    </row>
    <row r="1190" spans="1:5" x14ac:dyDescent="0.25">
      <c r="A1190" t="str">
        <f t="shared" si="296"/>
        <v>GUID-C00BFC3E-F9D7-4F5A-8949-FD82E806120D</v>
      </c>
      <c r="B1190" t="str">
        <f t="shared" si="297"/>
        <v>Infinite</v>
      </c>
      <c r="C1190" t="s">
        <v>67</v>
      </c>
      <c r="D1190" t="s">
        <v>1214</v>
      </c>
      <c r="E1190" t="s">
        <v>1045</v>
      </c>
    </row>
    <row r="1191" spans="1:5" x14ac:dyDescent="0.25">
      <c r="A1191" t="str">
        <f t="shared" si="296"/>
        <v>GUID-C00BFC3E-F9D7-4F5A-8949-FD82E806120D</v>
      </c>
      <c r="B1191" t="str">
        <f t="shared" si="297"/>
        <v>Infinite</v>
      </c>
      <c r="C1191" t="s">
        <v>67</v>
      </c>
      <c r="D1191" t="s">
        <v>1215</v>
      </c>
      <c r="E1191" t="s">
        <v>1021</v>
      </c>
    </row>
    <row r="1192" spans="1:5" x14ac:dyDescent="0.25">
      <c r="A1192" t="str">
        <f t="shared" si="296"/>
        <v>GUID-C00BFC3E-F9D7-4F5A-8949-FD82E806120D</v>
      </c>
      <c r="B1192" t="str">
        <f t="shared" si="297"/>
        <v>Infinite</v>
      </c>
      <c r="C1192" t="s">
        <v>67</v>
      </c>
      <c r="D1192" t="s">
        <v>1204</v>
      </c>
      <c r="E1192" t="s">
        <v>1182</v>
      </c>
    </row>
    <row r="1193" spans="1:5" x14ac:dyDescent="0.25">
      <c r="A1193" s="3" t="s">
        <v>1216</v>
      </c>
      <c r="B1193" t="s">
        <v>1217</v>
      </c>
    </row>
    <row r="1194" spans="1:5" x14ac:dyDescent="0.25">
      <c r="A1194" t="str">
        <f t="shared" ref="A1194:A1198" si="298">A1193</f>
        <v>GUID-8757E0C9-7722-4E1E-AC27-EDC830875C72</v>
      </c>
      <c r="B1194" t="str">
        <f t="shared" ref="B1194:B1198" si="299">B1193</f>
        <v>About curves</v>
      </c>
      <c r="C1194" t="s">
        <v>67</v>
      </c>
      <c r="E1194" t="s">
        <v>1218</v>
      </c>
    </row>
    <row r="1195" spans="1:5" x14ac:dyDescent="0.25">
      <c r="A1195" t="str">
        <f t="shared" si="298"/>
        <v>GUID-8757E0C9-7722-4E1E-AC27-EDC830875C72</v>
      </c>
      <c r="B1195" t="str">
        <f t="shared" si="299"/>
        <v>About curves</v>
      </c>
      <c r="C1195" t="s">
        <v>67</v>
      </c>
      <c r="E1195" t="s">
        <v>1219</v>
      </c>
    </row>
    <row r="1196" spans="1:5" x14ac:dyDescent="0.25">
      <c r="A1196" t="str">
        <f t="shared" si="298"/>
        <v>GUID-8757E0C9-7722-4E1E-AC27-EDC830875C72</v>
      </c>
      <c r="B1196" t="str">
        <f t="shared" si="299"/>
        <v>About curves</v>
      </c>
      <c r="C1196" t="s">
        <v>67</v>
      </c>
      <c r="E1196" t="s">
        <v>1220</v>
      </c>
    </row>
    <row r="1197" spans="1:5" x14ac:dyDescent="0.25">
      <c r="A1197" t="str">
        <f t="shared" si="298"/>
        <v>GUID-8757E0C9-7722-4E1E-AC27-EDC830875C72</v>
      </c>
      <c r="B1197" t="str">
        <f t="shared" si="299"/>
        <v>About curves</v>
      </c>
      <c r="C1197" t="s">
        <v>67</v>
      </c>
      <c r="E1197" t="s">
        <v>1221</v>
      </c>
    </row>
    <row r="1198" spans="1:5" x14ac:dyDescent="0.25">
      <c r="A1198" t="str">
        <f t="shared" si="298"/>
        <v>GUID-8757E0C9-7722-4E1E-AC27-EDC830875C72</v>
      </c>
      <c r="B1198" t="str">
        <f t="shared" si="299"/>
        <v>About curves</v>
      </c>
      <c r="C1198" t="s">
        <v>67</v>
      </c>
      <c r="E1198" t="s">
        <v>1222</v>
      </c>
    </row>
    <row r="1199" spans="1:5" x14ac:dyDescent="0.25">
      <c r="A1199" s="3" t="s">
        <v>1223</v>
      </c>
      <c r="B1199" t="s">
        <v>1224</v>
      </c>
    </row>
    <row r="1200" spans="1:5" x14ac:dyDescent="0.25">
      <c r="A1200" t="str">
        <f t="shared" ref="A1200:A1202" si="300">A1199</f>
        <v>GUID-283693C0-2932-490B-8ED6-C9CC7FD2F854</v>
      </c>
      <c r="B1200" t="str">
        <f t="shared" ref="B1200:B1202" si="301">B1199</f>
        <v>To chain geometry into curves</v>
      </c>
      <c r="C1200" t="s">
        <v>67</v>
      </c>
      <c r="D1200" t="s">
        <v>1225</v>
      </c>
      <c r="E1200" t="s">
        <v>1226</v>
      </c>
    </row>
    <row r="1201" spans="1:5" x14ac:dyDescent="0.25">
      <c r="A1201" t="str">
        <f t="shared" si="300"/>
        <v>GUID-283693C0-2932-490B-8ED6-C9CC7FD2F854</v>
      </c>
      <c r="B1201" t="str">
        <f t="shared" si="301"/>
        <v>To chain geometry into curves</v>
      </c>
      <c r="C1201" t="s">
        <v>67</v>
      </c>
      <c r="D1201" t="s">
        <v>1217</v>
      </c>
      <c r="E1201" t="s">
        <v>1227</v>
      </c>
    </row>
    <row r="1202" spans="1:5" x14ac:dyDescent="0.25">
      <c r="A1202" t="str">
        <f t="shared" si="300"/>
        <v>GUID-283693C0-2932-490B-8ED6-C9CC7FD2F854</v>
      </c>
      <c r="B1202" t="str">
        <f t="shared" si="301"/>
        <v>To chain geometry into curves</v>
      </c>
      <c r="C1202" t="s">
        <v>67</v>
      </c>
      <c r="E1202" t="s">
        <v>343</v>
      </c>
    </row>
    <row r="1203" spans="1:5" x14ac:dyDescent="0.25">
      <c r="A1203" s="3" t="s">
        <v>1228</v>
      </c>
      <c r="B1203" t="s">
        <v>1229</v>
      </c>
    </row>
    <row r="1204" spans="1:5" x14ac:dyDescent="0.25">
      <c r="A1204" t="str">
        <f t="shared" ref="A1204:A1207" si="302">A1203</f>
        <v>GUID-7D7A0954-1145-4F78-8308-8032FDBE8D46</v>
      </c>
      <c r="B1204" t="str">
        <f t="shared" ref="B1204:B1207" si="303">B1203</f>
        <v>Troubleshooting pick pieces (chaining)</v>
      </c>
      <c r="C1204" t="s">
        <v>67</v>
      </c>
      <c r="D1204" t="s">
        <v>1230</v>
      </c>
      <c r="E1204" t="s">
        <v>574</v>
      </c>
    </row>
    <row r="1205" spans="1:5" x14ac:dyDescent="0.25">
      <c r="A1205" t="str">
        <f t="shared" si="302"/>
        <v>GUID-7D7A0954-1145-4F78-8308-8032FDBE8D46</v>
      </c>
      <c r="B1205" t="str">
        <f t="shared" si="303"/>
        <v>Troubleshooting pick pieces (chaining)</v>
      </c>
      <c r="C1205" t="s">
        <v>67</v>
      </c>
      <c r="D1205" t="s">
        <v>1231</v>
      </c>
      <c r="E1205" t="s">
        <v>574</v>
      </c>
    </row>
    <row r="1206" spans="1:5" x14ac:dyDescent="0.25">
      <c r="A1206" t="str">
        <f t="shared" si="302"/>
        <v>GUID-7D7A0954-1145-4F78-8308-8032FDBE8D46</v>
      </c>
      <c r="B1206" t="str">
        <f t="shared" si="303"/>
        <v>Troubleshooting pick pieces (chaining)</v>
      </c>
      <c r="C1206" t="s">
        <v>67</v>
      </c>
      <c r="D1206" t="s">
        <v>1225</v>
      </c>
      <c r="E1206" t="s">
        <v>1226</v>
      </c>
    </row>
    <row r="1207" spans="1:5" x14ac:dyDescent="0.25">
      <c r="A1207" t="str">
        <f t="shared" si="302"/>
        <v>GUID-7D7A0954-1145-4F78-8308-8032FDBE8D46</v>
      </c>
      <c r="B1207" t="str">
        <f t="shared" si="303"/>
        <v>Troubleshooting pick pieces (chaining)</v>
      </c>
      <c r="C1207" t="s">
        <v>67</v>
      </c>
      <c r="D1207" t="s">
        <v>1224</v>
      </c>
      <c r="E1207" t="s">
        <v>1218</v>
      </c>
    </row>
    <row r="1208" spans="1:5" x14ac:dyDescent="0.25">
      <c r="A1208" s="3" t="s">
        <v>1232</v>
      </c>
      <c r="B1208" t="s">
        <v>1233</v>
      </c>
    </row>
    <row r="1209" spans="1:5" x14ac:dyDescent="0.25">
      <c r="A1209" t="str">
        <f t="shared" ref="A1209:A1217" si="304">A1208</f>
        <v>GUID-12EA0117-D909-4322-AB1F-572A4A321A92</v>
      </c>
      <c r="B1209" t="str">
        <f t="shared" ref="B1209:B1217" si="305">B1208</f>
        <v>To create curves by entering information</v>
      </c>
      <c r="C1209" t="s">
        <v>67</v>
      </c>
      <c r="D1209" t="s">
        <v>1217</v>
      </c>
      <c r="E1209" t="s">
        <v>1234</v>
      </c>
    </row>
    <row r="1210" spans="1:5" x14ac:dyDescent="0.25">
      <c r="A1210" t="str">
        <f t="shared" si="304"/>
        <v>GUID-12EA0117-D909-4322-AB1F-572A4A321A92</v>
      </c>
      <c r="B1210" t="str">
        <f t="shared" si="305"/>
        <v>To create curves by entering information</v>
      </c>
      <c r="C1210" t="s">
        <v>67</v>
      </c>
      <c r="E1210" t="s">
        <v>891</v>
      </c>
    </row>
    <row r="1211" spans="1:5" x14ac:dyDescent="0.25">
      <c r="A1211" t="str">
        <f t="shared" si="304"/>
        <v>GUID-12EA0117-D909-4322-AB1F-572A4A321A92</v>
      </c>
      <c r="B1211" t="str">
        <f t="shared" si="305"/>
        <v>To create curves by entering information</v>
      </c>
      <c r="C1211" t="s">
        <v>67</v>
      </c>
      <c r="E1211" t="s">
        <v>1235</v>
      </c>
    </row>
    <row r="1212" spans="1:5" x14ac:dyDescent="0.25">
      <c r="A1212" t="str">
        <f t="shared" si="304"/>
        <v>GUID-12EA0117-D909-4322-AB1F-572A4A321A92</v>
      </c>
      <c r="B1212" t="str">
        <f t="shared" si="305"/>
        <v>To create curves by entering information</v>
      </c>
      <c r="C1212" t="s">
        <v>67</v>
      </c>
      <c r="E1212" t="s">
        <v>1236</v>
      </c>
    </row>
    <row r="1213" spans="1:5" x14ac:dyDescent="0.25">
      <c r="A1213" t="str">
        <f t="shared" si="304"/>
        <v>GUID-12EA0117-D909-4322-AB1F-572A4A321A92</v>
      </c>
      <c r="B1213" t="str">
        <f t="shared" si="305"/>
        <v>To create curves by entering information</v>
      </c>
      <c r="C1213" t="s">
        <v>67</v>
      </c>
      <c r="E1213" t="s">
        <v>1237</v>
      </c>
    </row>
    <row r="1214" spans="1:5" x14ac:dyDescent="0.25">
      <c r="A1214" t="str">
        <f t="shared" si="304"/>
        <v>GUID-12EA0117-D909-4322-AB1F-572A4A321A92</v>
      </c>
      <c r="B1214" t="str">
        <f t="shared" si="305"/>
        <v>To create curves by entering information</v>
      </c>
      <c r="C1214" t="s">
        <v>67</v>
      </c>
      <c r="E1214" t="s">
        <v>1238</v>
      </c>
    </row>
    <row r="1215" spans="1:5" x14ac:dyDescent="0.25">
      <c r="A1215" t="str">
        <f t="shared" si="304"/>
        <v>GUID-12EA0117-D909-4322-AB1F-572A4A321A92</v>
      </c>
      <c r="B1215" t="str">
        <f t="shared" si="305"/>
        <v>To create curves by entering information</v>
      </c>
      <c r="C1215" t="s">
        <v>67</v>
      </c>
      <c r="E1215" t="s">
        <v>1239</v>
      </c>
    </row>
    <row r="1216" spans="1:5" x14ac:dyDescent="0.25">
      <c r="A1216" t="str">
        <f t="shared" si="304"/>
        <v>GUID-12EA0117-D909-4322-AB1F-572A4A321A92</v>
      </c>
      <c r="B1216" t="str">
        <f t="shared" si="305"/>
        <v>To create curves by entering information</v>
      </c>
      <c r="C1216" t="s">
        <v>67</v>
      </c>
      <c r="E1216" t="s">
        <v>1240</v>
      </c>
    </row>
    <row r="1217" spans="1:5" x14ac:dyDescent="0.25">
      <c r="A1217" t="str">
        <f t="shared" si="304"/>
        <v>GUID-12EA0117-D909-4322-AB1F-572A4A321A92</v>
      </c>
      <c r="B1217" t="str">
        <f t="shared" si="305"/>
        <v>To create curves by entering information</v>
      </c>
      <c r="C1217" t="s">
        <v>67</v>
      </c>
      <c r="E1217" t="s">
        <v>343</v>
      </c>
    </row>
    <row r="1218" spans="1:5" x14ac:dyDescent="0.25">
      <c r="A1218" s="3" t="s">
        <v>1241</v>
      </c>
      <c r="B1218" t="s">
        <v>1242</v>
      </c>
    </row>
    <row r="1219" spans="1:5" x14ac:dyDescent="0.25">
      <c r="A1219" t="str">
        <f t="shared" ref="A1219:A1225" si="306">A1218</f>
        <v>GUID-AE86EBD0-D567-4FEB-A661-F0B4F75C5901</v>
      </c>
      <c r="B1219" t="str">
        <f t="shared" ref="B1219:B1225" si="307">B1218</f>
        <v>Function</v>
      </c>
      <c r="C1219" t="s">
        <v>67</v>
      </c>
      <c r="D1219" t="s">
        <v>1233</v>
      </c>
      <c r="E1219" t="s">
        <v>1243</v>
      </c>
    </row>
    <row r="1220" spans="1:5" x14ac:dyDescent="0.25">
      <c r="A1220" t="str">
        <f t="shared" si="306"/>
        <v>GUID-AE86EBD0-D567-4FEB-A661-F0B4F75C5901</v>
      </c>
      <c r="B1220" t="str">
        <f t="shared" si="307"/>
        <v>Function</v>
      </c>
      <c r="C1220" t="s">
        <v>67</v>
      </c>
      <c r="E1220" t="s">
        <v>1244</v>
      </c>
    </row>
    <row r="1221" spans="1:5" x14ac:dyDescent="0.25">
      <c r="A1221" t="str">
        <f t="shared" si="306"/>
        <v>GUID-AE86EBD0-D567-4FEB-A661-F0B4F75C5901</v>
      </c>
      <c r="B1221" t="str">
        <f t="shared" si="307"/>
        <v>Function</v>
      </c>
      <c r="C1221" t="s">
        <v>67</v>
      </c>
      <c r="E1221" t="s">
        <v>1245</v>
      </c>
    </row>
    <row r="1222" spans="1:5" x14ac:dyDescent="0.25">
      <c r="A1222" t="str">
        <f t="shared" si="306"/>
        <v>GUID-AE86EBD0-D567-4FEB-A661-F0B4F75C5901</v>
      </c>
      <c r="B1222" t="str">
        <f t="shared" si="307"/>
        <v>Function</v>
      </c>
      <c r="C1222" t="s">
        <v>67</v>
      </c>
      <c r="E1222" t="s">
        <v>1246</v>
      </c>
    </row>
    <row r="1223" spans="1:5" x14ac:dyDescent="0.25">
      <c r="A1223" t="str">
        <f t="shared" si="306"/>
        <v>GUID-AE86EBD0-D567-4FEB-A661-F0B4F75C5901</v>
      </c>
      <c r="B1223" t="str">
        <f t="shared" si="307"/>
        <v>Function</v>
      </c>
      <c r="C1223" t="s">
        <v>67</v>
      </c>
      <c r="E1223" t="s">
        <v>1247</v>
      </c>
    </row>
    <row r="1224" spans="1:5" x14ac:dyDescent="0.25">
      <c r="A1224" t="str">
        <f t="shared" si="306"/>
        <v>GUID-AE86EBD0-D567-4FEB-A661-F0B4F75C5901</v>
      </c>
      <c r="B1224" t="str">
        <f t="shared" si="307"/>
        <v>Function</v>
      </c>
      <c r="C1224" t="s">
        <v>67</v>
      </c>
      <c r="E1224" t="s">
        <v>1248</v>
      </c>
    </row>
    <row r="1225" spans="1:5" x14ac:dyDescent="0.25">
      <c r="A1225" t="str">
        <f t="shared" si="306"/>
        <v>GUID-AE86EBD0-D567-4FEB-A661-F0B4F75C5901</v>
      </c>
      <c r="B1225" t="str">
        <f t="shared" si="307"/>
        <v>Function</v>
      </c>
      <c r="C1225" t="s">
        <v>67</v>
      </c>
      <c r="E1225" t="s">
        <v>1219</v>
      </c>
    </row>
    <row r="1226" spans="1:5" x14ac:dyDescent="0.25">
      <c r="A1226" s="3" t="s">
        <v>1249</v>
      </c>
      <c r="B1226" t="s">
        <v>1250</v>
      </c>
    </row>
    <row r="1227" spans="1:5" x14ac:dyDescent="0.25">
      <c r="A1227" t="str">
        <f t="shared" ref="A1227:A1234" si="308">A1226</f>
        <v>GUID-456A9967-5156-422A-A63B-A5210B25E546</v>
      </c>
      <c r="B1227" t="str">
        <f t="shared" ref="B1227:B1234" si="309">B1226</f>
        <v>Functions dialog</v>
      </c>
      <c r="C1227" t="s">
        <v>67</v>
      </c>
      <c r="D1227" t="s">
        <v>1251</v>
      </c>
      <c r="E1227" t="s">
        <v>1244</v>
      </c>
    </row>
    <row r="1228" spans="1:5" x14ac:dyDescent="0.25">
      <c r="A1228" t="str">
        <f t="shared" si="308"/>
        <v>GUID-456A9967-5156-422A-A63B-A5210B25E546</v>
      </c>
      <c r="B1228" t="str">
        <f t="shared" si="309"/>
        <v>Functions dialog</v>
      </c>
      <c r="C1228" t="s">
        <v>67</v>
      </c>
      <c r="D1228" t="s">
        <v>1252</v>
      </c>
      <c r="E1228" t="s">
        <v>1244</v>
      </c>
    </row>
    <row r="1229" spans="1:5" x14ac:dyDescent="0.25">
      <c r="A1229" t="str">
        <f t="shared" si="308"/>
        <v>GUID-456A9967-5156-422A-A63B-A5210B25E546</v>
      </c>
      <c r="B1229" t="str">
        <f t="shared" si="309"/>
        <v>Functions dialog</v>
      </c>
      <c r="C1229" t="s">
        <v>67</v>
      </c>
      <c r="D1229" t="s">
        <v>1253</v>
      </c>
      <c r="E1229" t="s">
        <v>1245</v>
      </c>
    </row>
    <row r="1230" spans="1:5" x14ac:dyDescent="0.25">
      <c r="A1230" t="str">
        <f t="shared" si="308"/>
        <v>GUID-456A9967-5156-422A-A63B-A5210B25E546</v>
      </c>
      <c r="B1230" t="str">
        <f t="shared" si="309"/>
        <v>Functions dialog</v>
      </c>
      <c r="C1230" t="s">
        <v>67</v>
      </c>
      <c r="D1230" t="s">
        <v>1254</v>
      </c>
      <c r="E1230" t="s">
        <v>1246</v>
      </c>
    </row>
    <row r="1231" spans="1:5" x14ac:dyDescent="0.25">
      <c r="A1231" t="str">
        <f t="shared" si="308"/>
        <v>GUID-456A9967-5156-422A-A63B-A5210B25E546</v>
      </c>
      <c r="B1231" t="str">
        <f t="shared" si="309"/>
        <v>Functions dialog</v>
      </c>
      <c r="C1231" t="s">
        <v>67</v>
      </c>
      <c r="D1231" t="s">
        <v>1255</v>
      </c>
      <c r="E1231" t="s">
        <v>1247</v>
      </c>
    </row>
    <row r="1232" spans="1:5" x14ac:dyDescent="0.25">
      <c r="A1232" t="str">
        <f t="shared" si="308"/>
        <v>GUID-456A9967-5156-422A-A63B-A5210B25E546</v>
      </c>
      <c r="B1232" t="str">
        <f t="shared" si="309"/>
        <v>Functions dialog</v>
      </c>
      <c r="C1232" t="s">
        <v>67</v>
      </c>
      <c r="D1232" t="s">
        <v>1256</v>
      </c>
      <c r="E1232" t="s">
        <v>1248</v>
      </c>
    </row>
    <row r="1233" spans="1:5" x14ac:dyDescent="0.25">
      <c r="A1233" t="str">
        <f t="shared" si="308"/>
        <v>GUID-456A9967-5156-422A-A63B-A5210B25E546</v>
      </c>
      <c r="B1233" t="str">
        <f t="shared" si="309"/>
        <v>Functions dialog</v>
      </c>
      <c r="C1233" t="s">
        <v>67</v>
      </c>
      <c r="D1233" t="s">
        <v>1257</v>
      </c>
      <c r="E1233" t="s">
        <v>1258</v>
      </c>
    </row>
    <row r="1234" spans="1:5" x14ac:dyDescent="0.25">
      <c r="A1234" t="str">
        <f t="shared" si="308"/>
        <v>GUID-456A9967-5156-422A-A63B-A5210B25E546</v>
      </c>
      <c r="B1234" t="str">
        <f t="shared" si="309"/>
        <v>Functions dialog</v>
      </c>
      <c r="C1234" t="s">
        <v>67</v>
      </c>
      <c r="D1234" t="s">
        <v>1242</v>
      </c>
      <c r="E1234" t="s">
        <v>1234</v>
      </c>
    </row>
    <row r="1235" spans="1:5" x14ac:dyDescent="0.25">
      <c r="A1235" s="3" t="s">
        <v>1259</v>
      </c>
      <c r="B1235" t="s">
        <v>1260</v>
      </c>
    </row>
    <row r="1236" spans="1:5" x14ac:dyDescent="0.25">
      <c r="A1236" t="str">
        <f>A1235</f>
        <v>GUID-D1331FF7-45FE-4490-A455-08D3C236A7FE</v>
      </c>
      <c r="B1236" t="str">
        <f>B1235</f>
        <v>y = F(x) and x = F(y)</v>
      </c>
      <c r="C1236" t="s">
        <v>67</v>
      </c>
      <c r="D1236" t="s">
        <v>1242</v>
      </c>
      <c r="E1236" t="s">
        <v>1234</v>
      </c>
    </row>
    <row r="1237" spans="1:5" x14ac:dyDescent="0.25">
      <c r="A1237" s="3" t="s">
        <v>1261</v>
      </c>
      <c r="B1237" t="s">
        <v>1262</v>
      </c>
    </row>
    <row r="1238" spans="1:5" x14ac:dyDescent="0.25">
      <c r="A1238" t="str">
        <f>A1237</f>
        <v>GUID-E0E46394-7666-4890-B72F-F67307D5F3CF</v>
      </c>
      <c r="B1238" t="str">
        <f>B1237</f>
        <v>r = F(a)</v>
      </c>
      <c r="C1238" t="s">
        <v>67</v>
      </c>
      <c r="D1238" t="s">
        <v>1242</v>
      </c>
      <c r="E1238" t="s">
        <v>1234</v>
      </c>
    </row>
    <row r="1239" spans="1:5" x14ac:dyDescent="0.25">
      <c r="A1239" s="3" t="s">
        <v>1263</v>
      </c>
      <c r="B1239" t="s">
        <v>1264</v>
      </c>
    </row>
    <row r="1240" spans="1:5" x14ac:dyDescent="0.25">
      <c r="A1240" t="str">
        <f t="shared" ref="A1240:A1241" si="310">A1239</f>
        <v>GUID-BED4C7BE-C36B-4BCC-8008-8671E8330E2D</v>
      </c>
      <c r="B1240" t="str">
        <f t="shared" ref="B1240:B1241" si="311">B1239</f>
        <v>x = F(t), y = G(t)</v>
      </c>
      <c r="C1240" t="s">
        <v>67</v>
      </c>
      <c r="D1240" t="s">
        <v>1265</v>
      </c>
      <c r="E1240" t="s">
        <v>1237</v>
      </c>
    </row>
    <row r="1241" spans="1:5" x14ac:dyDescent="0.25">
      <c r="A1241" t="str">
        <f t="shared" si="310"/>
        <v>GUID-BED4C7BE-C36B-4BCC-8008-8671E8330E2D</v>
      </c>
      <c r="B1241" t="str">
        <f t="shared" si="311"/>
        <v>x = F(t), y = G(t)</v>
      </c>
      <c r="C1241" t="s">
        <v>67</v>
      </c>
      <c r="D1241" t="s">
        <v>1242</v>
      </c>
      <c r="E1241" t="s">
        <v>1234</v>
      </c>
    </row>
    <row r="1242" spans="1:5" x14ac:dyDescent="0.25">
      <c r="A1242" s="3" t="s">
        <v>1266</v>
      </c>
      <c r="B1242" t="s">
        <v>1267</v>
      </c>
    </row>
    <row r="1243" spans="1:5" x14ac:dyDescent="0.25">
      <c r="A1243" t="str">
        <f>A1242</f>
        <v>GUID-0AC23B1C-AFB0-4372-8883-2643DAE5FE1B</v>
      </c>
      <c r="B1243" t="str">
        <f>B1242</f>
        <v>r = F(a), z = G(a)</v>
      </c>
      <c r="C1243" t="s">
        <v>67</v>
      </c>
      <c r="D1243" t="s">
        <v>1242</v>
      </c>
      <c r="E1243" t="s">
        <v>1234</v>
      </c>
    </row>
    <row r="1244" spans="1:5" x14ac:dyDescent="0.25">
      <c r="A1244" s="3" t="s">
        <v>1268</v>
      </c>
      <c r="B1244" t="s">
        <v>1269</v>
      </c>
    </row>
    <row r="1245" spans="1:5" x14ac:dyDescent="0.25">
      <c r="A1245" t="str">
        <f>A1244</f>
        <v>GUID-AB77366B-C968-48F5-8637-EF8F249CF441</v>
      </c>
      <c r="B1245" t="str">
        <f>B1244</f>
        <v>x = F(t), y = G(t), z = H(t)</v>
      </c>
      <c r="C1245" t="s">
        <v>67</v>
      </c>
      <c r="D1245" t="s">
        <v>1242</v>
      </c>
      <c r="E1245" t="s">
        <v>1234</v>
      </c>
    </row>
    <row r="1246" spans="1:5" x14ac:dyDescent="0.25">
      <c r="A1246" s="3" t="s">
        <v>1270</v>
      </c>
      <c r="B1246" t="s">
        <v>890</v>
      </c>
    </row>
    <row r="1247" spans="1:5" x14ac:dyDescent="0.25">
      <c r="A1247" t="str">
        <f t="shared" ref="A1247:A1252" si="312">A1246</f>
        <v>GUID-AC4B6BA8-C2E2-4A8A-BE04-B60AF9FB3DFA</v>
      </c>
      <c r="B1247" t="str">
        <f t="shared" ref="B1247:B1252" si="313">B1246</f>
        <v>Cams</v>
      </c>
      <c r="C1247" t="s">
        <v>67</v>
      </c>
      <c r="D1247" t="s">
        <v>1271</v>
      </c>
      <c r="E1247" t="s">
        <v>803</v>
      </c>
    </row>
    <row r="1248" spans="1:5" x14ac:dyDescent="0.25">
      <c r="A1248" t="str">
        <f t="shared" si="312"/>
        <v>GUID-AC4B6BA8-C2E2-4A8A-BE04-B60AF9FB3DFA</v>
      </c>
      <c r="B1248" t="str">
        <f t="shared" si="313"/>
        <v>Cams</v>
      </c>
      <c r="C1248" t="s">
        <v>67</v>
      </c>
      <c r="D1248" t="s">
        <v>1272</v>
      </c>
      <c r="E1248" t="s">
        <v>872</v>
      </c>
    </row>
    <row r="1249" spans="1:5" x14ac:dyDescent="0.25">
      <c r="A1249" t="str">
        <f t="shared" si="312"/>
        <v>GUID-AC4B6BA8-C2E2-4A8A-BE04-B60AF9FB3DFA</v>
      </c>
      <c r="B1249" t="str">
        <f t="shared" si="313"/>
        <v>Cams</v>
      </c>
      <c r="C1249" t="s">
        <v>67</v>
      </c>
      <c r="D1249" t="s">
        <v>1233</v>
      </c>
      <c r="E1249" t="s">
        <v>1273</v>
      </c>
    </row>
    <row r="1250" spans="1:5" x14ac:dyDescent="0.25">
      <c r="A1250" t="str">
        <f t="shared" si="312"/>
        <v>GUID-AC4B6BA8-C2E2-4A8A-BE04-B60AF9FB3DFA</v>
      </c>
      <c r="B1250" t="str">
        <f t="shared" si="313"/>
        <v>Cams</v>
      </c>
      <c r="C1250" t="s">
        <v>67</v>
      </c>
      <c r="E1250" t="s">
        <v>1274</v>
      </c>
    </row>
    <row r="1251" spans="1:5" x14ac:dyDescent="0.25">
      <c r="A1251" t="str">
        <f t="shared" si="312"/>
        <v>GUID-AC4B6BA8-C2E2-4A8A-BE04-B60AF9FB3DFA</v>
      </c>
      <c r="B1251" t="str">
        <f t="shared" si="313"/>
        <v>Cams</v>
      </c>
      <c r="C1251" t="s">
        <v>67</v>
      </c>
      <c r="E1251" t="s">
        <v>1275</v>
      </c>
    </row>
    <row r="1252" spans="1:5" x14ac:dyDescent="0.25">
      <c r="A1252" t="str">
        <f t="shared" si="312"/>
        <v>GUID-AC4B6BA8-C2E2-4A8A-BE04-B60AF9FB3DFA</v>
      </c>
      <c r="B1252" t="str">
        <f t="shared" si="313"/>
        <v>Cams</v>
      </c>
      <c r="C1252" t="s">
        <v>67</v>
      </c>
      <c r="E1252" t="s">
        <v>1219</v>
      </c>
    </row>
    <row r="1253" spans="1:5" x14ac:dyDescent="0.25">
      <c r="A1253" s="3" t="s">
        <v>1276</v>
      </c>
      <c r="B1253" t="s">
        <v>1277</v>
      </c>
    </row>
    <row r="1254" spans="1:5" x14ac:dyDescent="0.25">
      <c r="A1254" t="str">
        <f t="shared" ref="A1254:A1255" si="314">A1253</f>
        <v>GUID-07A0BD50-8D1F-443B-A76C-409BF6158A27</v>
      </c>
      <c r="B1254" t="str">
        <f t="shared" ref="B1254:B1255" si="315">B1253</f>
        <v>General tab</v>
      </c>
      <c r="C1254" t="s">
        <v>67</v>
      </c>
      <c r="D1254" t="s">
        <v>1278</v>
      </c>
      <c r="E1254" t="s">
        <v>872</v>
      </c>
    </row>
    <row r="1255" spans="1:5" x14ac:dyDescent="0.25">
      <c r="A1255" t="str">
        <f t="shared" si="314"/>
        <v>GUID-07A0BD50-8D1F-443B-A76C-409BF6158A27</v>
      </c>
      <c r="B1255" t="str">
        <f t="shared" si="315"/>
        <v>General tab</v>
      </c>
      <c r="C1255" t="s">
        <v>67</v>
      </c>
      <c r="D1255" t="s">
        <v>890</v>
      </c>
      <c r="E1255" t="s">
        <v>891</v>
      </c>
    </row>
    <row r="1256" spans="1:5" x14ac:dyDescent="0.25">
      <c r="A1256" s="3" t="s">
        <v>1279</v>
      </c>
      <c r="B1256" t="s">
        <v>1280</v>
      </c>
    </row>
    <row r="1257" spans="1:5" x14ac:dyDescent="0.25">
      <c r="A1257" t="str">
        <f t="shared" ref="A1257:A1259" si="316">A1256</f>
        <v>GUID-EDFB83CF-39D8-4B06-8E7D-6EE5960715A5</v>
      </c>
      <c r="B1257" t="str">
        <f t="shared" ref="B1257:B1259" si="317">B1256</f>
        <v>Roller tab</v>
      </c>
      <c r="C1257" t="s">
        <v>67</v>
      </c>
      <c r="D1257" t="s">
        <v>1281</v>
      </c>
      <c r="E1257" t="s">
        <v>1282</v>
      </c>
    </row>
    <row r="1258" spans="1:5" x14ac:dyDescent="0.25">
      <c r="A1258" t="str">
        <f t="shared" si="316"/>
        <v>GUID-EDFB83CF-39D8-4B06-8E7D-6EE5960715A5</v>
      </c>
      <c r="B1258" t="str">
        <f t="shared" si="317"/>
        <v>Roller tab</v>
      </c>
      <c r="C1258" t="s">
        <v>67</v>
      </c>
      <c r="D1258" t="s">
        <v>890</v>
      </c>
      <c r="E1258" t="s">
        <v>1282</v>
      </c>
    </row>
    <row r="1259" spans="1:5" x14ac:dyDescent="0.25">
      <c r="A1259" t="str">
        <f t="shared" si="316"/>
        <v>GUID-EDFB83CF-39D8-4B06-8E7D-6EE5960715A5</v>
      </c>
      <c r="B1259" t="str">
        <f t="shared" si="317"/>
        <v>Roller tab</v>
      </c>
      <c r="C1259" t="s">
        <v>67</v>
      </c>
      <c r="E1259" t="s">
        <v>891</v>
      </c>
    </row>
    <row r="1260" spans="1:5" x14ac:dyDescent="0.25">
      <c r="A1260" s="3" t="s">
        <v>1283</v>
      </c>
      <c r="B1260" t="s">
        <v>1284</v>
      </c>
    </row>
    <row r="1261" spans="1:5" x14ac:dyDescent="0.25">
      <c r="A1261" t="str">
        <f>A1260</f>
        <v>GUID-700B0AC0-4D46-4A50-AB86-23FBB6373552</v>
      </c>
      <c r="B1261" t="str">
        <f>B1260</f>
        <v>Cam performance at high speeds</v>
      </c>
      <c r="C1261" t="s">
        <v>67</v>
      </c>
      <c r="D1261" t="s">
        <v>1280</v>
      </c>
      <c r="E1261" t="s">
        <v>1274</v>
      </c>
    </row>
    <row r="1262" spans="1:5" x14ac:dyDescent="0.25">
      <c r="A1262" s="3" t="s">
        <v>1285</v>
      </c>
      <c r="B1262" t="s">
        <v>1286</v>
      </c>
    </row>
    <row r="1263" spans="1:5" x14ac:dyDescent="0.25">
      <c r="A1263" t="str">
        <f t="shared" ref="A1263:A1266" si="318">A1262</f>
        <v>GUID-50285162-5AC6-48BB-82F2-858EA67802BA</v>
      </c>
      <c r="B1263" t="str">
        <f t="shared" ref="B1263:B1266" si="319">B1262</f>
        <v>Segments tab</v>
      </c>
      <c r="C1263" t="s">
        <v>67</v>
      </c>
      <c r="D1263" t="s">
        <v>1287</v>
      </c>
      <c r="E1263" t="s">
        <v>1288</v>
      </c>
    </row>
    <row r="1264" spans="1:5" x14ac:dyDescent="0.25">
      <c r="A1264" t="str">
        <f t="shared" si="318"/>
        <v>GUID-50285162-5AC6-48BB-82F2-858EA67802BA</v>
      </c>
      <c r="B1264" t="str">
        <f t="shared" si="319"/>
        <v>Segments tab</v>
      </c>
      <c r="C1264" t="s">
        <v>67</v>
      </c>
      <c r="D1264" t="s">
        <v>1287</v>
      </c>
      <c r="E1264" t="s">
        <v>1288</v>
      </c>
    </row>
    <row r="1265" spans="1:5" x14ac:dyDescent="0.25">
      <c r="A1265" t="str">
        <f t="shared" si="318"/>
        <v>GUID-50285162-5AC6-48BB-82F2-858EA67802BA</v>
      </c>
      <c r="B1265" t="str">
        <f t="shared" si="319"/>
        <v>Segments tab</v>
      </c>
      <c r="C1265" t="s">
        <v>67</v>
      </c>
      <c r="D1265" t="s">
        <v>890</v>
      </c>
      <c r="E1265" t="s">
        <v>1288</v>
      </c>
    </row>
    <row r="1266" spans="1:5" x14ac:dyDescent="0.25">
      <c r="A1266" t="str">
        <f t="shared" si="318"/>
        <v>GUID-50285162-5AC6-48BB-82F2-858EA67802BA</v>
      </c>
      <c r="B1266" t="str">
        <f t="shared" si="319"/>
        <v>Segments tab</v>
      </c>
      <c r="C1266" t="s">
        <v>67</v>
      </c>
      <c r="E1266" t="s">
        <v>891</v>
      </c>
    </row>
    <row r="1267" spans="1:5" x14ac:dyDescent="0.25">
      <c r="A1267" s="3" t="s">
        <v>1289</v>
      </c>
      <c r="B1267" t="s">
        <v>1290</v>
      </c>
    </row>
    <row r="1268" spans="1:5" x14ac:dyDescent="0.25">
      <c r="A1268" t="str">
        <f t="shared" ref="A1268:A1270" si="320">A1267</f>
        <v>GUID-20F121E4-9686-4BCC-968D-D9A53682F945</v>
      </c>
      <c r="B1268" t="str">
        <f t="shared" ref="B1268:B1270" si="321">B1267</f>
        <v>Edit cam segment</v>
      </c>
      <c r="C1268" t="s">
        <v>67</v>
      </c>
      <c r="D1268" t="s">
        <v>1291</v>
      </c>
      <c r="E1268" t="s">
        <v>1273</v>
      </c>
    </row>
    <row r="1269" spans="1:5" x14ac:dyDescent="0.25">
      <c r="A1269" t="str">
        <f t="shared" si="320"/>
        <v>GUID-20F121E4-9686-4BCC-968D-D9A53682F945</v>
      </c>
      <c r="B1269" t="str">
        <f t="shared" si="321"/>
        <v>Edit cam segment</v>
      </c>
      <c r="C1269" t="s">
        <v>67</v>
      </c>
      <c r="D1269" t="s">
        <v>1292</v>
      </c>
      <c r="E1269" t="s">
        <v>1273</v>
      </c>
    </row>
    <row r="1270" spans="1:5" x14ac:dyDescent="0.25">
      <c r="A1270" t="str">
        <f t="shared" si="320"/>
        <v>GUID-20F121E4-9686-4BCC-968D-D9A53682F945</v>
      </c>
      <c r="B1270" t="str">
        <f t="shared" si="321"/>
        <v>Edit cam segment</v>
      </c>
      <c r="C1270" t="s">
        <v>67</v>
      </c>
      <c r="D1270" t="s">
        <v>1286</v>
      </c>
      <c r="E1270" t="s">
        <v>1275</v>
      </c>
    </row>
    <row r="1271" spans="1:5" x14ac:dyDescent="0.25">
      <c r="A1271" s="3" t="s">
        <v>1293</v>
      </c>
      <c r="B1271" t="s">
        <v>1294</v>
      </c>
    </row>
    <row r="1272" spans="1:5" x14ac:dyDescent="0.25">
      <c r="A1272" t="str">
        <f>A1271</f>
        <v>GUID-4BCFE1F8-59F9-4DB6-A10C-861C633A0EB8</v>
      </c>
      <c r="B1272" t="str">
        <f>B1271</f>
        <v>Splines</v>
      </c>
      <c r="C1272" t="s">
        <v>67</v>
      </c>
      <c r="D1272" t="s">
        <v>1233</v>
      </c>
      <c r="E1272" t="s">
        <v>1219</v>
      </c>
    </row>
    <row r="1273" spans="1:5" x14ac:dyDescent="0.25">
      <c r="A1273" s="3" t="s">
        <v>1295</v>
      </c>
      <c r="B1273" t="s">
        <v>1296</v>
      </c>
    </row>
    <row r="1274" spans="1:5" x14ac:dyDescent="0.25">
      <c r="A1274" t="str">
        <f t="shared" ref="A1274:A1281" si="322">A1273</f>
        <v>GUID-E1ABA199-DBC5-4EB3-94B8-C792699D3D0A</v>
      </c>
      <c r="B1274" t="str">
        <f t="shared" ref="B1274:B1281" si="323">B1273</f>
        <v>Text</v>
      </c>
      <c r="C1274" t="s">
        <v>67</v>
      </c>
      <c r="D1274" t="s">
        <v>1297</v>
      </c>
      <c r="E1274" t="s">
        <v>1298</v>
      </c>
    </row>
    <row r="1275" spans="1:5" x14ac:dyDescent="0.25">
      <c r="A1275" t="str">
        <f t="shared" si="322"/>
        <v>GUID-E1ABA199-DBC5-4EB3-94B8-C792699D3D0A</v>
      </c>
      <c r="B1275" t="str">
        <f t="shared" si="323"/>
        <v>Text</v>
      </c>
      <c r="C1275" t="s">
        <v>67</v>
      </c>
      <c r="E1275" t="s">
        <v>1299</v>
      </c>
    </row>
    <row r="1276" spans="1:5" x14ac:dyDescent="0.25">
      <c r="A1276" t="str">
        <f t="shared" si="322"/>
        <v>GUID-E1ABA199-DBC5-4EB3-94B8-C792699D3D0A</v>
      </c>
      <c r="B1276" t="str">
        <f t="shared" si="323"/>
        <v>Text</v>
      </c>
      <c r="C1276" t="s">
        <v>67</v>
      </c>
      <c r="E1276" t="s">
        <v>1300</v>
      </c>
    </row>
    <row r="1277" spans="1:5" x14ac:dyDescent="0.25">
      <c r="A1277" t="str">
        <f t="shared" si="322"/>
        <v>GUID-E1ABA199-DBC5-4EB3-94B8-C792699D3D0A</v>
      </c>
      <c r="B1277" t="str">
        <f t="shared" si="323"/>
        <v>Text</v>
      </c>
      <c r="C1277" t="s">
        <v>67</v>
      </c>
      <c r="E1277" t="s">
        <v>1301</v>
      </c>
    </row>
    <row r="1278" spans="1:5" x14ac:dyDescent="0.25">
      <c r="A1278" t="str">
        <f t="shared" si="322"/>
        <v>GUID-E1ABA199-DBC5-4EB3-94B8-C792699D3D0A</v>
      </c>
      <c r="B1278" t="str">
        <f t="shared" si="323"/>
        <v>Text</v>
      </c>
      <c r="C1278" t="s">
        <v>67</v>
      </c>
      <c r="D1278" t="s">
        <v>1233</v>
      </c>
      <c r="E1278" t="s">
        <v>1299</v>
      </c>
    </row>
    <row r="1279" spans="1:5" x14ac:dyDescent="0.25">
      <c r="A1279" t="str">
        <f t="shared" si="322"/>
        <v>GUID-E1ABA199-DBC5-4EB3-94B8-C792699D3D0A</v>
      </c>
      <c r="B1279" t="str">
        <f t="shared" si="323"/>
        <v>Text</v>
      </c>
      <c r="C1279" t="s">
        <v>67</v>
      </c>
      <c r="E1279" t="s">
        <v>1300</v>
      </c>
    </row>
    <row r="1280" spans="1:5" x14ac:dyDescent="0.25">
      <c r="A1280" t="str">
        <f t="shared" si="322"/>
        <v>GUID-E1ABA199-DBC5-4EB3-94B8-C792699D3D0A</v>
      </c>
      <c r="B1280" t="str">
        <f t="shared" si="323"/>
        <v>Text</v>
      </c>
      <c r="C1280" t="s">
        <v>67</v>
      </c>
      <c r="E1280" t="s">
        <v>1301</v>
      </c>
    </row>
    <row r="1281" spans="1:5" x14ac:dyDescent="0.25">
      <c r="A1281" t="str">
        <f t="shared" si="322"/>
        <v>GUID-E1ABA199-DBC5-4EB3-94B8-C792699D3D0A</v>
      </c>
      <c r="B1281" t="str">
        <f t="shared" si="323"/>
        <v>Text</v>
      </c>
      <c r="C1281" t="s">
        <v>67</v>
      </c>
      <c r="E1281" t="s">
        <v>1219</v>
      </c>
    </row>
    <row r="1282" spans="1:5" x14ac:dyDescent="0.25">
      <c r="A1282" s="3" t="s">
        <v>1302</v>
      </c>
      <c r="B1282" t="s">
        <v>1303</v>
      </c>
    </row>
    <row r="1283" spans="1:5" x14ac:dyDescent="0.25">
      <c r="A1283" t="str">
        <f>A1282</f>
        <v>GUID-5AEE775C-6D08-480C-9B99-2D3489EAEE2A</v>
      </c>
      <c r="B1283" t="str">
        <f>B1282</f>
        <v>Linear text</v>
      </c>
      <c r="C1283" t="s">
        <v>67</v>
      </c>
      <c r="D1283" t="s">
        <v>1296</v>
      </c>
      <c r="E1283" t="s">
        <v>1236</v>
      </c>
    </row>
    <row r="1284" spans="1:5" x14ac:dyDescent="0.25">
      <c r="A1284" s="3" t="s">
        <v>1304</v>
      </c>
      <c r="B1284" t="s">
        <v>1305</v>
      </c>
    </row>
    <row r="1285" spans="1:5" x14ac:dyDescent="0.25">
      <c r="A1285" t="str">
        <f>A1284</f>
        <v>GUID-0A3ECE0A-7419-45FA-9B80-AB72225DFB30</v>
      </c>
      <c r="B1285" t="str">
        <f>B1284</f>
        <v>Circular text</v>
      </c>
      <c r="C1285" t="s">
        <v>67</v>
      </c>
      <c r="D1285" t="s">
        <v>1296</v>
      </c>
      <c r="E1285" t="s">
        <v>1236</v>
      </c>
    </row>
    <row r="1286" spans="1:5" x14ac:dyDescent="0.25">
      <c r="A1286" s="3" t="s">
        <v>1306</v>
      </c>
      <c r="B1286" t="s">
        <v>1307</v>
      </c>
    </row>
    <row r="1287" spans="1:5" x14ac:dyDescent="0.25">
      <c r="A1287" t="str">
        <f>A1286</f>
        <v>GUID-7F1E128F-95E7-42CD-878D-F4DFC9460C45</v>
      </c>
      <c r="B1287" t="str">
        <f>B1286</f>
        <v>Curve text</v>
      </c>
      <c r="C1287" t="s">
        <v>67</v>
      </c>
      <c r="D1287" t="s">
        <v>1296</v>
      </c>
      <c r="E1287" t="s">
        <v>1236</v>
      </c>
    </row>
    <row r="1288" spans="1:5" x14ac:dyDescent="0.25">
      <c r="A1288" s="3" t="s">
        <v>1308</v>
      </c>
      <c r="B1288" t="s">
        <v>1309</v>
      </c>
    </row>
    <row r="1289" spans="1:5" x14ac:dyDescent="0.25">
      <c r="A1289" t="str">
        <f>A1288</f>
        <v>GUID-B0F81ACB-2B35-4F22-9E20-8EC4B84371A9</v>
      </c>
      <c r="B1289" t="str">
        <f>B1288</f>
        <v>Ellipse</v>
      </c>
      <c r="C1289" t="s">
        <v>67</v>
      </c>
      <c r="D1289" t="s">
        <v>1233</v>
      </c>
      <c r="E1289" t="s">
        <v>1219</v>
      </c>
    </row>
    <row r="1290" spans="1:5" x14ac:dyDescent="0.25">
      <c r="A1290" s="3" t="s">
        <v>1310</v>
      </c>
      <c r="B1290" t="s">
        <v>1311</v>
      </c>
    </row>
    <row r="1291" spans="1:5" x14ac:dyDescent="0.25">
      <c r="A1291" t="str">
        <f>A1290</f>
        <v>GUID-209E7970-6062-4005-91D7-9AE4E2F7F653</v>
      </c>
      <c r="B1291" t="str">
        <f>B1290</f>
        <v>Rectangle</v>
      </c>
      <c r="C1291" t="s">
        <v>67</v>
      </c>
      <c r="D1291" t="s">
        <v>1233</v>
      </c>
      <c r="E1291" t="s">
        <v>1219</v>
      </c>
    </row>
    <row r="1292" spans="1:5" x14ac:dyDescent="0.25">
      <c r="A1292" s="3" t="s">
        <v>1312</v>
      </c>
      <c r="B1292" t="s">
        <v>1313</v>
      </c>
    </row>
    <row r="1293" spans="1:5" x14ac:dyDescent="0.25">
      <c r="A1293" t="str">
        <f>A1292</f>
        <v>GUID-C502F2F0-AB59-40A5-AEF5-31DEBA5B6CB1</v>
      </c>
      <c r="B1293" t="str">
        <f>B1292</f>
        <v>Polygon</v>
      </c>
      <c r="C1293" t="s">
        <v>67</v>
      </c>
      <c r="D1293" t="s">
        <v>1233</v>
      </c>
      <c r="E1293" t="s">
        <v>1219</v>
      </c>
    </row>
    <row r="1294" spans="1:5" x14ac:dyDescent="0.25">
      <c r="A1294" s="3" t="s">
        <v>1314</v>
      </c>
      <c r="B1294" t="s">
        <v>1315</v>
      </c>
    </row>
    <row r="1295" spans="1:5" x14ac:dyDescent="0.25">
      <c r="A1295" t="str">
        <f>A1294</f>
        <v>GUID-6F3A528F-70E5-45D1-B0A6-3E59F54014C0</v>
      </c>
      <c r="B1295" t="str">
        <f>B1294</f>
        <v>Gears</v>
      </c>
      <c r="C1295" t="s">
        <v>67</v>
      </c>
      <c r="D1295" t="s">
        <v>1233</v>
      </c>
      <c r="E1295" t="s">
        <v>1219</v>
      </c>
    </row>
    <row r="1296" spans="1:5" x14ac:dyDescent="0.25">
      <c r="A1296" s="3" t="s">
        <v>1316</v>
      </c>
      <c r="B1296" t="s">
        <v>1317</v>
      </c>
    </row>
    <row r="1297" spans="1:5" x14ac:dyDescent="0.25">
      <c r="A1297" t="str">
        <f t="shared" ref="A1297:A1305" si="324">A1296</f>
        <v>GUID-95FBE3E6-5D3F-4D50-89F1-15EB03D9A48E</v>
      </c>
      <c r="B1297" t="str">
        <f t="shared" ref="B1297:B1305" si="325">B1296</f>
        <v>To create curves from surfaces</v>
      </c>
      <c r="C1297" t="s">
        <v>67</v>
      </c>
      <c r="D1297" t="s">
        <v>1217</v>
      </c>
      <c r="E1297" t="s">
        <v>1318</v>
      </c>
    </row>
    <row r="1298" spans="1:5" x14ac:dyDescent="0.25">
      <c r="A1298" t="str">
        <f t="shared" si="324"/>
        <v>GUID-95FBE3E6-5D3F-4D50-89F1-15EB03D9A48E</v>
      </c>
      <c r="B1298" t="str">
        <f t="shared" si="325"/>
        <v>To create curves from surfaces</v>
      </c>
      <c r="C1298" t="s">
        <v>67</v>
      </c>
      <c r="E1298" t="s">
        <v>1319</v>
      </c>
    </row>
    <row r="1299" spans="1:5" x14ac:dyDescent="0.25">
      <c r="A1299" t="str">
        <f t="shared" si="324"/>
        <v>GUID-95FBE3E6-5D3F-4D50-89F1-15EB03D9A48E</v>
      </c>
      <c r="B1299" t="str">
        <f t="shared" si="325"/>
        <v>To create curves from surfaces</v>
      </c>
      <c r="C1299" t="s">
        <v>67</v>
      </c>
      <c r="E1299" t="s">
        <v>1320</v>
      </c>
    </row>
    <row r="1300" spans="1:5" x14ac:dyDescent="0.25">
      <c r="A1300" t="str">
        <f t="shared" si="324"/>
        <v>GUID-95FBE3E6-5D3F-4D50-89F1-15EB03D9A48E</v>
      </c>
      <c r="B1300" t="str">
        <f t="shared" si="325"/>
        <v>To create curves from surfaces</v>
      </c>
      <c r="C1300" t="s">
        <v>67</v>
      </c>
      <c r="E1300" t="s">
        <v>1321</v>
      </c>
    </row>
    <row r="1301" spans="1:5" x14ac:dyDescent="0.25">
      <c r="A1301" t="str">
        <f t="shared" si="324"/>
        <v>GUID-95FBE3E6-5D3F-4D50-89F1-15EB03D9A48E</v>
      </c>
      <c r="B1301" t="str">
        <f t="shared" si="325"/>
        <v>To create curves from surfaces</v>
      </c>
      <c r="C1301" t="s">
        <v>67</v>
      </c>
      <c r="E1301" t="s">
        <v>1322</v>
      </c>
    </row>
    <row r="1302" spans="1:5" x14ac:dyDescent="0.25">
      <c r="A1302" t="str">
        <f t="shared" si="324"/>
        <v>GUID-95FBE3E6-5D3F-4D50-89F1-15EB03D9A48E</v>
      </c>
      <c r="B1302" t="str">
        <f t="shared" si="325"/>
        <v>To create curves from surfaces</v>
      </c>
      <c r="C1302" t="s">
        <v>67</v>
      </c>
      <c r="E1302" t="s">
        <v>885</v>
      </c>
    </row>
    <row r="1303" spans="1:5" x14ac:dyDescent="0.25">
      <c r="A1303" t="str">
        <f t="shared" si="324"/>
        <v>GUID-95FBE3E6-5D3F-4D50-89F1-15EB03D9A48E</v>
      </c>
      <c r="B1303" t="str">
        <f t="shared" si="325"/>
        <v>To create curves from surfaces</v>
      </c>
      <c r="C1303" t="s">
        <v>67</v>
      </c>
      <c r="E1303" t="s">
        <v>1323</v>
      </c>
    </row>
    <row r="1304" spans="1:5" x14ac:dyDescent="0.25">
      <c r="A1304" t="str">
        <f t="shared" si="324"/>
        <v>GUID-95FBE3E6-5D3F-4D50-89F1-15EB03D9A48E</v>
      </c>
      <c r="B1304" t="str">
        <f t="shared" si="325"/>
        <v>To create curves from surfaces</v>
      </c>
      <c r="C1304" t="s">
        <v>67</v>
      </c>
      <c r="E1304" t="s">
        <v>1324</v>
      </c>
    </row>
    <row r="1305" spans="1:5" x14ac:dyDescent="0.25">
      <c r="A1305" t="str">
        <f t="shared" si="324"/>
        <v>GUID-95FBE3E6-5D3F-4D50-89F1-15EB03D9A48E</v>
      </c>
      <c r="B1305" t="str">
        <f t="shared" si="325"/>
        <v>To create curves from surfaces</v>
      </c>
      <c r="C1305" t="s">
        <v>67</v>
      </c>
      <c r="E1305" t="s">
        <v>343</v>
      </c>
    </row>
    <row r="1306" spans="1:5" x14ac:dyDescent="0.25">
      <c r="A1306" s="3" t="s">
        <v>1325</v>
      </c>
      <c r="B1306" t="s">
        <v>1326</v>
      </c>
    </row>
    <row r="1307" spans="1:5" x14ac:dyDescent="0.25">
      <c r="A1307" t="str">
        <f>A1306</f>
        <v>GUID-C81D28CB-B78D-42A4-9D16-C7835D842D1F</v>
      </c>
      <c r="B1307" t="str">
        <f>B1306</f>
        <v>Surface boundary</v>
      </c>
      <c r="C1307" t="s">
        <v>67</v>
      </c>
      <c r="D1307" t="s">
        <v>1317</v>
      </c>
      <c r="E1307" t="s">
        <v>1220</v>
      </c>
    </row>
    <row r="1308" spans="1:5" x14ac:dyDescent="0.25">
      <c r="A1308" s="3" t="s">
        <v>1327</v>
      </c>
      <c r="B1308" t="s">
        <v>1328</v>
      </c>
    </row>
    <row r="1309" spans="1:5" x14ac:dyDescent="0.25">
      <c r="A1309" t="str">
        <f>A1308</f>
        <v>GUID-340BD517-0B21-4640-AF6F-5855F73A9E4F</v>
      </c>
      <c r="B1309" t="str">
        <f>B1308</f>
        <v>Trimmed edge</v>
      </c>
      <c r="C1309" t="s">
        <v>67</v>
      </c>
      <c r="D1309" t="s">
        <v>1317</v>
      </c>
      <c r="E1309" t="s">
        <v>1220</v>
      </c>
    </row>
    <row r="1310" spans="1:5" x14ac:dyDescent="0.25">
      <c r="A1310" s="3" t="s">
        <v>1329</v>
      </c>
      <c r="B1310" t="s">
        <v>1330</v>
      </c>
    </row>
    <row r="1311" spans="1:5" x14ac:dyDescent="0.25">
      <c r="A1311" t="str">
        <f t="shared" ref="A1311:A1312" si="326">A1310</f>
        <v>GUID-DC4F9ABC-FA93-434D-A392-DCD2AA232F89</v>
      </c>
      <c r="B1311" t="str">
        <f t="shared" ref="B1311:B1312" si="327">B1310</f>
        <v>Intersection</v>
      </c>
      <c r="C1311" t="s">
        <v>67</v>
      </c>
      <c r="D1311" t="s">
        <v>1331</v>
      </c>
      <c r="E1311" t="s">
        <v>1332</v>
      </c>
    </row>
    <row r="1312" spans="1:5" x14ac:dyDescent="0.25">
      <c r="A1312" t="str">
        <f t="shared" si="326"/>
        <v>GUID-DC4F9ABC-FA93-434D-A392-DCD2AA232F89</v>
      </c>
      <c r="B1312" t="str">
        <f t="shared" si="327"/>
        <v>Intersection</v>
      </c>
      <c r="C1312" t="s">
        <v>67</v>
      </c>
      <c r="D1312" t="s">
        <v>1317</v>
      </c>
      <c r="E1312" t="s">
        <v>1220</v>
      </c>
    </row>
    <row r="1313" spans="1:5" x14ac:dyDescent="0.25">
      <c r="A1313" s="3" t="s">
        <v>1333</v>
      </c>
      <c r="B1313" t="s">
        <v>1334</v>
      </c>
    </row>
    <row r="1314" spans="1:5" x14ac:dyDescent="0.25">
      <c r="A1314" t="str">
        <f>A1313</f>
        <v>GUID-D338306F-9827-4A83-A3D8-F807BA45CC6A</v>
      </c>
      <c r="B1314" t="str">
        <f>B1313</f>
        <v>Isoline</v>
      </c>
      <c r="C1314" t="s">
        <v>67</v>
      </c>
      <c r="D1314" t="s">
        <v>1317</v>
      </c>
      <c r="E1314" t="s">
        <v>1220</v>
      </c>
    </row>
    <row r="1315" spans="1:5" x14ac:dyDescent="0.25">
      <c r="A1315" s="3" t="s">
        <v>1335</v>
      </c>
      <c r="B1315" t="s">
        <v>1336</v>
      </c>
    </row>
    <row r="1316" spans="1:5" x14ac:dyDescent="0.25">
      <c r="A1316" t="str">
        <f>A1315</f>
        <v>GUID-4A113EC4-7585-4879-95A0-A7CF529548D7</v>
      </c>
      <c r="B1316" t="str">
        <f>B1315</f>
        <v>Project onto surface</v>
      </c>
      <c r="C1316" t="s">
        <v>67</v>
      </c>
      <c r="D1316" t="s">
        <v>1317</v>
      </c>
      <c r="E1316" t="s">
        <v>1220</v>
      </c>
    </row>
    <row r="1317" spans="1:5" x14ac:dyDescent="0.25">
      <c r="A1317" s="3" t="s">
        <v>1337</v>
      </c>
      <c r="B1317" t="s">
        <v>1338</v>
      </c>
    </row>
    <row r="1318" spans="1:5" x14ac:dyDescent="0.25">
      <c r="A1318" t="str">
        <f>A1317</f>
        <v>GUID-FC212BCF-D5D9-4A3C-A6F1-11C065264A78</v>
      </c>
      <c r="B1318" t="str">
        <f>B1317</f>
        <v>Surface edges</v>
      </c>
      <c r="C1318" t="s">
        <v>67</v>
      </c>
      <c r="D1318" t="s">
        <v>1317</v>
      </c>
      <c r="E1318" t="s">
        <v>1220</v>
      </c>
    </row>
    <row r="1319" spans="1:5" x14ac:dyDescent="0.25">
      <c r="A1319" s="3" t="s">
        <v>1339</v>
      </c>
      <c r="B1319" t="s">
        <v>1340</v>
      </c>
    </row>
    <row r="1320" spans="1:5" x14ac:dyDescent="0.25">
      <c r="A1320" t="str">
        <f>A1319</f>
        <v>GUID-62CF6665-41FD-405D-AEA5-C9B282B49860</v>
      </c>
      <c r="B1320" t="str">
        <f>B1319</f>
        <v>Surface Projection</v>
      </c>
      <c r="C1320" t="s">
        <v>67</v>
      </c>
      <c r="D1320" t="s">
        <v>1317</v>
      </c>
      <c r="E1320" t="s">
        <v>1220</v>
      </c>
    </row>
    <row r="1321" spans="1:5" x14ac:dyDescent="0.25">
      <c r="A1321" s="3" t="s">
        <v>1341</v>
      </c>
      <c r="B1321" t="s">
        <v>1342</v>
      </c>
    </row>
    <row r="1322" spans="1:5" x14ac:dyDescent="0.25">
      <c r="A1322" t="str">
        <f t="shared" ref="A1322:A1323" si="328">A1321</f>
        <v>GUID-AD64CA1C-E560-40BA-932C-9AEDCEF4A1A6</v>
      </c>
      <c r="B1322" t="str">
        <f t="shared" ref="B1322:B1323" si="329">B1321</f>
        <v>Revolved Boundary</v>
      </c>
      <c r="C1322" t="s">
        <v>67</v>
      </c>
      <c r="D1322" t="s">
        <v>1317</v>
      </c>
      <c r="E1322" t="s">
        <v>1343</v>
      </c>
    </row>
    <row r="1323" spans="1:5" x14ac:dyDescent="0.25">
      <c r="A1323" t="str">
        <f t="shared" si="328"/>
        <v>GUID-AD64CA1C-E560-40BA-932C-9AEDCEF4A1A6</v>
      </c>
      <c r="B1323" t="str">
        <f t="shared" si="329"/>
        <v>Revolved Boundary</v>
      </c>
      <c r="C1323" t="s">
        <v>67</v>
      </c>
      <c r="E1323" t="s">
        <v>1220</v>
      </c>
    </row>
    <row r="1324" spans="1:5" x14ac:dyDescent="0.25">
      <c r="A1324" s="3" t="s">
        <v>1344</v>
      </c>
      <c r="B1324" t="s">
        <v>1345</v>
      </c>
    </row>
    <row r="1325" spans="1:5" x14ac:dyDescent="0.25">
      <c r="A1325" t="str">
        <f>A1324</f>
        <v>GUID-75826F19-C944-4A2E-9125-F36502FCD914</v>
      </c>
      <c r="B1325" t="str">
        <f>B1324</f>
        <v>Revolved surface boundary examples</v>
      </c>
      <c r="C1325" t="s">
        <v>67</v>
      </c>
      <c r="D1325" t="s">
        <v>1342</v>
      </c>
      <c r="E1325" t="s">
        <v>1324</v>
      </c>
    </row>
    <row r="1326" spans="1:5" x14ac:dyDescent="0.25">
      <c r="A1326" s="3" t="s">
        <v>1346</v>
      </c>
      <c r="B1326" t="s">
        <v>1347</v>
      </c>
    </row>
    <row r="1327" spans="1:5" x14ac:dyDescent="0.25">
      <c r="A1327" t="str">
        <f t="shared" ref="A1327:A1335" si="330">A1326</f>
        <v>GUID-403CB2FD-725E-48E2-A702-48A8FADC4504</v>
      </c>
      <c r="B1327" t="str">
        <f t="shared" ref="B1327:B1335" si="331">B1326</f>
        <v>To modify curves</v>
      </c>
      <c r="C1327" t="s">
        <v>67</v>
      </c>
      <c r="D1327" t="s">
        <v>1217</v>
      </c>
      <c r="E1327" t="s">
        <v>1226</v>
      </c>
    </row>
    <row r="1328" spans="1:5" x14ac:dyDescent="0.25">
      <c r="A1328" t="str">
        <f t="shared" si="330"/>
        <v>GUID-403CB2FD-725E-48E2-A702-48A8FADC4504</v>
      </c>
      <c r="B1328" t="str">
        <f t="shared" si="331"/>
        <v>To modify curves</v>
      </c>
      <c r="C1328" t="s">
        <v>67</v>
      </c>
      <c r="E1328" t="s">
        <v>1348</v>
      </c>
    </row>
    <row r="1329" spans="1:5" x14ac:dyDescent="0.25">
      <c r="A1329" t="str">
        <f t="shared" si="330"/>
        <v>GUID-403CB2FD-725E-48E2-A702-48A8FADC4504</v>
      </c>
      <c r="B1329" t="str">
        <f t="shared" si="331"/>
        <v>To modify curves</v>
      </c>
      <c r="C1329" t="s">
        <v>67</v>
      </c>
      <c r="E1329" t="s">
        <v>1349</v>
      </c>
    </row>
    <row r="1330" spans="1:5" x14ac:dyDescent="0.25">
      <c r="A1330" t="str">
        <f t="shared" si="330"/>
        <v>GUID-403CB2FD-725E-48E2-A702-48A8FADC4504</v>
      </c>
      <c r="B1330" t="str">
        <f t="shared" si="331"/>
        <v>To modify curves</v>
      </c>
      <c r="C1330" t="s">
        <v>67</v>
      </c>
      <c r="E1330" t="s">
        <v>1350</v>
      </c>
    </row>
    <row r="1331" spans="1:5" x14ac:dyDescent="0.25">
      <c r="A1331" t="str">
        <f t="shared" si="330"/>
        <v>GUID-403CB2FD-725E-48E2-A702-48A8FADC4504</v>
      </c>
      <c r="B1331" t="str">
        <f t="shared" si="331"/>
        <v>To modify curves</v>
      </c>
      <c r="C1331" t="s">
        <v>67</v>
      </c>
      <c r="E1331" t="s">
        <v>1351</v>
      </c>
    </row>
    <row r="1332" spans="1:5" x14ac:dyDescent="0.25">
      <c r="A1332" t="str">
        <f t="shared" si="330"/>
        <v>GUID-403CB2FD-725E-48E2-A702-48A8FADC4504</v>
      </c>
      <c r="B1332" t="str">
        <f t="shared" si="331"/>
        <v>To modify curves</v>
      </c>
      <c r="C1332" t="s">
        <v>67</v>
      </c>
      <c r="E1332" t="s">
        <v>1352</v>
      </c>
    </row>
    <row r="1333" spans="1:5" x14ac:dyDescent="0.25">
      <c r="A1333" t="str">
        <f t="shared" si="330"/>
        <v>GUID-403CB2FD-725E-48E2-A702-48A8FADC4504</v>
      </c>
      <c r="B1333" t="str">
        <f t="shared" si="331"/>
        <v>To modify curves</v>
      </c>
      <c r="C1333" t="s">
        <v>67</v>
      </c>
      <c r="E1333" t="s">
        <v>887</v>
      </c>
    </row>
    <row r="1334" spans="1:5" x14ac:dyDescent="0.25">
      <c r="A1334" t="str">
        <f t="shared" si="330"/>
        <v>GUID-403CB2FD-725E-48E2-A702-48A8FADC4504</v>
      </c>
      <c r="B1334" t="str">
        <f t="shared" si="331"/>
        <v>To modify curves</v>
      </c>
      <c r="C1334" t="s">
        <v>67</v>
      </c>
      <c r="E1334" t="s">
        <v>1353</v>
      </c>
    </row>
    <row r="1335" spans="1:5" x14ac:dyDescent="0.25">
      <c r="A1335" t="str">
        <f t="shared" si="330"/>
        <v>GUID-403CB2FD-725E-48E2-A702-48A8FADC4504</v>
      </c>
      <c r="B1335" t="str">
        <f t="shared" si="331"/>
        <v>To modify curves</v>
      </c>
      <c r="C1335" t="s">
        <v>67</v>
      </c>
      <c r="E1335" t="s">
        <v>343</v>
      </c>
    </row>
    <row r="1336" spans="1:5" x14ac:dyDescent="0.25">
      <c r="A1336" s="3" t="s">
        <v>1354</v>
      </c>
      <c r="B1336" t="s">
        <v>1355</v>
      </c>
    </row>
    <row r="1337" spans="1:5" x14ac:dyDescent="0.25">
      <c r="A1337" t="str">
        <f t="shared" ref="A1337:A1338" si="332">A1336</f>
        <v>GUID-9173CFAA-E6BD-4F35-BB18-A17C25B0AAA8</v>
      </c>
      <c r="B1337" t="str">
        <f t="shared" ref="B1337:B1338" si="333">B1336</f>
        <v>Join</v>
      </c>
      <c r="C1337" t="s">
        <v>67</v>
      </c>
      <c r="D1337" t="s">
        <v>993</v>
      </c>
      <c r="E1337" t="s">
        <v>1218</v>
      </c>
    </row>
    <row r="1338" spans="1:5" x14ac:dyDescent="0.25">
      <c r="A1338" t="str">
        <f t="shared" si="332"/>
        <v>GUID-9173CFAA-E6BD-4F35-BB18-A17C25B0AAA8</v>
      </c>
      <c r="B1338" t="str">
        <f t="shared" si="333"/>
        <v>Join</v>
      </c>
      <c r="C1338" t="s">
        <v>67</v>
      </c>
      <c r="D1338" t="s">
        <v>1347</v>
      </c>
      <c r="E1338" t="s">
        <v>1221</v>
      </c>
    </row>
    <row r="1339" spans="1:5" x14ac:dyDescent="0.25">
      <c r="A1339" s="3" t="s">
        <v>1356</v>
      </c>
      <c r="B1339" t="s">
        <v>1357</v>
      </c>
    </row>
    <row r="1340" spans="1:5" x14ac:dyDescent="0.25">
      <c r="A1340" t="str">
        <f t="shared" ref="A1340:A1347" si="334">A1339</f>
        <v>GUID-AF651112-D191-4D55-B088-3AF0100B2A4F</v>
      </c>
      <c r="B1340" t="str">
        <f t="shared" ref="B1340:B1347" si="335">B1339</f>
        <v>Curve Start/Reverse</v>
      </c>
      <c r="C1340" t="s">
        <v>67</v>
      </c>
      <c r="D1340" t="s">
        <v>1358</v>
      </c>
      <c r="E1340" t="s">
        <v>1359</v>
      </c>
    </row>
    <row r="1341" spans="1:5" x14ac:dyDescent="0.25">
      <c r="A1341" t="str">
        <f t="shared" si="334"/>
        <v>GUID-AF651112-D191-4D55-B088-3AF0100B2A4F</v>
      </c>
      <c r="B1341" t="str">
        <f t="shared" si="335"/>
        <v>Curve Start/Reverse</v>
      </c>
      <c r="C1341" t="s">
        <v>67</v>
      </c>
      <c r="D1341" t="s">
        <v>1360</v>
      </c>
      <c r="E1341" t="s">
        <v>1361</v>
      </c>
    </row>
    <row r="1342" spans="1:5" x14ac:dyDescent="0.25">
      <c r="A1342" t="str">
        <f t="shared" si="334"/>
        <v>GUID-AF651112-D191-4D55-B088-3AF0100B2A4F</v>
      </c>
      <c r="B1342" t="str">
        <f t="shared" si="335"/>
        <v>Curve Start/Reverse</v>
      </c>
      <c r="C1342" t="s">
        <v>67</v>
      </c>
      <c r="D1342" t="s">
        <v>1362</v>
      </c>
      <c r="E1342" t="s">
        <v>1359</v>
      </c>
    </row>
    <row r="1343" spans="1:5" x14ac:dyDescent="0.25">
      <c r="A1343" t="str">
        <f t="shared" si="334"/>
        <v>GUID-AF651112-D191-4D55-B088-3AF0100B2A4F</v>
      </c>
      <c r="B1343" t="str">
        <f t="shared" si="335"/>
        <v>Curve Start/Reverse</v>
      </c>
      <c r="C1343" t="s">
        <v>67</v>
      </c>
      <c r="D1343" t="s">
        <v>1363</v>
      </c>
      <c r="E1343" t="s">
        <v>1361</v>
      </c>
    </row>
    <row r="1344" spans="1:5" x14ac:dyDescent="0.25">
      <c r="A1344" t="str">
        <f t="shared" si="334"/>
        <v>GUID-AF651112-D191-4D55-B088-3AF0100B2A4F</v>
      </c>
      <c r="B1344" t="str">
        <f t="shared" si="335"/>
        <v>Curve Start/Reverse</v>
      </c>
      <c r="C1344" t="s">
        <v>67</v>
      </c>
      <c r="D1344" t="s">
        <v>1364</v>
      </c>
      <c r="E1344" t="s">
        <v>1365</v>
      </c>
    </row>
    <row r="1345" spans="1:5" x14ac:dyDescent="0.25">
      <c r="A1345" t="str">
        <f t="shared" si="334"/>
        <v>GUID-AF651112-D191-4D55-B088-3AF0100B2A4F</v>
      </c>
      <c r="B1345" t="str">
        <f t="shared" si="335"/>
        <v>Curve Start/Reverse</v>
      </c>
      <c r="C1345" t="s">
        <v>67</v>
      </c>
      <c r="D1345" t="s">
        <v>1347</v>
      </c>
      <c r="E1345" t="s">
        <v>1359</v>
      </c>
    </row>
    <row r="1346" spans="1:5" x14ac:dyDescent="0.25">
      <c r="A1346" t="str">
        <f t="shared" si="334"/>
        <v>GUID-AF651112-D191-4D55-B088-3AF0100B2A4F</v>
      </c>
      <c r="B1346" t="str">
        <f t="shared" si="335"/>
        <v>Curve Start/Reverse</v>
      </c>
      <c r="C1346" t="s">
        <v>67</v>
      </c>
      <c r="E1346" t="s">
        <v>1361</v>
      </c>
    </row>
    <row r="1347" spans="1:5" x14ac:dyDescent="0.25">
      <c r="A1347" t="str">
        <f t="shared" si="334"/>
        <v>GUID-AF651112-D191-4D55-B088-3AF0100B2A4F</v>
      </c>
      <c r="B1347" t="str">
        <f t="shared" si="335"/>
        <v>Curve Start/Reverse</v>
      </c>
      <c r="C1347" t="s">
        <v>67</v>
      </c>
      <c r="E1347" t="s">
        <v>1221</v>
      </c>
    </row>
    <row r="1348" spans="1:5" x14ac:dyDescent="0.25">
      <c r="A1348" s="3" t="s">
        <v>1366</v>
      </c>
      <c r="B1348" t="s">
        <v>1367</v>
      </c>
    </row>
    <row r="1349" spans="1:5" x14ac:dyDescent="0.25">
      <c r="A1349" t="str">
        <f>A1348</f>
        <v>GUID-BED51B6E-5E9A-4416-B297-36A6364D03C6</v>
      </c>
      <c r="B1349" t="str">
        <f>B1348</f>
        <v>Reversing a curve</v>
      </c>
      <c r="C1349" t="s">
        <v>67</v>
      </c>
      <c r="D1349" t="s">
        <v>1357</v>
      </c>
      <c r="E1349" t="s">
        <v>1348</v>
      </c>
    </row>
    <row r="1350" spans="1:5" x14ac:dyDescent="0.25">
      <c r="A1350" s="3" t="s">
        <v>1368</v>
      </c>
      <c r="B1350" t="s">
        <v>1369</v>
      </c>
    </row>
    <row r="1351" spans="1:5" x14ac:dyDescent="0.25">
      <c r="A1351" t="str">
        <f>A1350</f>
        <v>GUID-8E05CC23-62FA-4658-86F2-56F061438965</v>
      </c>
      <c r="B1351" t="str">
        <f>B1350</f>
        <v>Changing the start point of a curve</v>
      </c>
      <c r="C1351" t="s">
        <v>67</v>
      </c>
      <c r="D1351" t="s">
        <v>1357</v>
      </c>
      <c r="E1351" t="s">
        <v>1348</v>
      </c>
    </row>
    <row r="1352" spans="1:5" x14ac:dyDescent="0.25">
      <c r="A1352" s="3" t="s">
        <v>1370</v>
      </c>
      <c r="B1352" t="s">
        <v>1371</v>
      </c>
    </row>
    <row r="1353" spans="1:5" x14ac:dyDescent="0.25">
      <c r="A1353" t="str">
        <f t="shared" ref="A1353:A1354" si="336">A1352</f>
        <v>GUID-3D71222E-569C-47D8-8FCE-FAC17CF531D3</v>
      </c>
      <c r="B1353" t="str">
        <f t="shared" ref="B1353:B1354" si="337">B1352</f>
        <v>Offset</v>
      </c>
      <c r="C1353" t="s">
        <v>67</v>
      </c>
      <c r="D1353" t="s">
        <v>1372</v>
      </c>
      <c r="E1353" t="s">
        <v>1181</v>
      </c>
    </row>
    <row r="1354" spans="1:5" x14ac:dyDescent="0.25">
      <c r="A1354" t="str">
        <f t="shared" si="336"/>
        <v>GUID-3D71222E-569C-47D8-8FCE-FAC17CF531D3</v>
      </c>
      <c r="B1354" t="str">
        <f t="shared" si="337"/>
        <v>Offset</v>
      </c>
      <c r="C1354" t="s">
        <v>67</v>
      </c>
      <c r="D1354" t="s">
        <v>1347</v>
      </c>
      <c r="E1354" t="s">
        <v>1221</v>
      </c>
    </row>
    <row r="1355" spans="1:5" x14ac:dyDescent="0.25">
      <c r="A1355" s="3" t="s">
        <v>1373</v>
      </c>
      <c r="B1355" t="s">
        <v>1374</v>
      </c>
    </row>
    <row r="1356" spans="1:5" x14ac:dyDescent="0.25">
      <c r="A1356" t="str">
        <f>A1355</f>
        <v>GUID-1BBB07E4-9EE0-422D-A56E-8FEFDA4B30F8</v>
      </c>
      <c r="B1356" t="str">
        <f>B1355</f>
        <v>Project to UCS</v>
      </c>
      <c r="C1356" t="s">
        <v>67</v>
      </c>
      <c r="D1356" t="s">
        <v>1347</v>
      </c>
      <c r="E1356" t="s">
        <v>1221</v>
      </c>
    </row>
    <row r="1357" spans="1:5" x14ac:dyDescent="0.25">
      <c r="A1357" s="3" t="s">
        <v>1375</v>
      </c>
      <c r="B1357" t="s">
        <v>1376</v>
      </c>
    </row>
    <row r="1358" spans="1:5" x14ac:dyDescent="0.25">
      <c r="A1358" t="str">
        <f>A1357</f>
        <v>GUID-047FB43F-E5F9-4101-BA9C-34B52763605B</v>
      </c>
      <c r="B1358" t="str">
        <f>B1357</f>
        <v>Extract Font Curve</v>
      </c>
      <c r="C1358" t="s">
        <v>67</v>
      </c>
      <c r="D1358" t="s">
        <v>1347</v>
      </c>
      <c r="E1358" t="s">
        <v>1221</v>
      </c>
    </row>
    <row r="1359" spans="1:5" x14ac:dyDescent="0.25">
      <c r="A1359" s="3" t="s">
        <v>1377</v>
      </c>
      <c r="B1359" t="s">
        <v>1378</v>
      </c>
    </row>
    <row r="1360" spans="1:5" x14ac:dyDescent="0.25">
      <c r="A1360" t="str">
        <f t="shared" ref="A1360:A1363" si="338">A1359</f>
        <v>GUID-54F4BAE5-5230-4176-AE01-6A9DF9DC1CE2</v>
      </c>
      <c r="B1360" t="str">
        <f t="shared" ref="B1360:B1363" si="339">B1359</f>
        <v>Smooth/Reduce Curve</v>
      </c>
      <c r="C1360" t="s">
        <v>67</v>
      </c>
      <c r="D1360" t="s">
        <v>1379</v>
      </c>
      <c r="E1360" t="s">
        <v>1380</v>
      </c>
    </row>
    <row r="1361" spans="1:5" x14ac:dyDescent="0.25">
      <c r="A1361" t="str">
        <f t="shared" si="338"/>
        <v>GUID-54F4BAE5-5230-4176-AE01-6A9DF9DC1CE2</v>
      </c>
      <c r="B1361" t="str">
        <f t="shared" si="339"/>
        <v>Smooth/Reduce Curve</v>
      </c>
      <c r="C1361" t="s">
        <v>67</v>
      </c>
      <c r="D1361" t="s">
        <v>1347</v>
      </c>
      <c r="E1361" t="s">
        <v>1381</v>
      </c>
    </row>
    <row r="1362" spans="1:5" x14ac:dyDescent="0.25">
      <c r="A1362" t="str">
        <f t="shared" si="338"/>
        <v>GUID-54F4BAE5-5230-4176-AE01-6A9DF9DC1CE2</v>
      </c>
      <c r="B1362" t="str">
        <f t="shared" si="339"/>
        <v>Smooth/Reduce Curve</v>
      </c>
      <c r="C1362" t="s">
        <v>67</v>
      </c>
      <c r="E1362" t="s">
        <v>1380</v>
      </c>
    </row>
    <row r="1363" spans="1:5" x14ac:dyDescent="0.25">
      <c r="A1363" t="str">
        <f t="shared" si="338"/>
        <v>GUID-54F4BAE5-5230-4176-AE01-6A9DF9DC1CE2</v>
      </c>
      <c r="B1363" t="str">
        <f t="shared" si="339"/>
        <v>Smooth/Reduce Curve</v>
      </c>
      <c r="C1363" t="s">
        <v>67</v>
      </c>
      <c r="E1363" t="s">
        <v>1221</v>
      </c>
    </row>
    <row r="1364" spans="1:5" x14ac:dyDescent="0.25">
      <c r="A1364" s="3" t="s">
        <v>1382</v>
      </c>
      <c r="B1364" t="s">
        <v>1383</v>
      </c>
    </row>
    <row r="1365" spans="1:5" x14ac:dyDescent="0.25">
      <c r="A1365" t="str">
        <f>A1364</f>
        <v>GUID-0CBD662A-F1BC-4AD2-B2C1-DE9913E68EBE</v>
      </c>
      <c r="B1365" t="str">
        <f>B1364</f>
        <v>Approximating curves with lines and arcs</v>
      </c>
      <c r="C1365" t="s">
        <v>67</v>
      </c>
      <c r="D1365" t="s">
        <v>1378</v>
      </c>
      <c r="E1365" t="s">
        <v>1352</v>
      </c>
    </row>
    <row r="1366" spans="1:5" x14ac:dyDescent="0.25">
      <c r="A1366" s="3" t="s">
        <v>1384</v>
      </c>
      <c r="B1366" t="s">
        <v>1385</v>
      </c>
    </row>
    <row r="1367" spans="1:5" x14ac:dyDescent="0.25">
      <c r="A1367" t="str">
        <f>A1366</f>
        <v>GUID-52C41834-0E9E-4162-ABC3-C99C1861B60D</v>
      </c>
      <c r="B1367" t="str">
        <f>B1366</f>
        <v>Reducing curve data</v>
      </c>
      <c r="C1367" t="s">
        <v>67</v>
      </c>
      <c r="D1367" t="s">
        <v>1378</v>
      </c>
      <c r="E1367" t="s">
        <v>1352</v>
      </c>
    </row>
    <row r="1368" spans="1:5" x14ac:dyDescent="0.25">
      <c r="A1368" s="3" t="s">
        <v>1386</v>
      </c>
      <c r="B1368" t="s">
        <v>1387</v>
      </c>
    </row>
    <row r="1369" spans="1:5" x14ac:dyDescent="0.25">
      <c r="A1369" t="str">
        <f t="shared" ref="A1369:A1372" si="340">A1368</f>
        <v>GUID-56161FF4-92D8-476A-BFE3-A2692CD3E95F</v>
      </c>
      <c r="B1369" t="str">
        <f t="shared" ref="B1369:B1372" si="341">B1368</f>
        <v>Unwrap Curve</v>
      </c>
      <c r="C1369" t="s">
        <v>67</v>
      </c>
      <c r="D1369" t="s">
        <v>1388</v>
      </c>
      <c r="E1369" t="s">
        <v>1389</v>
      </c>
    </row>
    <row r="1370" spans="1:5" x14ac:dyDescent="0.25">
      <c r="A1370" t="str">
        <f t="shared" si="340"/>
        <v>GUID-56161FF4-92D8-476A-BFE3-A2692CD3E95F</v>
      </c>
      <c r="B1370" t="str">
        <f t="shared" si="341"/>
        <v>Unwrap Curve</v>
      </c>
      <c r="C1370" t="s">
        <v>67</v>
      </c>
      <c r="D1370" t="s">
        <v>978</v>
      </c>
      <c r="E1370" t="s">
        <v>783</v>
      </c>
    </row>
    <row r="1371" spans="1:5" x14ac:dyDescent="0.25">
      <c r="A1371" t="str">
        <f t="shared" si="340"/>
        <v>GUID-56161FF4-92D8-476A-BFE3-A2692CD3E95F</v>
      </c>
      <c r="B1371" t="str">
        <f t="shared" si="341"/>
        <v>Unwrap Curve</v>
      </c>
      <c r="C1371" t="s">
        <v>67</v>
      </c>
      <c r="D1371" t="s">
        <v>1347</v>
      </c>
      <c r="E1371" t="s">
        <v>1389</v>
      </c>
    </row>
    <row r="1372" spans="1:5" x14ac:dyDescent="0.25">
      <c r="A1372" t="str">
        <f t="shared" si="340"/>
        <v>GUID-56161FF4-92D8-476A-BFE3-A2692CD3E95F</v>
      </c>
      <c r="B1372" t="str">
        <f t="shared" si="341"/>
        <v>Unwrap Curve</v>
      </c>
      <c r="C1372" t="s">
        <v>67</v>
      </c>
      <c r="E1372" t="s">
        <v>1221</v>
      </c>
    </row>
    <row r="1373" spans="1:5" x14ac:dyDescent="0.25">
      <c r="A1373" s="3" t="s">
        <v>1390</v>
      </c>
      <c r="B1373" t="s">
        <v>1391</v>
      </c>
    </row>
    <row r="1374" spans="1:5" x14ac:dyDescent="0.25">
      <c r="A1374" t="str">
        <f>A1373</f>
        <v>GUID-A41A776B-4DEB-4E4B-9B2A-FE767A9F87C9</v>
      </c>
      <c r="B1374" t="str">
        <f>B1373</f>
        <v>Unwrap Curve example</v>
      </c>
      <c r="C1374" t="s">
        <v>67</v>
      </c>
      <c r="D1374" t="s">
        <v>1387</v>
      </c>
      <c r="E1374" t="s">
        <v>887</v>
      </c>
    </row>
    <row r="1375" spans="1:5" x14ac:dyDescent="0.25">
      <c r="A1375" s="3" t="s">
        <v>1392</v>
      </c>
      <c r="B1375" t="s">
        <v>1393</v>
      </c>
    </row>
    <row r="1376" spans="1:5" x14ac:dyDescent="0.25">
      <c r="A1376" t="str">
        <f t="shared" ref="A1376:A1377" si="342">A1375</f>
        <v>GUID-211B5379-DBAA-48AA-88EE-3EDDEB4BB92D</v>
      </c>
      <c r="B1376" t="str">
        <f t="shared" ref="B1376:B1377" si="343">B1375</f>
        <v>Merge Curves</v>
      </c>
      <c r="C1376" t="s">
        <v>67</v>
      </c>
      <c r="D1376" t="s">
        <v>1347</v>
      </c>
      <c r="E1376" t="s">
        <v>1394</v>
      </c>
    </row>
    <row r="1377" spans="1:5" x14ac:dyDescent="0.25">
      <c r="A1377" t="str">
        <f t="shared" si="342"/>
        <v>GUID-211B5379-DBAA-48AA-88EE-3EDDEB4BB92D</v>
      </c>
      <c r="B1377" t="str">
        <f t="shared" si="343"/>
        <v>Merge Curves</v>
      </c>
      <c r="C1377" t="s">
        <v>67</v>
      </c>
      <c r="E1377" t="s">
        <v>1221</v>
      </c>
    </row>
    <row r="1378" spans="1:5" x14ac:dyDescent="0.25">
      <c r="A1378" s="3" t="s">
        <v>1395</v>
      </c>
      <c r="B1378" t="s">
        <v>1396</v>
      </c>
    </row>
    <row r="1379" spans="1:5" x14ac:dyDescent="0.25">
      <c r="A1379" t="str">
        <f t="shared" ref="A1379:A1381" si="344">A1378</f>
        <v>GUID-E8F83725-B82F-4C2B-B492-11B5552BF1BA</v>
      </c>
      <c r="B1379" t="str">
        <f t="shared" ref="B1379:B1381" si="345">B1378</f>
        <v>Merge Curves example</v>
      </c>
      <c r="C1379" t="s">
        <v>67</v>
      </c>
      <c r="D1379" t="s">
        <v>1397</v>
      </c>
      <c r="E1379" t="s">
        <v>1166</v>
      </c>
    </row>
    <row r="1380" spans="1:5" x14ac:dyDescent="0.25">
      <c r="A1380" t="str">
        <f t="shared" si="344"/>
        <v>GUID-E8F83725-B82F-4C2B-B492-11B5552BF1BA</v>
      </c>
      <c r="B1380" t="str">
        <f t="shared" si="345"/>
        <v>Merge Curves example</v>
      </c>
      <c r="C1380" t="s">
        <v>67</v>
      </c>
      <c r="D1380" t="s">
        <v>1398</v>
      </c>
      <c r="E1380" t="s">
        <v>343</v>
      </c>
    </row>
    <row r="1381" spans="1:5" x14ac:dyDescent="0.25">
      <c r="A1381" t="str">
        <f t="shared" si="344"/>
        <v>GUID-E8F83725-B82F-4C2B-B492-11B5552BF1BA</v>
      </c>
      <c r="B1381" t="str">
        <f t="shared" si="345"/>
        <v>Merge Curves example</v>
      </c>
      <c r="C1381" t="s">
        <v>67</v>
      </c>
      <c r="D1381" t="s">
        <v>1393</v>
      </c>
      <c r="E1381" t="s">
        <v>1353</v>
      </c>
    </row>
    <row r="1382" spans="1:5" x14ac:dyDescent="0.25">
      <c r="A1382" s="3" t="s">
        <v>1399</v>
      </c>
      <c r="B1382" t="s">
        <v>1400</v>
      </c>
    </row>
    <row r="1383" spans="1:5" x14ac:dyDescent="0.25">
      <c r="A1383" t="str">
        <f>A1382</f>
        <v>GUID-30E44046-F466-4E0B-A3CE-54381F1ABFF2</v>
      </c>
      <c r="B1383" t="str">
        <f>B1382</f>
        <v>To convert curves to geometry</v>
      </c>
      <c r="C1383" t="s">
        <v>67</v>
      </c>
      <c r="D1383" t="s">
        <v>1217</v>
      </c>
      <c r="E1383" t="s">
        <v>343</v>
      </c>
    </row>
    <row r="1384" spans="1:5" x14ac:dyDescent="0.25">
      <c r="A1384" s="3" t="s">
        <v>1401</v>
      </c>
      <c r="B1384" t="s">
        <v>1402</v>
      </c>
    </row>
    <row r="1385" spans="1:5" x14ac:dyDescent="0.25">
      <c r="A1385" t="str">
        <f t="shared" ref="A1385:A1391" si="346">A1384</f>
        <v>GUID-A8FC56D4-E98C-4035-89E0-E96F405DF1F3</v>
      </c>
      <c r="B1385" t="str">
        <f t="shared" ref="B1385:B1391" si="347">B1384</f>
        <v>About surfaces</v>
      </c>
      <c r="C1385" t="s">
        <v>67</v>
      </c>
      <c r="E1385" t="s">
        <v>1403</v>
      </c>
    </row>
    <row r="1386" spans="1:5" x14ac:dyDescent="0.25">
      <c r="A1386" t="str">
        <f t="shared" si="346"/>
        <v>GUID-A8FC56D4-E98C-4035-89E0-E96F405DF1F3</v>
      </c>
      <c r="B1386" t="str">
        <f t="shared" si="347"/>
        <v>About surfaces</v>
      </c>
      <c r="C1386" t="s">
        <v>67</v>
      </c>
      <c r="E1386" t="s">
        <v>1404</v>
      </c>
    </row>
    <row r="1387" spans="1:5" x14ac:dyDescent="0.25">
      <c r="A1387" t="str">
        <f t="shared" si="346"/>
        <v>GUID-A8FC56D4-E98C-4035-89E0-E96F405DF1F3</v>
      </c>
      <c r="B1387" t="str">
        <f t="shared" si="347"/>
        <v>About surfaces</v>
      </c>
      <c r="C1387" t="s">
        <v>67</v>
      </c>
      <c r="E1387" t="s">
        <v>1405</v>
      </c>
    </row>
    <row r="1388" spans="1:5" x14ac:dyDescent="0.25">
      <c r="A1388" t="str">
        <f t="shared" si="346"/>
        <v>GUID-A8FC56D4-E98C-4035-89E0-E96F405DF1F3</v>
      </c>
      <c r="B1388" t="str">
        <f t="shared" si="347"/>
        <v>About surfaces</v>
      </c>
      <c r="C1388" t="s">
        <v>67</v>
      </c>
      <c r="E1388" t="s">
        <v>1406</v>
      </c>
    </row>
    <row r="1389" spans="1:5" x14ac:dyDescent="0.25">
      <c r="A1389" t="str">
        <f t="shared" si="346"/>
        <v>GUID-A8FC56D4-E98C-4035-89E0-E96F405DF1F3</v>
      </c>
      <c r="B1389" t="str">
        <f t="shared" si="347"/>
        <v>About surfaces</v>
      </c>
      <c r="C1389" t="s">
        <v>67</v>
      </c>
      <c r="E1389" t="s">
        <v>1407</v>
      </c>
    </row>
    <row r="1390" spans="1:5" x14ac:dyDescent="0.25">
      <c r="A1390" t="str">
        <f t="shared" si="346"/>
        <v>GUID-A8FC56D4-E98C-4035-89E0-E96F405DF1F3</v>
      </c>
      <c r="B1390" t="str">
        <f t="shared" si="347"/>
        <v>About surfaces</v>
      </c>
      <c r="C1390" t="s">
        <v>67</v>
      </c>
      <c r="E1390" t="s">
        <v>1408</v>
      </c>
    </row>
    <row r="1391" spans="1:5" x14ac:dyDescent="0.25">
      <c r="A1391" t="str">
        <f t="shared" si="346"/>
        <v>GUID-A8FC56D4-E98C-4035-89E0-E96F405DF1F3</v>
      </c>
      <c r="B1391" t="str">
        <f t="shared" si="347"/>
        <v>About surfaces</v>
      </c>
      <c r="C1391" t="s">
        <v>67</v>
      </c>
      <c r="E1391" t="s">
        <v>1409</v>
      </c>
    </row>
    <row r="1392" spans="1:5" x14ac:dyDescent="0.25">
      <c r="A1392" s="3" t="s">
        <v>1410</v>
      </c>
      <c r="B1392" t="s">
        <v>1411</v>
      </c>
    </row>
    <row r="1393" spans="1:5" x14ac:dyDescent="0.25">
      <c r="A1393" t="str">
        <f t="shared" ref="A1393:A1397" si="348">A1392</f>
        <v>GUID-36AA47DA-687F-48A5-AC66-32F7B3B56E5A</v>
      </c>
      <c r="B1393" t="str">
        <f t="shared" ref="B1393:B1397" si="349">B1392</f>
        <v>To create a primitive surface</v>
      </c>
      <c r="C1393" t="s">
        <v>67</v>
      </c>
      <c r="D1393" t="s">
        <v>1402</v>
      </c>
      <c r="E1393" t="s">
        <v>1412</v>
      </c>
    </row>
    <row r="1394" spans="1:5" x14ac:dyDescent="0.25">
      <c r="A1394" t="str">
        <f t="shared" si="348"/>
        <v>GUID-36AA47DA-687F-48A5-AC66-32F7B3B56E5A</v>
      </c>
      <c r="B1394" t="str">
        <f t="shared" si="349"/>
        <v>To create a primitive surface</v>
      </c>
      <c r="C1394" t="s">
        <v>67</v>
      </c>
      <c r="E1394" t="s">
        <v>1413</v>
      </c>
    </row>
    <row r="1395" spans="1:5" x14ac:dyDescent="0.25">
      <c r="A1395" t="str">
        <f t="shared" si="348"/>
        <v>GUID-36AA47DA-687F-48A5-AC66-32F7B3B56E5A</v>
      </c>
      <c r="B1395" t="str">
        <f t="shared" si="349"/>
        <v>To create a primitive surface</v>
      </c>
      <c r="C1395" t="s">
        <v>67</v>
      </c>
      <c r="E1395" t="s">
        <v>1414</v>
      </c>
    </row>
    <row r="1396" spans="1:5" x14ac:dyDescent="0.25">
      <c r="A1396" t="str">
        <f t="shared" si="348"/>
        <v>GUID-36AA47DA-687F-48A5-AC66-32F7B3B56E5A</v>
      </c>
      <c r="B1396" t="str">
        <f t="shared" si="349"/>
        <v>To create a primitive surface</v>
      </c>
      <c r="C1396" t="s">
        <v>67</v>
      </c>
      <c r="E1396" t="s">
        <v>1415</v>
      </c>
    </row>
    <row r="1397" spans="1:5" x14ac:dyDescent="0.25">
      <c r="A1397" t="str">
        <f t="shared" si="348"/>
        <v>GUID-36AA47DA-687F-48A5-AC66-32F7B3B56E5A</v>
      </c>
      <c r="B1397" t="str">
        <f t="shared" si="349"/>
        <v>To create a primitive surface</v>
      </c>
      <c r="C1397" t="s">
        <v>67</v>
      </c>
      <c r="E1397" t="s">
        <v>1416</v>
      </c>
    </row>
    <row r="1398" spans="1:5" x14ac:dyDescent="0.25">
      <c r="A1398" s="3" t="s">
        <v>1417</v>
      </c>
      <c r="B1398" t="s">
        <v>1418</v>
      </c>
    </row>
    <row r="1399" spans="1:5" x14ac:dyDescent="0.25">
      <c r="A1399" t="str">
        <f t="shared" ref="A1399:A1402" si="350">A1398</f>
        <v>GUID-E197F6AD-4FC7-4EA6-8F8B-00CCCF45E978</v>
      </c>
      <c r="B1399" t="str">
        <f t="shared" ref="B1399:B1402" si="351">B1398</f>
        <v>Sphere</v>
      </c>
      <c r="C1399" t="s">
        <v>67</v>
      </c>
      <c r="D1399" t="s">
        <v>1419</v>
      </c>
      <c r="E1399" t="s">
        <v>1409</v>
      </c>
    </row>
    <row r="1400" spans="1:5" x14ac:dyDescent="0.25">
      <c r="A1400" t="str">
        <f t="shared" si="350"/>
        <v>GUID-E197F6AD-4FC7-4EA6-8F8B-00CCCF45E978</v>
      </c>
      <c r="B1400" t="str">
        <f t="shared" si="351"/>
        <v>Sphere</v>
      </c>
      <c r="C1400" t="s">
        <v>67</v>
      </c>
      <c r="D1400" t="s">
        <v>1420</v>
      </c>
      <c r="E1400" t="s">
        <v>1409</v>
      </c>
    </row>
    <row r="1401" spans="1:5" x14ac:dyDescent="0.25">
      <c r="A1401" t="str">
        <f t="shared" si="350"/>
        <v>GUID-E197F6AD-4FC7-4EA6-8F8B-00CCCF45E978</v>
      </c>
      <c r="B1401" t="str">
        <f t="shared" si="351"/>
        <v>Sphere</v>
      </c>
      <c r="C1401" t="s">
        <v>67</v>
      </c>
      <c r="D1401" t="s">
        <v>1411</v>
      </c>
      <c r="E1401" t="s">
        <v>1421</v>
      </c>
    </row>
    <row r="1402" spans="1:5" x14ac:dyDescent="0.25">
      <c r="A1402" t="str">
        <f t="shared" si="350"/>
        <v>GUID-E197F6AD-4FC7-4EA6-8F8B-00CCCF45E978</v>
      </c>
      <c r="B1402" t="str">
        <f t="shared" si="351"/>
        <v>Sphere</v>
      </c>
      <c r="C1402" t="s">
        <v>67</v>
      </c>
      <c r="E1402" t="s">
        <v>1403</v>
      </c>
    </row>
    <row r="1403" spans="1:5" x14ac:dyDescent="0.25">
      <c r="A1403" s="3" t="s">
        <v>1422</v>
      </c>
      <c r="B1403" t="s">
        <v>1423</v>
      </c>
    </row>
    <row r="1404" spans="1:5" x14ac:dyDescent="0.25">
      <c r="A1404" t="str">
        <f>A1403</f>
        <v>GUID-62B5DF18-4F12-433C-8C63-E6360DEEEB7E</v>
      </c>
      <c r="B1404" t="str">
        <f>B1403</f>
        <v>Sphere example</v>
      </c>
      <c r="C1404" t="s">
        <v>67</v>
      </c>
      <c r="D1404" t="s">
        <v>1418</v>
      </c>
      <c r="E1404" t="s">
        <v>1412</v>
      </c>
    </row>
    <row r="1405" spans="1:5" x14ac:dyDescent="0.25">
      <c r="A1405" s="3" t="s">
        <v>1424</v>
      </c>
      <c r="B1405" t="s">
        <v>1425</v>
      </c>
    </row>
    <row r="1406" spans="1:5" x14ac:dyDescent="0.25">
      <c r="A1406" t="str">
        <f t="shared" ref="A1406:A1410" si="352">A1405</f>
        <v>GUID-5446CBBF-2D16-46BA-BE79-1164804FFACA</v>
      </c>
      <c r="B1406" t="str">
        <f t="shared" ref="B1406:B1410" si="353">B1405</f>
        <v>Cylinder</v>
      </c>
      <c r="C1406" t="s">
        <v>67</v>
      </c>
      <c r="D1406" t="s">
        <v>1426</v>
      </c>
      <c r="E1406" t="s">
        <v>1427</v>
      </c>
    </row>
    <row r="1407" spans="1:5" x14ac:dyDescent="0.25">
      <c r="A1407" t="str">
        <f t="shared" si="352"/>
        <v>GUID-5446CBBF-2D16-46BA-BE79-1164804FFACA</v>
      </c>
      <c r="B1407" t="str">
        <f t="shared" si="353"/>
        <v>Cylinder</v>
      </c>
      <c r="C1407" t="s">
        <v>67</v>
      </c>
      <c r="D1407" t="s">
        <v>1419</v>
      </c>
      <c r="E1407" t="s">
        <v>1409</v>
      </c>
    </row>
    <row r="1408" spans="1:5" x14ac:dyDescent="0.25">
      <c r="A1408" t="str">
        <f t="shared" si="352"/>
        <v>GUID-5446CBBF-2D16-46BA-BE79-1164804FFACA</v>
      </c>
      <c r="B1408" t="str">
        <f t="shared" si="353"/>
        <v>Cylinder</v>
      </c>
      <c r="C1408" t="s">
        <v>67</v>
      </c>
      <c r="D1408" t="s">
        <v>1420</v>
      </c>
      <c r="E1408" t="s">
        <v>1409</v>
      </c>
    </row>
    <row r="1409" spans="1:5" x14ac:dyDescent="0.25">
      <c r="A1409" t="str">
        <f t="shared" si="352"/>
        <v>GUID-5446CBBF-2D16-46BA-BE79-1164804FFACA</v>
      </c>
      <c r="B1409" t="str">
        <f t="shared" si="353"/>
        <v>Cylinder</v>
      </c>
      <c r="C1409" t="s">
        <v>67</v>
      </c>
      <c r="D1409" t="s">
        <v>1411</v>
      </c>
      <c r="E1409" t="s">
        <v>1428</v>
      </c>
    </row>
    <row r="1410" spans="1:5" x14ac:dyDescent="0.25">
      <c r="A1410" t="str">
        <f t="shared" si="352"/>
        <v>GUID-5446CBBF-2D16-46BA-BE79-1164804FFACA</v>
      </c>
      <c r="B1410" t="str">
        <f t="shared" si="353"/>
        <v>Cylinder</v>
      </c>
      <c r="C1410" t="s">
        <v>67</v>
      </c>
      <c r="E1410" t="s">
        <v>1403</v>
      </c>
    </row>
    <row r="1411" spans="1:5" x14ac:dyDescent="0.25">
      <c r="A1411" s="3" t="s">
        <v>1429</v>
      </c>
      <c r="B1411" t="s">
        <v>1430</v>
      </c>
    </row>
    <row r="1412" spans="1:5" x14ac:dyDescent="0.25">
      <c r="A1412" t="str">
        <f>A1411</f>
        <v>GUID-4058ADD0-02D1-42B4-A45E-C20C95AAA1D5</v>
      </c>
      <c r="B1412" t="str">
        <f>B1411</f>
        <v>Cylinder example</v>
      </c>
      <c r="C1412" t="s">
        <v>67</v>
      </c>
      <c r="D1412" t="s">
        <v>1425</v>
      </c>
      <c r="E1412" t="s">
        <v>1413</v>
      </c>
    </row>
    <row r="1413" spans="1:5" x14ac:dyDescent="0.25">
      <c r="A1413" s="3" t="s">
        <v>1431</v>
      </c>
      <c r="B1413" t="s">
        <v>1432</v>
      </c>
    </row>
    <row r="1414" spans="1:5" x14ac:dyDescent="0.25">
      <c r="A1414" t="str">
        <f t="shared" ref="A1414:A1417" si="354">A1413</f>
        <v>GUID-381D1CD6-E7FE-42AB-91F9-91CF4413FE71</v>
      </c>
      <c r="B1414" t="str">
        <f t="shared" ref="B1414:B1417" si="355">B1413</f>
        <v>Flat Surface</v>
      </c>
      <c r="C1414" t="s">
        <v>67</v>
      </c>
      <c r="D1414" t="s">
        <v>1420</v>
      </c>
      <c r="E1414" t="s">
        <v>1409</v>
      </c>
    </row>
    <row r="1415" spans="1:5" x14ac:dyDescent="0.25">
      <c r="A1415" t="str">
        <f t="shared" si="354"/>
        <v>GUID-381D1CD6-E7FE-42AB-91F9-91CF4413FE71</v>
      </c>
      <c r="B1415" t="str">
        <f t="shared" si="355"/>
        <v>Flat Surface</v>
      </c>
      <c r="C1415" t="s">
        <v>67</v>
      </c>
      <c r="D1415" t="s">
        <v>1411</v>
      </c>
      <c r="E1415" t="s">
        <v>1433</v>
      </c>
    </row>
    <row r="1416" spans="1:5" x14ac:dyDescent="0.25">
      <c r="A1416" t="str">
        <f t="shared" si="354"/>
        <v>GUID-381D1CD6-E7FE-42AB-91F9-91CF4413FE71</v>
      </c>
      <c r="B1416" t="str">
        <f t="shared" si="355"/>
        <v>Flat Surface</v>
      </c>
      <c r="C1416" t="s">
        <v>67</v>
      </c>
      <c r="E1416" t="s">
        <v>1434</v>
      </c>
    </row>
    <row r="1417" spans="1:5" x14ac:dyDescent="0.25">
      <c r="A1417" t="str">
        <f t="shared" si="354"/>
        <v>GUID-381D1CD6-E7FE-42AB-91F9-91CF4413FE71</v>
      </c>
      <c r="B1417" t="str">
        <f t="shared" si="355"/>
        <v>Flat Surface</v>
      </c>
      <c r="C1417" t="s">
        <v>67</v>
      </c>
      <c r="E1417" t="s">
        <v>1403</v>
      </c>
    </row>
    <row r="1418" spans="1:5" x14ac:dyDescent="0.25">
      <c r="A1418" s="3" t="s">
        <v>1435</v>
      </c>
      <c r="B1418" t="s">
        <v>1436</v>
      </c>
    </row>
    <row r="1419" spans="1:5" x14ac:dyDescent="0.25">
      <c r="A1419" t="str">
        <f t="shared" ref="A1419:A1420" si="356">A1418</f>
        <v>GUID-F1979355-6338-4A3D-9EED-73FC078CC777</v>
      </c>
      <c r="B1419" t="str">
        <f t="shared" ref="B1419:B1420" si="357">B1418</f>
        <v>More about flat surfaces</v>
      </c>
      <c r="C1419" t="s">
        <v>67</v>
      </c>
      <c r="D1419" t="s">
        <v>1419</v>
      </c>
      <c r="E1419" t="s">
        <v>1409</v>
      </c>
    </row>
    <row r="1420" spans="1:5" x14ac:dyDescent="0.25">
      <c r="A1420" t="str">
        <f t="shared" si="356"/>
        <v>GUID-F1979355-6338-4A3D-9EED-73FC078CC777</v>
      </c>
      <c r="B1420" t="str">
        <f t="shared" si="357"/>
        <v>More about flat surfaces</v>
      </c>
      <c r="C1420" t="s">
        <v>67</v>
      </c>
      <c r="D1420" t="s">
        <v>1432</v>
      </c>
      <c r="E1420" t="s">
        <v>1414</v>
      </c>
    </row>
    <row r="1421" spans="1:5" x14ac:dyDescent="0.25">
      <c r="A1421" s="3" t="s">
        <v>1437</v>
      </c>
      <c r="B1421" t="s">
        <v>1438</v>
      </c>
    </row>
    <row r="1422" spans="1:5" x14ac:dyDescent="0.25">
      <c r="A1422" t="str">
        <f>A1421</f>
        <v>GUID-2E804F83-010E-4ED0-BF71-F9316FB86C31</v>
      </c>
      <c r="B1422" t="str">
        <f>B1421</f>
        <v>Flat example</v>
      </c>
      <c r="C1422" t="s">
        <v>67</v>
      </c>
      <c r="D1422" t="s">
        <v>1432</v>
      </c>
      <c r="E1422" t="s">
        <v>1414</v>
      </c>
    </row>
    <row r="1423" spans="1:5" x14ac:dyDescent="0.25">
      <c r="A1423" s="3" t="s">
        <v>1439</v>
      </c>
      <c r="B1423" t="s">
        <v>1440</v>
      </c>
    </row>
    <row r="1424" spans="1:5" x14ac:dyDescent="0.25">
      <c r="A1424" t="str">
        <f t="shared" ref="A1424:A1426" si="358">A1423</f>
        <v>GUID-351A5DED-D902-4528-B8ED-E2EB1C4E1DB9</v>
      </c>
      <c r="B1424" t="str">
        <f t="shared" ref="B1424:B1426" si="359">B1423</f>
        <v>Surface(s) from Feature</v>
      </c>
      <c r="C1424" t="s">
        <v>67</v>
      </c>
      <c r="D1424" t="s">
        <v>1411</v>
      </c>
      <c r="E1424" t="s">
        <v>1441</v>
      </c>
    </row>
    <row r="1425" spans="1:5" x14ac:dyDescent="0.25">
      <c r="A1425" t="str">
        <f t="shared" si="358"/>
        <v>GUID-351A5DED-D902-4528-B8ED-E2EB1C4E1DB9</v>
      </c>
      <c r="B1425" t="str">
        <f t="shared" si="359"/>
        <v>Surface(s) from Feature</v>
      </c>
      <c r="C1425" t="s">
        <v>67</v>
      </c>
      <c r="E1425" t="s">
        <v>1442</v>
      </c>
    </row>
    <row r="1426" spans="1:5" x14ac:dyDescent="0.25">
      <c r="A1426" t="str">
        <f t="shared" si="358"/>
        <v>GUID-351A5DED-D902-4528-B8ED-E2EB1C4E1DB9</v>
      </c>
      <c r="B1426" t="str">
        <f t="shared" si="359"/>
        <v>Surface(s) from Feature</v>
      </c>
      <c r="C1426" t="s">
        <v>67</v>
      </c>
      <c r="E1426" t="s">
        <v>1403</v>
      </c>
    </row>
    <row r="1427" spans="1:5" x14ac:dyDescent="0.25">
      <c r="A1427" s="3" t="s">
        <v>1443</v>
      </c>
      <c r="B1427" t="s">
        <v>1444</v>
      </c>
    </row>
    <row r="1428" spans="1:5" x14ac:dyDescent="0.25">
      <c r="A1428" t="str">
        <f>A1427</f>
        <v>GUID-98647760-37B1-4CB5-890E-FE615B276D8F</v>
      </c>
      <c r="B1428" t="str">
        <f>B1427</f>
        <v>More about turning features into surfaces</v>
      </c>
      <c r="C1428" t="s">
        <v>67</v>
      </c>
      <c r="D1428" t="s">
        <v>1440</v>
      </c>
      <c r="E1428" t="s">
        <v>1415</v>
      </c>
    </row>
    <row r="1429" spans="1:5" x14ac:dyDescent="0.25">
      <c r="A1429" s="3" t="s">
        <v>1445</v>
      </c>
      <c r="B1429" t="s">
        <v>1446</v>
      </c>
    </row>
    <row r="1430" spans="1:5" x14ac:dyDescent="0.25">
      <c r="A1430" t="str">
        <f>A1429</f>
        <v>GUID-FC8AAF6F-D24C-4385-B677-54F730388E4C</v>
      </c>
      <c r="B1430" t="str">
        <f>B1429</f>
        <v>Feature to surface example</v>
      </c>
      <c r="C1430" t="s">
        <v>67</v>
      </c>
      <c r="D1430" t="s">
        <v>1440</v>
      </c>
      <c r="E1430" t="s">
        <v>1415</v>
      </c>
    </row>
    <row r="1431" spans="1:5" x14ac:dyDescent="0.25">
      <c r="A1431" s="3" t="s">
        <v>1447</v>
      </c>
      <c r="B1431" t="s">
        <v>1448</v>
      </c>
    </row>
    <row r="1432" spans="1:5" x14ac:dyDescent="0.25">
      <c r="A1432" t="str">
        <f t="shared" ref="A1432:A1440" si="360">A1431</f>
        <v>GUID-7364E724-3F4F-4AF4-881B-442376B4E446</v>
      </c>
      <c r="B1432" t="str">
        <f t="shared" ref="B1432:B1440" si="361">B1431</f>
        <v>To create a surface from curves</v>
      </c>
      <c r="C1432" t="s">
        <v>67</v>
      </c>
      <c r="D1432" t="s">
        <v>1402</v>
      </c>
      <c r="E1432" t="s">
        <v>1449</v>
      </c>
    </row>
    <row r="1433" spans="1:5" x14ac:dyDescent="0.25">
      <c r="A1433" t="str">
        <f t="shared" si="360"/>
        <v>GUID-7364E724-3F4F-4AF4-881B-442376B4E446</v>
      </c>
      <c r="B1433" t="str">
        <f t="shared" si="361"/>
        <v>To create a surface from curves</v>
      </c>
      <c r="C1433" t="s">
        <v>67</v>
      </c>
      <c r="E1433" t="s">
        <v>1450</v>
      </c>
    </row>
    <row r="1434" spans="1:5" x14ac:dyDescent="0.25">
      <c r="A1434" t="str">
        <f t="shared" si="360"/>
        <v>GUID-7364E724-3F4F-4AF4-881B-442376B4E446</v>
      </c>
      <c r="B1434" t="str">
        <f t="shared" si="361"/>
        <v>To create a surface from curves</v>
      </c>
      <c r="C1434" t="s">
        <v>67</v>
      </c>
      <c r="E1434" t="s">
        <v>1451</v>
      </c>
    </row>
    <row r="1435" spans="1:5" x14ac:dyDescent="0.25">
      <c r="A1435" t="str">
        <f t="shared" si="360"/>
        <v>GUID-7364E724-3F4F-4AF4-881B-442376B4E446</v>
      </c>
      <c r="B1435" t="str">
        <f t="shared" si="361"/>
        <v>To create a surface from curves</v>
      </c>
      <c r="C1435" t="s">
        <v>67</v>
      </c>
      <c r="E1435" t="s">
        <v>1365</v>
      </c>
    </row>
    <row r="1436" spans="1:5" x14ac:dyDescent="0.25">
      <c r="A1436" t="str">
        <f t="shared" si="360"/>
        <v>GUID-7364E724-3F4F-4AF4-881B-442376B4E446</v>
      </c>
      <c r="B1436" t="str">
        <f t="shared" si="361"/>
        <v>To create a surface from curves</v>
      </c>
      <c r="C1436" t="s">
        <v>67</v>
      </c>
      <c r="E1436" t="s">
        <v>1452</v>
      </c>
    </row>
    <row r="1437" spans="1:5" x14ac:dyDescent="0.25">
      <c r="A1437" t="str">
        <f t="shared" si="360"/>
        <v>GUID-7364E724-3F4F-4AF4-881B-442376B4E446</v>
      </c>
      <c r="B1437" t="str">
        <f t="shared" si="361"/>
        <v>To create a surface from curves</v>
      </c>
      <c r="C1437" t="s">
        <v>67</v>
      </c>
      <c r="E1437" t="s">
        <v>1453</v>
      </c>
    </row>
    <row r="1438" spans="1:5" x14ac:dyDescent="0.25">
      <c r="A1438" t="str">
        <f t="shared" si="360"/>
        <v>GUID-7364E724-3F4F-4AF4-881B-442376B4E446</v>
      </c>
      <c r="B1438" t="str">
        <f t="shared" si="361"/>
        <v>To create a surface from curves</v>
      </c>
      <c r="C1438" t="s">
        <v>67</v>
      </c>
      <c r="E1438" t="s">
        <v>1454</v>
      </c>
    </row>
    <row r="1439" spans="1:5" x14ac:dyDescent="0.25">
      <c r="A1439" t="str">
        <f t="shared" si="360"/>
        <v>GUID-7364E724-3F4F-4AF4-881B-442376B4E446</v>
      </c>
      <c r="B1439" t="str">
        <f t="shared" si="361"/>
        <v>To create a surface from curves</v>
      </c>
      <c r="C1439" t="s">
        <v>67</v>
      </c>
      <c r="E1439" t="s">
        <v>1427</v>
      </c>
    </row>
    <row r="1440" spans="1:5" x14ac:dyDescent="0.25">
      <c r="A1440" t="str">
        <f t="shared" si="360"/>
        <v>GUID-7364E724-3F4F-4AF4-881B-442376B4E446</v>
      </c>
      <c r="B1440" t="str">
        <f t="shared" si="361"/>
        <v>To create a surface from curves</v>
      </c>
      <c r="C1440" t="s">
        <v>67</v>
      </c>
      <c r="E1440" t="s">
        <v>1416</v>
      </c>
    </row>
    <row r="1441" spans="1:5" x14ac:dyDescent="0.25">
      <c r="A1441" s="3" t="s">
        <v>1455</v>
      </c>
      <c r="B1441" t="s">
        <v>1456</v>
      </c>
    </row>
    <row r="1442" spans="1:5" x14ac:dyDescent="0.25">
      <c r="A1442" t="str">
        <f t="shared" ref="A1442:A1443" si="362">A1441</f>
        <v>GUID-018BA93D-824A-48DC-BF4B-C795914A57B6</v>
      </c>
      <c r="B1442" t="str">
        <f t="shared" ref="B1442:B1443" si="363">B1441</f>
        <v>Extrude</v>
      </c>
      <c r="C1442" t="s">
        <v>67</v>
      </c>
      <c r="D1442" t="s">
        <v>1419</v>
      </c>
      <c r="E1442" t="s">
        <v>1409</v>
      </c>
    </row>
    <row r="1443" spans="1:5" x14ac:dyDescent="0.25">
      <c r="A1443" t="str">
        <f t="shared" si="362"/>
        <v>GUID-018BA93D-824A-48DC-BF4B-C795914A57B6</v>
      </c>
      <c r="B1443" t="str">
        <f t="shared" si="363"/>
        <v>Extrude</v>
      </c>
      <c r="C1443" t="s">
        <v>67</v>
      </c>
      <c r="D1443" t="s">
        <v>1448</v>
      </c>
      <c r="E1443" t="s">
        <v>1404</v>
      </c>
    </row>
    <row r="1444" spans="1:5" x14ac:dyDescent="0.25">
      <c r="A1444" s="3" t="s">
        <v>1457</v>
      </c>
      <c r="B1444" t="s">
        <v>1458</v>
      </c>
    </row>
    <row r="1445" spans="1:5" x14ac:dyDescent="0.25">
      <c r="A1445" t="str">
        <f t="shared" ref="A1445:A1448" si="364">A1444</f>
        <v>GUID-19879705-383F-4861-9552-3D4FBFFEEA1B</v>
      </c>
      <c r="B1445" t="str">
        <f t="shared" ref="B1445:B1448" si="365">B1444</f>
        <v>Surface of Revolution</v>
      </c>
      <c r="C1445" t="s">
        <v>67</v>
      </c>
      <c r="D1445" t="s">
        <v>1459</v>
      </c>
      <c r="E1445" t="s">
        <v>1427</v>
      </c>
    </row>
    <row r="1446" spans="1:5" x14ac:dyDescent="0.25">
      <c r="A1446" t="str">
        <f t="shared" si="364"/>
        <v>GUID-19879705-383F-4861-9552-3D4FBFFEEA1B</v>
      </c>
      <c r="B1446" t="str">
        <f t="shared" si="365"/>
        <v>Surface of Revolution</v>
      </c>
      <c r="C1446" t="s">
        <v>67</v>
      </c>
      <c r="D1446" t="s">
        <v>1448</v>
      </c>
      <c r="E1446" t="s">
        <v>1460</v>
      </c>
    </row>
    <row r="1447" spans="1:5" x14ac:dyDescent="0.25">
      <c r="A1447" t="str">
        <f t="shared" si="364"/>
        <v>GUID-19879705-383F-4861-9552-3D4FBFFEEA1B</v>
      </c>
      <c r="B1447" t="str">
        <f t="shared" si="365"/>
        <v>Surface of Revolution</v>
      </c>
      <c r="C1447" t="s">
        <v>67</v>
      </c>
      <c r="E1447" t="s">
        <v>1461</v>
      </c>
    </row>
    <row r="1448" spans="1:5" x14ac:dyDescent="0.25">
      <c r="A1448" t="str">
        <f t="shared" si="364"/>
        <v>GUID-19879705-383F-4861-9552-3D4FBFFEEA1B</v>
      </c>
      <c r="B1448" t="str">
        <f t="shared" si="365"/>
        <v>Surface of Revolution</v>
      </c>
      <c r="C1448" t="s">
        <v>67</v>
      </c>
      <c r="E1448" t="s">
        <v>1404</v>
      </c>
    </row>
    <row r="1449" spans="1:5" x14ac:dyDescent="0.25">
      <c r="A1449" s="3" t="s">
        <v>1462</v>
      </c>
      <c r="B1449" t="s">
        <v>1463</v>
      </c>
    </row>
    <row r="1450" spans="1:5" x14ac:dyDescent="0.25">
      <c r="A1450" t="str">
        <f t="shared" ref="A1450:A1452" si="366">A1449</f>
        <v>GUID-76C20FC1-011F-46FE-B53A-BB89DAD7BD74</v>
      </c>
      <c r="B1450" t="str">
        <f t="shared" ref="B1450:B1452" si="367">B1449</f>
        <v>More about revolved surfaces</v>
      </c>
      <c r="C1450" t="s">
        <v>67</v>
      </c>
      <c r="D1450" t="s">
        <v>1419</v>
      </c>
      <c r="E1450" t="s">
        <v>1409</v>
      </c>
    </row>
    <row r="1451" spans="1:5" x14ac:dyDescent="0.25">
      <c r="A1451" t="str">
        <f t="shared" si="366"/>
        <v>GUID-76C20FC1-011F-46FE-B53A-BB89DAD7BD74</v>
      </c>
      <c r="B1451" t="str">
        <f t="shared" si="367"/>
        <v>More about revolved surfaces</v>
      </c>
      <c r="C1451" t="s">
        <v>67</v>
      </c>
      <c r="D1451" t="s">
        <v>1464</v>
      </c>
      <c r="E1451" t="s">
        <v>1461</v>
      </c>
    </row>
    <row r="1452" spans="1:5" x14ac:dyDescent="0.25">
      <c r="A1452" t="str">
        <f t="shared" si="366"/>
        <v>GUID-76C20FC1-011F-46FE-B53A-BB89DAD7BD74</v>
      </c>
      <c r="B1452" t="str">
        <f t="shared" si="367"/>
        <v>More about revolved surfaces</v>
      </c>
      <c r="C1452" t="s">
        <v>67</v>
      </c>
      <c r="D1452" t="s">
        <v>1458</v>
      </c>
      <c r="E1452" t="s">
        <v>1450</v>
      </c>
    </row>
    <row r="1453" spans="1:5" x14ac:dyDescent="0.25">
      <c r="A1453" s="3" t="s">
        <v>1465</v>
      </c>
      <c r="B1453" t="s">
        <v>1466</v>
      </c>
    </row>
    <row r="1454" spans="1:5" x14ac:dyDescent="0.25">
      <c r="A1454" t="str">
        <f>A1453</f>
        <v>GUID-DA869A64-8CE7-4005-8BB5-C5B7A8302133</v>
      </c>
      <c r="B1454" t="str">
        <f>B1453</f>
        <v>Revolved example</v>
      </c>
      <c r="C1454" t="s">
        <v>67</v>
      </c>
      <c r="D1454" t="s">
        <v>1458</v>
      </c>
      <c r="E1454" t="s">
        <v>1450</v>
      </c>
    </row>
    <row r="1455" spans="1:5" x14ac:dyDescent="0.25">
      <c r="A1455" s="3" t="s">
        <v>1467</v>
      </c>
      <c r="B1455" t="s">
        <v>1468</v>
      </c>
    </row>
    <row r="1456" spans="1:5" x14ac:dyDescent="0.25">
      <c r="A1456" t="str">
        <f t="shared" ref="A1456:A1459" si="368">A1455</f>
        <v>GUID-7B92FB96-6BF7-4BD5-8210-1DDA1D81BFC6</v>
      </c>
      <c r="B1456" t="str">
        <f t="shared" ref="B1456:B1459" si="369">B1455</f>
        <v>Swept Surface</v>
      </c>
      <c r="C1456" t="s">
        <v>67</v>
      </c>
      <c r="D1456" t="s">
        <v>1419</v>
      </c>
      <c r="E1456" t="s">
        <v>1409</v>
      </c>
    </row>
    <row r="1457" spans="1:5" x14ac:dyDescent="0.25">
      <c r="A1457" t="str">
        <f t="shared" si="368"/>
        <v>GUID-7B92FB96-6BF7-4BD5-8210-1DDA1D81BFC6</v>
      </c>
      <c r="B1457" t="str">
        <f t="shared" si="369"/>
        <v>Swept Surface</v>
      </c>
      <c r="C1457" t="s">
        <v>67</v>
      </c>
      <c r="D1457" t="s">
        <v>1448</v>
      </c>
      <c r="E1457" t="s">
        <v>1469</v>
      </c>
    </row>
    <row r="1458" spans="1:5" x14ac:dyDescent="0.25">
      <c r="A1458" t="str">
        <f t="shared" si="368"/>
        <v>GUID-7B92FB96-6BF7-4BD5-8210-1DDA1D81BFC6</v>
      </c>
      <c r="B1458" t="str">
        <f t="shared" si="369"/>
        <v>Swept Surface</v>
      </c>
      <c r="C1458" t="s">
        <v>67</v>
      </c>
      <c r="E1458" t="s">
        <v>1470</v>
      </c>
    </row>
    <row r="1459" spans="1:5" x14ac:dyDescent="0.25">
      <c r="A1459" t="str">
        <f t="shared" si="368"/>
        <v>GUID-7B92FB96-6BF7-4BD5-8210-1DDA1D81BFC6</v>
      </c>
      <c r="B1459" t="str">
        <f t="shared" si="369"/>
        <v>Swept Surface</v>
      </c>
      <c r="C1459" t="s">
        <v>67</v>
      </c>
      <c r="E1459" t="s">
        <v>1404</v>
      </c>
    </row>
    <row r="1460" spans="1:5" x14ac:dyDescent="0.25">
      <c r="A1460" s="3" t="s">
        <v>1471</v>
      </c>
      <c r="B1460" t="s">
        <v>1472</v>
      </c>
    </row>
    <row r="1461" spans="1:5" x14ac:dyDescent="0.25">
      <c r="A1461" t="str">
        <f t="shared" ref="A1461:A1462" si="370">A1460</f>
        <v>GUID-39462736-78B9-4A1D-8EE3-22CA282C78B1</v>
      </c>
      <c r="B1461" t="str">
        <f t="shared" ref="B1461:B1462" si="371">B1460</f>
        <v>More about swept surfaces</v>
      </c>
      <c r="C1461" t="s">
        <v>67</v>
      </c>
      <c r="D1461" t="s">
        <v>1419</v>
      </c>
      <c r="E1461" t="s">
        <v>1409</v>
      </c>
    </row>
    <row r="1462" spans="1:5" x14ac:dyDescent="0.25">
      <c r="A1462" t="str">
        <f t="shared" si="370"/>
        <v>GUID-39462736-78B9-4A1D-8EE3-22CA282C78B1</v>
      </c>
      <c r="B1462" t="str">
        <f t="shared" si="371"/>
        <v>More about swept surfaces</v>
      </c>
      <c r="C1462" t="s">
        <v>67</v>
      </c>
      <c r="D1462" t="s">
        <v>1468</v>
      </c>
      <c r="E1462" t="s">
        <v>1451</v>
      </c>
    </row>
    <row r="1463" spans="1:5" x14ac:dyDescent="0.25">
      <c r="A1463" s="3" t="s">
        <v>1473</v>
      </c>
      <c r="B1463" t="s">
        <v>1474</v>
      </c>
    </row>
    <row r="1464" spans="1:5" x14ac:dyDescent="0.25">
      <c r="A1464" t="str">
        <f>A1463</f>
        <v>GUID-DE4E350C-CA22-4319-BBE1-01224FA14183</v>
      </c>
      <c r="B1464" t="str">
        <f>B1463</f>
        <v>Sweep example</v>
      </c>
      <c r="C1464" t="s">
        <v>67</v>
      </c>
      <c r="D1464" t="s">
        <v>1468</v>
      </c>
      <c r="E1464" t="s">
        <v>1451</v>
      </c>
    </row>
    <row r="1465" spans="1:5" x14ac:dyDescent="0.25">
      <c r="A1465" s="3" t="s">
        <v>1475</v>
      </c>
      <c r="B1465" t="s">
        <v>1476</v>
      </c>
    </row>
    <row r="1466" spans="1:5" x14ac:dyDescent="0.25">
      <c r="A1466" t="str">
        <f t="shared" ref="A1466:A1470" si="372">A1465</f>
        <v>GUID-B7F817D4-3294-4234-AF1F-1E485027A2D9</v>
      </c>
      <c r="B1466" t="str">
        <f t="shared" ref="B1466:B1470" si="373">B1465</f>
        <v>Ruled Surface</v>
      </c>
      <c r="C1466" t="s">
        <v>67</v>
      </c>
      <c r="D1466" t="s">
        <v>1420</v>
      </c>
      <c r="E1466" t="s">
        <v>1409</v>
      </c>
    </row>
    <row r="1467" spans="1:5" x14ac:dyDescent="0.25">
      <c r="A1467" t="str">
        <f t="shared" si="372"/>
        <v>GUID-B7F817D4-3294-4234-AF1F-1E485027A2D9</v>
      </c>
      <c r="B1467" t="str">
        <f t="shared" si="373"/>
        <v>Ruled Surface</v>
      </c>
      <c r="C1467" t="s">
        <v>67</v>
      </c>
      <c r="D1467" t="s">
        <v>1448</v>
      </c>
      <c r="E1467" t="s">
        <v>1477</v>
      </c>
    </row>
    <row r="1468" spans="1:5" x14ac:dyDescent="0.25">
      <c r="A1468" t="str">
        <f t="shared" si="372"/>
        <v>GUID-B7F817D4-3294-4234-AF1F-1E485027A2D9</v>
      </c>
      <c r="B1468" t="str">
        <f t="shared" si="373"/>
        <v>Ruled Surface</v>
      </c>
      <c r="C1468" t="s">
        <v>67</v>
      </c>
      <c r="E1468" t="s">
        <v>1478</v>
      </c>
    </row>
    <row r="1469" spans="1:5" x14ac:dyDescent="0.25">
      <c r="A1469" t="str">
        <f t="shared" si="372"/>
        <v>GUID-B7F817D4-3294-4234-AF1F-1E485027A2D9</v>
      </c>
      <c r="B1469" t="str">
        <f t="shared" si="373"/>
        <v>Ruled Surface</v>
      </c>
      <c r="C1469" t="s">
        <v>67</v>
      </c>
      <c r="E1469" t="s">
        <v>1479</v>
      </c>
    </row>
    <row r="1470" spans="1:5" x14ac:dyDescent="0.25">
      <c r="A1470" t="str">
        <f t="shared" si="372"/>
        <v>GUID-B7F817D4-3294-4234-AF1F-1E485027A2D9</v>
      </c>
      <c r="B1470" t="str">
        <f t="shared" si="373"/>
        <v>Ruled Surface</v>
      </c>
      <c r="C1470" t="s">
        <v>67</v>
      </c>
      <c r="E1470" t="s">
        <v>1404</v>
      </c>
    </row>
    <row r="1471" spans="1:5" x14ac:dyDescent="0.25">
      <c r="A1471" s="3" t="s">
        <v>1480</v>
      </c>
      <c r="B1471" t="s">
        <v>1481</v>
      </c>
    </row>
    <row r="1472" spans="1:5" x14ac:dyDescent="0.25">
      <c r="A1472" t="str">
        <f t="shared" ref="A1472:A1474" si="374">A1471</f>
        <v>GUID-D47E2C40-2904-428A-9CA1-37FF8636F63A</v>
      </c>
      <c r="B1472" t="str">
        <f t="shared" ref="B1472:B1474" si="375">B1471</f>
        <v>More about ruled surfaces</v>
      </c>
      <c r="C1472" t="s">
        <v>67</v>
      </c>
      <c r="D1472" t="s">
        <v>1482</v>
      </c>
      <c r="E1472" t="s">
        <v>1479</v>
      </c>
    </row>
    <row r="1473" spans="1:5" x14ac:dyDescent="0.25">
      <c r="A1473" t="str">
        <f t="shared" si="374"/>
        <v>GUID-D47E2C40-2904-428A-9CA1-37FF8636F63A</v>
      </c>
      <c r="B1473" t="str">
        <f t="shared" si="375"/>
        <v>More about ruled surfaces</v>
      </c>
      <c r="C1473" t="s">
        <v>67</v>
      </c>
      <c r="D1473" t="s">
        <v>1419</v>
      </c>
      <c r="E1473" t="s">
        <v>1409</v>
      </c>
    </row>
    <row r="1474" spans="1:5" x14ac:dyDescent="0.25">
      <c r="A1474" t="str">
        <f t="shared" si="374"/>
        <v>GUID-D47E2C40-2904-428A-9CA1-37FF8636F63A</v>
      </c>
      <c r="B1474" t="str">
        <f t="shared" si="375"/>
        <v>More about ruled surfaces</v>
      </c>
      <c r="C1474" t="s">
        <v>67</v>
      </c>
      <c r="D1474" t="s">
        <v>1476</v>
      </c>
      <c r="E1474" t="s">
        <v>1365</v>
      </c>
    </row>
    <row r="1475" spans="1:5" x14ac:dyDescent="0.25">
      <c r="A1475" s="3" t="s">
        <v>1483</v>
      </c>
      <c r="B1475" t="s">
        <v>1484</v>
      </c>
    </row>
    <row r="1476" spans="1:5" x14ac:dyDescent="0.25">
      <c r="A1476" t="str">
        <f>A1475</f>
        <v>GUID-176FF3E1-CCC7-4837-9AEA-B703D6F06F21</v>
      </c>
      <c r="B1476" t="str">
        <f>B1475</f>
        <v>Ruled example</v>
      </c>
      <c r="C1476" t="s">
        <v>67</v>
      </c>
      <c r="D1476" t="s">
        <v>1476</v>
      </c>
      <c r="E1476" t="s">
        <v>1365</v>
      </c>
    </row>
    <row r="1477" spans="1:5" x14ac:dyDescent="0.25">
      <c r="A1477" s="3" t="s">
        <v>1485</v>
      </c>
      <c r="B1477" t="s">
        <v>1482</v>
      </c>
    </row>
    <row r="1478" spans="1:5" x14ac:dyDescent="0.25">
      <c r="A1478" t="str">
        <f t="shared" ref="A1478:A1479" si="376">A1477</f>
        <v>GUID-BF341124-BD4B-4FB0-83CC-D237A5D77867</v>
      </c>
      <c r="B1478" t="str">
        <f t="shared" ref="B1478:B1479" si="377">B1477</f>
        <v>Twists in surfaces or solids with closed cross sections</v>
      </c>
      <c r="C1478" t="s">
        <v>67</v>
      </c>
      <c r="D1478" t="s">
        <v>1486</v>
      </c>
      <c r="E1478" t="s">
        <v>1348</v>
      </c>
    </row>
    <row r="1479" spans="1:5" x14ac:dyDescent="0.25">
      <c r="A1479" t="str">
        <f t="shared" si="376"/>
        <v>GUID-BF341124-BD4B-4FB0-83CC-D237A5D77867</v>
      </c>
      <c r="B1479" t="str">
        <f t="shared" si="377"/>
        <v>Twists in surfaces or solids with closed cross sections</v>
      </c>
      <c r="C1479" t="s">
        <v>67</v>
      </c>
      <c r="D1479" t="s">
        <v>1476</v>
      </c>
      <c r="E1479" t="s">
        <v>1365</v>
      </c>
    </row>
    <row r="1480" spans="1:5" x14ac:dyDescent="0.25">
      <c r="A1480" s="3" t="s">
        <v>1487</v>
      </c>
      <c r="B1480" t="s">
        <v>1488</v>
      </c>
    </row>
    <row r="1481" spans="1:5" x14ac:dyDescent="0.25">
      <c r="A1481" t="str">
        <f t="shared" ref="A1481:A1486" si="378">A1480</f>
        <v>GUID-CD83D058-8706-4208-8655-92361B4C678C</v>
      </c>
      <c r="B1481" t="str">
        <f t="shared" ref="B1481:B1486" si="379">B1480</f>
        <v>Coons</v>
      </c>
      <c r="C1481" t="s">
        <v>67</v>
      </c>
      <c r="D1481" t="s">
        <v>1489</v>
      </c>
      <c r="E1481" t="s">
        <v>1427</v>
      </c>
    </row>
    <row r="1482" spans="1:5" x14ac:dyDescent="0.25">
      <c r="A1482" t="str">
        <f t="shared" si="378"/>
        <v>GUID-CD83D058-8706-4208-8655-92361B4C678C</v>
      </c>
      <c r="B1482" t="str">
        <f t="shared" si="379"/>
        <v>Coons</v>
      </c>
      <c r="C1482" t="s">
        <v>67</v>
      </c>
      <c r="D1482" t="s">
        <v>1490</v>
      </c>
      <c r="E1482" t="s">
        <v>1454</v>
      </c>
    </row>
    <row r="1483" spans="1:5" x14ac:dyDescent="0.25">
      <c r="A1483" t="str">
        <f t="shared" si="378"/>
        <v>GUID-CD83D058-8706-4208-8655-92361B4C678C</v>
      </c>
      <c r="B1483" t="str">
        <f t="shared" si="379"/>
        <v>Coons</v>
      </c>
      <c r="C1483" t="s">
        <v>67</v>
      </c>
      <c r="D1483" t="s">
        <v>1491</v>
      </c>
      <c r="E1483" t="s">
        <v>1409</v>
      </c>
    </row>
    <row r="1484" spans="1:5" x14ac:dyDescent="0.25">
      <c r="A1484" t="str">
        <f t="shared" si="378"/>
        <v>GUID-CD83D058-8706-4208-8655-92361B4C678C</v>
      </c>
      <c r="B1484" t="str">
        <f t="shared" si="379"/>
        <v>Coons</v>
      </c>
      <c r="C1484" t="s">
        <v>67</v>
      </c>
      <c r="D1484" t="s">
        <v>1448</v>
      </c>
      <c r="E1484" t="s">
        <v>1492</v>
      </c>
    </row>
    <row r="1485" spans="1:5" x14ac:dyDescent="0.25">
      <c r="A1485" t="str">
        <f t="shared" si="378"/>
        <v>GUID-CD83D058-8706-4208-8655-92361B4C678C</v>
      </c>
      <c r="B1485" t="str">
        <f t="shared" si="379"/>
        <v>Coons</v>
      </c>
      <c r="C1485" t="s">
        <v>67</v>
      </c>
      <c r="E1485" t="s">
        <v>1493</v>
      </c>
    </row>
    <row r="1486" spans="1:5" x14ac:dyDescent="0.25">
      <c r="A1486" t="str">
        <f t="shared" si="378"/>
        <v>GUID-CD83D058-8706-4208-8655-92361B4C678C</v>
      </c>
      <c r="B1486" t="str">
        <f t="shared" si="379"/>
        <v>Coons</v>
      </c>
      <c r="C1486" t="s">
        <v>67</v>
      </c>
      <c r="E1486" t="s">
        <v>1404</v>
      </c>
    </row>
    <row r="1487" spans="1:5" x14ac:dyDescent="0.25">
      <c r="A1487" s="3" t="s">
        <v>1494</v>
      </c>
      <c r="B1487" t="s">
        <v>1495</v>
      </c>
    </row>
    <row r="1488" spans="1:5" x14ac:dyDescent="0.25">
      <c r="A1488" t="str">
        <f>A1487</f>
        <v>GUID-9183F7E2-A86B-4BA4-A76D-E52A4441E215</v>
      </c>
      <c r="B1488" t="str">
        <f>B1487</f>
        <v>Creating a Coons surface</v>
      </c>
      <c r="C1488" t="s">
        <v>67</v>
      </c>
      <c r="D1488" t="s">
        <v>1488</v>
      </c>
      <c r="E1488" t="s">
        <v>1452</v>
      </c>
    </row>
    <row r="1489" spans="1:5" x14ac:dyDescent="0.25">
      <c r="A1489" s="3" t="s">
        <v>1496</v>
      </c>
      <c r="B1489" t="s">
        <v>1497</v>
      </c>
    </row>
    <row r="1490" spans="1:5" x14ac:dyDescent="0.25">
      <c r="A1490" t="str">
        <f>A1489</f>
        <v>GUID-9C3DFD17-71C9-41AF-A9BC-D530A376C103</v>
      </c>
      <c r="B1490" t="str">
        <f>B1489</f>
        <v>Coons example</v>
      </c>
      <c r="C1490" t="s">
        <v>67</v>
      </c>
      <c r="D1490" t="s">
        <v>1488</v>
      </c>
      <c r="E1490" t="s">
        <v>1452</v>
      </c>
    </row>
    <row r="1491" spans="1:5" x14ac:dyDescent="0.25">
      <c r="A1491" s="3" t="s">
        <v>1498</v>
      </c>
      <c r="B1491" t="s">
        <v>1499</v>
      </c>
    </row>
    <row r="1492" spans="1:5" x14ac:dyDescent="0.25">
      <c r="A1492" t="str">
        <f t="shared" ref="A1492:A1495" si="380">A1491</f>
        <v>GUID-569F86DF-3AB3-4EBC-9337-451EAD51BA1D</v>
      </c>
      <c r="B1492" t="str">
        <f t="shared" ref="B1492:B1495" si="381">B1491</f>
        <v>Curve Mesh</v>
      </c>
      <c r="C1492" t="s">
        <v>67</v>
      </c>
      <c r="D1492" t="s">
        <v>1448</v>
      </c>
      <c r="E1492" t="s">
        <v>1500</v>
      </c>
    </row>
    <row r="1493" spans="1:5" x14ac:dyDescent="0.25">
      <c r="A1493" t="str">
        <f t="shared" si="380"/>
        <v>GUID-569F86DF-3AB3-4EBC-9337-451EAD51BA1D</v>
      </c>
      <c r="B1493" t="str">
        <f t="shared" si="381"/>
        <v>Curve Mesh</v>
      </c>
      <c r="C1493" t="s">
        <v>67</v>
      </c>
      <c r="E1493" t="s">
        <v>1501</v>
      </c>
    </row>
    <row r="1494" spans="1:5" x14ac:dyDescent="0.25">
      <c r="A1494" t="str">
        <f t="shared" si="380"/>
        <v>GUID-569F86DF-3AB3-4EBC-9337-451EAD51BA1D</v>
      </c>
      <c r="B1494" t="str">
        <f t="shared" si="381"/>
        <v>Curve Mesh</v>
      </c>
      <c r="C1494" t="s">
        <v>67</v>
      </c>
      <c r="E1494" t="s">
        <v>1502</v>
      </c>
    </row>
    <row r="1495" spans="1:5" x14ac:dyDescent="0.25">
      <c r="A1495" t="str">
        <f t="shared" si="380"/>
        <v>GUID-569F86DF-3AB3-4EBC-9337-451EAD51BA1D</v>
      </c>
      <c r="B1495" t="str">
        <f t="shared" si="381"/>
        <v>Curve Mesh</v>
      </c>
      <c r="C1495" t="s">
        <v>67</v>
      </c>
      <c r="E1495" t="s">
        <v>1404</v>
      </c>
    </row>
    <row r="1496" spans="1:5" x14ac:dyDescent="0.25">
      <c r="A1496" s="3" t="s">
        <v>1503</v>
      </c>
      <c r="B1496" t="s">
        <v>1504</v>
      </c>
    </row>
    <row r="1497" spans="1:5" x14ac:dyDescent="0.25">
      <c r="A1497" t="str">
        <f>A1496</f>
        <v>GUID-F696838A-9648-426C-B4FD-4F54A6E975EE</v>
      </c>
      <c r="B1497" t="str">
        <f>B1496</f>
        <v>Overview of surface from curve mesh</v>
      </c>
      <c r="C1497" t="s">
        <v>67</v>
      </c>
      <c r="D1497" t="s">
        <v>1499</v>
      </c>
      <c r="E1497" t="s">
        <v>1453</v>
      </c>
    </row>
    <row r="1498" spans="1:5" x14ac:dyDescent="0.25">
      <c r="A1498" s="3" t="s">
        <v>1505</v>
      </c>
      <c r="B1498" t="s">
        <v>1506</v>
      </c>
    </row>
    <row r="1499" spans="1:5" x14ac:dyDescent="0.25">
      <c r="A1499" t="str">
        <f>A1498</f>
        <v>GUID-90991289-14EA-4350-9FF6-70E07EB90FE7</v>
      </c>
      <c r="B1499" t="str">
        <f>B1498</f>
        <v>Creating a surface from a curve mesh</v>
      </c>
      <c r="C1499" t="s">
        <v>67</v>
      </c>
      <c r="D1499" t="s">
        <v>1499</v>
      </c>
      <c r="E1499" t="s">
        <v>1453</v>
      </c>
    </row>
    <row r="1500" spans="1:5" x14ac:dyDescent="0.25">
      <c r="A1500" s="3" t="s">
        <v>1507</v>
      </c>
      <c r="B1500" t="s">
        <v>1508</v>
      </c>
    </row>
    <row r="1501" spans="1:5" x14ac:dyDescent="0.25">
      <c r="A1501" t="str">
        <f>A1500</f>
        <v>GUID-A9624D95-899F-4A2C-A41B-ECCF53FEA77B</v>
      </c>
      <c r="B1501" t="str">
        <f>B1500</f>
        <v>Restrictions of surface from curve mesh</v>
      </c>
      <c r="C1501" t="s">
        <v>67</v>
      </c>
      <c r="D1501" t="s">
        <v>1499</v>
      </c>
      <c r="E1501" t="s">
        <v>1453</v>
      </c>
    </row>
    <row r="1502" spans="1:5" x14ac:dyDescent="0.25">
      <c r="A1502" s="3" t="s">
        <v>1509</v>
      </c>
      <c r="B1502" t="s">
        <v>1510</v>
      </c>
    </row>
    <row r="1503" spans="1:5" x14ac:dyDescent="0.25">
      <c r="A1503" t="str">
        <f t="shared" ref="A1503:A1506" si="382">A1502</f>
        <v>GUID-4BA706FE-2197-4F2A-9222-0D2B4529AD82</v>
      </c>
      <c r="B1503" t="str">
        <f t="shared" ref="B1503:B1506" si="383">B1502</f>
        <v>Lofted Surface</v>
      </c>
      <c r="C1503" t="s">
        <v>67</v>
      </c>
      <c r="D1503" t="s">
        <v>1420</v>
      </c>
      <c r="E1503" t="s">
        <v>1409</v>
      </c>
    </row>
    <row r="1504" spans="1:5" x14ac:dyDescent="0.25">
      <c r="A1504" t="str">
        <f t="shared" si="382"/>
        <v>GUID-4BA706FE-2197-4F2A-9222-0D2B4529AD82</v>
      </c>
      <c r="B1504" t="str">
        <f t="shared" si="383"/>
        <v>Lofted Surface</v>
      </c>
      <c r="C1504" t="s">
        <v>67</v>
      </c>
      <c r="D1504" t="s">
        <v>1448</v>
      </c>
      <c r="E1504" t="s">
        <v>1511</v>
      </c>
    </row>
    <row r="1505" spans="1:5" x14ac:dyDescent="0.25">
      <c r="A1505" t="str">
        <f t="shared" si="382"/>
        <v>GUID-4BA706FE-2197-4F2A-9222-0D2B4529AD82</v>
      </c>
      <c r="B1505" t="str">
        <f t="shared" si="383"/>
        <v>Lofted Surface</v>
      </c>
      <c r="C1505" t="s">
        <v>67</v>
      </c>
      <c r="E1505" t="s">
        <v>1512</v>
      </c>
    </row>
    <row r="1506" spans="1:5" x14ac:dyDescent="0.25">
      <c r="A1506" t="str">
        <f t="shared" si="382"/>
        <v>GUID-4BA706FE-2197-4F2A-9222-0D2B4529AD82</v>
      </c>
      <c r="B1506" t="str">
        <f t="shared" si="383"/>
        <v>Lofted Surface</v>
      </c>
      <c r="C1506" t="s">
        <v>67</v>
      </c>
      <c r="E1506" t="s">
        <v>1404</v>
      </c>
    </row>
    <row r="1507" spans="1:5" x14ac:dyDescent="0.25">
      <c r="A1507" s="3" t="s">
        <v>1513</v>
      </c>
      <c r="B1507" t="s">
        <v>1514</v>
      </c>
    </row>
    <row r="1508" spans="1:5" x14ac:dyDescent="0.25">
      <c r="A1508" t="str">
        <f t="shared" ref="A1508:A1511" si="384">A1507</f>
        <v>GUID-B0A4BE48-0B9C-4375-A0E5-7970737C7438</v>
      </c>
      <c r="B1508" t="str">
        <f t="shared" ref="B1508:B1511" si="385">B1507</f>
        <v>More about lofted surfaces</v>
      </c>
      <c r="C1508" t="s">
        <v>67</v>
      </c>
      <c r="D1508" t="s">
        <v>1482</v>
      </c>
      <c r="E1508" t="s">
        <v>1479</v>
      </c>
    </row>
    <row r="1509" spans="1:5" x14ac:dyDescent="0.25">
      <c r="A1509" t="str">
        <f t="shared" si="384"/>
        <v>GUID-B0A4BE48-0B9C-4375-A0E5-7970737C7438</v>
      </c>
      <c r="B1509" t="str">
        <f t="shared" si="385"/>
        <v>More about lofted surfaces</v>
      </c>
      <c r="C1509" t="s">
        <v>67</v>
      </c>
      <c r="D1509" t="s">
        <v>1419</v>
      </c>
      <c r="E1509" t="s">
        <v>1409</v>
      </c>
    </row>
    <row r="1510" spans="1:5" x14ac:dyDescent="0.25">
      <c r="A1510" t="str">
        <f t="shared" si="384"/>
        <v>GUID-B0A4BE48-0B9C-4375-A0E5-7970737C7438</v>
      </c>
      <c r="B1510" t="str">
        <f t="shared" si="385"/>
        <v>More about lofted surfaces</v>
      </c>
      <c r="C1510" t="s">
        <v>67</v>
      </c>
      <c r="D1510" t="s">
        <v>1491</v>
      </c>
      <c r="E1510" t="s">
        <v>1409</v>
      </c>
    </row>
    <row r="1511" spans="1:5" x14ac:dyDescent="0.25">
      <c r="A1511" t="str">
        <f t="shared" si="384"/>
        <v>GUID-B0A4BE48-0B9C-4375-A0E5-7970737C7438</v>
      </c>
      <c r="B1511" t="str">
        <f t="shared" si="385"/>
        <v>More about lofted surfaces</v>
      </c>
      <c r="C1511" t="s">
        <v>67</v>
      </c>
      <c r="D1511" t="s">
        <v>1510</v>
      </c>
      <c r="E1511" t="s">
        <v>1454</v>
      </c>
    </row>
    <row r="1512" spans="1:5" x14ac:dyDescent="0.25">
      <c r="A1512" s="3" t="s">
        <v>1515</v>
      </c>
      <c r="B1512" t="s">
        <v>1516</v>
      </c>
    </row>
    <row r="1513" spans="1:5" x14ac:dyDescent="0.25">
      <c r="A1513" t="str">
        <f>A1512</f>
        <v>GUID-C7457C5C-172F-43D9-AACA-7707C00AE5AB</v>
      </c>
      <c r="B1513" t="str">
        <f>B1512</f>
        <v>Lofted example</v>
      </c>
      <c r="C1513" t="s">
        <v>67</v>
      </c>
      <c r="D1513" t="s">
        <v>1510</v>
      </c>
      <c r="E1513" t="s">
        <v>1454</v>
      </c>
    </row>
    <row r="1514" spans="1:5" x14ac:dyDescent="0.25">
      <c r="A1514" s="3" t="s">
        <v>1517</v>
      </c>
      <c r="B1514" t="s">
        <v>1518</v>
      </c>
    </row>
    <row r="1515" spans="1:5" x14ac:dyDescent="0.25">
      <c r="A1515" t="str">
        <f t="shared" ref="A1515:A1519" si="386">A1514</f>
        <v>GUID-7C761706-41FA-4FB4-AE1F-F1A89447135C</v>
      </c>
      <c r="B1515" t="str">
        <f t="shared" ref="B1515:B1519" si="387">B1514</f>
        <v>Cap Surface</v>
      </c>
      <c r="C1515" t="s">
        <v>67</v>
      </c>
      <c r="D1515" t="s">
        <v>1519</v>
      </c>
      <c r="E1515" t="s">
        <v>1318</v>
      </c>
    </row>
    <row r="1516" spans="1:5" x14ac:dyDescent="0.25">
      <c r="A1516" t="str">
        <f t="shared" si="386"/>
        <v>GUID-7C761706-41FA-4FB4-AE1F-F1A89447135C</v>
      </c>
      <c r="B1516" t="str">
        <f t="shared" si="387"/>
        <v>Cap Surface</v>
      </c>
      <c r="C1516" t="s">
        <v>67</v>
      </c>
      <c r="D1516" t="s">
        <v>1420</v>
      </c>
      <c r="E1516" t="s">
        <v>1409</v>
      </c>
    </row>
    <row r="1517" spans="1:5" x14ac:dyDescent="0.25">
      <c r="A1517" t="str">
        <f t="shared" si="386"/>
        <v>GUID-7C761706-41FA-4FB4-AE1F-F1A89447135C</v>
      </c>
      <c r="B1517" t="str">
        <f t="shared" si="387"/>
        <v>Cap Surface</v>
      </c>
      <c r="C1517" t="s">
        <v>67</v>
      </c>
      <c r="D1517" t="s">
        <v>1448</v>
      </c>
      <c r="E1517" t="s">
        <v>1520</v>
      </c>
    </row>
    <row r="1518" spans="1:5" x14ac:dyDescent="0.25">
      <c r="A1518" t="str">
        <f t="shared" si="386"/>
        <v>GUID-7C761706-41FA-4FB4-AE1F-F1A89447135C</v>
      </c>
      <c r="B1518" t="str">
        <f t="shared" si="387"/>
        <v>Cap Surface</v>
      </c>
      <c r="C1518" t="s">
        <v>67</v>
      </c>
      <c r="E1518" t="s">
        <v>1521</v>
      </c>
    </row>
    <row r="1519" spans="1:5" x14ac:dyDescent="0.25">
      <c r="A1519" t="str">
        <f t="shared" si="386"/>
        <v>GUID-7C761706-41FA-4FB4-AE1F-F1A89447135C</v>
      </c>
      <c r="B1519" t="str">
        <f t="shared" si="387"/>
        <v>Cap Surface</v>
      </c>
      <c r="C1519" t="s">
        <v>67</v>
      </c>
      <c r="E1519" t="s">
        <v>1404</v>
      </c>
    </row>
    <row r="1520" spans="1:5" x14ac:dyDescent="0.25">
      <c r="A1520" s="3" t="s">
        <v>1522</v>
      </c>
      <c r="B1520" t="s">
        <v>1523</v>
      </c>
    </row>
    <row r="1521" spans="1:5" x14ac:dyDescent="0.25">
      <c r="A1521" t="str">
        <f t="shared" ref="A1521:A1522" si="388">A1520</f>
        <v>GUID-F6D74D3E-512C-46C8-8ED1-FEBDF2E3127F</v>
      </c>
      <c r="B1521" t="str">
        <f t="shared" ref="B1521:B1522" si="389">B1520</f>
        <v>More about cap surfaces</v>
      </c>
      <c r="C1521" t="s">
        <v>67</v>
      </c>
      <c r="D1521" t="s">
        <v>1524</v>
      </c>
      <c r="E1521" t="s">
        <v>1409</v>
      </c>
    </row>
    <row r="1522" spans="1:5" x14ac:dyDescent="0.25">
      <c r="A1522" t="str">
        <f t="shared" si="388"/>
        <v>GUID-F6D74D3E-512C-46C8-8ED1-FEBDF2E3127F</v>
      </c>
      <c r="B1522" t="str">
        <f t="shared" si="389"/>
        <v>More about cap surfaces</v>
      </c>
      <c r="C1522" t="s">
        <v>67</v>
      </c>
      <c r="D1522" t="s">
        <v>1518</v>
      </c>
      <c r="E1522" t="s">
        <v>1427</v>
      </c>
    </row>
    <row r="1523" spans="1:5" x14ac:dyDescent="0.25">
      <c r="A1523" s="3" t="s">
        <v>1525</v>
      </c>
      <c r="B1523" t="s">
        <v>1526</v>
      </c>
    </row>
    <row r="1524" spans="1:5" x14ac:dyDescent="0.25">
      <c r="A1524" t="str">
        <f>A1523</f>
        <v>GUID-77392710-80C7-4392-A2FE-12FADA54DCB0</v>
      </c>
      <c r="B1524" t="str">
        <f>B1523</f>
        <v>Cap example</v>
      </c>
      <c r="C1524" t="s">
        <v>67</v>
      </c>
      <c r="D1524" t="s">
        <v>1518</v>
      </c>
      <c r="E1524" t="s">
        <v>1427</v>
      </c>
    </row>
    <row r="1525" spans="1:5" x14ac:dyDescent="0.25">
      <c r="A1525" s="3" t="s">
        <v>1527</v>
      </c>
      <c r="B1525" t="s">
        <v>1528</v>
      </c>
    </row>
    <row r="1526" spans="1:5" x14ac:dyDescent="0.25">
      <c r="A1526" t="str">
        <f t="shared" ref="A1526:A1533" si="390">A1525</f>
        <v>GUID-8670B387-836C-4487-BF38-0D0600D5CFB5</v>
      </c>
      <c r="B1526" t="str">
        <f t="shared" ref="B1526:B1533" si="391">B1525</f>
        <v>To create a surface from an existing surface</v>
      </c>
      <c r="C1526" t="s">
        <v>67</v>
      </c>
      <c r="D1526" t="s">
        <v>1402</v>
      </c>
      <c r="E1526" t="s">
        <v>1529</v>
      </c>
    </row>
    <row r="1527" spans="1:5" x14ac:dyDescent="0.25">
      <c r="A1527" t="str">
        <f t="shared" si="390"/>
        <v>GUID-8670B387-836C-4487-BF38-0D0600D5CFB5</v>
      </c>
      <c r="B1527" t="str">
        <f t="shared" si="391"/>
        <v>To create a surface from an existing surface</v>
      </c>
      <c r="C1527" t="s">
        <v>67</v>
      </c>
      <c r="E1527" t="s">
        <v>1530</v>
      </c>
    </row>
    <row r="1528" spans="1:5" x14ac:dyDescent="0.25">
      <c r="A1528" t="str">
        <f t="shared" si="390"/>
        <v>GUID-8670B387-836C-4487-BF38-0D0600D5CFB5</v>
      </c>
      <c r="B1528" t="str">
        <f t="shared" si="391"/>
        <v>To create a surface from an existing surface</v>
      </c>
      <c r="C1528" t="s">
        <v>67</v>
      </c>
      <c r="E1528" t="s">
        <v>1531</v>
      </c>
    </row>
    <row r="1529" spans="1:5" x14ac:dyDescent="0.25">
      <c r="A1529" t="str">
        <f t="shared" si="390"/>
        <v>GUID-8670B387-836C-4487-BF38-0D0600D5CFB5</v>
      </c>
      <c r="B1529" t="str">
        <f t="shared" si="391"/>
        <v>To create a surface from an existing surface</v>
      </c>
      <c r="C1529" t="s">
        <v>67</v>
      </c>
      <c r="E1529" t="s">
        <v>1532</v>
      </c>
    </row>
    <row r="1530" spans="1:5" x14ac:dyDescent="0.25">
      <c r="A1530" t="str">
        <f t="shared" si="390"/>
        <v>GUID-8670B387-836C-4487-BF38-0D0600D5CFB5</v>
      </c>
      <c r="B1530" t="str">
        <f t="shared" si="391"/>
        <v>To create a surface from an existing surface</v>
      </c>
      <c r="C1530" t="s">
        <v>67</v>
      </c>
      <c r="E1530" t="s">
        <v>1332</v>
      </c>
    </row>
    <row r="1531" spans="1:5" x14ac:dyDescent="0.25">
      <c r="A1531" t="str">
        <f t="shared" si="390"/>
        <v>GUID-8670B387-836C-4487-BF38-0D0600D5CFB5</v>
      </c>
      <c r="B1531" t="str">
        <f t="shared" si="391"/>
        <v>To create a surface from an existing surface</v>
      </c>
      <c r="C1531" t="s">
        <v>67</v>
      </c>
      <c r="E1531" t="s">
        <v>1533</v>
      </c>
    </row>
    <row r="1532" spans="1:5" x14ac:dyDescent="0.25">
      <c r="A1532" t="str">
        <f t="shared" si="390"/>
        <v>GUID-8670B387-836C-4487-BF38-0D0600D5CFB5</v>
      </c>
      <c r="B1532" t="str">
        <f t="shared" si="391"/>
        <v>To create a surface from an existing surface</v>
      </c>
      <c r="C1532" t="s">
        <v>67</v>
      </c>
      <c r="E1532" t="s">
        <v>1534</v>
      </c>
    </row>
    <row r="1533" spans="1:5" x14ac:dyDescent="0.25">
      <c r="A1533" t="str">
        <f t="shared" si="390"/>
        <v>GUID-8670B387-836C-4487-BF38-0D0600D5CFB5</v>
      </c>
      <c r="B1533" t="str">
        <f t="shared" si="391"/>
        <v>To create a surface from an existing surface</v>
      </c>
      <c r="C1533" t="s">
        <v>67</v>
      </c>
      <c r="E1533" t="s">
        <v>1416</v>
      </c>
    </row>
    <row r="1534" spans="1:5" x14ac:dyDescent="0.25">
      <c r="A1534" s="3" t="s">
        <v>1535</v>
      </c>
      <c r="B1534" t="s">
        <v>1536</v>
      </c>
    </row>
    <row r="1535" spans="1:5" x14ac:dyDescent="0.25">
      <c r="A1535" t="str">
        <f t="shared" ref="A1535:A1537" si="392">A1534</f>
        <v>GUID-DCCFBE27-DE49-43F6-80F1-3B925E42E19D</v>
      </c>
      <c r="B1535" t="str">
        <f t="shared" ref="B1535:B1537" si="393">B1534</f>
        <v>Surface Region</v>
      </c>
      <c r="C1535" t="s">
        <v>67</v>
      </c>
      <c r="D1535" t="s">
        <v>1528</v>
      </c>
      <c r="E1535" t="s">
        <v>1537</v>
      </c>
    </row>
    <row r="1536" spans="1:5" x14ac:dyDescent="0.25">
      <c r="A1536" t="str">
        <f t="shared" si="392"/>
        <v>GUID-DCCFBE27-DE49-43F6-80F1-3B925E42E19D</v>
      </c>
      <c r="B1536" t="str">
        <f t="shared" si="393"/>
        <v>Surface Region</v>
      </c>
      <c r="C1536" t="s">
        <v>67</v>
      </c>
      <c r="E1536" t="s">
        <v>1538</v>
      </c>
    </row>
    <row r="1537" spans="1:5" x14ac:dyDescent="0.25">
      <c r="A1537" t="str">
        <f t="shared" si="392"/>
        <v>GUID-DCCFBE27-DE49-43F6-80F1-3B925E42E19D</v>
      </c>
      <c r="B1537" t="str">
        <f t="shared" si="393"/>
        <v>Surface Region</v>
      </c>
      <c r="C1537" t="s">
        <v>67</v>
      </c>
      <c r="E1537" t="s">
        <v>1405</v>
      </c>
    </row>
    <row r="1538" spans="1:5" x14ac:dyDescent="0.25">
      <c r="A1538" s="3" t="s">
        <v>1539</v>
      </c>
      <c r="B1538" t="s">
        <v>1540</v>
      </c>
    </row>
    <row r="1539" spans="1:5" x14ac:dyDescent="0.25">
      <c r="A1539" t="str">
        <f>A1538</f>
        <v>GUID-9E2B0E22-4D44-45C5-BB32-F7420F8B8044</v>
      </c>
      <c r="B1539" t="str">
        <f>B1538</f>
        <v>More about surface regions</v>
      </c>
      <c r="C1539" t="s">
        <v>67</v>
      </c>
      <c r="D1539" t="s">
        <v>1536</v>
      </c>
      <c r="E1539" t="s">
        <v>1529</v>
      </c>
    </row>
    <row r="1540" spans="1:5" x14ac:dyDescent="0.25">
      <c r="A1540" s="3" t="s">
        <v>1541</v>
      </c>
      <c r="B1540" t="s">
        <v>1542</v>
      </c>
    </row>
    <row r="1541" spans="1:5" x14ac:dyDescent="0.25">
      <c r="A1541" t="str">
        <f>A1540</f>
        <v>GUID-7FC1E4A9-7160-4E40-80BC-A39B10ECE203</v>
      </c>
      <c r="B1541" t="str">
        <f>B1540</f>
        <v>Region example</v>
      </c>
      <c r="C1541" t="s">
        <v>67</v>
      </c>
      <c r="D1541" t="s">
        <v>1536</v>
      </c>
      <c r="E1541" t="s">
        <v>1529</v>
      </c>
    </row>
    <row r="1542" spans="1:5" x14ac:dyDescent="0.25">
      <c r="A1542" s="3" t="s">
        <v>1543</v>
      </c>
      <c r="B1542" t="s">
        <v>1544</v>
      </c>
    </row>
    <row r="1543" spans="1:5" x14ac:dyDescent="0.25">
      <c r="A1543" t="str">
        <f t="shared" ref="A1543:A1545" si="394">A1542</f>
        <v>GUID-98D92367-1A42-4869-8D88-FC76E723CDA8</v>
      </c>
      <c r="B1543" t="str">
        <f t="shared" ref="B1543:B1545" si="395">B1542</f>
        <v>Surface Reverse</v>
      </c>
      <c r="C1543" t="s">
        <v>67</v>
      </c>
      <c r="D1543" t="s">
        <v>1419</v>
      </c>
      <c r="E1543" t="s">
        <v>1409</v>
      </c>
    </row>
    <row r="1544" spans="1:5" x14ac:dyDescent="0.25">
      <c r="A1544" t="str">
        <f t="shared" si="394"/>
        <v>GUID-98D92367-1A42-4869-8D88-FC76E723CDA8</v>
      </c>
      <c r="B1544" t="str">
        <f t="shared" si="395"/>
        <v>Surface Reverse</v>
      </c>
      <c r="C1544" t="s">
        <v>67</v>
      </c>
      <c r="D1544" t="s">
        <v>1528</v>
      </c>
      <c r="E1544" t="s">
        <v>1545</v>
      </c>
    </row>
    <row r="1545" spans="1:5" x14ac:dyDescent="0.25">
      <c r="A1545" t="str">
        <f t="shared" si="394"/>
        <v>GUID-98D92367-1A42-4869-8D88-FC76E723CDA8</v>
      </c>
      <c r="B1545" t="str">
        <f t="shared" si="395"/>
        <v>Surface Reverse</v>
      </c>
      <c r="C1545" t="s">
        <v>67</v>
      </c>
      <c r="E1545" t="s">
        <v>1405</v>
      </c>
    </row>
    <row r="1546" spans="1:5" x14ac:dyDescent="0.25">
      <c r="A1546" s="3" t="s">
        <v>1546</v>
      </c>
      <c r="B1546" t="s">
        <v>1547</v>
      </c>
    </row>
    <row r="1547" spans="1:5" x14ac:dyDescent="0.25">
      <c r="A1547" t="str">
        <f t="shared" ref="A1547:A1548" si="396">A1546</f>
        <v>GUID-A8876DD3-7518-4F49-B21E-DBAF7D1F79DE</v>
      </c>
      <c r="B1547" t="str">
        <f t="shared" ref="B1547:B1548" si="397">B1546</f>
        <v>More about surface reverse</v>
      </c>
      <c r="C1547" t="s">
        <v>67</v>
      </c>
      <c r="D1547" t="s">
        <v>1548</v>
      </c>
      <c r="E1547" t="s">
        <v>1549</v>
      </c>
    </row>
    <row r="1548" spans="1:5" x14ac:dyDescent="0.25">
      <c r="A1548" t="str">
        <f t="shared" si="396"/>
        <v>GUID-A8876DD3-7518-4F49-B21E-DBAF7D1F79DE</v>
      </c>
      <c r="B1548" t="str">
        <f t="shared" si="397"/>
        <v>More about surface reverse</v>
      </c>
      <c r="C1548" t="s">
        <v>67</v>
      </c>
      <c r="D1548" t="s">
        <v>1544</v>
      </c>
      <c r="E1548" t="s">
        <v>1530</v>
      </c>
    </row>
    <row r="1549" spans="1:5" x14ac:dyDescent="0.25">
      <c r="A1549" s="3" t="s">
        <v>1550</v>
      </c>
      <c r="B1549" t="s">
        <v>1551</v>
      </c>
    </row>
    <row r="1550" spans="1:5" x14ac:dyDescent="0.25">
      <c r="A1550" t="str">
        <f t="shared" ref="A1550:A1552" si="398">A1549</f>
        <v>GUID-2787E697-129D-48FC-B230-F4D858E122B4</v>
      </c>
      <c r="B1550" t="str">
        <f t="shared" ref="B1550:B1552" si="399">B1549</f>
        <v>Surface Offset</v>
      </c>
      <c r="C1550" t="s">
        <v>67</v>
      </c>
      <c r="D1550" t="s">
        <v>1491</v>
      </c>
      <c r="E1550" t="s">
        <v>1409</v>
      </c>
    </row>
    <row r="1551" spans="1:5" x14ac:dyDescent="0.25">
      <c r="A1551" t="str">
        <f t="shared" si="398"/>
        <v>GUID-2787E697-129D-48FC-B230-F4D858E122B4</v>
      </c>
      <c r="B1551" t="str">
        <f t="shared" si="399"/>
        <v>Surface Offset</v>
      </c>
      <c r="C1551" t="s">
        <v>67</v>
      </c>
      <c r="D1551" t="s">
        <v>1528</v>
      </c>
      <c r="E1551" t="s">
        <v>1552</v>
      </c>
    </row>
    <row r="1552" spans="1:5" x14ac:dyDescent="0.25">
      <c r="A1552" t="str">
        <f t="shared" si="398"/>
        <v>GUID-2787E697-129D-48FC-B230-F4D858E122B4</v>
      </c>
      <c r="B1552" t="str">
        <f t="shared" si="399"/>
        <v>Surface Offset</v>
      </c>
      <c r="C1552" t="s">
        <v>67</v>
      </c>
      <c r="E1552" t="s">
        <v>1405</v>
      </c>
    </row>
    <row r="1553" spans="1:5" x14ac:dyDescent="0.25">
      <c r="A1553" s="3" t="s">
        <v>1553</v>
      </c>
      <c r="B1553" t="s">
        <v>1554</v>
      </c>
    </row>
    <row r="1554" spans="1:5" x14ac:dyDescent="0.25">
      <c r="A1554" t="str">
        <f>A1553</f>
        <v>GUID-C4E690B2-0707-4E98-9014-FFEC141213A0</v>
      </c>
      <c r="B1554" t="str">
        <f>B1553</f>
        <v>More about surface offset</v>
      </c>
      <c r="C1554" t="s">
        <v>67</v>
      </c>
      <c r="D1554" t="s">
        <v>1551</v>
      </c>
      <c r="E1554" t="s">
        <v>1531</v>
      </c>
    </row>
    <row r="1555" spans="1:5" x14ac:dyDescent="0.25">
      <c r="A1555" s="3" t="s">
        <v>1555</v>
      </c>
      <c r="B1555" t="s">
        <v>1556</v>
      </c>
    </row>
    <row r="1556" spans="1:5" x14ac:dyDescent="0.25">
      <c r="A1556" t="str">
        <f t="shared" ref="A1556:A1558" si="400">A1555</f>
        <v>GUID-CD0FE6E7-510F-4B14-B5B1-69586A423D10</v>
      </c>
      <c r="B1556" t="str">
        <f t="shared" ref="B1556:B1558" si="401">B1555</f>
        <v>Extend Surface</v>
      </c>
      <c r="C1556" t="s">
        <v>67</v>
      </c>
      <c r="D1556" t="s">
        <v>1528</v>
      </c>
      <c r="E1556" t="s">
        <v>1557</v>
      </c>
    </row>
    <row r="1557" spans="1:5" x14ac:dyDescent="0.25">
      <c r="A1557" t="str">
        <f t="shared" si="400"/>
        <v>GUID-CD0FE6E7-510F-4B14-B5B1-69586A423D10</v>
      </c>
      <c r="B1557" t="str">
        <f t="shared" si="401"/>
        <v>Extend Surface</v>
      </c>
      <c r="C1557" t="s">
        <v>67</v>
      </c>
      <c r="E1557" t="s">
        <v>1558</v>
      </c>
    </row>
    <row r="1558" spans="1:5" x14ac:dyDescent="0.25">
      <c r="A1558" t="str">
        <f t="shared" si="400"/>
        <v>GUID-CD0FE6E7-510F-4B14-B5B1-69586A423D10</v>
      </c>
      <c r="B1558" t="str">
        <f t="shared" si="401"/>
        <v>Extend Surface</v>
      </c>
      <c r="C1558" t="s">
        <v>67</v>
      </c>
      <c r="E1558" t="s">
        <v>1405</v>
      </c>
    </row>
    <row r="1559" spans="1:5" x14ac:dyDescent="0.25">
      <c r="A1559" s="3" t="s">
        <v>1559</v>
      </c>
      <c r="B1559" t="s">
        <v>1560</v>
      </c>
    </row>
    <row r="1560" spans="1:5" x14ac:dyDescent="0.25">
      <c r="A1560" t="str">
        <f>A1559</f>
        <v>GUID-C1F60F9A-07A4-4B34-9DE8-D2CFBABF89FF</v>
      </c>
      <c r="B1560" t="str">
        <f>B1559</f>
        <v>More about extending surfaces</v>
      </c>
      <c r="C1560" t="s">
        <v>67</v>
      </c>
      <c r="D1560" t="s">
        <v>1556</v>
      </c>
      <c r="E1560" t="s">
        <v>1532</v>
      </c>
    </row>
    <row r="1561" spans="1:5" x14ac:dyDescent="0.25">
      <c r="A1561" s="3" t="s">
        <v>1561</v>
      </c>
      <c r="B1561" t="s">
        <v>1562</v>
      </c>
    </row>
    <row r="1562" spans="1:5" x14ac:dyDescent="0.25">
      <c r="A1562" t="str">
        <f>A1561</f>
        <v>GUID-DAAA33F2-D92E-4575-90F9-B813F4D91EF1</v>
      </c>
      <c r="B1562" t="str">
        <f>B1561</f>
        <v>Extend example</v>
      </c>
      <c r="C1562" t="s">
        <v>67</v>
      </c>
      <c r="D1562" t="s">
        <v>1556</v>
      </c>
      <c r="E1562" t="s">
        <v>1532</v>
      </c>
    </row>
    <row r="1563" spans="1:5" x14ac:dyDescent="0.25">
      <c r="A1563" s="3" t="s">
        <v>1563</v>
      </c>
      <c r="B1563" t="s">
        <v>1564</v>
      </c>
    </row>
    <row r="1564" spans="1:5" x14ac:dyDescent="0.25">
      <c r="A1564" t="str">
        <f t="shared" ref="A1564:A1567" si="402">A1563</f>
        <v>GUID-A37CC9A4-8821-47EC-A520-F3FE8142551B</v>
      </c>
      <c r="B1564" t="str">
        <f t="shared" ref="B1564:B1567" si="403">B1563</f>
        <v>Trim Surface</v>
      </c>
      <c r="C1564" t="s">
        <v>67</v>
      </c>
      <c r="D1564" t="s">
        <v>1528</v>
      </c>
      <c r="E1564" t="s">
        <v>1565</v>
      </c>
    </row>
    <row r="1565" spans="1:5" x14ac:dyDescent="0.25">
      <c r="A1565" t="str">
        <f t="shared" si="402"/>
        <v>GUID-A37CC9A4-8821-47EC-A520-F3FE8142551B</v>
      </c>
      <c r="B1565" t="str">
        <f t="shared" si="403"/>
        <v>Trim Surface</v>
      </c>
      <c r="C1565" t="s">
        <v>67</v>
      </c>
      <c r="E1565" t="s">
        <v>1566</v>
      </c>
    </row>
    <row r="1566" spans="1:5" x14ac:dyDescent="0.25">
      <c r="A1566" t="str">
        <f t="shared" si="402"/>
        <v>GUID-A37CC9A4-8821-47EC-A520-F3FE8142551B</v>
      </c>
      <c r="B1566" t="str">
        <f t="shared" si="403"/>
        <v>Trim Surface</v>
      </c>
      <c r="C1566" t="s">
        <v>67</v>
      </c>
      <c r="E1566" t="s">
        <v>1567</v>
      </c>
    </row>
    <row r="1567" spans="1:5" x14ac:dyDescent="0.25">
      <c r="A1567" t="str">
        <f t="shared" si="402"/>
        <v>GUID-A37CC9A4-8821-47EC-A520-F3FE8142551B</v>
      </c>
      <c r="B1567" t="str">
        <f t="shared" si="403"/>
        <v>Trim Surface</v>
      </c>
      <c r="C1567" t="s">
        <v>67</v>
      </c>
      <c r="E1567" t="s">
        <v>1405</v>
      </c>
    </row>
    <row r="1568" spans="1:5" x14ac:dyDescent="0.25">
      <c r="A1568" s="3" t="s">
        <v>1568</v>
      </c>
      <c r="B1568" t="s">
        <v>1569</v>
      </c>
    </row>
    <row r="1569" spans="1:5" x14ac:dyDescent="0.25">
      <c r="A1569" t="str">
        <f t="shared" ref="A1569:A1570" si="404">A1568</f>
        <v>GUID-F74E2244-4F03-45EE-BF20-4399D6A72197</v>
      </c>
      <c r="B1569" t="str">
        <f t="shared" ref="B1569:B1570" si="405">B1568</f>
        <v>Overview of trimmed surface</v>
      </c>
      <c r="C1569" t="s">
        <v>67</v>
      </c>
      <c r="D1569" t="s">
        <v>1570</v>
      </c>
      <c r="E1569" t="s">
        <v>1567</v>
      </c>
    </row>
    <row r="1570" spans="1:5" x14ac:dyDescent="0.25">
      <c r="A1570" t="str">
        <f t="shared" si="404"/>
        <v>GUID-F74E2244-4F03-45EE-BF20-4399D6A72197</v>
      </c>
      <c r="B1570" t="str">
        <f t="shared" si="405"/>
        <v>Overview of trimmed surface</v>
      </c>
      <c r="C1570" t="s">
        <v>67</v>
      </c>
      <c r="D1570" t="s">
        <v>1564</v>
      </c>
      <c r="E1570" t="s">
        <v>1332</v>
      </c>
    </row>
    <row r="1571" spans="1:5" x14ac:dyDescent="0.25">
      <c r="A1571" s="3" t="s">
        <v>1571</v>
      </c>
      <c r="B1571" t="s">
        <v>1572</v>
      </c>
    </row>
    <row r="1572" spans="1:5" x14ac:dyDescent="0.25">
      <c r="A1572" t="str">
        <f>A1571</f>
        <v>GUID-0073C433-A6C4-4087-B55D-1FF2E3733F75</v>
      </c>
      <c r="B1572" t="str">
        <f>B1571</f>
        <v>Trimming a surface with a curve</v>
      </c>
      <c r="C1572" t="s">
        <v>67</v>
      </c>
      <c r="D1572" t="s">
        <v>1564</v>
      </c>
      <c r="E1572" t="s">
        <v>1332</v>
      </c>
    </row>
    <row r="1573" spans="1:5" x14ac:dyDescent="0.25">
      <c r="A1573" s="3" t="s">
        <v>1573</v>
      </c>
      <c r="B1573" t="s">
        <v>1574</v>
      </c>
    </row>
    <row r="1574" spans="1:5" x14ac:dyDescent="0.25">
      <c r="A1574" t="str">
        <f t="shared" ref="A1574:A1576" si="406">A1573</f>
        <v>GUID-34E5FB22-C4D6-45BF-BC5E-3C4E1F85B2C3</v>
      </c>
      <c r="B1574" t="str">
        <f t="shared" ref="B1574:B1576" si="407">B1573</f>
        <v>Trimming restrictions</v>
      </c>
      <c r="C1574" t="s">
        <v>67</v>
      </c>
      <c r="D1574" t="s">
        <v>1575</v>
      </c>
      <c r="E1574" t="s">
        <v>1322</v>
      </c>
    </row>
    <row r="1575" spans="1:5" x14ac:dyDescent="0.25">
      <c r="A1575" t="str">
        <f t="shared" si="406"/>
        <v>GUID-34E5FB22-C4D6-45BF-BC5E-3C4E1F85B2C3</v>
      </c>
      <c r="B1575" t="str">
        <f t="shared" si="407"/>
        <v>Trimming restrictions</v>
      </c>
      <c r="C1575" t="s">
        <v>67</v>
      </c>
      <c r="D1575" t="s">
        <v>1576</v>
      </c>
      <c r="E1575" t="s">
        <v>1320</v>
      </c>
    </row>
    <row r="1576" spans="1:5" x14ac:dyDescent="0.25">
      <c r="A1576" t="str">
        <f t="shared" si="406"/>
        <v>GUID-34E5FB22-C4D6-45BF-BC5E-3C4E1F85B2C3</v>
      </c>
      <c r="B1576" t="str">
        <f t="shared" si="407"/>
        <v>Trimming restrictions</v>
      </c>
      <c r="C1576" t="s">
        <v>67</v>
      </c>
      <c r="D1576" t="s">
        <v>1564</v>
      </c>
      <c r="E1576" t="s">
        <v>1332</v>
      </c>
    </row>
    <row r="1577" spans="1:5" x14ac:dyDescent="0.25">
      <c r="A1577" s="3" t="s">
        <v>1577</v>
      </c>
      <c r="B1577" t="s">
        <v>1578</v>
      </c>
    </row>
    <row r="1578" spans="1:5" x14ac:dyDescent="0.25">
      <c r="A1578" t="str">
        <f t="shared" ref="A1578:A1580" si="408">A1577</f>
        <v>GUID-6B85FF91-29BD-4FED-9A8C-B7683DBC831B</v>
      </c>
      <c r="B1578" t="str">
        <f t="shared" ref="B1578:B1580" si="409">B1577</f>
        <v>Untrim surface</v>
      </c>
      <c r="C1578" t="s">
        <v>67</v>
      </c>
      <c r="D1578" t="s">
        <v>1528</v>
      </c>
      <c r="E1578" t="s">
        <v>1579</v>
      </c>
    </row>
    <row r="1579" spans="1:5" x14ac:dyDescent="0.25">
      <c r="A1579" t="str">
        <f t="shared" si="408"/>
        <v>GUID-6B85FF91-29BD-4FED-9A8C-B7683DBC831B</v>
      </c>
      <c r="B1579" t="str">
        <f t="shared" si="409"/>
        <v>Untrim surface</v>
      </c>
      <c r="C1579" t="s">
        <v>67</v>
      </c>
      <c r="E1579" t="s">
        <v>1580</v>
      </c>
    </row>
    <row r="1580" spans="1:5" x14ac:dyDescent="0.25">
      <c r="A1580" t="str">
        <f t="shared" si="408"/>
        <v>GUID-6B85FF91-29BD-4FED-9A8C-B7683DBC831B</v>
      </c>
      <c r="B1580" t="str">
        <f t="shared" si="409"/>
        <v>Untrim surface</v>
      </c>
      <c r="C1580" t="s">
        <v>67</v>
      </c>
      <c r="E1580" t="s">
        <v>1405</v>
      </c>
    </row>
    <row r="1581" spans="1:5" x14ac:dyDescent="0.25">
      <c r="A1581" s="3" t="s">
        <v>1581</v>
      </c>
      <c r="B1581" t="s">
        <v>1582</v>
      </c>
    </row>
    <row r="1582" spans="1:5" x14ac:dyDescent="0.25">
      <c r="A1582" t="str">
        <f t="shared" ref="A1582:A1584" si="410">A1581</f>
        <v>GUID-B0BBA44C-F3DE-4998-8B27-F28117766FC8</v>
      </c>
      <c r="B1582" t="str">
        <f t="shared" ref="B1582:B1584" si="411">B1581</f>
        <v>Overview of untrimming surfaces</v>
      </c>
      <c r="C1582" t="s">
        <v>67</v>
      </c>
      <c r="D1582" t="s">
        <v>1583</v>
      </c>
      <c r="E1582" t="s">
        <v>1565</v>
      </c>
    </row>
    <row r="1583" spans="1:5" x14ac:dyDescent="0.25">
      <c r="A1583" t="str">
        <f t="shared" si="410"/>
        <v>GUID-B0BBA44C-F3DE-4998-8B27-F28117766FC8</v>
      </c>
      <c r="B1583" t="str">
        <f t="shared" si="411"/>
        <v>Overview of untrimming surfaces</v>
      </c>
      <c r="C1583" t="s">
        <v>67</v>
      </c>
      <c r="D1583" t="s">
        <v>1584</v>
      </c>
      <c r="E1583" t="s">
        <v>1585</v>
      </c>
    </row>
    <row r="1584" spans="1:5" x14ac:dyDescent="0.25">
      <c r="A1584" t="str">
        <f t="shared" si="410"/>
        <v>GUID-B0BBA44C-F3DE-4998-8B27-F28117766FC8</v>
      </c>
      <c r="B1584" t="str">
        <f t="shared" si="411"/>
        <v>Overview of untrimming surfaces</v>
      </c>
      <c r="C1584" t="s">
        <v>67</v>
      </c>
      <c r="D1584" t="s">
        <v>1578</v>
      </c>
      <c r="E1584" t="s">
        <v>1533</v>
      </c>
    </row>
    <row r="1585" spans="1:5" x14ac:dyDescent="0.25">
      <c r="A1585" s="3" t="s">
        <v>1586</v>
      </c>
      <c r="B1585" t="s">
        <v>1587</v>
      </c>
    </row>
    <row r="1586" spans="1:5" x14ac:dyDescent="0.25">
      <c r="A1586" t="str">
        <f t="shared" ref="A1586:A1587" si="412">A1585</f>
        <v>GUID-256FE41F-03C7-4387-9B5C-AE1A2147ABA8</v>
      </c>
      <c r="B1586" t="str">
        <f t="shared" ref="B1586:B1587" si="413">B1585</f>
        <v>Untrimming surfaces and filling holes</v>
      </c>
      <c r="C1586" t="s">
        <v>67</v>
      </c>
      <c r="D1586" t="s">
        <v>1588</v>
      </c>
      <c r="E1586" t="s">
        <v>1332</v>
      </c>
    </row>
    <row r="1587" spans="1:5" x14ac:dyDescent="0.25">
      <c r="A1587" t="str">
        <f t="shared" si="412"/>
        <v>GUID-256FE41F-03C7-4387-9B5C-AE1A2147ABA8</v>
      </c>
      <c r="B1587" t="str">
        <f t="shared" si="413"/>
        <v>Untrimming surfaces and filling holes</v>
      </c>
      <c r="C1587" t="s">
        <v>67</v>
      </c>
      <c r="D1587" t="s">
        <v>1578</v>
      </c>
      <c r="E1587" t="s">
        <v>1533</v>
      </c>
    </row>
    <row r="1588" spans="1:5" x14ac:dyDescent="0.25">
      <c r="A1588" s="3" t="s">
        <v>1589</v>
      </c>
      <c r="B1588" t="s">
        <v>1590</v>
      </c>
    </row>
    <row r="1589" spans="1:5" x14ac:dyDescent="0.25">
      <c r="A1589" t="str">
        <f t="shared" ref="A1589:A1590" si="414">A1588</f>
        <v>GUID-52A17D96-8DCD-4A8D-A0A6-DFBA962FA941</v>
      </c>
      <c r="B1589" t="str">
        <f t="shared" ref="B1589:B1590" si="415">B1588</f>
        <v>Split Surface</v>
      </c>
      <c r="C1589" t="s">
        <v>67</v>
      </c>
      <c r="D1589" t="s">
        <v>1528</v>
      </c>
      <c r="E1589" t="s">
        <v>1591</v>
      </c>
    </row>
    <row r="1590" spans="1:5" x14ac:dyDescent="0.25">
      <c r="A1590" t="str">
        <f t="shared" si="414"/>
        <v>GUID-52A17D96-8DCD-4A8D-A0A6-DFBA962FA941</v>
      </c>
      <c r="B1590" t="str">
        <f t="shared" si="415"/>
        <v>Split Surface</v>
      </c>
      <c r="C1590" t="s">
        <v>67</v>
      </c>
      <c r="E1590" t="s">
        <v>1405</v>
      </c>
    </row>
    <row r="1591" spans="1:5" x14ac:dyDescent="0.25">
      <c r="A1591" s="3" t="s">
        <v>1592</v>
      </c>
      <c r="B1591" t="s">
        <v>1593</v>
      </c>
    </row>
    <row r="1592" spans="1:5" x14ac:dyDescent="0.25">
      <c r="A1592" t="str">
        <f t="shared" ref="A1592:A1593" si="416">A1591</f>
        <v>GUID-930D24A1-8BFC-4B43-B21C-D7FD53E83B64</v>
      </c>
      <c r="B1592" t="str">
        <f t="shared" ref="B1592:B1593" si="417">B1591</f>
        <v>More about splitting surfaces</v>
      </c>
      <c r="C1592" t="s">
        <v>67</v>
      </c>
      <c r="D1592" t="s">
        <v>1419</v>
      </c>
      <c r="E1592" t="s">
        <v>1409</v>
      </c>
    </row>
    <row r="1593" spans="1:5" x14ac:dyDescent="0.25">
      <c r="A1593" t="str">
        <f t="shared" si="416"/>
        <v>GUID-930D24A1-8BFC-4B43-B21C-D7FD53E83B64</v>
      </c>
      <c r="B1593" t="str">
        <f t="shared" si="417"/>
        <v>More about splitting surfaces</v>
      </c>
      <c r="C1593" t="s">
        <v>67</v>
      </c>
      <c r="D1593" t="s">
        <v>1590</v>
      </c>
      <c r="E1593" t="s">
        <v>1534</v>
      </c>
    </row>
    <row r="1594" spans="1:5" x14ac:dyDescent="0.25">
      <c r="A1594" s="3" t="s">
        <v>1594</v>
      </c>
      <c r="B1594" t="s">
        <v>1595</v>
      </c>
    </row>
    <row r="1595" spans="1:5" x14ac:dyDescent="0.25">
      <c r="A1595" t="str">
        <f t="shared" ref="A1595:A1600" si="418">A1594</f>
        <v>GUID-D9668B84-ADA0-4567-91BB-87D2E974408D</v>
      </c>
      <c r="B1595" t="str">
        <f t="shared" ref="B1595:B1600" si="419">B1594</f>
        <v>To create a surface from multiple surfaces</v>
      </c>
      <c r="C1595" t="s">
        <v>67</v>
      </c>
      <c r="D1595" t="s">
        <v>1402</v>
      </c>
      <c r="E1595" t="s">
        <v>1596</v>
      </c>
    </row>
    <row r="1596" spans="1:5" x14ac:dyDescent="0.25">
      <c r="A1596" t="str">
        <f t="shared" si="418"/>
        <v>GUID-D9668B84-ADA0-4567-91BB-87D2E974408D</v>
      </c>
      <c r="B1596" t="str">
        <f t="shared" si="419"/>
        <v>To create a surface from multiple surfaces</v>
      </c>
      <c r="C1596" t="s">
        <v>67</v>
      </c>
      <c r="E1596" t="s">
        <v>1597</v>
      </c>
    </row>
    <row r="1597" spans="1:5" x14ac:dyDescent="0.25">
      <c r="A1597" t="str">
        <f t="shared" si="418"/>
        <v>GUID-D9668B84-ADA0-4567-91BB-87D2E974408D</v>
      </c>
      <c r="B1597" t="str">
        <f t="shared" si="419"/>
        <v>To create a surface from multiple surfaces</v>
      </c>
      <c r="C1597" t="s">
        <v>67</v>
      </c>
      <c r="E1597" t="s">
        <v>1598</v>
      </c>
    </row>
    <row r="1598" spans="1:5" x14ac:dyDescent="0.25">
      <c r="A1598" t="str">
        <f t="shared" si="418"/>
        <v>GUID-D9668B84-ADA0-4567-91BB-87D2E974408D</v>
      </c>
      <c r="B1598" t="str">
        <f t="shared" si="419"/>
        <v>To create a surface from multiple surfaces</v>
      </c>
      <c r="C1598" t="s">
        <v>67</v>
      </c>
      <c r="E1598" t="s">
        <v>1599</v>
      </c>
    </row>
    <row r="1599" spans="1:5" x14ac:dyDescent="0.25">
      <c r="A1599" t="str">
        <f t="shared" si="418"/>
        <v>GUID-D9668B84-ADA0-4567-91BB-87D2E974408D</v>
      </c>
      <c r="B1599" t="str">
        <f t="shared" si="419"/>
        <v>To create a surface from multiple surfaces</v>
      </c>
      <c r="C1599" t="s">
        <v>67</v>
      </c>
      <c r="E1599" t="s">
        <v>1600</v>
      </c>
    </row>
    <row r="1600" spans="1:5" x14ac:dyDescent="0.25">
      <c r="A1600" t="str">
        <f t="shared" si="418"/>
        <v>GUID-D9668B84-ADA0-4567-91BB-87D2E974408D</v>
      </c>
      <c r="B1600" t="str">
        <f t="shared" si="419"/>
        <v>To create a surface from multiple surfaces</v>
      </c>
      <c r="C1600" t="s">
        <v>67</v>
      </c>
      <c r="E1600" t="s">
        <v>1416</v>
      </c>
    </row>
    <row r="1601" spans="1:5" x14ac:dyDescent="0.25">
      <c r="A1601" s="3" t="s">
        <v>1601</v>
      </c>
      <c r="B1601" t="s">
        <v>1602</v>
      </c>
    </row>
    <row r="1602" spans="1:5" x14ac:dyDescent="0.25">
      <c r="A1602" t="str">
        <f t="shared" ref="A1602:A1607" si="420">A1601</f>
        <v>GUID-7F5589DF-448F-4B52-9375-C5CE0DFE75AF</v>
      </c>
      <c r="B1602" t="str">
        <f t="shared" ref="B1602:B1607" si="421">B1601</f>
        <v>Fillet Surface</v>
      </c>
      <c r="C1602" t="s">
        <v>67</v>
      </c>
      <c r="D1602" t="s">
        <v>1603</v>
      </c>
      <c r="E1602" t="s">
        <v>1320</v>
      </c>
    </row>
    <row r="1603" spans="1:5" x14ac:dyDescent="0.25">
      <c r="A1603" t="str">
        <f t="shared" si="420"/>
        <v>GUID-7F5589DF-448F-4B52-9375-C5CE0DFE75AF</v>
      </c>
      <c r="B1603" t="str">
        <f t="shared" si="421"/>
        <v>Fillet Surface</v>
      </c>
      <c r="C1603" t="s">
        <v>67</v>
      </c>
      <c r="D1603" t="s">
        <v>1572</v>
      </c>
      <c r="E1603" t="s">
        <v>1332</v>
      </c>
    </row>
    <row r="1604" spans="1:5" x14ac:dyDescent="0.25">
      <c r="A1604" t="str">
        <f t="shared" si="420"/>
        <v>GUID-7F5589DF-448F-4B52-9375-C5CE0DFE75AF</v>
      </c>
      <c r="B1604" t="str">
        <f t="shared" si="421"/>
        <v>Fillet Surface</v>
      </c>
      <c r="C1604" t="s">
        <v>67</v>
      </c>
      <c r="D1604" t="s">
        <v>1595</v>
      </c>
      <c r="E1604" t="s">
        <v>1604</v>
      </c>
    </row>
    <row r="1605" spans="1:5" x14ac:dyDescent="0.25">
      <c r="A1605" t="str">
        <f t="shared" si="420"/>
        <v>GUID-7F5589DF-448F-4B52-9375-C5CE0DFE75AF</v>
      </c>
      <c r="B1605" t="str">
        <f t="shared" si="421"/>
        <v>Fillet Surface</v>
      </c>
      <c r="C1605" t="s">
        <v>67</v>
      </c>
      <c r="E1605" t="s">
        <v>1605</v>
      </c>
    </row>
    <row r="1606" spans="1:5" x14ac:dyDescent="0.25">
      <c r="A1606" t="str">
        <f t="shared" si="420"/>
        <v>GUID-7F5589DF-448F-4B52-9375-C5CE0DFE75AF</v>
      </c>
      <c r="B1606" t="str">
        <f t="shared" si="421"/>
        <v>Fillet Surface</v>
      </c>
      <c r="C1606" t="s">
        <v>67</v>
      </c>
      <c r="E1606" t="s">
        <v>1606</v>
      </c>
    </row>
    <row r="1607" spans="1:5" x14ac:dyDescent="0.25">
      <c r="A1607" t="str">
        <f t="shared" si="420"/>
        <v>GUID-7F5589DF-448F-4B52-9375-C5CE0DFE75AF</v>
      </c>
      <c r="B1607" t="str">
        <f t="shared" si="421"/>
        <v>Fillet Surface</v>
      </c>
      <c r="C1607" t="s">
        <v>67</v>
      </c>
      <c r="E1607" t="s">
        <v>1406</v>
      </c>
    </row>
    <row r="1608" spans="1:5" x14ac:dyDescent="0.25">
      <c r="A1608" s="3" t="s">
        <v>1607</v>
      </c>
      <c r="B1608" t="s">
        <v>1608</v>
      </c>
    </row>
    <row r="1609" spans="1:5" x14ac:dyDescent="0.25">
      <c r="A1609" t="str">
        <f t="shared" ref="A1609:A1611" si="422">A1608</f>
        <v>GUID-1494C1A9-5381-44B0-A4B2-84A23DB09D18</v>
      </c>
      <c r="B1609" t="str">
        <f t="shared" ref="B1609:B1611" si="423">B1608</f>
        <v>Overview of fillets</v>
      </c>
      <c r="C1609" t="s">
        <v>67</v>
      </c>
      <c r="D1609" t="s">
        <v>1609</v>
      </c>
      <c r="E1609" t="s">
        <v>1320</v>
      </c>
    </row>
    <row r="1610" spans="1:5" x14ac:dyDescent="0.25">
      <c r="A1610" t="str">
        <f t="shared" si="422"/>
        <v>GUID-1494C1A9-5381-44B0-A4B2-84A23DB09D18</v>
      </c>
      <c r="B1610" t="str">
        <f t="shared" si="423"/>
        <v>Overview of fillets</v>
      </c>
      <c r="C1610" t="s">
        <v>67</v>
      </c>
      <c r="D1610" t="s">
        <v>1574</v>
      </c>
      <c r="E1610" t="s">
        <v>1567</v>
      </c>
    </row>
    <row r="1611" spans="1:5" x14ac:dyDescent="0.25">
      <c r="A1611" t="str">
        <f t="shared" si="422"/>
        <v>GUID-1494C1A9-5381-44B0-A4B2-84A23DB09D18</v>
      </c>
      <c r="B1611" t="str">
        <f t="shared" si="423"/>
        <v>Overview of fillets</v>
      </c>
      <c r="C1611" t="s">
        <v>67</v>
      </c>
      <c r="D1611" t="s">
        <v>1602</v>
      </c>
      <c r="E1611" t="s">
        <v>1596</v>
      </c>
    </row>
    <row r="1612" spans="1:5" x14ac:dyDescent="0.25">
      <c r="A1612" s="3" t="s">
        <v>1610</v>
      </c>
      <c r="B1612" t="s">
        <v>1611</v>
      </c>
    </row>
    <row r="1613" spans="1:5" x14ac:dyDescent="0.25">
      <c r="A1613" t="str">
        <f>A1612</f>
        <v>GUID-35F69A71-F170-4125-94F0-95F1B854D6AF</v>
      </c>
      <c r="B1613" t="str">
        <f>B1612</f>
        <v>Creating a Fillet Surface</v>
      </c>
      <c r="C1613" t="s">
        <v>67</v>
      </c>
      <c r="D1613" t="s">
        <v>1602</v>
      </c>
      <c r="E1613" t="s">
        <v>1596</v>
      </c>
    </row>
    <row r="1614" spans="1:5" x14ac:dyDescent="0.25">
      <c r="A1614" s="3" t="s">
        <v>1612</v>
      </c>
      <c r="B1614" t="s">
        <v>1613</v>
      </c>
    </row>
    <row r="1615" spans="1:5" x14ac:dyDescent="0.25">
      <c r="A1615" t="str">
        <f t="shared" ref="A1615:A1617" si="424">A1614</f>
        <v>GUID-FD8E4139-670D-4E73-AFED-7896F8500EC7</v>
      </c>
      <c r="B1615" t="str">
        <f t="shared" ref="B1615:B1617" si="425">B1614</f>
        <v>Fillet restrictions</v>
      </c>
      <c r="C1615" t="s">
        <v>67</v>
      </c>
      <c r="D1615" t="s">
        <v>1574</v>
      </c>
      <c r="E1615" t="s">
        <v>1567</v>
      </c>
    </row>
    <row r="1616" spans="1:5" x14ac:dyDescent="0.25">
      <c r="A1616" t="str">
        <f t="shared" si="424"/>
        <v>GUID-FD8E4139-670D-4E73-AFED-7896F8500EC7</v>
      </c>
      <c r="B1616" t="str">
        <f t="shared" si="425"/>
        <v>Fillet restrictions</v>
      </c>
      <c r="C1616" t="s">
        <v>67</v>
      </c>
      <c r="D1616" t="s">
        <v>1420</v>
      </c>
      <c r="E1616" t="s">
        <v>1409</v>
      </c>
    </row>
    <row r="1617" spans="1:5" x14ac:dyDescent="0.25">
      <c r="A1617" t="str">
        <f t="shared" si="424"/>
        <v>GUID-FD8E4139-670D-4E73-AFED-7896F8500EC7</v>
      </c>
      <c r="B1617" t="str">
        <f t="shared" si="425"/>
        <v>Fillet restrictions</v>
      </c>
      <c r="C1617" t="s">
        <v>67</v>
      </c>
      <c r="D1617" t="s">
        <v>1602</v>
      </c>
      <c r="E1617" t="s">
        <v>1596</v>
      </c>
    </row>
    <row r="1618" spans="1:5" x14ac:dyDescent="0.25">
      <c r="A1618" s="3" t="s">
        <v>1614</v>
      </c>
      <c r="B1618" t="s">
        <v>1615</v>
      </c>
    </row>
    <row r="1619" spans="1:5" x14ac:dyDescent="0.25">
      <c r="A1619" t="str">
        <f t="shared" ref="A1619:A1620" si="426">A1618</f>
        <v>GUID-34D35326-DA10-4021-B464-939F4BABDF16</v>
      </c>
      <c r="B1619" t="str">
        <f t="shared" ref="B1619:B1620" si="427">B1618</f>
        <v>Merge Surfaces</v>
      </c>
      <c r="C1619" t="s">
        <v>67</v>
      </c>
      <c r="D1619" t="s">
        <v>1595</v>
      </c>
      <c r="E1619" t="s">
        <v>1616</v>
      </c>
    </row>
    <row r="1620" spans="1:5" x14ac:dyDescent="0.25">
      <c r="A1620" t="str">
        <f t="shared" si="426"/>
        <v>GUID-34D35326-DA10-4021-B464-939F4BABDF16</v>
      </c>
      <c r="B1620" t="str">
        <f t="shared" si="427"/>
        <v>Merge Surfaces</v>
      </c>
      <c r="C1620" t="s">
        <v>67</v>
      </c>
      <c r="E1620" t="s">
        <v>1406</v>
      </c>
    </row>
    <row r="1621" spans="1:5" x14ac:dyDescent="0.25">
      <c r="A1621" s="3" t="s">
        <v>1617</v>
      </c>
      <c r="B1621" t="s">
        <v>1618</v>
      </c>
    </row>
    <row r="1622" spans="1:5" x14ac:dyDescent="0.25">
      <c r="A1622" t="str">
        <f>A1621</f>
        <v>GUID-05D6DA08-D942-490F-B006-EB90D5457517</v>
      </c>
      <c r="B1622" t="str">
        <f>B1621</f>
        <v>More about merging surfaces</v>
      </c>
      <c r="C1622" t="s">
        <v>67</v>
      </c>
      <c r="D1622" t="s">
        <v>1615</v>
      </c>
      <c r="E1622" t="s">
        <v>1597</v>
      </c>
    </row>
    <row r="1623" spans="1:5" x14ac:dyDescent="0.25">
      <c r="A1623" s="3" t="s">
        <v>1619</v>
      </c>
      <c r="B1623" t="s">
        <v>1620</v>
      </c>
    </row>
    <row r="1624" spans="1:5" x14ac:dyDescent="0.25">
      <c r="A1624" t="str">
        <f t="shared" ref="A1624:A1630" si="428">A1623</f>
        <v>GUID-C505251A-E913-460E-A467-ADCBAA195986</v>
      </c>
      <c r="B1624" t="str">
        <f t="shared" ref="B1624:B1630" si="429">B1623</f>
        <v>Surface-Surface Trimming</v>
      </c>
      <c r="C1624" t="s">
        <v>67</v>
      </c>
      <c r="D1624" t="s">
        <v>1621</v>
      </c>
      <c r="E1624" t="s">
        <v>1332</v>
      </c>
    </row>
    <row r="1625" spans="1:5" x14ac:dyDescent="0.25">
      <c r="A1625" t="str">
        <f t="shared" si="428"/>
        <v>GUID-C505251A-E913-460E-A467-ADCBAA195986</v>
      </c>
      <c r="B1625" t="str">
        <f t="shared" si="429"/>
        <v>Surface-Surface Trimming</v>
      </c>
      <c r="C1625" t="s">
        <v>67</v>
      </c>
      <c r="D1625" t="s">
        <v>1622</v>
      </c>
      <c r="E1625" t="s">
        <v>1320</v>
      </c>
    </row>
    <row r="1626" spans="1:5" x14ac:dyDescent="0.25">
      <c r="A1626" t="str">
        <f t="shared" si="428"/>
        <v>GUID-C505251A-E913-460E-A467-ADCBAA195986</v>
      </c>
      <c r="B1626" t="str">
        <f t="shared" si="429"/>
        <v>Surface-Surface Trimming</v>
      </c>
      <c r="C1626" t="s">
        <v>67</v>
      </c>
      <c r="D1626" t="s">
        <v>1595</v>
      </c>
      <c r="E1626" t="s">
        <v>1623</v>
      </c>
    </row>
    <row r="1627" spans="1:5" x14ac:dyDescent="0.25">
      <c r="A1627" t="str">
        <f t="shared" si="428"/>
        <v>GUID-C505251A-E913-460E-A467-ADCBAA195986</v>
      </c>
      <c r="B1627" t="str">
        <f t="shared" si="429"/>
        <v>Surface-Surface Trimming</v>
      </c>
      <c r="C1627" t="s">
        <v>67</v>
      </c>
      <c r="E1627" t="s">
        <v>1624</v>
      </c>
    </row>
    <row r="1628" spans="1:5" x14ac:dyDescent="0.25">
      <c r="A1628" t="str">
        <f t="shared" si="428"/>
        <v>GUID-C505251A-E913-460E-A467-ADCBAA195986</v>
      </c>
      <c r="B1628" t="str">
        <f t="shared" si="429"/>
        <v>Surface-Surface Trimming</v>
      </c>
      <c r="C1628" t="s">
        <v>67</v>
      </c>
      <c r="E1628" t="s">
        <v>1625</v>
      </c>
    </row>
    <row r="1629" spans="1:5" x14ac:dyDescent="0.25">
      <c r="A1629" t="str">
        <f t="shared" si="428"/>
        <v>GUID-C505251A-E913-460E-A467-ADCBAA195986</v>
      </c>
      <c r="B1629" t="str">
        <f t="shared" si="429"/>
        <v>Surface-Surface Trimming</v>
      </c>
      <c r="C1629" t="s">
        <v>67</v>
      </c>
      <c r="E1629" t="s">
        <v>1626</v>
      </c>
    </row>
    <row r="1630" spans="1:5" x14ac:dyDescent="0.25">
      <c r="A1630" t="str">
        <f t="shared" si="428"/>
        <v>GUID-C505251A-E913-460E-A467-ADCBAA195986</v>
      </c>
      <c r="B1630" t="str">
        <f t="shared" si="429"/>
        <v>Surface-Surface Trimming</v>
      </c>
      <c r="C1630" t="s">
        <v>67</v>
      </c>
      <c r="E1630" t="s">
        <v>1406</v>
      </c>
    </row>
    <row r="1631" spans="1:5" x14ac:dyDescent="0.25">
      <c r="A1631" s="3" t="s">
        <v>1627</v>
      </c>
      <c r="B1631" t="s">
        <v>1628</v>
      </c>
    </row>
    <row r="1632" spans="1:5" x14ac:dyDescent="0.25">
      <c r="A1632" t="str">
        <f>A1631</f>
        <v>GUID-A16F8BE2-DCDA-4EFD-9211-F8F0C263292D</v>
      </c>
      <c r="B1632" t="str">
        <f>B1631</f>
        <v>Overview of surface-surface trimming</v>
      </c>
      <c r="C1632" t="s">
        <v>67</v>
      </c>
      <c r="D1632" t="s">
        <v>1620</v>
      </c>
      <c r="E1632" t="s">
        <v>1598</v>
      </c>
    </row>
    <row r="1633" spans="1:5" x14ac:dyDescent="0.25">
      <c r="A1633" s="3" t="s">
        <v>1629</v>
      </c>
      <c r="B1633" t="s">
        <v>1630</v>
      </c>
    </row>
    <row r="1634" spans="1:5" x14ac:dyDescent="0.25">
      <c r="A1634" t="str">
        <f>A1633</f>
        <v>GUID-9A70B502-D477-44A9-B36D-59DB5C938784</v>
      </c>
      <c r="B1634" t="str">
        <f>B1633</f>
        <v>Trimming surfaces against other surfaces</v>
      </c>
      <c r="C1634" t="s">
        <v>67</v>
      </c>
      <c r="D1634" t="s">
        <v>1620</v>
      </c>
      <c r="E1634" t="s">
        <v>1598</v>
      </c>
    </row>
    <row r="1635" spans="1:5" x14ac:dyDescent="0.25">
      <c r="A1635" s="3" t="s">
        <v>1631</v>
      </c>
      <c r="B1635" t="s">
        <v>1632</v>
      </c>
    </row>
    <row r="1636" spans="1:5" x14ac:dyDescent="0.25">
      <c r="A1636" t="str">
        <f t="shared" ref="A1636:A1637" si="430">A1635</f>
        <v>GUID-6FEA32FD-6021-44DE-9172-EE1C80E2335C</v>
      </c>
      <c r="B1636" t="str">
        <f t="shared" ref="B1636:B1637" si="431">B1635</f>
        <v>Surface-surface trimming restrictions</v>
      </c>
      <c r="C1636" t="s">
        <v>67</v>
      </c>
      <c r="D1636" t="s">
        <v>1574</v>
      </c>
      <c r="E1636" t="s">
        <v>1567</v>
      </c>
    </row>
    <row r="1637" spans="1:5" x14ac:dyDescent="0.25">
      <c r="A1637" t="str">
        <f t="shared" si="430"/>
        <v>GUID-6FEA32FD-6021-44DE-9172-EE1C80E2335C</v>
      </c>
      <c r="B1637" t="str">
        <f t="shared" si="431"/>
        <v>Surface-surface trimming restrictions</v>
      </c>
      <c r="C1637" t="s">
        <v>67</v>
      </c>
      <c r="D1637" t="s">
        <v>1620</v>
      </c>
      <c r="E1637" t="s">
        <v>1598</v>
      </c>
    </row>
    <row r="1638" spans="1:5" x14ac:dyDescent="0.25">
      <c r="A1638" s="3" t="s">
        <v>1633</v>
      </c>
      <c r="B1638" t="s">
        <v>1634</v>
      </c>
    </row>
    <row r="1639" spans="1:5" x14ac:dyDescent="0.25">
      <c r="A1639" t="str">
        <f t="shared" ref="A1639:A1640" si="432">A1638</f>
        <v>GUID-A442012A-5751-4CED-9D4E-A6361354769B</v>
      </c>
      <c r="B1639" t="str">
        <f t="shared" ref="B1639:B1640" si="433">B1638</f>
        <v>Comparison of Surface-surface trimming and Trim a surface with a curve</v>
      </c>
      <c r="C1639" t="s">
        <v>67</v>
      </c>
      <c r="D1639" t="s">
        <v>1570</v>
      </c>
      <c r="E1639" t="s">
        <v>1567</v>
      </c>
    </row>
    <row r="1640" spans="1:5" x14ac:dyDescent="0.25">
      <c r="A1640" t="str">
        <f t="shared" si="432"/>
        <v>GUID-A442012A-5751-4CED-9D4E-A6361354769B</v>
      </c>
      <c r="B1640" t="str">
        <f t="shared" si="433"/>
        <v>Comparison of Surface-surface trimming and Trim a surface with a curve</v>
      </c>
      <c r="C1640" t="s">
        <v>67</v>
      </c>
      <c r="D1640" t="s">
        <v>1620</v>
      </c>
      <c r="E1640" t="s">
        <v>1598</v>
      </c>
    </row>
    <row r="1641" spans="1:5" x14ac:dyDescent="0.25">
      <c r="A1641" s="3" t="s">
        <v>1635</v>
      </c>
      <c r="B1641" t="s">
        <v>1636</v>
      </c>
    </row>
    <row r="1642" spans="1:5" x14ac:dyDescent="0.25">
      <c r="A1642" t="str">
        <f t="shared" ref="A1642:A1654" si="434">A1641</f>
        <v>GUID-2A68F1CE-541A-4557-9BB4-681C67977576</v>
      </c>
      <c r="B1642" t="str">
        <f t="shared" ref="B1642:B1654" si="435">B1641</f>
        <v>Modify Surface</v>
      </c>
      <c r="C1642" t="s">
        <v>67</v>
      </c>
      <c r="D1642" t="s">
        <v>1637</v>
      </c>
      <c r="E1642" t="s">
        <v>1638</v>
      </c>
    </row>
    <row r="1643" spans="1:5" x14ac:dyDescent="0.25">
      <c r="A1643" t="str">
        <f t="shared" si="434"/>
        <v>GUID-2A68F1CE-541A-4557-9BB4-681C67977576</v>
      </c>
      <c r="B1643" t="str">
        <f t="shared" si="435"/>
        <v>Modify Surface</v>
      </c>
      <c r="C1643" t="s">
        <v>67</v>
      </c>
      <c r="D1643" t="s">
        <v>1639</v>
      </c>
      <c r="E1643" t="s">
        <v>1640</v>
      </c>
    </row>
    <row r="1644" spans="1:5" x14ac:dyDescent="0.25">
      <c r="A1644" t="str">
        <f t="shared" si="434"/>
        <v>GUID-2A68F1CE-541A-4557-9BB4-681C67977576</v>
      </c>
      <c r="B1644" t="str">
        <f t="shared" si="435"/>
        <v>Modify Surface</v>
      </c>
      <c r="C1644" t="s">
        <v>67</v>
      </c>
      <c r="D1644" t="s">
        <v>1641</v>
      </c>
      <c r="E1644" t="s">
        <v>1642</v>
      </c>
    </row>
    <row r="1645" spans="1:5" x14ac:dyDescent="0.25">
      <c r="A1645" t="str">
        <f t="shared" si="434"/>
        <v>GUID-2A68F1CE-541A-4557-9BB4-681C67977576</v>
      </c>
      <c r="B1645" t="str">
        <f t="shared" si="435"/>
        <v>Modify Surface</v>
      </c>
      <c r="C1645" t="s">
        <v>67</v>
      </c>
      <c r="D1645" t="s">
        <v>1643</v>
      </c>
      <c r="E1645" t="s">
        <v>1644</v>
      </c>
    </row>
    <row r="1646" spans="1:5" x14ac:dyDescent="0.25">
      <c r="A1646" t="str">
        <f t="shared" si="434"/>
        <v>GUID-2A68F1CE-541A-4557-9BB4-681C67977576</v>
      </c>
      <c r="B1646" t="str">
        <f t="shared" si="435"/>
        <v>Modify Surface</v>
      </c>
      <c r="C1646" t="s">
        <v>67</v>
      </c>
      <c r="D1646" t="s">
        <v>1645</v>
      </c>
      <c r="E1646" t="s">
        <v>1646</v>
      </c>
    </row>
    <row r="1647" spans="1:5" x14ac:dyDescent="0.25">
      <c r="A1647" t="str">
        <f t="shared" si="434"/>
        <v>GUID-2A68F1CE-541A-4557-9BB4-681C67977576</v>
      </c>
      <c r="B1647" t="str">
        <f t="shared" si="435"/>
        <v>Modify Surface</v>
      </c>
      <c r="C1647" t="s">
        <v>67</v>
      </c>
      <c r="D1647" t="s">
        <v>1595</v>
      </c>
      <c r="E1647" t="s">
        <v>1638</v>
      </c>
    </row>
    <row r="1648" spans="1:5" x14ac:dyDescent="0.25">
      <c r="A1648" t="str">
        <f t="shared" si="434"/>
        <v>GUID-2A68F1CE-541A-4557-9BB4-681C67977576</v>
      </c>
      <c r="B1648" t="str">
        <f t="shared" si="435"/>
        <v>Modify Surface</v>
      </c>
      <c r="C1648" t="s">
        <v>67</v>
      </c>
      <c r="E1648" t="s">
        <v>1640</v>
      </c>
    </row>
    <row r="1649" spans="1:5" x14ac:dyDescent="0.25">
      <c r="A1649" t="str">
        <f t="shared" si="434"/>
        <v>GUID-2A68F1CE-541A-4557-9BB4-681C67977576</v>
      </c>
      <c r="B1649" t="str">
        <f t="shared" si="435"/>
        <v>Modify Surface</v>
      </c>
      <c r="C1649" t="s">
        <v>67</v>
      </c>
      <c r="E1649" t="s">
        <v>1642</v>
      </c>
    </row>
    <row r="1650" spans="1:5" x14ac:dyDescent="0.25">
      <c r="A1650" t="str">
        <f t="shared" si="434"/>
        <v>GUID-2A68F1CE-541A-4557-9BB4-681C67977576</v>
      </c>
      <c r="B1650" t="str">
        <f t="shared" si="435"/>
        <v>Modify Surface</v>
      </c>
      <c r="C1650" t="s">
        <v>67</v>
      </c>
      <c r="E1650" t="s">
        <v>1644</v>
      </c>
    </row>
    <row r="1651" spans="1:5" x14ac:dyDescent="0.25">
      <c r="A1651" t="str">
        <f t="shared" si="434"/>
        <v>GUID-2A68F1CE-541A-4557-9BB4-681C67977576</v>
      </c>
      <c r="B1651" t="str">
        <f t="shared" si="435"/>
        <v>Modify Surface</v>
      </c>
      <c r="C1651" t="s">
        <v>67</v>
      </c>
      <c r="E1651" t="s">
        <v>1646</v>
      </c>
    </row>
    <row r="1652" spans="1:5" x14ac:dyDescent="0.25">
      <c r="A1652" t="str">
        <f t="shared" si="434"/>
        <v>GUID-2A68F1CE-541A-4557-9BB4-681C67977576</v>
      </c>
      <c r="B1652" t="str">
        <f t="shared" si="435"/>
        <v>Modify Surface</v>
      </c>
      <c r="C1652" t="s">
        <v>67</v>
      </c>
      <c r="E1652" t="s">
        <v>1647</v>
      </c>
    </row>
    <row r="1653" spans="1:5" x14ac:dyDescent="0.25">
      <c r="A1653" t="str">
        <f t="shared" si="434"/>
        <v>GUID-2A68F1CE-541A-4557-9BB4-681C67977576</v>
      </c>
      <c r="B1653" t="str">
        <f t="shared" si="435"/>
        <v>Modify Surface</v>
      </c>
      <c r="C1653" t="s">
        <v>67</v>
      </c>
      <c r="E1653" t="s">
        <v>1648</v>
      </c>
    </row>
    <row r="1654" spans="1:5" x14ac:dyDescent="0.25">
      <c r="A1654" t="str">
        <f t="shared" si="434"/>
        <v>GUID-2A68F1CE-541A-4557-9BB4-681C67977576</v>
      </c>
      <c r="B1654" t="str">
        <f t="shared" si="435"/>
        <v>Modify Surface</v>
      </c>
      <c r="C1654" t="s">
        <v>67</v>
      </c>
      <c r="E1654" t="s">
        <v>1406</v>
      </c>
    </row>
    <row r="1655" spans="1:5" x14ac:dyDescent="0.25">
      <c r="A1655" s="3" t="s">
        <v>1649</v>
      </c>
      <c r="B1655" t="s">
        <v>1650</v>
      </c>
    </row>
    <row r="1656" spans="1:5" x14ac:dyDescent="0.25">
      <c r="A1656" t="str">
        <f t="shared" ref="A1656:A1657" si="436">A1655</f>
        <v>GUID-9F228C14-7240-410D-8ACD-0BE0CDB49E92</v>
      </c>
      <c r="B1656" t="str">
        <f t="shared" ref="B1656:B1657" si="437">B1655</f>
        <v>Move Point</v>
      </c>
      <c r="C1656" t="s">
        <v>67</v>
      </c>
      <c r="D1656" t="s">
        <v>1651</v>
      </c>
      <c r="E1656" t="s">
        <v>1599</v>
      </c>
    </row>
    <row r="1657" spans="1:5" x14ac:dyDescent="0.25">
      <c r="A1657" t="str">
        <f t="shared" si="436"/>
        <v>GUID-9F228C14-7240-410D-8ACD-0BE0CDB49E92</v>
      </c>
      <c r="B1657" t="str">
        <f t="shared" si="437"/>
        <v>Move Point</v>
      </c>
      <c r="C1657" t="s">
        <v>67</v>
      </c>
      <c r="D1657" t="s">
        <v>1636</v>
      </c>
      <c r="E1657" t="s">
        <v>1599</v>
      </c>
    </row>
    <row r="1658" spans="1:5" x14ac:dyDescent="0.25">
      <c r="A1658" s="3" t="s">
        <v>1652</v>
      </c>
      <c r="B1658" t="s">
        <v>1639</v>
      </c>
    </row>
    <row r="1659" spans="1:5" x14ac:dyDescent="0.25">
      <c r="A1659" t="str">
        <f t="shared" ref="A1659:A1660" si="438">A1658</f>
        <v>GUID-28A63067-46EC-42C8-BEAD-AB77D03A046D</v>
      </c>
      <c r="B1659" t="str">
        <f t="shared" ref="B1659:B1660" si="439">B1658</f>
        <v>Change link to line</v>
      </c>
      <c r="C1659" t="s">
        <v>67</v>
      </c>
      <c r="D1659" t="s">
        <v>1651</v>
      </c>
      <c r="E1659" t="s">
        <v>1599</v>
      </c>
    </row>
    <row r="1660" spans="1:5" x14ac:dyDescent="0.25">
      <c r="A1660" t="str">
        <f t="shared" si="438"/>
        <v>GUID-28A63067-46EC-42C8-BEAD-AB77D03A046D</v>
      </c>
      <c r="B1660" t="str">
        <f t="shared" si="439"/>
        <v>Change link to line</v>
      </c>
      <c r="C1660" t="s">
        <v>67</v>
      </c>
      <c r="D1660" t="s">
        <v>1636</v>
      </c>
      <c r="E1660" t="s">
        <v>1599</v>
      </c>
    </row>
    <row r="1661" spans="1:5" x14ac:dyDescent="0.25">
      <c r="A1661" s="3" t="s">
        <v>1653</v>
      </c>
      <c r="B1661" t="s">
        <v>1641</v>
      </c>
    </row>
    <row r="1662" spans="1:5" x14ac:dyDescent="0.25">
      <c r="A1662" t="str">
        <f t="shared" ref="A1662:A1663" si="440">A1661</f>
        <v>GUID-B58E4935-7214-42EC-AAB5-63C1E446BA1E</v>
      </c>
      <c r="B1662" t="str">
        <f t="shared" ref="B1662:B1663" si="441">B1661</f>
        <v>Change link to arc</v>
      </c>
      <c r="C1662" t="s">
        <v>67</v>
      </c>
      <c r="D1662" t="s">
        <v>1651</v>
      </c>
      <c r="E1662" t="s">
        <v>1599</v>
      </c>
    </row>
    <row r="1663" spans="1:5" x14ac:dyDescent="0.25">
      <c r="A1663" t="str">
        <f t="shared" si="440"/>
        <v>GUID-B58E4935-7214-42EC-AAB5-63C1E446BA1E</v>
      </c>
      <c r="B1663" t="str">
        <f t="shared" si="441"/>
        <v>Change link to arc</v>
      </c>
      <c r="C1663" t="s">
        <v>67</v>
      </c>
      <c r="D1663" t="s">
        <v>1636</v>
      </c>
      <c r="E1663" t="s">
        <v>1599</v>
      </c>
    </row>
    <row r="1664" spans="1:5" x14ac:dyDescent="0.25">
      <c r="A1664" s="3" t="s">
        <v>1654</v>
      </c>
      <c r="B1664" t="s">
        <v>1643</v>
      </c>
    </row>
    <row r="1665" spans="1:5" x14ac:dyDescent="0.25">
      <c r="A1665" t="str">
        <f t="shared" ref="A1665:A1666" si="442">A1664</f>
        <v>GUID-6A00AC73-680D-4A60-93B8-DAFFD1C3A532</v>
      </c>
      <c r="B1665" t="str">
        <f t="shared" ref="B1665:B1666" si="443">B1664</f>
        <v>Add surface curve</v>
      </c>
      <c r="C1665" t="s">
        <v>67</v>
      </c>
      <c r="D1665" t="s">
        <v>1651</v>
      </c>
      <c r="E1665" t="s">
        <v>1599</v>
      </c>
    </row>
    <row r="1666" spans="1:5" x14ac:dyDescent="0.25">
      <c r="A1666" t="str">
        <f t="shared" si="442"/>
        <v>GUID-6A00AC73-680D-4A60-93B8-DAFFD1C3A532</v>
      </c>
      <c r="B1666" t="str">
        <f t="shared" si="443"/>
        <v>Add surface curve</v>
      </c>
      <c r="C1666" t="s">
        <v>67</v>
      </c>
      <c r="D1666" t="s">
        <v>1636</v>
      </c>
      <c r="E1666" t="s">
        <v>1599</v>
      </c>
    </row>
    <row r="1667" spans="1:5" x14ac:dyDescent="0.25">
      <c r="A1667" s="3" t="s">
        <v>1655</v>
      </c>
      <c r="B1667" t="s">
        <v>1645</v>
      </c>
    </row>
    <row r="1668" spans="1:5" x14ac:dyDescent="0.25">
      <c r="A1668" t="str">
        <f t="shared" ref="A1668:A1669" si="444">A1667</f>
        <v>GUID-48274074-C06E-4694-B655-D696041B6043</v>
      </c>
      <c r="B1668" t="str">
        <f t="shared" ref="B1668:B1669" si="445">B1667</f>
        <v>Delete surface curve</v>
      </c>
      <c r="C1668" t="s">
        <v>67</v>
      </c>
      <c r="D1668" t="s">
        <v>1651</v>
      </c>
      <c r="E1668" t="s">
        <v>1599</v>
      </c>
    </row>
    <row r="1669" spans="1:5" x14ac:dyDescent="0.25">
      <c r="A1669" t="str">
        <f t="shared" si="444"/>
        <v>GUID-48274074-C06E-4694-B655-D696041B6043</v>
      </c>
      <c r="B1669" t="str">
        <f t="shared" si="445"/>
        <v>Delete surface curve</v>
      </c>
      <c r="C1669" t="s">
        <v>67</v>
      </c>
      <c r="D1669" t="s">
        <v>1636</v>
      </c>
      <c r="E1669" t="s">
        <v>1599</v>
      </c>
    </row>
    <row r="1670" spans="1:5" x14ac:dyDescent="0.25">
      <c r="A1670" s="3" t="s">
        <v>1656</v>
      </c>
      <c r="B1670" t="s">
        <v>1657</v>
      </c>
    </row>
    <row r="1671" spans="1:5" x14ac:dyDescent="0.25">
      <c r="A1671" t="str">
        <f>A1670</f>
        <v>GUID-76A9E3C0-24C6-4ED5-97BB-E79A5E41AF25</v>
      </c>
      <c r="B1671" t="str">
        <f>B1670</f>
        <v>More about modifying surfaces</v>
      </c>
      <c r="C1671" t="s">
        <v>67</v>
      </c>
      <c r="D1671" t="s">
        <v>1636</v>
      </c>
      <c r="E1671" t="s">
        <v>1599</v>
      </c>
    </row>
    <row r="1672" spans="1:5" x14ac:dyDescent="0.25">
      <c r="A1672" s="3" t="s">
        <v>1658</v>
      </c>
      <c r="B1672" t="s">
        <v>1659</v>
      </c>
    </row>
    <row r="1673" spans="1:5" x14ac:dyDescent="0.25">
      <c r="A1673" t="str">
        <f>A1672</f>
        <v>GUID-BCFC820D-8818-456B-8621-A78DE8039B50</v>
      </c>
      <c r="B1673" t="str">
        <f>B1672</f>
        <v>Modify example</v>
      </c>
      <c r="C1673" t="s">
        <v>67</v>
      </c>
      <c r="D1673" t="s">
        <v>1636</v>
      </c>
      <c r="E1673" t="s">
        <v>1599</v>
      </c>
    </row>
    <row r="1674" spans="1:5" x14ac:dyDescent="0.25">
      <c r="A1674" s="3" t="s">
        <v>1660</v>
      </c>
      <c r="B1674" t="s">
        <v>1661</v>
      </c>
    </row>
    <row r="1675" spans="1:5" x14ac:dyDescent="0.25">
      <c r="A1675" t="str">
        <f t="shared" ref="A1675:A1683" si="446">A1674</f>
        <v>GUID-1FCE8F56-F2BA-4B38-ACE2-6F31AB4047D7</v>
      </c>
      <c r="B1675" t="str">
        <f t="shared" ref="B1675:B1683" si="447">B1674</f>
        <v>Corner Blend</v>
      </c>
      <c r="C1675" t="s">
        <v>67</v>
      </c>
      <c r="D1675" t="s">
        <v>1662</v>
      </c>
      <c r="E1675" t="s">
        <v>1596</v>
      </c>
    </row>
    <row r="1676" spans="1:5" x14ac:dyDescent="0.25">
      <c r="A1676" t="str">
        <f t="shared" si="446"/>
        <v>GUID-1FCE8F56-F2BA-4B38-ACE2-6F31AB4047D7</v>
      </c>
      <c r="B1676" t="str">
        <f t="shared" si="447"/>
        <v>Corner Blend</v>
      </c>
      <c r="C1676" t="s">
        <v>67</v>
      </c>
      <c r="D1676" t="s">
        <v>1663</v>
      </c>
      <c r="E1676" t="s">
        <v>1598</v>
      </c>
    </row>
    <row r="1677" spans="1:5" x14ac:dyDescent="0.25">
      <c r="A1677" t="str">
        <f t="shared" si="446"/>
        <v>GUID-1FCE8F56-F2BA-4B38-ACE2-6F31AB4047D7</v>
      </c>
      <c r="B1677" t="str">
        <f t="shared" si="447"/>
        <v>Corner Blend</v>
      </c>
      <c r="C1677" t="s">
        <v>67</v>
      </c>
      <c r="D1677" t="s">
        <v>1664</v>
      </c>
      <c r="E1677" t="s">
        <v>1320</v>
      </c>
    </row>
    <row r="1678" spans="1:5" x14ac:dyDescent="0.25">
      <c r="A1678" t="str">
        <f t="shared" si="446"/>
        <v>GUID-1FCE8F56-F2BA-4B38-ACE2-6F31AB4047D7</v>
      </c>
      <c r="B1678" t="str">
        <f t="shared" si="447"/>
        <v>Corner Blend</v>
      </c>
      <c r="C1678" t="s">
        <v>67</v>
      </c>
      <c r="D1678" t="s">
        <v>1665</v>
      </c>
      <c r="E1678" t="s">
        <v>1321</v>
      </c>
    </row>
    <row r="1679" spans="1:5" x14ac:dyDescent="0.25">
      <c r="A1679" t="str">
        <f t="shared" si="446"/>
        <v>GUID-1FCE8F56-F2BA-4B38-ACE2-6F31AB4047D7</v>
      </c>
      <c r="B1679" t="str">
        <f t="shared" si="447"/>
        <v>Corner Blend</v>
      </c>
      <c r="C1679" t="s">
        <v>67</v>
      </c>
      <c r="D1679" t="s">
        <v>1666</v>
      </c>
      <c r="E1679" t="s">
        <v>1322</v>
      </c>
    </row>
    <row r="1680" spans="1:5" x14ac:dyDescent="0.25">
      <c r="A1680" t="str">
        <f t="shared" si="446"/>
        <v>GUID-1FCE8F56-F2BA-4B38-ACE2-6F31AB4047D7</v>
      </c>
      <c r="B1680" t="str">
        <f t="shared" si="447"/>
        <v>Corner Blend</v>
      </c>
      <c r="C1680" t="s">
        <v>67</v>
      </c>
      <c r="D1680" t="s">
        <v>1595</v>
      </c>
      <c r="E1680" t="s">
        <v>1667</v>
      </c>
    </row>
    <row r="1681" spans="1:5" x14ac:dyDescent="0.25">
      <c r="A1681" t="str">
        <f t="shared" si="446"/>
        <v>GUID-1FCE8F56-F2BA-4B38-ACE2-6F31AB4047D7</v>
      </c>
      <c r="B1681" t="str">
        <f t="shared" si="447"/>
        <v>Corner Blend</v>
      </c>
      <c r="C1681" t="s">
        <v>67</v>
      </c>
      <c r="E1681" t="s">
        <v>1668</v>
      </c>
    </row>
    <row r="1682" spans="1:5" x14ac:dyDescent="0.25">
      <c r="A1682" t="str">
        <f t="shared" si="446"/>
        <v>GUID-1FCE8F56-F2BA-4B38-ACE2-6F31AB4047D7</v>
      </c>
      <c r="B1682" t="str">
        <f t="shared" si="447"/>
        <v>Corner Blend</v>
      </c>
      <c r="C1682" t="s">
        <v>67</v>
      </c>
      <c r="E1682" t="s">
        <v>1669</v>
      </c>
    </row>
    <row r="1683" spans="1:5" x14ac:dyDescent="0.25">
      <c r="A1683" t="str">
        <f t="shared" si="446"/>
        <v>GUID-1FCE8F56-F2BA-4B38-ACE2-6F31AB4047D7</v>
      </c>
      <c r="B1683" t="str">
        <f t="shared" si="447"/>
        <v>Corner Blend</v>
      </c>
      <c r="C1683" t="s">
        <v>67</v>
      </c>
      <c r="E1683" t="s">
        <v>1406</v>
      </c>
    </row>
    <row r="1684" spans="1:5" x14ac:dyDescent="0.25">
      <c r="A1684" s="3" t="s">
        <v>1670</v>
      </c>
      <c r="B1684" t="s">
        <v>1671</v>
      </c>
    </row>
    <row r="1685" spans="1:5" x14ac:dyDescent="0.25">
      <c r="A1685" t="str">
        <f t="shared" ref="A1685:A1686" si="448">A1684</f>
        <v>GUID-F446F2A3-6C9E-4B7A-8C8B-E970DAC9091B</v>
      </c>
      <c r="B1685" t="str">
        <f t="shared" ref="B1685:B1686" si="449">B1684</f>
        <v>Overview of blend surfaces</v>
      </c>
      <c r="C1685" t="s">
        <v>67</v>
      </c>
      <c r="D1685" t="s">
        <v>1108</v>
      </c>
      <c r="E1685" t="s">
        <v>1596</v>
      </c>
    </row>
    <row r="1686" spans="1:5" x14ac:dyDescent="0.25">
      <c r="A1686" t="str">
        <f t="shared" si="448"/>
        <v>GUID-F446F2A3-6C9E-4B7A-8C8B-E970DAC9091B</v>
      </c>
      <c r="B1686" t="str">
        <f t="shared" si="449"/>
        <v>Overview of blend surfaces</v>
      </c>
      <c r="C1686" t="s">
        <v>67</v>
      </c>
      <c r="D1686" t="s">
        <v>1661</v>
      </c>
      <c r="E1686" t="s">
        <v>1600</v>
      </c>
    </row>
    <row r="1687" spans="1:5" x14ac:dyDescent="0.25">
      <c r="A1687" s="3" t="s">
        <v>1672</v>
      </c>
      <c r="B1687" t="s">
        <v>1673</v>
      </c>
    </row>
    <row r="1688" spans="1:5" x14ac:dyDescent="0.25">
      <c r="A1688" t="str">
        <f t="shared" ref="A1688:A1689" si="450">A1687</f>
        <v>GUID-98BC2A04-8133-4D38-970C-7D52935DF3FF</v>
      </c>
      <c r="B1688" t="str">
        <f t="shared" ref="B1688:B1689" si="451">B1687</f>
        <v>Using Corner Blend</v>
      </c>
      <c r="C1688" t="s">
        <v>67</v>
      </c>
      <c r="D1688" t="s">
        <v>1674</v>
      </c>
      <c r="E1688" t="s">
        <v>1669</v>
      </c>
    </row>
    <row r="1689" spans="1:5" x14ac:dyDescent="0.25">
      <c r="A1689" t="str">
        <f t="shared" si="450"/>
        <v>GUID-98BC2A04-8133-4D38-970C-7D52935DF3FF</v>
      </c>
      <c r="B1689" t="str">
        <f t="shared" si="451"/>
        <v>Using Corner Blend</v>
      </c>
      <c r="C1689" t="s">
        <v>67</v>
      </c>
      <c r="D1689" t="s">
        <v>1661</v>
      </c>
      <c r="E1689" t="s">
        <v>1600</v>
      </c>
    </row>
    <row r="1690" spans="1:5" x14ac:dyDescent="0.25">
      <c r="A1690" s="3" t="s">
        <v>1675</v>
      </c>
      <c r="B1690" t="s">
        <v>1674</v>
      </c>
    </row>
    <row r="1691" spans="1:5" x14ac:dyDescent="0.25">
      <c r="A1691" t="str">
        <f>A1690</f>
        <v>GUID-4B7E73B8-28C7-4F90-AD8D-8EE12E451D86</v>
      </c>
      <c r="B1691" t="str">
        <f>B1690</f>
        <v>Restrictions on blend surfaces</v>
      </c>
      <c r="C1691" t="s">
        <v>67</v>
      </c>
      <c r="D1691" t="s">
        <v>1661</v>
      </c>
      <c r="E1691" t="s">
        <v>1600</v>
      </c>
    </row>
    <row r="1692" spans="1:5" x14ac:dyDescent="0.25">
      <c r="A1692" s="3" t="s">
        <v>1676</v>
      </c>
      <c r="B1692" t="s">
        <v>1677</v>
      </c>
    </row>
    <row r="1693" spans="1:5" x14ac:dyDescent="0.25">
      <c r="A1693" t="str">
        <f t="shared" ref="A1693:A1694" si="452">A1692</f>
        <v>GUID-F993F8CE-0911-4CDA-BBBE-01A58D2B3BCF</v>
      </c>
      <c r="B1693" t="str">
        <f t="shared" ref="B1693:B1694" si="453">B1692</f>
        <v>To show or hide surfaces</v>
      </c>
      <c r="C1693" t="s">
        <v>67</v>
      </c>
      <c r="D1693" t="s">
        <v>1402</v>
      </c>
      <c r="E1693" t="s">
        <v>1678</v>
      </c>
    </row>
    <row r="1694" spans="1:5" x14ac:dyDescent="0.25">
      <c r="A1694" t="str">
        <f t="shared" si="452"/>
        <v>GUID-F993F8CE-0911-4CDA-BBBE-01A58D2B3BCF</v>
      </c>
      <c r="B1694" t="str">
        <f t="shared" si="453"/>
        <v>To show or hide surfaces</v>
      </c>
      <c r="C1694" t="s">
        <v>67</v>
      </c>
      <c r="E1694" t="s">
        <v>1416</v>
      </c>
    </row>
    <row r="1695" spans="1:5" x14ac:dyDescent="0.25">
      <c r="A1695" s="3" t="s">
        <v>1679</v>
      </c>
      <c r="B1695" t="s">
        <v>1680</v>
      </c>
    </row>
    <row r="1696" spans="1:5" x14ac:dyDescent="0.25">
      <c r="A1696" t="str">
        <f>A1695</f>
        <v>GUID-0C7C3D31-CA38-47D2-B55E-E2AF4BD50BD3</v>
      </c>
      <c r="B1696" t="str">
        <f>B1695</f>
        <v>Show or hide surface normals</v>
      </c>
      <c r="C1696" t="s">
        <v>67</v>
      </c>
      <c r="D1696" t="s">
        <v>1677</v>
      </c>
      <c r="E1696" t="s">
        <v>1407</v>
      </c>
    </row>
    <row r="1697" spans="1:5" x14ac:dyDescent="0.25">
      <c r="A1697" s="3" t="s">
        <v>1681</v>
      </c>
      <c r="B1697" t="s">
        <v>1682</v>
      </c>
    </row>
    <row r="1698" spans="1:5" x14ac:dyDescent="0.25">
      <c r="A1698" t="str">
        <f>A1697</f>
        <v>GUID-C7ACB0E9-73DC-4623-A99B-F8157689C18F</v>
      </c>
      <c r="B1698" t="str">
        <f>B1697</f>
        <v>To edit a surface</v>
      </c>
      <c r="C1698" t="s">
        <v>67</v>
      </c>
      <c r="D1698" t="s">
        <v>1402</v>
      </c>
      <c r="E1698" t="s">
        <v>1416</v>
      </c>
    </row>
    <row r="1699" spans="1:5" x14ac:dyDescent="0.25">
      <c r="A1699" s="3" t="s">
        <v>1683</v>
      </c>
      <c r="B1699" t="s">
        <v>1684</v>
      </c>
    </row>
    <row r="1700" spans="1:5" x14ac:dyDescent="0.25">
      <c r="A1700" t="str">
        <f>A1699</f>
        <v>GUID-F78E30ED-2EBA-480A-AC7C-A49D7CAF4115</v>
      </c>
      <c r="B1700" t="str">
        <f>B1699</f>
        <v>Surface design and editing tips</v>
      </c>
      <c r="C1700" t="s">
        <v>67</v>
      </c>
      <c r="D1700" t="s">
        <v>1402</v>
      </c>
      <c r="E1700" t="s">
        <v>1416</v>
      </c>
    </row>
    <row r="1701" spans="1:5" x14ac:dyDescent="0.25">
      <c r="A1701" s="3" t="s">
        <v>1685</v>
      </c>
      <c r="B1701" t="s">
        <v>1686</v>
      </c>
    </row>
    <row r="1702" spans="1:5" x14ac:dyDescent="0.25">
      <c r="A1702" t="str">
        <f t="shared" ref="A1702:A1710" si="454">A1701</f>
        <v>GUID-96CBD0D9-0DC3-40CC-8A8C-6A8D49153629</v>
      </c>
      <c r="B1702" t="str">
        <f t="shared" ref="B1702:B1710" si="455">B1701</f>
        <v>About solids</v>
      </c>
      <c r="C1702" t="s">
        <v>67</v>
      </c>
      <c r="E1702" t="s">
        <v>1687</v>
      </c>
    </row>
    <row r="1703" spans="1:5" x14ac:dyDescent="0.25">
      <c r="A1703" t="str">
        <f t="shared" si="454"/>
        <v>GUID-96CBD0D9-0DC3-40CC-8A8C-6A8D49153629</v>
      </c>
      <c r="B1703" t="str">
        <f t="shared" si="455"/>
        <v>About solids</v>
      </c>
      <c r="C1703" t="s">
        <v>67</v>
      </c>
      <c r="E1703" t="s">
        <v>1688</v>
      </c>
    </row>
    <row r="1704" spans="1:5" x14ac:dyDescent="0.25">
      <c r="A1704" t="str">
        <f t="shared" si="454"/>
        <v>GUID-96CBD0D9-0DC3-40CC-8A8C-6A8D49153629</v>
      </c>
      <c r="B1704" t="str">
        <f t="shared" si="455"/>
        <v>About solids</v>
      </c>
      <c r="C1704" t="s">
        <v>67</v>
      </c>
      <c r="E1704" t="s">
        <v>1689</v>
      </c>
    </row>
    <row r="1705" spans="1:5" x14ac:dyDescent="0.25">
      <c r="A1705" t="str">
        <f t="shared" si="454"/>
        <v>GUID-96CBD0D9-0DC3-40CC-8A8C-6A8D49153629</v>
      </c>
      <c r="B1705" t="str">
        <f t="shared" si="455"/>
        <v>About solids</v>
      </c>
      <c r="C1705" t="s">
        <v>67</v>
      </c>
      <c r="E1705" t="s">
        <v>1690</v>
      </c>
    </row>
    <row r="1706" spans="1:5" x14ac:dyDescent="0.25">
      <c r="A1706" t="str">
        <f t="shared" si="454"/>
        <v>GUID-96CBD0D9-0DC3-40CC-8A8C-6A8D49153629</v>
      </c>
      <c r="B1706" t="str">
        <f t="shared" si="455"/>
        <v>About solids</v>
      </c>
      <c r="C1706" t="s">
        <v>67</v>
      </c>
      <c r="E1706" t="s">
        <v>1691</v>
      </c>
    </row>
    <row r="1707" spans="1:5" x14ac:dyDescent="0.25">
      <c r="A1707" t="str">
        <f t="shared" si="454"/>
        <v>GUID-96CBD0D9-0DC3-40CC-8A8C-6A8D49153629</v>
      </c>
      <c r="B1707" t="str">
        <f t="shared" si="455"/>
        <v>About solids</v>
      </c>
      <c r="C1707" t="s">
        <v>67</v>
      </c>
      <c r="E1707" t="s">
        <v>1692</v>
      </c>
    </row>
    <row r="1708" spans="1:5" x14ac:dyDescent="0.25">
      <c r="A1708" t="str">
        <f t="shared" si="454"/>
        <v>GUID-96CBD0D9-0DC3-40CC-8A8C-6A8D49153629</v>
      </c>
      <c r="B1708" t="str">
        <f t="shared" si="455"/>
        <v>About solids</v>
      </c>
      <c r="C1708" t="s">
        <v>67</v>
      </c>
      <c r="E1708" t="s">
        <v>1693</v>
      </c>
    </row>
    <row r="1709" spans="1:5" x14ac:dyDescent="0.25">
      <c r="A1709" t="str">
        <f t="shared" si="454"/>
        <v>GUID-96CBD0D9-0DC3-40CC-8A8C-6A8D49153629</v>
      </c>
      <c r="B1709" t="str">
        <f t="shared" si="455"/>
        <v>About solids</v>
      </c>
      <c r="C1709" t="s">
        <v>67</v>
      </c>
      <c r="E1709" t="s">
        <v>1694</v>
      </c>
    </row>
    <row r="1710" spans="1:5" x14ac:dyDescent="0.25">
      <c r="A1710" t="str">
        <f t="shared" si="454"/>
        <v>GUID-96CBD0D9-0DC3-40CC-8A8C-6A8D49153629</v>
      </c>
      <c r="B1710" t="str">
        <f t="shared" si="455"/>
        <v>About solids</v>
      </c>
      <c r="C1710" t="s">
        <v>67</v>
      </c>
      <c r="E1710" t="s">
        <v>1695</v>
      </c>
    </row>
    <row r="1711" spans="1:5" x14ac:dyDescent="0.25">
      <c r="A1711" s="3" t="s">
        <v>1696</v>
      </c>
      <c r="B1711" t="s">
        <v>1697</v>
      </c>
    </row>
    <row r="1712" spans="1:5" x14ac:dyDescent="0.25">
      <c r="A1712" t="str">
        <f>A1711</f>
        <v>GUID-A70F0147-401A-409F-B26B-B28EEB1A49CB</v>
      </c>
      <c r="B1712" t="str">
        <f>B1711</f>
        <v>Parts of a solid</v>
      </c>
      <c r="C1712" t="s">
        <v>67</v>
      </c>
      <c r="D1712" t="s">
        <v>1686</v>
      </c>
      <c r="E1712" t="s">
        <v>345</v>
      </c>
    </row>
    <row r="1713" spans="1:5" x14ac:dyDescent="0.25">
      <c r="A1713" s="3" t="s">
        <v>1698</v>
      </c>
      <c r="B1713" t="s">
        <v>1699</v>
      </c>
    </row>
    <row r="1714" spans="1:5" x14ac:dyDescent="0.25">
      <c r="A1714" t="str">
        <f>A1713</f>
        <v>GUID-CF5C78B0-506A-442E-80C1-D63F463209AA</v>
      </c>
      <c r="B1714" t="str">
        <f>B1713</f>
        <v>To select a solid</v>
      </c>
      <c r="C1714" t="s">
        <v>67</v>
      </c>
      <c r="D1714" t="s">
        <v>1686</v>
      </c>
      <c r="E1714" t="s">
        <v>345</v>
      </c>
    </row>
    <row r="1715" spans="1:5" x14ac:dyDescent="0.25">
      <c r="A1715" s="3" t="s">
        <v>1700</v>
      </c>
      <c r="B1715" t="s">
        <v>1701</v>
      </c>
    </row>
    <row r="1716" spans="1:5" x14ac:dyDescent="0.25">
      <c r="A1716" t="str">
        <f t="shared" ref="A1716:A1720" si="456">A1715</f>
        <v>GUID-0077C798-4202-4613-ABDA-01D150E3D26B</v>
      </c>
      <c r="B1716" t="str">
        <f t="shared" ref="B1716:B1720" si="457">B1715</f>
        <v>To create solids from curves</v>
      </c>
      <c r="C1716" t="s">
        <v>67</v>
      </c>
      <c r="D1716" t="s">
        <v>1686</v>
      </c>
      <c r="E1716" t="s">
        <v>1702</v>
      </c>
    </row>
    <row r="1717" spans="1:5" x14ac:dyDescent="0.25">
      <c r="A1717" t="str">
        <f t="shared" si="456"/>
        <v>GUID-0077C798-4202-4613-ABDA-01D150E3D26B</v>
      </c>
      <c r="B1717" t="str">
        <f t="shared" si="457"/>
        <v>To create solids from curves</v>
      </c>
      <c r="C1717" t="s">
        <v>67</v>
      </c>
      <c r="E1717" t="s">
        <v>1703</v>
      </c>
    </row>
    <row r="1718" spans="1:5" x14ac:dyDescent="0.25">
      <c r="A1718" t="str">
        <f t="shared" si="456"/>
        <v>GUID-0077C798-4202-4613-ABDA-01D150E3D26B</v>
      </c>
      <c r="B1718" t="str">
        <f t="shared" si="457"/>
        <v>To create solids from curves</v>
      </c>
      <c r="C1718" t="s">
        <v>67</v>
      </c>
      <c r="E1718" t="s">
        <v>1704</v>
      </c>
    </row>
    <row r="1719" spans="1:5" x14ac:dyDescent="0.25">
      <c r="A1719" t="str">
        <f t="shared" si="456"/>
        <v>GUID-0077C798-4202-4613-ABDA-01D150E3D26B</v>
      </c>
      <c r="B1719" t="str">
        <f t="shared" si="457"/>
        <v>To create solids from curves</v>
      </c>
      <c r="C1719" t="s">
        <v>67</v>
      </c>
      <c r="E1719" t="s">
        <v>1705</v>
      </c>
    </row>
    <row r="1720" spans="1:5" x14ac:dyDescent="0.25">
      <c r="A1720" t="str">
        <f t="shared" si="456"/>
        <v>GUID-0077C798-4202-4613-ABDA-01D150E3D26B</v>
      </c>
      <c r="B1720" t="str">
        <f t="shared" si="457"/>
        <v>To create solids from curves</v>
      </c>
      <c r="C1720" t="s">
        <v>67</v>
      </c>
      <c r="E1720" t="s">
        <v>345</v>
      </c>
    </row>
    <row r="1721" spans="1:5" x14ac:dyDescent="0.25">
      <c r="A1721" s="3" t="s">
        <v>1706</v>
      </c>
      <c r="B1721" t="s">
        <v>1456</v>
      </c>
    </row>
    <row r="1722" spans="1:5" x14ac:dyDescent="0.25">
      <c r="A1722" t="str">
        <f t="shared" ref="A1722:A1723" si="458">A1721</f>
        <v>GUID-5B98717C-5C6C-4894-BD42-3CDC7B1808AA</v>
      </c>
      <c r="B1722" t="str">
        <f t="shared" ref="B1722:B1723" si="459">B1721</f>
        <v>Extrude</v>
      </c>
      <c r="C1722" t="s">
        <v>67</v>
      </c>
      <c r="D1722" t="s">
        <v>1707</v>
      </c>
      <c r="E1722" t="s">
        <v>1689</v>
      </c>
    </row>
    <row r="1723" spans="1:5" x14ac:dyDescent="0.25">
      <c r="A1723" t="str">
        <f t="shared" si="458"/>
        <v>GUID-5B98717C-5C6C-4894-BD42-3CDC7B1808AA</v>
      </c>
      <c r="B1723" t="str">
        <f t="shared" si="459"/>
        <v>Extrude</v>
      </c>
      <c r="C1723" t="s">
        <v>67</v>
      </c>
      <c r="D1723" t="s">
        <v>1701</v>
      </c>
      <c r="E1723" t="s">
        <v>1689</v>
      </c>
    </row>
    <row r="1724" spans="1:5" x14ac:dyDescent="0.25">
      <c r="A1724" s="3" t="s">
        <v>1708</v>
      </c>
      <c r="B1724" t="s">
        <v>1709</v>
      </c>
    </row>
    <row r="1725" spans="1:5" x14ac:dyDescent="0.25">
      <c r="A1725" t="str">
        <f t="shared" ref="A1725:A1727" si="460">A1724</f>
        <v>GUID-23ECAF98-2DC9-4B91-8417-4CC08CECD74C</v>
      </c>
      <c r="B1725" t="str">
        <f t="shared" ref="B1725:B1727" si="461">B1724</f>
        <v>Revolve</v>
      </c>
      <c r="C1725" t="s">
        <v>67</v>
      </c>
      <c r="D1725" t="s">
        <v>1707</v>
      </c>
      <c r="E1725" t="s">
        <v>1689</v>
      </c>
    </row>
    <row r="1726" spans="1:5" x14ac:dyDescent="0.25">
      <c r="A1726" t="str">
        <f t="shared" si="460"/>
        <v>GUID-23ECAF98-2DC9-4B91-8417-4CC08CECD74C</v>
      </c>
      <c r="B1726" t="str">
        <f t="shared" si="461"/>
        <v>Revolve</v>
      </c>
      <c r="C1726" t="s">
        <v>67</v>
      </c>
      <c r="D1726" t="s">
        <v>1701</v>
      </c>
      <c r="E1726" t="s">
        <v>1710</v>
      </c>
    </row>
    <row r="1727" spans="1:5" x14ac:dyDescent="0.25">
      <c r="A1727" t="str">
        <f t="shared" si="460"/>
        <v>GUID-23ECAF98-2DC9-4B91-8417-4CC08CECD74C</v>
      </c>
      <c r="B1727" t="str">
        <f t="shared" si="461"/>
        <v>Revolve</v>
      </c>
      <c r="C1727" t="s">
        <v>67</v>
      </c>
      <c r="E1727" t="s">
        <v>1689</v>
      </c>
    </row>
    <row r="1728" spans="1:5" x14ac:dyDescent="0.25">
      <c r="A1728" s="3" t="s">
        <v>1711</v>
      </c>
      <c r="B1728" t="s">
        <v>1712</v>
      </c>
    </row>
    <row r="1729" spans="1:5" x14ac:dyDescent="0.25">
      <c r="A1729" t="str">
        <f>A1728</f>
        <v>GUID-2DC74DD6-D627-4D7E-9444-427BECF76EBF</v>
      </c>
      <c r="B1729" t="str">
        <f>B1728</f>
        <v>Type of design feature</v>
      </c>
      <c r="C1729" t="s">
        <v>67</v>
      </c>
      <c r="D1729" t="s">
        <v>1709</v>
      </c>
      <c r="E1729" t="s">
        <v>1703</v>
      </c>
    </row>
    <row r="1730" spans="1:5" x14ac:dyDescent="0.25">
      <c r="A1730" s="3" t="s">
        <v>1713</v>
      </c>
      <c r="B1730" t="s">
        <v>1714</v>
      </c>
    </row>
    <row r="1731" spans="1:5" x14ac:dyDescent="0.25">
      <c r="A1731" t="str">
        <f t="shared" ref="A1731:A1732" si="462">A1730</f>
        <v>GUID-9B4EFF1A-B925-4358-A796-1C6AEA0B9E2E</v>
      </c>
      <c r="B1731" t="str">
        <f t="shared" ref="B1731:B1732" si="463">B1730</f>
        <v>Sweep</v>
      </c>
      <c r="C1731" t="s">
        <v>67</v>
      </c>
      <c r="D1731" t="s">
        <v>1707</v>
      </c>
      <c r="E1731" t="s">
        <v>1689</v>
      </c>
    </row>
    <row r="1732" spans="1:5" x14ac:dyDescent="0.25">
      <c r="A1732" t="str">
        <f t="shared" si="462"/>
        <v>GUID-9B4EFF1A-B925-4358-A796-1C6AEA0B9E2E</v>
      </c>
      <c r="B1732" t="str">
        <f t="shared" si="463"/>
        <v>Sweep</v>
      </c>
      <c r="C1732" t="s">
        <v>67</v>
      </c>
      <c r="D1732" t="s">
        <v>1701</v>
      </c>
      <c r="E1732" t="s">
        <v>1689</v>
      </c>
    </row>
    <row r="1733" spans="1:5" x14ac:dyDescent="0.25">
      <c r="A1733" s="3" t="s">
        <v>1715</v>
      </c>
      <c r="B1733" t="s">
        <v>1716</v>
      </c>
    </row>
    <row r="1734" spans="1:5" x14ac:dyDescent="0.25">
      <c r="A1734" t="str">
        <f t="shared" ref="A1734:A1737" si="464">A1733</f>
        <v>GUID-4BF9796F-CE0B-40CF-9872-54ED5ED7A5EA</v>
      </c>
      <c r="B1734" t="str">
        <f t="shared" ref="B1734:B1737" si="465">B1733</f>
        <v>Loft</v>
      </c>
      <c r="C1734" t="s">
        <v>67</v>
      </c>
      <c r="D1734" t="s">
        <v>1707</v>
      </c>
      <c r="E1734" t="s">
        <v>1689</v>
      </c>
    </row>
    <row r="1735" spans="1:5" x14ac:dyDescent="0.25">
      <c r="A1735" t="str">
        <f t="shared" si="464"/>
        <v>GUID-4BF9796F-CE0B-40CF-9872-54ED5ED7A5EA</v>
      </c>
      <c r="B1735" t="str">
        <f t="shared" si="465"/>
        <v>Loft</v>
      </c>
      <c r="C1735" t="s">
        <v>67</v>
      </c>
      <c r="D1735" t="s">
        <v>1717</v>
      </c>
      <c r="E1735" t="s">
        <v>1718</v>
      </c>
    </row>
    <row r="1736" spans="1:5" x14ac:dyDescent="0.25">
      <c r="A1736" t="str">
        <f t="shared" si="464"/>
        <v>GUID-4BF9796F-CE0B-40CF-9872-54ED5ED7A5EA</v>
      </c>
      <c r="B1736" t="str">
        <f t="shared" si="465"/>
        <v>Loft</v>
      </c>
      <c r="C1736" t="s">
        <v>67</v>
      </c>
      <c r="D1736" t="s">
        <v>1701</v>
      </c>
      <c r="E1736" t="s">
        <v>1718</v>
      </c>
    </row>
    <row r="1737" spans="1:5" x14ac:dyDescent="0.25">
      <c r="A1737" t="str">
        <f t="shared" si="464"/>
        <v>GUID-4BF9796F-CE0B-40CF-9872-54ED5ED7A5EA</v>
      </c>
      <c r="B1737" t="str">
        <f t="shared" si="465"/>
        <v>Loft</v>
      </c>
      <c r="C1737" t="s">
        <v>67</v>
      </c>
      <c r="E1737" t="s">
        <v>1689</v>
      </c>
    </row>
    <row r="1738" spans="1:5" x14ac:dyDescent="0.25">
      <c r="A1738" s="3" t="s">
        <v>1719</v>
      </c>
      <c r="B1738" t="s">
        <v>1720</v>
      </c>
    </row>
    <row r="1739" spans="1:5" x14ac:dyDescent="0.25">
      <c r="A1739" t="str">
        <f>A1738</f>
        <v>GUID-08C603A3-D239-45C3-B15D-D8529778458D</v>
      </c>
      <c r="B1739" t="str">
        <f>B1738</f>
        <v>Closed lofted solids</v>
      </c>
      <c r="C1739" t="s">
        <v>67</v>
      </c>
      <c r="D1739" t="s">
        <v>1716</v>
      </c>
      <c r="E1739" t="s">
        <v>1705</v>
      </c>
    </row>
    <row r="1740" spans="1:5" x14ac:dyDescent="0.25">
      <c r="A1740" s="3" t="s">
        <v>1721</v>
      </c>
      <c r="B1740" t="s">
        <v>1722</v>
      </c>
    </row>
    <row r="1741" spans="1:5" x14ac:dyDescent="0.25">
      <c r="A1741" t="str">
        <f t="shared" ref="A1741:A1746" si="466">A1740</f>
        <v>GUID-9C75032A-E965-4147-AE92-9FC6D4FB9BE5</v>
      </c>
      <c r="B1741" t="str">
        <f t="shared" ref="B1741:B1746" si="467">B1740</f>
        <v>To create solids from surfaces</v>
      </c>
      <c r="C1741" t="s">
        <v>67</v>
      </c>
      <c r="D1741" t="s">
        <v>1686</v>
      </c>
      <c r="E1741" t="s">
        <v>1723</v>
      </c>
    </row>
    <row r="1742" spans="1:5" x14ac:dyDescent="0.25">
      <c r="A1742" t="str">
        <f t="shared" si="466"/>
        <v>GUID-9C75032A-E965-4147-AE92-9FC6D4FB9BE5</v>
      </c>
      <c r="B1742" t="str">
        <f t="shared" si="467"/>
        <v>To create solids from surfaces</v>
      </c>
      <c r="C1742" t="s">
        <v>67</v>
      </c>
      <c r="E1742" t="s">
        <v>1724</v>
      </c>
    </row>
    <row r="1743" spans="1:5" x14ac:dyDescent="0.25">
      <c r="A1743" t="str">
        <f t="shared" si="466"/>
        <v>GUID-9C75032A-E965-4147-AE92-9FC6D4FB9BE5</v>
      </c>
      <c r="B1743" t="str">
        <f t="shared" si="467"/>
        <v>To create solids from surfaces</v>
      </c>
      <c r="C1743" t="s">
        <v>67</v>
      </c>
      <c r="E1743" t="s">
        <v>1725</v>
      </c>
    </row>
    <row r="1744" spans="1:5" x14ac:dyDescent="0.25">
      <c r="A1744" t="str">
        <f t="shared" si="466"/>
        <v>GUID-9C75032A-E965-4147-AE92-9FC6D4FB9BE5</v>
      </c>
      <c r="B1744" t="str">
        <f t="shared" si="467"/>
        <v>To create solids from surfaces</v>
      </c>
      <c r="C1744" t="s">
        <v>67</v>
      </c>
      <c r="E1744" t="s">
        <v>1726</v>
      </c>
    </row>
    <row r="1745" spans="1:5" x14ac:dyDescent="0.25">
      <c r="A1745" t="str">
        <f t="shared" si="466"/>
        <v>GUID-9C75032A-E965-4147-AE92-9FC6D4FB9BE5</v>
      </c>
      <c r="B1745" t="str">
        <f t="shared" si="467"/>
        <v>To create solids from surfaces</v>
      </c>
      <c r="C1745" t="s">
        <v>67</v>
      </c>
      <c r="E1745" t="s">
        <v>1727</v>
      </c>
    </row>
    <row r="1746" spans="1:5" x14ac:dyDescent="0.25">
      <c r="A1746" t="str">
        <f t="shared" si="466"/>
        <v>GUID-9C75032A-E965-4147-AE92-9FC6D4FB9BE5</v>
      </c>
      <c r="B1746" t="str">
        <f t="shared" si="467"/>
        <v>To create solids from surfaces</v>
      </c>
      <c r="C1746" t="s">
        <v>67</v>
      </c>
      <c r="E1746" t="s">
        <v>345</v>
      </c>
    </row>
    <row r="1747" spans="1:5" x14ac:dyDescent="0.25">
      <c r="A1747" s="3" t="s">
        <v>1728</v>
      </c>
      <c r="B1747" t="s">
        <v>1729</v>
      </c>
    </row>
    <row r="1748" spans="1:5" x14ac:dyDescent="0.25">
      <c r="A1748" t="str">
        <f t="shared" ref="A1748:A1749" si="468">A1747</f>
        <v>GUID-AA890547-D941-4240-81FD-7021758A6452</v>
      </c>
      <c r="B1748" t="str">
        <f t="shared" ref="B1748:B1749" si="469">B1747</f>
        <v>Stitch</v>
      </c>
      <c r="C1748" t="s">
        <v>67</v>
      </c>
      <c r="D1748" t="s">
        <v>1730</v>
      </c>
      <c r="E1748" t="s">
        <v>345</v>
      </c>
    </row>
    <row r="1749" spans="1:5" x14ac:dyDescent="0.25">
      <c r="A1749" t="str">
        <f t="shared" si="468"/>
        <v>GUID-AA890547-D941-4240-81FD-7021758A6452</v>
      </c>
      <c r="B1749" t="str">
        <f t="shared" si="469"/>
        <v>Stitch</v>
      </c>
      <c r="C1749" t="s">
        <v>67</v>
      </c>
      <c r="D1749" t="s">
        <v>1722</v>
      </c>
      <c r="E1749" t="s">
        <v>1690</v>
      </c>
    </row>
    <row r="1750" spans="1:5" x14ac:dyDescent="0.25">
      <c r="A1750" s="3" t="s">
        <v>1731</v>
      </c>
      <c r="B1750" t="s">
        <v>1732</v>
      </c>
    </row>
    <row r="1751" spans="1:5" x14ac:dyDescent="0.25">
      <c r="A1751" t="str">
        <f>A1750</f>
        <v>GUID-3BBA382E-43E9-4D4E-AAA2-520D9E634044</v>
      </c>
      <c r="B1751" t="str">
        <f>B1750</f>
        <v>Stock</v>
      </c>
      <c r="C1751" t="s">
        <v>67</v>
      </c>
      <c r="D1751" t="s">
        <v>1722</v>
      </c>
      <c r="E1751" t="s">
        <v>1690</v>
      </c>
    </row>
    <row r="1752" spans="1:5" x14ac:dyDescent="0.25">
      <c r="A1752" s="3" t="s">
        <v>1733</v>
      </c>
      <c r="B1752" t="s">
        <v>1734</v>
      </c>
    </row>
    <row r="1753" spans="1:5" x14ac:dyDescent="0.25">
      <c r="A1753" t="str">
        <f>A1752</f>
        <v>GUID-D5BB0932-D783-47B2-908A-3AE9C642CD6F</v>
      </c>
      <c r="B1753" t="str">
        <f>B1752</f>
        <v>From Feature</v>
      </c>
      <c r="C1753" t="s">
        <v>67</v>
      </c>
      <c r="D1753" t="s">
        <v>1722</v>
      </c>
      <c r="E1753" t="s">
        <v>1690</v>
      </c>
    </row>
    <row r="1754" spans="1:5" x14ac:dyDescent="0.25">
      <c r="A1754" s="3" t="s">
        <v>1735</v>
      </c>
      <c r="B1754" t="s">
        <v>1736</v>
      </c>
    </row>
    <row r="1755" spans="1:5" x14ac:dyDescent="0.25">
      <c r="A1755" t="str">
        <f t="shared" ref="A1755:A1757" si="470">A1754</f>
        <v>GUID-F0F616E3-9564-4303-B8A0-CDE96ED257A8</v>
      </c>
      <c r="B1755" t="str">
        <f t="shared" ref="B1755:B1757" si="471">B1754</f>
        <v>Extrude a Surface</v>
      </c>
      <c r="C1755" t="s">
        <v>67</v>
      </c>
      <c r="D1755" t="s">
        <v>1737</v>
      </c>
      <c r="E1755" t="s">
        <v>1702</v>
      </c>
    </row>
    <row r="1756" spans="1:5" x14ac:dyDescent="0.25">
      <c r="A1756" t="str">
        <f t="shared" si="470"/>
        <v>GUID-F0F616E3-9564-4303-B8A0-CDE96ED257A8</v>
      </c>
      <c r="B1756" t="str">
        <f t="shared" si="471"/>
        <v>Extrude a Surface</v>
      </c>
      <c r="C1756" t="s">
        <v>67</v>
      </c>
      <c r="D1756" t="s">
        <v>1707</v>
      </c>
      <c r="E1756" t="s">
        <v>1689</v>
      </c>
    </row>
    <row r="1757" spans="1:5" x14ac:dyDescent="0.25">
      <c r="A1757" t="str">
        <f t="shared" si="470"/>
        <v>GUID-F0F616E3-9564-4303-B8A0-CDE96ED257A8</v>
      </c>
      <c r="B1757" t="str">
        <f t="shared" si="471"/>
        <v>Extrude a Surface</v>
      </c>
      <c r="C1757" t="s">
        <v>67</v>
      </c>
      <c r="D1757" t="s">
        <v>1722</v>
      </c>
      <c r="E1757" t="s">
        <v>1690</v>
      </c>
    </row>
    <row r="1758" spans="1:5" x14ac:dyDescent="0.25">
      <c r="A1758" s="3" t="s">
        <v>1738</v>
      </c>
      <c r="B1758" t="s">
        <v>1739</v>
      </c>
    </row>
    <row r="1759" spans="1:5" x14ac:dyDescent="0.25">
      <c r="A1759" t="str">
        <f t="shared" ref="A1759:A1760" si="472">A1758</f>
        <v>GUID-11431316-4127-42CD-BCB9-08336C0A4578</v>
      </c>
      <c r="B1759" t="str">
        <f t="shared" ref="B1759:B1760" si="473">B1758</f>
        <v>Revolve a Surface</v>
      </c>
      <c r="C1759" t="s">
        <v>67</v>
      </c>
      <c r="D1759" t="s">
        <v>1712</v>
      </c>
      <c r="E1759" t="s">
        <v>1710</v>
      </c>
    </row>
    <row r="1760" spans="1:5" x14ac:dyDescent="0.25">
      <c r="A1760" t="str">
        <f t="shared" si="472"/>
        <v>GUID-11431316-4127-42CD-BCB9-08336C0A4578</v>
      </c>
      <c r="B1760" t="str">
        <f t="shared" si="473"/>
        <v>Revolve a Surface</v>
      </c>
      <c r="C1760" t="s">
        <v>67</v>
      </c>
      <c r="D1760" t="s">
        <v>1722</v>
      </c>
      <c r="E1760" t="s">
        <v>1690</v>
      </c>
    </row>
    <row r="1761" spans="1:5" x14ac:dyDescent="0.25">
      <c r="A1761" s="3" t="s">
        <v>1740</v>
      </c>
      <c r="B1761" t="s">
        <v>1741</v>
      </c>
    </row>
    <row r="1762" spans="1:5" x14ac:dyDescent="0.25">
      <c r="A1762" t="str">
        <f t="shared" ref="A1762:A1769" si="474">A1761</f>
        <v>GUID-B5480286-D874-496E-868F-46872D333D39</v>
      </c>
      <c r="B1762" t="str">
        <f t="shared" ref="B1762:B1769" si="475">B1761</f>
        <v>To apply shape modifiers to a solid</v>
      </c>
      <c r="C1762" t="s">
        <v>67</v>
      </c>
      <c r="D1762" t="s">
        <v>1686</v>
      </c>
      <c r="E1762" t="s">
        <v>1742</v>
      </c>
    </row>
    <row r="1763" spans="1:5" x14ac:dyDescent="0.25">
      <c r="A1763" t="str">
        <f t="shared" si="474"/>
        <v>GUID-B5480286-D874-496E-868F-46872D333D39</v>
      </c>
      <c r="B1763" t="str">
        <f t="shared" si="475"/>
        <v>To apply shape modifiers to a solid</v>
      </c>
      <c r="C1763" t="s">
        <v>67</v>
      </c>
      <c r="E1763" t="s">
        <v>1743</v>
      </c>
    </row>
    <row r="1764" spans="1:5" x14ac:dyDescent="0.25">
      <c r="A1764" t="str">
        <f t="shared" si="474"/>
        <v>GUID-B5480286-D874-496E-868F-46872D333D39</v>
      </c>
      <c r="B1764" t="str">
        <f t="shared" si="475"/>
        <v>To apply shape modifiers to a solid</v>
      </c>
      <c r="C1764" t="s">
        <v>67</v>
      </c>
      <c r="E1764" t="s">
        <v>1744</v>
      </c>
    </row>
    <row r="1765" spans="1:5" x14ac:dyDescent="0.25">
      <c r="A1765" t="str">
        <f t="shared" si="474"/>
        <v>GUID-B5480286-D874-496E-868F-46872D333D39</v>
      </c>
      <c r="B1765" t="str">
        <f t="shared" si="475"/>
        <v>To apply shape modifiers to a solid</v>
      </c>
      <c r="C1765" t="s">
        <v>67</v>
      </c>
      <c r="E1765" t="s">
        <v>1745</v>
      </c>
    </row>
    <row r="1766" spans="1:5" x14ac:dyDescent="0.25">
      <c r="A1766" t="str">
        <f t="shared" si="474"/>
        <v>GUID-B5480286-D874-496E-868F-46872D333D39</v>
      </c>
      <c r="B1766" t="str">
        <f t="shared" si="475"/>
        <v>To apply shape modifiers to a solid</v>
      </c>
      <c r="C1766" t="s">
        <v>67</v>
      </c>
      <c r="E1766" t="s">
        <v>1746</v>
      </c>
    </row>
    <row r="1767" spans="1:5" x14ac:dyDescent="0.25">
      <c r="A1767" t="str">
        <f t="shared" si="474"/>
        <v>GUID-B5480286-D874-496E-868F-46872D333D39</v>
      </c>
      <c r="B1767" t="str">
        <f t="shared" si="475"/>
        <v>To apply shape modifiers to a solid</v>
      </c>
      <c r="C1767" t="s">
        <v>67</v>
      </c>
      <c r="E1767" t="s">
        <v>1747</v>
      </c>
    </row>
    <row r="1768" spans="1:5" x14ac:dyDescent="0.25">
      <c r="A1768" t="str">
        <f t="shared" si="474"/>
        <v>GUID-B5480286-D874-496E-868F-46872D333D39</v>
      </c>
      <c r="B1768" t="str">
        <f t="shared" si="475"/>
        <v>To apply shape modifiers to a solid</v>
      </c>
      <c r="C1768" t="s">
        <v>67</v>
      </c>
      <c r="E1768" t="s">
        <v>1748</v>
      </c>
    </row>
    <row r="1769" spans="1:5" x14ac:dyDescent="0.25">
      <c r="A1769" t="str">
        <f t="shared" si="474"/>
        <v>GUID-B5480286-D874-496E-868F-46872D333D39</v>
      </c>
      <c r="B1769" t="str">
        <f t="shared" si="475"/>
        <v>To apply shape modifiers to a solid</v>
      </c>
      <c r="C1769" t="s">
        <v>67</v>
      </c>
      <c r="E1769" t="s">
        <v>345</v>
      </c>
    </row>
    <row r="1770" spans="1:5" x14ac:dyDescent="0.25">
      <c r="A1770" s="3" t="s">
        <v>1749</v>
      </c>
      <c r="B1770" t="s">
        <v>1662</v>
      </c>
    </row>
    <row r="1771" spans="1:5" x14ac:dyDescent="0.25">
      <c r="A1771" t="str">
        <f t="shared" ref="A1771:A1772" si="476">A1770</f>
        <v>GUID-846449E9-C811-4461-8F68-E21F19C8FC86</v>
      </c>
      <c r="B1771" t="str">
        <f t="shared" ref="B1771:B1772" si="477">B1770</f>
        <v>Fillet</v>
      </c>
      <c r="C1771" t="s">
        <v>67</v>
      </c>
      <c r="D1771" t="s">
        <v>1750</v>
      </c>
      <c r="E1771" t="s">
        <v>1688</v>
      </c>
    </row>
    <row r="1772" spans="1:5" x14ac:dyDescent="0.25">
      <c r="A1772" t="str">
        <f t="shared" si="476"/>
        <v>GUID-846449E9-C811-4461-8F68-E21F19C8FC86</v>
      </c>
      <c r="B1772" t="str">
        <f t="shared" si="477"/>
        <v>Fillet</v>
      </c>
      <c r="C1772" t="s">
        <v>67</v>
      </c>
      <c r="D1772" t="s">
        <v>1741</v>
      </c>
      <c r="E1772" t="s">
        <v>1691</v>
      </c>
    </row>
    <row r="1773" spans="1:5" x14ac:dyDescent="0.25">
      <c r="A1773" s="3" t="s">
        <v>1751</v>
      </c>
      <c r="B1773" t="s">
        <v>1752</v>
      </c>
    </row>
    <row r="1774" spans="1:5" x14ac:dyDescent="0.25">
      <c r="A1774" t="str">
        <f t="shared" ref="A1774:A1777" si="478">A1773</f>
        <v>GUID-23631EEB-8BF0-49A2-8050-A04DE0FB9BBE</v>
      </c>
      <c r="B1774" t="str">
        <f t="shared" ref="B1774:B1777" si="479">B1773</f>
        <v>Cut with Surface</v>
      </c>
      <c r="C1774" t="s">
        <v>67</v>
      </c>
      <c r="D1774" t="s">
        <v>1753</v>
      </c>
      <c r="E1774" t="s">
        <v>1754</v>
      </c>
    </row>
    <row r="1775" spans="1:5" x14ac:dyDescent="0.25">
      <c r="A1775" t="str">
        <f t="shared" si="478"/>
        <v>GUID-23631EEB-8BF0-49A2-8050-A04DE0FB9BBE</v>
      </c>
      <c r="B1775" t="str">
        <f t="shared" si="479"/>
        <v>Cut with Surface</v>
      </c>
      <c r="C1775" t="s">
        <v>67</v>
      </c>
      <c r="D1775" t="s">
        <v>1741</v>
      </c>
      <c r="E1775" t="s">
        <v>1754</v>
      </c>
    </row>
    <row r="1776" spans="1:5" x14ac:dyDescent="0.25">
      <c r="A1776" t="str">
        <f t="shared" si="478"/>
        <v>GUID-23631EEB-8BF0-49A2-8050-A04DE0FB9BBE</v>
      </c>
      <c r="B1776" t="str">
        <f t="shared" si="479"/>
        <v>Cut with Surface</v>
      </c>
      <c r="C1776" t="s">
        <v>67</v>
      </c>
      <c r="E1776" t="s">
        <v>1755</v>
      </c>
    </row>
    <row r="1777" spans="1:5" x14ac:dyDescent="0.25">
      <c r="A1777" t="str">
        <f t="shared" si="478"/>
        <v>GUID-23631EEB-8BF0-49A2-8050-A04DE0FB9BBE</v>
      </c>
      <c r="B1777" t="str">
        <f t="shared" si="479"/>
        <v>Cut with Surface</v>
      </c>
      <c r="C1777" t="s">
        <v>67</v>
      </c>
      <c r="E1777" t="s">
        <v>1691</v>
      </c>
    </row>
    <row r="1778" spans="1:5" x14ac:dyDescent="0.25">
      <c r="A1778" s="3" t="s">
        <v>1756</v>
      </c>
      <c r="B1778" t="s">
        <v>1757</v>
      </c>
    </row>
    <row r="1779" spans="1:5" x14ac:dyDescent="0.25">
      <c r="A1779" t="str">
        <f>A1778</f>
        <v>GUID-08F71504-1CEE-4163-8E15-2B7554E06C6A</v>
      </c>
      <c r="B1779" t="str">
        <f>B1778</f>
        <v>An example of cutting a solid with a surface</v>
      </c>
      <c r="C1779" t="s">
        <v>67</v>
      </c>
      <c r="D1779" t="s">
        <v>1752</v>
      </c>
      <c r="E1779" t="s">
        <v>1743</v>
      </c>
    </row>
    <row r="1780" spans="1:5" x14ac:dyDescent="0.25">
      <c r="A1780" s="3" t="s">
        <v>1758</v>
      </c>
      <c r="B1780" t="s">
        <v>1759</v>
      </c>
    </row>
    <row r="1781" spans="1:5" x14ac:dyDescent="0.25">
      <c r="A1781" t="str">
        <f t="shared" ref="A1781:A1782" si="480">A1780</f>
        <v>GUID-62583B01-50BB-47A5-BC08-546CF83BA1C9</v>
      </c>
      <c r="B1781" t="str">
        <f t="shared" ref="B1781:B1782" si="481">B1780</f>
        <v>Cutting a solid with a parting surface</v>
      </c>
      <c r="C1781" t="s">
        <v>67</v>
      </c>
      <c r="D1781" t="s">
        <v>1760</v>
      </c>
      <c r="E1781" t="s">
        <v>1743</v>
      </c>
    </row>
    <row r="1782" spans="1:5" x14ac:dyDescent="0.25">
      <c r="A1782" t="str">
        <f t="shared" si="480"/>
        <v>GUID-62583B01-50BB-47A5-BC08-546CF83BA1C9</v>
      </c>
      <c r="B1782" t="str">
        <f t="shared" si="481"/>
        <v>Cutting a solid with a parting surface</v>
      </c>
      <c r="C1782" t="s">
        <v>67</v>
      </c>
      <c r="D1782" t="s">
        <v>1752</v>
      </c>
      <c r="E1782" t="s">
        <v>1743</v>
      </c>
    </row>
    <row r="1783" spans="1:5" x14ac:dyDescent="0.25">
      <c r="A1783" s="3" t="s">
        <v>1761</v>
      </c>
      <c r="B1783" t="s">
        <v>1762</v>
      </c>
    </row>
    <row r="1784" spans="1:5" x14ac:dyDescent="0.25">
      <c r="A1784" t="str">
        <f t="shared" ref="A1784:A1787" si="482">A1783</f>
        <v>GUID-C8681ACB-EC33-4C44-B73D-63FE07F0AC31</v>
      </c>
      <c r="B1784" t="str">
        <f t="shared" ref="B1784:B1787" si="483">B1783</f>
        <v>Combine Solids</v>
      </c>
      <c r="C1784" t="s">
        <v>67</v>
      </c>
      <c r="D1784" t="s">
        <v>1763</v>
      </c>
      <c r="E1784" t="s">
        <v>1764</v>
      </c>
    </row>
    <row r="1785" spans="1:5" x14ac:dyDescent="0.25">
      <c r="A1785" t="str">
        <f t="shared" si="482"/>
        <v>GUID-C8681ACB-EC33-4C44-B73D-63FE07F0AC31</v>
      </c>
      <c r="B1785" t="str">
        <f t="shared" si="483"/>
        <v>Combine Solids</v>
      </c>
      <c r="C1785" t="s">
        <v>67</v>
      </c>
      <c r="D1785" t="s">
        <v>1765</v>
      </c>
      <c r="E1785" t="s">
        <v>1688</v>
      </c>
    </row>
    <row r="1786" spans="1:5" x14ac:dyDescent="0.25">
      <c r="A1786" t="str">
        <f t="shared" si="482"/>
        <v>GUID-C8681ACB-EC33-4C44-B73D-63FE07F0AC31</v>
      </c>
      <c r="B1786" t="str">
        <f t="shared" si="483"/>
        <v>Combine Solids</v>
      </c>
      <c r="C1786" t="s">
        <v>67</v>
      </c>
      <c r="D1786" t="s">
        <v>1741</v>
      </c>
      <c r="E1786" t="s">
        <v>1764</v>
      </c>
    </row>
    <row r="1787" spans="1:5" x14ac:dyDescent="0.25">
      <c r="A1787" t="str">
        <f t="shared" si="482"/>
        <v>GUID-C8681ACB-EC33-4C44-B73D-63FE07F0AC31</v>
      </c>
      <c r="B1787" t="str">
        <f t="shared" si="483"/>
        <v>Combine Solids</v>
      </c>
      <c r="C1787" t="s">
        <v>67</v>
      </c>
      <c r="E1787" t="s">
        <v>1691</v>
      </c>
    </row>
    <row r="1788" spans="1:5" x14ac:dyDescent="0.25">
      <c r="A1788" s="3" t="s">
        <v>1766</v>
      </c>
      <c r="B1788" t="s">
        <v>1767</v>
      </c>
    </row>
    <row r="1789" spans="1:5" x14ac:dyDescent="0.25">
      <c r="A1789" t="str">
        <f>A1788</f>
        <v>GUID-56CBA8C3-C0CD-482F-9C71-26BF436270D4</v>
      </c>
      <c r="B1789" t="str">
        <f>B1788</f>
        <v>An example of combining solids</v>
      </c>
      <c r="C1789" t="s">
        <v>67</v>
      </c>
      <c r="D1789" t="s">
        <v>1762</v>
      </c>
      <c r="E1789" t="s">
        <v>1744</v>
      </c>
    </row>
    <row r="1790" spans="1:5" x14ac:dyDescent="0.25">
      <c r="A1790" s="3" t="s">
        <v>1768</v>
      </c>
      <c r="B1790" t="s">
        <v>1769</v>
      </c>
    </row>
    <row r="1791" spans="1:5" x14ac:dyDescent="0.25">
      <c r="A1791" t="str">
        <f t="shared" ref="A1791:A1792" si="484">A1790</f>
        <v>GUID-4F5E4C3A-0F91-4BF9-935D-ACCE06B4D197</v>
      </c>
      <c r="B1791" t="str">
        <f t="shared" ref="B1791:B1792" si="485">B1790</f>
        <v>Shell</v>
      </c>
      <c r="C1791" t="s">
        <v>67</v>
      </c>
      <c r="D1791" t="s">
        <v>1770</v>
      </c>
      <c r="E1791" t="s">
        <v>1688</v>
      </c>
    </row>
    <row r="1792" spans="1:5" x14ac:dyDescent="0.25">
      <c r="A1792" t="str">
        <f t="shared" si="484"/>
        <v>GUID-4F5E4C3A-0F91-4BF9-935D-ACCE06B4D197</v>
      </c>
      <c r="B1792" t="str">
        <f t="shared" si="485"/>
        <v>Shell</v>
      </c>
      <c r="C1792" t="s">
        <v>67</v>
      </c>
      <c r="D1792" t="s">
        <v>1741</v>
      </c>
      <c r="E1792" t="s">
        <v>1691</v>
      </c>
    </row>
    <row r="1793" spans="1:5" x14ac:dyDescent="0.25">
      <c r="A1793" s="3" t="s">
        <v>1771</v>
      </c>
      <c r="B1793" t="s">
        <v>1371</v>
      </c>
    </row>
    <row r="1794" spans="1:5" x14ac:dyDescent="0.25">
      <c r="A1794" t="str">
        <f t="shared" ref="A1794:A1795" si="486">A1793</f>
        <v>GUID-91BEAAE0-DB2E-4159-AEAA-53786BE03CE9</v>
      </c>
      <c r="B1794" t="str">
        <f t="shared" ref="B1794:B1795" si="487">B1793</f>
        <v>Offset</v>
      </c>
      <c r="C1794" t="s">
        <v>67</v>
      </c>
      <c r="D1794" t="s">
        <v>1770</v>
      </c>
      <c r="E1794" t="s">
        <v>1688</v>
      </c>
    </row>
    <row r="1795" spans="1:5" x14ac:dyDescent="0.25">
      <c r="A1795" t="str">
        <f t="shared" si="486"/>
        <v>GUID-91BEAAE0-DB2E-4159-AEAA-53786BE03CE9</v>
      </c>
      <c r="B1795" t="str">
        <f t="shared" si="487"/>
        <v>Offset</v>
      </c>
      <c r="C1795" t="s">
        <v>67</v>
      </c>
      <c r="D1795" t="s">
        <v>1741</v>
      </c>
      <c r="E1795" t="s">
        <v>1691</v>
      </c>
    </row>
    <row r="1796" spans="1:5" x14ac:dyDescent="0.25">
      <c r="A1796" s="3" t="s">
        <v>1772</v>
      </c>
      <c r="B1796" t="s">
        <v>1773</v>
      </c>
    </row>
    <row r="1797" spans="1:5" x14ac:dyDescent="0.25">
      <c r="A1797" t="str">
        <f>A1796</f>
        <v>GUID-08174FDA-C2E3-4F6E-9B80-D5A76A28B101</v>
      </c>
      <c r="B1797" t="str">
        <f>B1796</f>
        <v>Offset Faces</v>
      </c>
      <c r="C1797" t="s">
        <v>67</v>
      </c>
      <c r="D1797" t="s">
        <v>1741</v>
      </c>
      <c r="E1797" t="s">
        <v>1691</v>
      </c>
    </row>
    <row r="1798" spans="1:5" x14ac:dyDescent="0.25">
      <c r="A1798" s="3" t="s">
        <v>1774</v>
      </c>
      <c r="B1798" t="s">
        <v>1775</v>
      </c>
    </row>
    <row r="1799" spans="1:5" x14ac:dyDescent="0.25">
      <c r="A1799" t="str">
        <f>A1798</f>
        <v>GUID-FFF521C2-1E91-49F4-90FB-0D7ABE7E249F</v>
      </c>
      <c r="B1799" t="str">
        <f>B1798</f>
        <v>Chamfer</v>
      </c>
      <c r="C1799" t="s">
        <v>67</v>
      </c>
      <c r="D1799" t="s">
        <v>1741</v>
      </c>
      <c r="E1799" t="s">
        <v>1691</v>
      </c>
    </row>
    <row r="1800" spans="1:5" x14ac:dyDescent="0.25">
      <c r="A1800" s="3" t="s">
        <v>1776</v>
      </c>
      <c r="B1800" t="s">
        <v>1777</v>
      </c>
    </row>
    <row r="1801" spans="1:5" x14ac:dyDescent="0.25">
      <c r="A1801" t="str">
        <f t="shared" ref="A1801:A1808" si="488">A1800</f>
        <v>GUID-7A14194E-35C2-4C44-B335-BFCA7CA9C450</v>
      </c>
      <c r="B1801" t="str">
        <f t="shared" ref="B1801:B1808" si="489">B1800</f>
        <v>To prepare a solid for manufacturing</v>
      </c>
      <c r="C1801" t="s">
        <v>67</v>
      </c>
      <c r="D1801" t="s">
        <v>1686</v>
      </c>
      <c r="E1801" t="s">
        <v>1778</v>
      </c>
    </row>
    <row r="1802" spans="1:5" x14ac:dyDescent="0.25">
      <c r="A1802" t="str">
        <f t="shared" si="488"/>
        <v>GUID-7A14194E-35C2-4C44-B335-BFCA7CA9C450</v>
      </c>
      <c r="B1802" t="str">
        <f t="shared" si="489"/>
        <v>To prepare a solid for manufacturing</v>
      </c>
      <c r="C1802" t="s">
        <v>67</v>
      </c>
      <c r="E1802" t="s">
        <v>1779</v>
      </c>
    </row>
    <row r="1803" spans="1:5" x14ac:dyDescent="0.25">
      <c r="A1803" t="str">
        <f t="shared" si="488"/>
        <v>GUID-7A14194E-35C2-4C44-B335-BFCA7CA9C450</v>
      </c>
      <c r="B1803" t="str">
        <f t="shared" si="489"/>
        <v>To prepare a solid for manufacturing</v>
      </c>
      <c r="C1803" t="s">
        <v>67</v>
      </c>
      <c r="E1803" t="s">
        <v>1780</v>
      </c>
    </row>
    <row r="1804" spans="1:5" x14ac:dyDescent="0.25">
      <c r="A1804" t="str">
        <f t="shared" si="488"/>
        <v>GUID-7A14194E-35C2-4C44-B335-BFCA7CA9C450</v>
      </c>
      <c r="B1804" t="str">
        <f t="shared" si="489"/>
        <v>To prepare a solid for manufacturing</v>
      </c>
      <c r="C1804" t="s">
        <v>67</v>
      </c>
      <c r="E1804" t="s">
        <v>1781</v>
      </c>
    </row>
    <row r="1805" spans="1:5" x14ac:dyDescent="0.25">
      <c r="A1805" t="str">
        <f t="shared" si="488"/>
        <v>GUID-7A14194E-35C2-4C44-B335-BFCA7CA9C450</v>
      </c>
      <c r="B1805" t="str">
        <f t="shared" si="489"/>
        <v>To prepare a solid for manufacturing</v>
      </c>
      <c r="C1805" t="s">
        <v>67</v>
      </c>
      <c r="E1805" t="s">
        <v>1782</v>
      </c>
    </row>
    <row r="1806" spans="1:5" x14ac:dyDescent="0.25">
      <c r="A1806" t="str">
        <f t="shared" si="488"/>
        <v>GUID-7A14194E-35C2-4C44-B335-BFCA7CA9C450</v>
      </c>
      <c r="B1806" t="str">
        <f t="shared" si="489"/>
        <v>To prepare a solid for manufacturing</v>
      </c>
      <c r="C1806" t="s">
        <v>67</v>
      </c>
      <c r="E1806" t="s">
        <v>1783</v>
      </c>
    </row>
    <row r="1807" spans="1:5" x14ac:dyDescent="0.25">
      <c r="A1807" t="str">
        <f t="shared" si="488"/>
        <v>GUID-7A14194E-35C2-4C44-B335-BFCA7CA9C450</v>
      </c>
      <c r="B1807" t="str">
        <f t="shared" si="489"/>
        <v>To prepare a solid for manufacturing</v>
      </c>
      <c r="C1807" t="s">
        <v>67</v>
      </c>
      <c r="E1807" t="s">
        <v>1784</v>
      </c>
    </row>
    <row r="1808" spans="1:5" x14ac:dyDescent="0.25">
      <c r="A1808" t="str">
        <f t="shared" si="488"/>
        <v>GUID-7A14194E-35C2-4C44-B335-BFCA7CA9C450</v>
      </c>
      <c r="B1808" t="str">
        <f t="shared" si="489"/>
        <v>To prepare a solid for manufacturing</v>
      </c>
      <c r="C1808" t="s">
        <v>67</v>
      </c>
      <c r="E1808" t="s">
        <v>345</v>
      </c>
    </row>
    <row r="1809" spans="1:5" x14ac:dyDescent="0.25">
      <c r="A1809" s="3" t="s">
        <v>1785</v>
      </c>
      <c r="B1809" t="s">
        <v>1786</v>
      </c>
    </row>
    <row r="1810" spans="1:5" x14ac:dyDescent="0.25">
      <c r="A1810" t="str">
        <f t="shared" ref="A1810:A1817" si="490">A1809</f>
        <v>GUID-9CE70BC6-ED7D-4A05-B0A6-62A1630DF165</v>
      </c>
      <c r="B1810" t="str">
        <f t="shared" ref="B1810:B1817" si="491">B1809</f>
        <v>Silhouette Lines</v>
      </c>
      <c r="C1810" t="s">
        <v>67</v>
      </c>
      <c r="D1810" t="s">
        <v>1787</v>
      </c>
      <c r="E1810" t="s">
        <v>1779</v>
      </c>
    </row>
    <row r="1811" spans="1:5" x14ac:dyDescent="0.25">
      <c r="A1811" t="str">
        <f t="shared" si="490"/>
        <v>GUID-9CE70BC6-ED7D-4A05-B0A6-62A1630DF165</v>
      </c>
      <c r="B1811" t="str">
        <f t="shared" si="491"/>
        <v>Silhouette Lines</v>
      </c>
      <c r="C1811" t="s">
        <v>67</v>
      </c>
      <c r="D1811" t="s">
        <v>1788</v>
      </c>
      <c r="E1811" t="s">
        <v>1783</v>
      </c>
    </row>
    <row r="1812" spans="1:5" x14ac:dyDescent="0.25">
      <c r="A1812" t="str">
        <f t="shared" si="490"/>
        <v>GUID-9CE70BC6-ED7D-4A05-B0A6-62A1630DF165</v>
      </c>
      <c r="B1812" t="str">
        <f t="shared" si="491"/>
        <v>Silhouette Lines</v>
      </c>
      <c r="C1812" t="s">
        <v>67</v>
      </c>
      <c r="D1812" t="s">
        <v>1770</v>
      </c>
      <c r="E1812" t="s">
        <v>1688</v>
      </c>
    </row>
    <row r="1813" spans="1:5" x14ac:dyDescent="0.25">
      <c r="A1813" t="str">
        <f t="shared" si="490"/>
        <v>GUID-9CE70BC6-ED7D-4A05-B0A6-62A1630DF165</v>
      </c>
      <c r="B1813" t="str">
        <f t="shared" si="491"/>
        <v>Silhouette Lines</v>
      </c>
      <c r="C1813" t="s">
        <v>67</v>
      </c>
      <c r="D1813" t="s">
        <v>1789</v>
      </c>
      <c r="E1813" t="s">
        <v>1790</v>
      </c>
    </row>
    <row r="1814" spans="1:5" x14ac:dyDescent="0.25">
      <c r="A1814" t="str">
        <f t="shared" si="490"/>
        <v>GUID-9CE70BC6-ED7D-4A05-B0A6-62A1630DF165</v>
      </c>
      <c r="B1814" t="str">
        <f t="shared" si="491"/>
        <v>Silhouette Lines</v>
      </c>
      <c r="C1814" t="s">
        <v>67</v>
      </c>
      <c r="D1814" t="s">
        <v>1791</v>
      </c>
      <c r="E1814" t="s">
        <v>1380</v>
      </c>
    </row>
    <row r="1815" spans="1:5" x14ac:dyDescent="0.25">
      <c r="A1815" t="str">
        <f t="shared" si="490"/>
        <v>GUID-9CE70BC6-ED7D-4A05-B0A6-62A1630DF165</v>
      </c>
      <c r="B1815" t="str">
        <f t="shared" si="491"/>
        <v>Silhouette Lines</v>
      </c>
      <c r="C1815" t="s">
        <v>67</v>
      </c>
      <c r="D1815" t="s">
        <v>1792</v>
      </c>
      <c r="E1815" t="s">
        <v>1226</v>
      </c>
    </row>
    <row r="1816" spans="1:5" x14ac:dyDescent="0.25">
      <c r="A1816" t="str">
        <f t="shared" si="490"/>
        <v>GUID-9CE70BC6-ED7D-4A05-B0A6-62A1630DF165</v>
      </c>
      <c r="B1816" t="str">
        <f t="shared" si="491"/>
        <v>Silhouette Lines</v>
      </c>
      <c r="C1816" t="s">
        <v>67</v>
      </c>
      <c r="D1816" t="s">
        <v>1777</v>
      </c>
      <c r="E1816" t="s">
        <v>1790</v>
      </c>
    </row>
    <row r="1817" spans="1:5" x14ac:dyDescent="0.25">
      <c r="A1817" t="str">
        <f t="shared" si="490"/>
        <v>GUID-9CE70BC6-ED7D-4A05-B0A6-62A1630DF165</v>
      </c>
      <c r="B1817" t="str">
        <f t="shared" si="491"/>
        <v>Silhouette Lines</v>
      </c>
      <c r="C1817" t="s">
        <v>67</v>
      </c>
      <c r="E1817" t="s">
        <v>1692</v>
      </c>
    </row>
    <row r="1818" spans="1:5" x14ac:dyDescent="0.25">
      <c r="A1818" s="3" t="s">
        <v>1793</v>
      </c>
      <c r="B1818" t="s">
        <v>1794</v>
      </c>
    </row>
    <row r="1819" spans="1:5" x14ac:dyDescent="0.25">
      <c r="A1819" t="str">
        <f>A1818</f>
        <v>GUID-7F10512C-4D1A-4962-A683-FCF2E12AA886</v>
      </c>
      <c r="B1819" t="str">
        <f>B1818</f>
        <v>Include hidden silhouettes</v>
      </c>
      <c r="C1819" t="s">
        <v>67</v>
      </c>
      <c r="D1819" t="s">
        <v>1786</v>
      </c>
      <c r="E1819" t="s">
        <v>1778</v>
      </c>
    </row>
    <row r="1820" spans="1:5" x14ac:dyDescent="0.25">
      <c r="A1820" s="3" t="s">
        <v>1795</v>
      </c>
      <c r="B1820" t="s">
        <v>1796</v>
      </c>
    </row>
    <row r="1821" spans="1:5" x14ac:dyDescent="0.25">
      <c r="A1821" t="str">
        <f t="shared" ref="A1821:A1822" si="492">A1820</f>
        <v>GUID-1F430106-7F36-4CC3-B343-7DDFD0C97C00</v>
      </c>
      <c r="B1821" t="str">
        <f t="shared" ref="B1821:B1822" si="493">B1820</f>
        <v>Core/Cavity</v>
      </c>
      <c r="C1821" t="s">
        <v>67</v>
      </c>
      <c r="D1821" t="s">
        <v>1770</v>
      </c>
      <c r="E1821" t="s">
        <v>1688</v>
      </c>
    </row>
    <row r="1822" spans="1:5" x14ac:dyDescent="0.25">
      <c r="A1822" t="str">
        <f t="shared" si="492"/>
        <v>GUID-1F430106-7F36-4CC3-B343-7DDFD0C97C00</v>
      </c>
      <c r="B1822" t="str">
        <f t="shared" si="493"/>
        <v>Core/Cavity</v>
      </c>
      <c r="C1822" t="s">
        <v>67</v>
      </c>
      <c r="D1822" t="s">
        <v>1777</v>
      </c>
      <c r="E1822" t="s">
        <v>1692</v>
      </c>
    </row>
    <row r="1823" spans="1:5" x14ac:dyDescent="0.25">
      <c r="A1823" s="3" t="s">
        <v>1797</v>
      </c>
      <c r="B1823" t="s">
        <v>1798</v>
      </c>
    </row>
    <row r="1824" spans="1:5" x14ac:dyDescent="0.25">
      <c r="A1824" t="str">
        <f>A1823</f>
        <v>GUID-50295F0A-49A6-44E6-920C-63F15AE9306E</v>
      </c>
      <c r="B1824" t="str">
        <f>B1823</f>
        <v>Split Face</v>
      </c>
      <c r="C1824" t="s">
        <v>67</v>
      </c>
      <c r="D1824" t="s">
        <v>1777</v>
      </c>
      <c r="E1824" t="s">
        <v>1692</v>
      </c>
    </row>
    <row r="1825" spans="1:5" x14ac:dyDescent="0.25">
      <c r="A1825" s="3" t="s">
        <v>1799</v>
      </c>
      <c r="B1825" t="s">
        <v>1800</v>
      </c>
    </row>
    <row r="1826" spans="1:5" x14ac:dyDescent="0.25">
      <c r="A1826" t="str">
        <f t="shared" ref="A1826:A1829" si="494">A1825</f>
        <v>GUID-B43F73BC-B33B-41E3-B929-30CA915B0DAB</v>
      </c>
      <c r="B1826" t="str">
        <f t="shared" ref="B1826:B1829" si="495">B1825</f>
        <v>Delete Face</v>
      </c>
      <c r="C1826" t="s">
        <v>67</v>
      </c>
      <c r="D1826" t="s">
        <v>1801</v>
      </c>
      <c r="E1826" t="s">
        <v>1688</v>
      </c>
    </row>
    <row r="1827" spans="1:5" x14ac:dyDescent="0.25">
      <c r="A1827" t="str">
        <f t="shared" si="494"/>
        <v>GUID-B43F73BC-B33B-41E3-B929-30CA915B0DAB</v>
      </c>
      <c r="B1827" t="str">
        <f t="shared" si="495"/>
        <v>Delete Face</v>
      </c>
      <c r="C1827" t="s">
        <v>67</v>
      </c>
      <c r="D1827" t="s">
        <v>1802</v>
      </c>
      <c r="E1827" t="s">
        <v>1803</v>
      </c>
    </row>
    <row r="1828" spans="1:5" x14ac:dyDescent="0.25">
      <c r="A1828" t="str">
        <f t="shared" si="494"/>
        <v>GUID-B43F73BC-B33B-41E3-B929-30CA915B0DAB</v>
      </c>
      <c r="B1828" t="str">
        <f t="shared" si="495"/>
        <v>Delete Face</v>
      </c>
      <c r="C1828" t="s">
        <v>67</v>
      </c>
      <c r="D1828" t="s">
        <v>1777</v>
      </c>
      <c r="E1828" t="s">
        <v>1803</v>
      </c>
    </row>
    <row r="1829" spans="1:5" x14ac:dyDescent="0.25">
      <c r="A1829" t="str">
        <f t="shared" si="494"/>
        <v>GUID-B43F73BC-B33B-41E3-B929-30CA915B0DAB</v>
      </c>
      <c r="B1829" t="str">
        <f t="shared" si="495"/>
        <v>Delete Face</v>
      </c>
      <c r="C1829" t="s">
        <v>67</v>
      </c>
      <c r="E1829" t="s">
        <v>1692</v>
      </c>
    </row>
    <row r="1830" spans="1:5" x14ac:dyDescent="0.25">
      <c r="A1830" s="3" t="s">
        <v>1804</v>
      </c>
      <c r="B1830" t="s">
        <v>1805</v>
      </c>
    </row>
    <row r="1831" spans="1:5" x14ac:dyDescent="0.25">
      <c r="A1831" t="str">
        <f>A1830</f>
        <v>GUID-6480119A-9617-4CB1-A772-0EE63CB1532E</v>
      </c>
      <c r="B1831" t="str">
        <f>B1830</f>
        <v>An example of deleting faces</v>
      </c>
      <c r="C1831" t="s">
        <v>67</v>
      </c>
      <c r="D1831" t="s">
        <v>1800</v>
      </c>
      <c r="E1831" t="s">
        <v>1781</v>
      </c>
    </row>
    <row r="1832" spans="1:5" x14ac:dyDescent="0.25">
      <c r="A1832" s="3" t="s">
        <v>1806</v>
      </c>
      <c r="B1832" t="s">
        <v>1807</v>
      </c>
    </row>
    <row r="1833" spans="1:5" x14ac:dyDescent="0.25">
      <c r="A1833" t="str">
        <f t="shared" ref="A1833:A1834" si="496">A1832</f>
        <v>GUID-BA29FDDC-232A-4337-960B-585E1B53944E</v>
      </c>
      <c r="B1833" t="str">
        <f t="shared" ref="B1833:B1834" si="497">B1832</f>
        <v>Explode Solid</v>
      </c>
      <c r="C1833" t="s">
        <v>67</v>
      </c>
      <c r="D1833" t="s">
        <v>1770</v>
      </c>
      <c r="E1833" t="s">
        <v>1688</v>
      </c>
    </row>
    <row r="1834" spans="1:5" x14ac:dyDescent="0.25">
      <c r="A1834" t="str">
        <f t="shared" si="496"/>
        <v>GUID-BA29FDDC-232A-4337-960B-585E1B53944E</v>
      </c>
      <c r="B1834" t="str">
        <f t="shared" si="497"/>
        <v>Explode Solid</v>
      </c>
      <c r="C1834" t="s">
        <v>67</v>
      </c>
      <c r="D1834" t="s">
        <v>1777</v>
      </c>
      <c r="E1834" t="s">
        <v>1692</v>
      </c>
    </row>
    <row r="1835" spans="1:5" x14ac:dyDescent="0.25">
      <c r="A1835" s="3" t="s">
        <v>1808</v>
      </c>
      <c r="B1835" t="s">
        <v>1809</v>
      </c>
    </row>
    <row r="1836" spans="1:5" x14ac:dyDescent="0.25">
      <c r="A1836" t="str">
        <f t="shared" ref="A1836:A1840" si="498">A1835</f>
        <v>GUID-E909CC4D-437F-4838-B8E7-A57B22591EF5</v>
      </c>
      <c r="B1836" t="str">
        <f t="shared" ref="B1836:B1840" si="499">B1835</f>
        <v>Parting Surface</v>
      </c>
      <c r="C1836" t="s">
        <v>67</v>
      </c>
      <c r="D1836" t="s">
        <v>1810</v>
      </c>
      <c r="E1836" t="s">
        <v>1755</v>
      </c>
    </row>
    <row r="1837" spans="1:5" x14ac:dyDescent="0.25">
      <c r="A1837" t="str">
        <f t="shared" si="498"/>
        <v>GUID-E909CC4D-437F-4838-B8E7-A57B22591EF5</v>
      </c>
      <c r="B1837" t="str">
        <f t="shared" si="499"/>
        <v>Parting Surface</v>
      </c>
      <c r="C1837" t="s">
        <v>67</v>
      </c>
      <c r="D1837" t="s">
        <v>1811</v>
      </c>
      <c r="E1837" t="s">
        <v>1778</v>
      </c>
    </row>
    <row r="1838" spans="1:5" x14ac:dyDescent="0.25">
      <c r="A1838" t="str">
        <f t="shared" si="498"/>
        <v>GUID-E909CC4D-437F-4838-B8E7-A57B22591EF5</v>
      </c>
      <c r="B1838" t="str">
        <f t="shared" si="499"/>
        <v>Parting Surface</v>
      </c>
      <c r="C1838" t="s">
        <v>67</v>
      </c>
      <c r="D1838" t="s">
        <v>1812</v>
      </c>
      <c r="E1838" t="s">
        <v>885</v>
      </c>
    </row>
    <row r="1839" spans="1:5" x14ac:dyDescent="0.25">
      <c r="A1839" t="str">
        <f t="shared" si="498"/>
        <v>GUID-E909CC4D-437F-4838-B8E7-A57B22591EF5</v>
      </c>
      <c r="B1839" t="str">
        <f t="shared" si="499"/>
        <v>Parting Surface</v>
      </c>
      <c r="C1839" t="s">
        <v>67</v>
      </c>
      <c r="D1839" t="s">
        <v>1666</v>
      </c>
      <c r="E1839" t="s">
        <v>1322</v>
      </c>
    </row>
    <row r="1840" spans="1:5" x14ac:dyDescent="0.25">
      <c r="A1840" t="str">
        <f t="shared" si="498"/>
        <v>GUID-E909CC4D-437F-4838-B8E7-A57B22591EF5</v>
      </c>
      <c r="B1840" t="str">
        <f t="shared" si="499"/>
        <v>Parting Surface</v>
      </c>
      <c r="C1840" t="s">
        <v>67</v>
      </c>
      <c r="D1840" t="s">
        <v>1777</v>
      </c>
      <c r="E1840" t="s">
        <v>1692</v>
      </c>
    </row>
    <row r="1841" spans="1:5" x14ac:dyDescent="0.25">
      <c r="A1841" s="3" t="s">
        <v>1813</v>
      </c>
      <c r="B1841" t="s">
        <v>1814</v>
      </c>
    </row>
    <row r="1842" spans="1:5" x14ac:dyDescent="0.25">
      <c r="A1842" t="str">
        <f>A1841</f>
        <v>GUID-29694036-C88E-4AC2-9997-0C3A0676BE6C</v>
      </c>
      <c r="B1842" t="str">
        <f>B1841</f>
        <v>Draft a Face</v>
      </c>
      <c r="C1842" t="s">
        <v>67</v>
      </c>
      <c r="D1842" t="s">
        <v>1777</v>
      </c>
      <c r="E1842" t="s">
        <v>1692</v>
      </c>
    </row>
    <row r="1843" spans="1:5" x14ac:dyDescent="0.25">
      <c r="A1843" s="3" t="s">
        <v>1815</v>
      </c>
      <c r="B1843" t="s">
        <v>1816</v>
      </c>
    </row>
    <row r="1844" spans="1:5" x14ac:dyDescent="0.25">
      <c r="A1844" t="str">
        <f>A1843</f>
        <v>GUID-692DDA96-4A95-42E1-9792-F90331AB4258</v>
      </c>
      <c r="B1844" t="str">
        <f>B1843</f>
        <v>To edit a solid</v>
      </c>
      <c r="C1844" t="s">
        <v>67</v>
      </c>
      <c r="D1844" t="s">
        <v>1686</v>
      </c>
      <c r="E1844" t="s">
        <v>345</v>
      </c>
    </row>
    <row r="1845" spans="1:5" x14ac:dyDescent="0.25">
      <c r="A1845" s="3" t="s">
        <v>1817</v>
      </c>
      <c r="B1845" t="s">
        <v>1818</v>
      </c>
    </row>
    <row r="1846" spans="1:5" x14ac:dyDescent="0.25">
      <c r="A1846" t="str">
        <f>A1845</f>
        <v>GUID-2FAE8B4A-F6CD-4038-AB34-4984675A3C7C</v>
      </c>
      <c r="B1846" t="str">
        <f>B1845</f>
        <v>Unattached design features</v>
      </c>
      <c r="C1846" t="s">
        <v>67</v>
      </c>
      <c r="D1846" t="s">
        <v>1686</v>
      </c>
      <c r="E1846" t="s">
        <v>345</v>
      </c>
    </row>
    <row r="1847" spans="1:5" x14ac:dyDescent="0.25">
      <c r="A1847" s="3" t="s">
        <v>1819</v>
      </c>
      <c r="B1847" t="s">
        <v>1820</v>
      </c>
    </row>
    <row r="1848" spans="1:5" x14ac:dyDescent="0.25">
      <c r="A1848" t="str">
        <f>A1847</f>
        <v>GUID-C0D9DDD5-C3A9-4DAB-A07E-931EB30066A5</v>
      </c>
      <c r="B1848" t="str">
        <f>B1847</f>
        <v>Working with invalid solids</v>
      </c>
      <c r="C1848" t="s">
        <v>67</v>
      </c>
      <c r="D1848" t="s">
        <v>1686</v>
      </c>
      <c r="E1848" t="s">
        <v>345</v>
      </c>
    </row>
    <row r="1849" spans="1:5" x14ac:dyDescent="0.25">
      <c r="A1849" s="3" t="s">
        <v>1821</v>
      </c>
      <c r="B1849" t="s">
        <v>1822</v>
      </c>
    </row>
    <row r="1850" spans="1:5" x14ac:dyDescent="0.25">
      <c r="A1850" t="str">
        <f t="shared" ref="A1850:A1858" si="500">A1849</f>
        <v>GUID-0C7A7594-C7CD-44B7-A237-364964AFC0B0</v>
      </c>
      <c r="B1850" t="str">
        <f t="shared" ref="B1850:B1858" si="501">B1849</f>
        <v>About Feature Recognition</v>
      </c>
      <c r="C1850" t="s">
        <v>67</v>
      </c>
      <c r="E1850" t="s">
        <v>1823</v>
      </c>
    </row>
    <row r="1851" spans="1:5" x14ac:dyDescent="0.25">
      <c r="A1851" t="str">
        <f t="shared" si="500"/>
        <v>GUID-0C7A7594-C7CD-44B7-A237-364964AFC0B0</v>
      </c>
      <c r="B1851" t="str">
        <f t="shared" si="501"/>
        <v>About Feature Recognition</v>
      </c>
      <c r="C1851" t="s">
        <v>67</v>
      </c>
      <c r="E1851" t="s">
        <v>1824</v>
      </c>
    </row>
    <row r="1852" spans="1:5" x14ac:dyDescent="0.25">
      <c r="A1852" t="str">
        <f t="shared" si="500"/>
        <v>GUID-0C7A7594-C7CD-44B7-A237-364964AFC0B0</v>
      </c>
      <c r="B1852" t="str">
        <f t="shared" si="501"/>
        <v>About Feature Recognition</v>
      </c>
      <c r="C1852" t="s">
        <v>67</v>
      </c>
      <c r="E1852" t="s">
        <v>1825</v>
      </c>
    </row>
    <row r="1853" spans="1:5" x14ac:dyDescent="0.25">
      <c r="A1853" t="str">
        <f t="shared" si="500"/>
        <v>GUID-0C7A7594-C7CD-44B7-A237-364964AFC0B0</v>
      </c>
      <c r="B1853" t="str">
        <f t="shared" si="501"/>
        <v>About Feature Recognition</v>
      </c>
      <c r="C1853" t="s">
        <v>67</v>
      </c>
      <c r="E1853" t="s">
        <v>1826</v>
      </c>
    </row>
    <row r="1854" spans="1:5" x14ac:dyDescent="0.25">
      <c r="A1854" t="str">
        <f t="shared" si="500"/>
        <v>GUID-0C7A7594-C7CD-44B7-A237-364964AFC0B0</v>
      </c>
      <c r="B1854" t="str">
        <f t="shared" si="501"/>
        <v>About Feature Recognition</v>
      </c>
      <c r="C1854" t="s">
        <v>67</v>
      </c>
      <c r="E1854" t="s">
        <v>1827</v>
      </c>
    </row>
    <row r="1855" spans="1:5" x14ac:dyDescent="0.25">
      <c r="A1855" t="str">
        <f t="shared" si="500"/>
        <v>GUID-0C7A7594-C7CD-44B7-A237-364964AFC0B0</v>
      </c>
      <c r="B1855" t="str">
        <f t="shared" si="501"/>
        <v>About Feature Recognition</v>
      </c>
      <c r="C1855" t="s">
        <v>67</v>
      </c>
      <c r="E1855" t="s">
        <v>1828</v>
      </c>
    </row>
    <row r="1856" spans="1:5" x14ac:dyDescent="0.25">
      <c r="A1856" t="str">
        <f t="shared" si="500"/>
        <v>GUID-0C7A7594-C7CD-44B7-A237-364964AFC0B0</v>
      </c>
      <c r="B1856" t="str">
        <f t="shared" si="501"/>
        <v>About Feature Recognition</v>
      </c>
      <c r="C1856" t="s">
        <v>67</v>
      </c>
      <c r="E1856" t="s">
        <v>1829</v>
      </c>
    </row>
    <row r="1857" spans="1:5" x14ac:dyDescent="0.25">
      <c r="A1857" t="str">
        <f t="shared" si="500"/>
        <v>GUID-0C7A7594-C7CD-44B7-A237-364964AFC0B0</v>
      </c>
      <c r="B1857" t="str">
        <f t="shared" si="501"/>
        <v>About Feature Recognition</v>
      </c>
      <c r="C1857" t="s">
        <v>67</v>
      </c>
      <c r="E1857" t="s">
        <v>1830</v>
      </c>
    </row>
    <row r="1858" spans="1:5" x14ac:dyDescent="0.25">
      <c r="A1858" t="str">
        <f t="shared" si="500"/>
        <v>GUID-0C7A7594-C7CD-44B7-A237-364964AFC0B0</v>
      </c>
      <c r="B1858" t="str">
        <f t="shared" si="501"/>
        <v>About Feature Recognition</v>
      </c>
      <c r="C1858" t="s">
        <v>67</v>
      </c>
      <c r="E1858" t="s">
        <v>1831</v>
      </c>
    </row>
    <row r="1859" spans="1:5" x14ac:dyDescent="0.25">
      <c r="A1859" s="3" t="s">
        <v>1832</v>
      </c>
      <c r="B1859" t="s">
        <v>1833</v>
      </c>
    </row>
    <row r="1860" spans="1:5" x14ac:dyDescent="0.25">
      <c r="A1860" t="str">
        <f t="shared" ref="A1860:A1861" si="502">A1859</f>
        <v>GUID-C2FF3B8A-5B9B-4DBC-BED0-B37C26B0C318</v>
      </c>
      <c r="B1860" t="str">
        <f t="shared" ref="B1860:B1861" si="503">B1859</f>
        <v>To use Automatic Feature Recognition</v>
      </c>
      <c r="C1860" t="s">
        <v>67</v>
      </c>
      <c r="D1860" t="s">
        <v>1822</v>
      </c>
      <c r="E1860" t="s">
        <v>1834</v>
      </c>
    </row>
    <row r="1861" spans="1:5" x14ac:dyDescent="0.25">
      <c r="A1861" t="str">
        <f t="shared" si="502"/>
        <v>GUID-C2FF3B8A-5B9B-4DBC-BED0-B37C26B0C318</v>
      </c>
      <c r="B1861" t="str">
        <f t="shared" si="503"/>
        <v>To use Automatic Feature Recognition</v>
      </c>
      <c r="C1861" t="s">
        <v>67</v>
      </c>
      <c r="E1861" t="s">
        <v>1835</v>
      </c>
    </row>
    <row r="1862" spans="1:5" x14ac:dyDescent="0.25">
      <c r="A1862" s="3" t="s">
        <v>1836</v>
      </c>
      <c r="B1862" t="s">
        <v>1837</v>
      </c>
    </row>
    <row r="1863" spans="1:5" x14ac:dyDescent="0.25">
      <c r="A1863" t="str">
        <f t="shared" ref="A1863:A1865" si="504">A1862</f>
        <v>GUID-F7FDFC95-1D16-41B9-9A60-C20FD8662575</v>
      </c>
      <c r="B1863" t="str">
        <f t="shared" ref="B1863:B1865" si="505">B1862</f>
        <v>Automatic Feature Recognition options in the New Feature wizard</v>
      </c>
      <c r="C1863" t="s">
        <v>67</v>
      </c>
      <c r="D1863" t="s">
        <v>1838</v>
      </c>
      <c r="E1863" t="s">
        <v>1839</v>
      </c>
    </row>
    <row r="1864" spans="1:5" x14ac:dyDescent="0.25">
      <c r="A1864" t="str">
        <f t="shared" si="504"/>
        <v>GUID-F7FDFC95-1D16-41B9-9A60-C20FD8662575</v>
      </c>
      <c r="B1864" t="str">
        <f t="shared" si="505"/>
        <v>Automatic Feature Recognition options in the New Feature wizard</v>
      </c>
      <c r="C1864" t="s">
        <v>67</v>
      </c>
      <c r="D1864" t="s">
        <v>1838</v>
      </c>
      <c r="E1864" t="s">
        <v>1839</v>
      </c>
    </row>
    <row r="1865" spans="1:5" x14ac:dyDescent="0.25">
      <c r="A1865" t="str">
        <f t="shared" si="504"/>
        <v>GUID-F7FDFC95-1D16-41B9-9A60-C20FD8662575</v>
      </c>
      <c r="B1865" t="str">
        <f t="shared" si="505"/>
        <v>Automatic Feature Recognition options in the New Feature wizard</v>
      </c>
      <c r="C1865" t="s">
        <v>67</v>
      </c>
      <c r="D1865" t="s">
        <v>1833</v>
      </c>
      <c r="E1865" t="s">
        <v>1823</v>
      </c>
    </row>
    <row r="1866" spans="1:5" x14ac:dyDescent="0.25">
      <c r="A1866" s="3" t="s">
        <v>1840</v>
      </c>
      <c r="B1866" t="s">
        <v>1841</v>
      </c>
    </row>
    <row r="1867" spans="1:5" x14ac:dyDescent="0.25">
      <c r="A1867" t="str">
        <f>A1866</f>
        <v>GUID-A29C8561-5ECF-4159-9572-E792868CCC99</v>
      </c>
      <c r="B1867" t="str">
        <f>B1866</f>
        <v>To use Directed Automatic Feature Recognition</v>
      </c>
      <c r="C1867" t="s">
        <v>67</v>
      </c>
      <c r="D1867" t="s">
        <v>1822</v>
      </c>
      <c r="E1867" t="s">
        <v>1835</v>
      </c>
    </row>
    <row r="1868" spans="1:5" x14ac:dyDescent="0.25">
      <c r="A1868" s="3" t="s">
        <v>1842</v>
      </c>
      <c r="B1868" t="s">
        <v>1843</v>
      </c>
    </row>
    <row r="1869" spans="1:5" x14ac:dyDescent="0.25">
      <c r="A1869" t="str">
        <f t="shared" ref="A1869:A1870" si="506">A1868</f>
        <v>GUID-75020782-7E28-4E21-9933-424B0982D08E</v>
      </c>
      <c r="B1869" t="str">
        <f t="shared" ref="B1869:B1870" si="507">B1868</f>
        <v>To use Interactive Feature Recognition from surfaces</v>
      </c>
      <c r="C1869" t="s">
        <v>67</v>
      </c>
      <c r="D1869" t="s">
        <v>1844</v>
      </c>
      <c r="E1869" t="s">
        <v>850</v>
      </c>
    </row>
    <row r="1870" spans="1:5" x14ac:dyDescent="0.25">
      <c r="A1870" t="str">
        <f t="shared" si="506"/>
        <v>GUID-75020782-7E28-4E21-9933-424B0982D08E</v>
      </c>
      <c r="B1870" t="str">
        <f t="shared" si="507"/>
        <v>To use Interactive Feature Recognition from surfaces</v>
      </c>
      <c r="C1870" t="s">
        <v>67</v>
      </c>
      <c r="D1870" t="s">
        <v>1822</v>
      </c>
      <c r="E1870" t="s">
        <v>1835</v>
      </c>
    </row>
    <row r="1871" spans="1:5" x14ac:dyDescent="0.25">
      <c r="A1871" s="3" t="s">
        <v>1845</v>
      </c>
      <c r="B1871" t="s">
        <v>1846</v>
      </c>
    </row>
    <row r="1872" spans="1:5" x14ac:dyDescent="0.25">
      <c r="A1872" t="str">
        <f>A1871</f>
        <v>GUID-7CCF63F9-0D5F-4377-A991-C88CBC0EB08D</v>
      </c>
      <c r="B1872" t="str">
        <f>B1871</f>
        <v>To use Interactive Feature Recognition from curves</v>
      </c>
      <c r="C1872" t="s">
        <v>67</v>
      </c>
      <c r="D1872" t="s">
        <v>1822</v>
      </c>
      <c r="E1872" t="s">
        <v>1835</v>
      </c>
    </row>
    <row r="1873" spans="1:5" x14ac:dyDescent="0.25">
      <c r="A1873" s="3" t="s">
        <v>1847</v>
      </c>
      <c r="B1873" t="s">
        <v>1848</v>
      </c>
    </row>
    <row r="1874" spans="1:5" x14ac:dyDescent="0.25">
      <c r="A1874" t="str">
        <f>A1873</f>
        <v>GUID-1744BF10-53E3-47C5-9F9D-D20976E7228A</v>
      </c>
      <c r="B1874" t="str">
        <f>B1873</f>
        <v>To use Interactive Feature Recognition with turn/mill and multi-axis parts</v>
      </c>
      <c r="C1874" t="s">
        <v>67</v>
      </c>
      <c r="D1874" t="s">
        <v>1822</v>
      </c>
      <c r="E1874" t="s">
        <v>1835</v>
      </c>
    </row>
    <row r="1875" spans="1:5" x14ac:dyDescent="0.25">
      <c r="A1875" s="3" t="s">
        <v>1849</v>
      </c>
      <c r="B1875" t="s">
        <v>1850</v>
      </c>
    </row>
    <row r="1876" spans="1:5" x14ac:dyDescent="0.25">
      <c r="A1876" t="str">
        <f>A1875</f>
        <v>GUID-F14CE125-CBFC-4314-A991-D17898A0E697</v>
      </c>
      <c r="B1876" t="str">
        <f>B1875</f>
        <v>To use Interactive Feature Recognition with Wire EDM parts</v>
      </c>
      <c r="C1876" t="s">
        <v>67</v>
      </c>
      <c r="D1876" t="s">
        <v>1822</v>
      </c>
      <c r="E1876" t="s">
        <v>1835</v>
      </c>
    </row>
    <row r="1877" spans="1:5" x14ac:dyDescent="0.25">
      <c r="A1877" s="3" t="s">
        <v>1851</v>
      </c>
      <c r="B1877" t="s">
        <v>1852</v>
      </c>
    </row>
    <row r="1878" spans="1:5" x14ac:dyDescent="0.25">
      <c r="A1878" t="str">
        <f>A1877</f>
        <v>GUID-FB3B9E97-5E56-4D23-BAB7-58AB18997BF1</v>
      </c>
      <c r="B1878" t="str">
        <f>B1877</f>
        <v>Feature recognition examples</v>
      </c>
      <c r="C1878" t="s">
        <v>67</v>
      </c>
      <c r="D1878" t="s">
        <v>1822</v>
      </c>
      <c r="E1878" t="s">
        <v>1835</v>
      </c>
    </row>
    <row r="1879" spans="1:5" x14ac:dyDescent="0.25">
      <c r="A1879" s="3" t="s">
        <v>1853</v>
      </c>
      <c r="B1879" t="s">
        <v>1854</v>
      </c>
    </row>
    <row r="1880" spans="1:5" x14ac:dyDescent="0.25">
      <c r="A1880" t="str">
        <f t="shared" ref="A1880:A1881" si="508">A1879</f>
        <v>GUID-F84EB8D0-9FE8-4191-9DB2-C27467C4AFE9</v>
      </c>
      <c r="B1880" t="str">
        <f t="shared" ref="B1880:B1881" si="509">B1879</f>
        <v>Rerecognition</v>
      </c>
      <c r="C1880" t="s">
        <v>67</v>
      </c>
      <c r="D1880" t="s">
        <v>1855</v>
      </c>
      <c r="E1880" t="s">
        <v>441</v>
      </c>
    </row>
    <row r="1881" spans="1:5" x14ac:dyDescent="0.25">
      <c r="A1881" t="str">
        <f t="shared" si="508"/>
        <v>GUID-F84EB8D0-9FE8-4191-9DB2-C27467C4AFE9</v>
      </c>
      <c r="B1881" t="str">
        <f t="shared" si="509"/>
        <v>Rerecognition</v>
      </c>
      <c r="C1881" t="s">
        <v>67</v>
      </c>
      <c r="D1881" t="s">
        <v>1822</v>
      </c>
      <c r="E1881" t="s">
        <v>1835</v>
      </c>
    </row>
    <row r="1882" spans="1:5" x14ac:dyDescent="0.25">
      <c r="A1882" s="3" t="s">
        <v>1856</v>
      </c>
      <c r="B1882" t="s">
        <v>1857</v>
      </c>
    </row>
    <row r="1883" spans="1:5" x14ac:dyDescent="0.25">
      <c r="A1883" t="str">
        <f t="shared" ref="A1883:A1893" si="510">A1882</f>
        <v>GUID-EA13655C-5F00-4670-9857-5F0CA86E5EF7</v>
      </c>
      <c r="B1883" t="str">
        <f t="shared" ref="B1883:B1893" si="511">B1882</f>
        <v>Features that can be recognized</v>
      </c>
      <c r="C1883" t="s">
        <v>67</v>
      </c>
      <c r="D1883" t="s">
        <v>1858</v>
      </c>
      <c r="E1883" t="s">
        <v>1220</v>
      </c>
    </row>
    <row r="1884" spans="1:5" x14ac:dyDescent="0.25">
      <c r="A1884" t="str">
        <f t="shared" si="510"/>
        <v>GUID-EA13655C-5F00-4670-9857-5F0CA86E5EF7</v>
      </c>
      <c r="B1884" t="str">
        <f t="shared" si="511"/>
        <v>Features that can be recognized</v>
      </c>
      <c r="C1884" t="s">
        <v>67</v>
      </c>
      <c r="D1884" t="s">
        <v>1822</v>
      </c>
      <c r="E1884" t="s">
        <v>1859</v>
      </c>
    </row>
    <row r="1885" spans="1:5" x14ac:dyDescent="0.25">
      <c r="A1885" t="str">
        <f t="shared" si="510"/>
        <v>GUID-EA13655C-5F00-4670-9857-5F0CA86E5EF7</v>
      </c>
      <c r="B1885" t="str">
        <f t="shared" si="511"/>
        <v>Features that can be recognized</v>
      </c>
      <c r="C1885" t="s">
        <v>67</v>
      </c>
      <c r="E1885" t="s">
        <v>1860</v>
      </c>
    </row>
    <row r="1886" spans="1:5" x14ac:dyDescent="0.25">
      <c r="A1886" t="str">
        <f t="shared" si="510"/>
        <v>GUID-EA13655C-5F00-4670-9857-5F0CA86E5EF7</v>
      </c>
      <c r="B1886" t="str">
        <f t="shared" si="511"/>
        <v>Features that can be recognized</v>
      </c>
      <c r="C1886" t="s">
        <v>67</v>
      </c>
      <c r="E1886" t="s">
        <v>1861</v>
      </c>
    </row>
    <row r="1887" spans="1:5" x14ac:dyDescent="0.25">
      <c r="A1887" t="str">
        <f t="shared" si="510"/>
        <v>GUID-EA13655C-5F00-4670-9857-5F0CA86E5EF7</v>
      </c>
      <c r="B1887" t="str">
        <f t="shared" si="511"/>
        <v>Features that can be recognized</v>
      </c>
      <c r="C1887" t="s">
        <v>67</v>
      </c>
      <c r="E1887" t="s">
        <v>1862</v>
      </c>
    </row>
    <row r="1888" spans="1:5" x14ac:dyDescent="0.25">
      <c r="A1888" t="str">
        <f t="shared" si="510"/>
        <v>GUID-EA13655C-5F00-4670-9857-5F0CA86E5EF7</v>
      </c>
      <c r="B1888" t="str">
        <f t="shared" si="511"/>
        <v>Features that can be recognized</v>
      </c>
      <c r="C1888" t="s">
        <v>67</v>
      </c>
      <c r="E1888" t="s">
        <v>1863</v>
      </c>
    </row>
    <row r="1889" spans="1:5" x14ac:dyDescent="0.25">
      <c r="A1889" t="str">
        <f t="shared" si="510"/>
        <v>GUID-EA13655C-5F00-4670-9857-5F0CA86E5EF7</v>
      </c>
      <c r="B1889" t="str">
        <f t="shared" si="511"/>
        <v>Features that can be recognized</v>
      </c>
      <c r="C1889" t="s">
        <v>67</v>
      </c>
      <c r="E1889" t="s">
        <v>1864</v>
      </c>
    </row>
    <row r="1890" spans="1:5" x14ac:dyDescent="0.25">
      <c r="A1890" t="str">
        <f t="shared" si="510"/>
        <v>GUID-EA13655C-5F00-4670-9857-5F0CA86E5EF7</v>
      </c>
      <c r="B1890" t="str">
        <f t="shared" si="511"/>
        <v>Features that can be recognized</v>
      </c>
      <c r="C1890" t="s">
        <v>67</v>
      </c>
      <c r="E1890" t="s">
        <v>1865</v>
      </c>
    </row>
    <row r="1891" spans="1:5" x14ac:dyDescent="0.25">
      <c r="A1891" t="str">
        <f t="shared" si="510"/>
        <v>GUID-EA13655C-5F00-4670-9857-5F0CA86E5EF7</v>
      </c>
      <c r="B1891" t="str">
        <f t="shared" si="511"/>
        <v>Features that can be recognized</v>
      </c>
      <c r="C1891" t="s">
        <v>67</v>
      </c>
      <c r="E1891" t="s">
        <v>1866</v>
      </c>
    </row>
    <row r="1892" spans="1:5" x14ac:dyDescent="0.25">
      <c r="A1892" t="str">
        <f t="shared" si="510"/>
        <v>GUID-EA13655C-5F00-4670-9857-5F0CA86E5EF7</v>
      </c>
      <c r="B1892" t="str">
        <f t="shared" si="511"/>
        <v>Features that can be recognized</v>
      </c>
      <c r="C1892" t="s">
        <v>67</v>
      </c>
      <c r="E1892" t="s">
        <v>1867</v>
      </c>
    </row>
    <row r="1893" spans="1:5" x14ac:dyDescent="0.25">
      <c r="A1893" t="str">
        <f t="shared" si="510"/>
        <v>GUID-EA13655C-5F00-4670-9857-5F0CA86E5EF7</v>
      </c>
      <c r="B1893" t="str">
        <f t="shared" si="511"/>
        <v>Features that can be recognized</v>
      </c>
      <c r="C1893" t="s">
        <v>67</v>
      </c>
      <c r="E1893" t="s">
        <v>1835</v>
      </c>
    </row>
    <row r="1894" spans="1:5" x14ac:dyDescent="0.25">
      <c r="A1894" s="3" t="s">
        <v>1868</v>
      </c>
      <c r="B1894" t="s">
        <v>1869</v>
      </c>
    </row>
    <row r="1895" spans="1:5" x14ac:dyDescent="0.25">
      <c r="A1895" t="str">
        <f t="shared" ref="A1895:A1900" si="512">A1894</f>
        <v>GUID-73049527-77C2-4DF0-A3F9-2D67E7557B94</v>
      </c>
      <c r="B1895" t="str">
        <f t="shared" ref="B1895:B1900" si="513">B1894</f>
        <v>Hole recognition</v>
      </c>
      <c r="C1895" t="s">
        <v>67</v>
      </c>
      <c r="D1895" t="s">
        <v>1870</v>
      </c>
      <c r="E1895" t="s">
        <v>1823</v>
      </c>
    </row>
    <row r="1896" spans="1:5" x14ac:dyDescent="0.25">
      <c r="A1896" t="str">
        <f t="shared" si="512"/>
        <v>GUID-73049527-77C2-4DF0-A3F9-2D67E7557B94</v>
      </c>
      <c r="B1896" t="str">
        <f t="shared" si="513"/>
        <v>Hole recognition</v>
      </c>
      <c r="C1896" t="s">
        <v>67</v>
      </c>
      <c r="D1896" t="s">
        <v>1871</v>
      </c>
      <c r="E1896" t="s">
        <v>725</v>
      </c>
    </row>
    <row r="1897" spans="1:5" x14ac:dyDescent="0.25">
      <c r="A1897" t="str">
        <f t="shared" si="512"/>
        <v>GUID-73049527-77C2-4DF0-A3F9-2D67E7557B94</v>
      </c>
      <c r="B1897" t="str">
        <f t="shared" si="513"/>
        <v>Hole recognition</v>
      </c>
      <c r="C1897" t="s">
        <v>67</v>
      </c>
      <c r="D1897" t="s">
        <v>1857</v>
      </c>
      <c r="E1897" t="s">
        <v>1872</v>
      </c>
    </row>
    <row r="1898" spans="1:5" x14ac:dyDescent="0.25">
      <c r="A1898" t="str">
        <f t="shared" si="512"/>
        <v>GUID-73049527-77C2-4DF0-A3F9-2D67E7557B94</v>
      </c>
      <c r="B1898" t="str">
        <f t="shared" si="513"/>
        <v>Hole recognition</v>
      </c>
      <c r="C1898" t="s">
        <v>67</v>
      </c>
      <c r="E1898" t="s">
        <v>1873</v>
      </c>
    </row>
    <row r="1899" spans="1:5" x14ac:dyDescent="0.25">
      <c r="A1899" t="str">
        <f t="shared" si="512"/>
        <v>GUID-73049527-77C2-4DF0-A3F9-2D67E7557B94</v>
      </c>
      <c r="B1899" t="str">
        <f t="shared" si="513"/>
        <v>Hole recognition</v>
      </c>
      <c r="C1899" t="s">
        <v>67</v>
      </c>
      <c r="E1899" t="s">
        <v>1874</v>
      </c>
    </row>
    <row r="1900" spans="1:5" x14ac:dyDescent="0.25">
      <c r="A1900" t="str">
        <f t="shared" si="512"/>
        <v>GUID-73049527-77C2-4DF0-A3F9-2D67E7557B94</v>
      </c>
      <c r="B1900" t="str">
        <f t="shared" si="513"/>
        <v>Hole recognition</v>
      </c>
      <c r="C1900" t="s">
        <v>67</v>
      </c>
      <c r="E1900" t="s">
        <v>1831</v>
      </c>
    </row>
    <row r="1901" spans="1:5" x14ac:dyDescent="0.25">
      <c r="A1901" s="3" t="s">
        <v>1875</v>
      </c>
      <c r="B1901" t="s">
        <v>1876</v>
      </c>
    </row>
    <row r="1902" spans="1:5" x14ac:dyDescent="0.25">
      <c r="A1902" t="str">
        <f t="shared" ref="A1902:A1903" si="514">A1901</f>
        <v>GUID-C78ECBA8-2D81-4F06-97B5-EC5BE362797E</v>
      </c>
      <c r="B1902" t="str">
        <f t="shared" ref="B1902:B1903" si="515">B1901</f>
        <v>Recognizing all holes in a Setup</v>
      </c>
      <c r="C1902" t="s">
        <v>67</v>
      </c>
      <c r="D1902" t="s">
        <v>1877</v>
      </c>
      <c r="E1902" t="s">
        <v>1874</v>
      </c>
    </row>
    <row r="1903" spans="1:5" x14ac:dyDescent="0.25">
      <c r="A1903" t="str">
        <f t="shared" si="514"/>
        <v>GUID-C78ECBA8-2D81-4F06-97B5-EC5BE362797E</v>
      </c>
      <c r="B1903" t="str">
        <f t="shared" si="515"/>
        <v>Recognizing all holes in a Setup</v>
      </c>
      <c r="C1903" t="s">
        <v>67</v>
      </c>
      <c r="D1903" t="s">
        <v>1869</v>
      </c>
      <c r="E1903" t="s">
        <v>1859</v>
      </c>
    </row>
    <row r="1904" spans="1:5" x14ac:dyDescent="0.25">
      <c r="A1904" s="3" t="s">
        <v>1878</v>
      </c>
      <c r="B1904" t="s">
        <v>1879</v>
      </c>
    </row>
    <row r="1905" spans="1:5" x14ac:dyDescent="0.25">
      <c r="A1905" t="str">
        <f t="shared" ref="A1905:A1909" si="516">A1904</f>
        <v>GUID-FF20C8C3-C11A-4564-84DE-DFFE2A041657</v>
      </c>
      <c r="B1905" t="str">
        <f t="shared" ref="B1905:B1909" si="517">B1904</f>
        <v>New Feature - Hole recognition method</v>
      </c>
      <c r="C1905" t="s">
        <v>67</v>
      </c>
      <c r="D1905" t="s">
        <v>1880</v>
      </c>
      <c r="E1905" t="s">
        <v>1874</v>
      </c>
    </row>
    <row r="1906" spans="1:5" x14ac:dyDescent="0.25">
      <c r="A1906" t="str">
        <f t="shared" si="516"/>
        <v>GUID-FF20C8C3-C11A-4564-84DE-DFFE2A041657</v>
      </c>
      <c r="B1906" t="str">
        <f t="shared" si="517"/>
        <v>New Feature - Hole recognition method</v>
      </c>
      <c r="C1906" t="s">
        <v>67</v>
      </c>
      <c r="D1906" t="e">
        <f>- Select this option to merge disjoint holes into a single feature. disjoint holes are coaxial holes that are stacked on top of each other and share the same diameter and center location. this is only available for AFR.</f>
        <v>#NAME?</v>
      </c>
      <c r="E1906" t="s">
        <v>1881</v>
      </c>
    </row>
    <row r="1907" spans="1:5" x14ac:dyDescent="0.25">
      <c r="A1907" t="str">
        <f t="shared" si="516"/>
        <v>GUID-FF20C8C3-C11A-4564-84DE-DFFE2A041657</v>
      </c>
      <c r="B1907" t="str">
        <f t="shared" si="517"/>
        <v>New Feature - Hole recognition method</v>
      </c>
      <c r="C1907" t="s">
        <v>67</v>
      </c>
      <c r="D1907" t="e">
        <f>- Select this option to merge disjoint holes, even if there is material between the holes in the solid. for example, Select this option to merge two holes on opposite sides of a solid into a single Hole feature all the way through the solid. this is only available wh</f>
        <v>#NAME?</v>
      </c>
      <c r="E1907" t="s">
        <v>1881</v>
      </c>
    </row>
    <row r="1908" spans="1:5" x14ac:dyDescent="0.25">
      <c r="A1908" t="str">
        <f t="shared" si="516"/>
        <v>GUID-FF20C8C3-C11A-4564-84DE-DFFE2A041657</v>
      </c>
      <c r="B1908" t="str">
        <f t="shared" si="517"/>
        <v>New Feature - Hole recognition method</v>
      </c>
      <c r="C1908" t="s">
        <v>67</v>
      </c>
      <c r="D1908" t="s">
        <v>1869</v>
      </c>
      <c r="E1908" t="s">
        <v>1881</v>
      </c>
    </row>
    <row r="1909" spans="1:5" x14ac:dyDescent="0.25">
      <c r="A1909" t="str">
        <f t="shared" si="516"/>
        <v>GUID-FF20C8C3-C11A-4564-84DE-DFFE2A041657</v>
      </c>
      <c r="B1909" t="str">
        <f t="shared" si="517"/>
        <v>New Feature - Hole recognition method</v>
      </c>
      <c r="C1909" t="s">
        <v>67</v>
      </c>
      <c r="E1909" t="s">
        <v>1859</v>
      </c>
    </row>
    <row r="1910" spans="1:5" x14ac:dyDescent="0.25">
      <c r="A1910" s="3" t="s">
        <v>1882</v>
      </c>
      <c r="B1910" t="s">
        <v>1883</v>
      </c>
    </row>
    <row r="1911" spans="1:5" x14ac:dyDescent="0.25">
      <c r="A1911" t="str">
        <f>A1910</f>
        <v>GUID-D306760B-9BC7-40BF-94B8-43C8D0D89467</v>
      </c>
      <c r="B1911" t="str">
        <f>B1910</f>
        <v>Disjoint and hidden holes example</v>
      </c>
      <c r="C1911" t="s">
        <v>67</v>
      </c>
      <c r="D1911" t="s">
        <v>1879</v>
      </c>
      <c r="E1911" t="s">
        <v>1873</v>
      </c>
    </row>
    <row r="1912" spans="1:5" x14ac:dyDescent="0.25">
      <c r="A1912" s="3" t="s">
        <v>1884</v>
      </c>
      <c r="B1912" t="s">
        <v>1885</v>
      </c>
    </row>
    <row r="1913" spans="1:5" x14ac:dyDescent="0.25">
      <c r="A1913" t="str">
        <f>A1912</f>
        <v>GUID-B4D5D1DE-023B-4DF7-B0E8-71BCB94A6E2F</v>
      </c>
      <c r="B1913" t="str">
        <f>B1912</f>
        <v>New Feature - Hole Recognition Options</v>
      </c>
      <c r="C1913" t="s">
        <v>67</v>
      </c>
      <c r="D1913" t="s">
        <v>1869</v>
      </c>
      <c r="E1913" t="s">
        <v>1859</v>
      </c>
    </row>
    <row r="1914" spans="1:5" x14ac:dyDescent="0.25">
      <c r="A1914" s="3" t="s">
        <v>1886</v>
      </c>
      <c r="B1914" t="s">
        <v>1887</v>
      </c>
    </row>
    <row r="1915" spans="1:5" x14ac:dyDescent="0.25">
      <c r="A1915" t="str">
        <f t="shared" ref="A1915:A1916" si="518">A1914</f>
        <v>GUID-187FEE97-A3C9-404D-8EB6-E6D9728A983C</v>
      </c>
      <c r="B1915" t="str">
        <f t="shared" ref="B1915:B1916" si="519">B1914</f>
        <v>Slot recognition</v>
      </c>
      <c r="C1915" t="s">
        <v>67</v>
      </c>
      <c r="D1915" t="s">
        <v>1888</v>
      </c>
      <c r="E1915" t="s">
        <v>1863</v>
      </c>
    </row>
    <row r="1916" spans="1:5" x14ac:dyDescent="0.25">
      <c r="A1916" t="str">
        <f t="shared" si="518"/>
        <v>GUID-187FEE97-A3C9-404D-8EB6-E6D9728A983C</v>
      </c>
      <c r="B1916" t="str">
        <f t="shared" si="519"/>
        <v>Slot recognition</v>
      </c>
      <c r="C1916" t="s">
        <v>67</v>
      </c>
      <c r="D1916" t="s">
        <v>1857</v>
      </c>
      <c r="E1916" t="s">
        <v>1831</v>
      </c>
    </row>
    <row r="1917" spans="1:5" x14ac:dyDescent="0.25">
      <c r="A1917" s="3" t="s">
        <v>1889</v>
      </c>
      <c r="B1917" t="s">
        <v>1890</v>
      </c>
    </row>
    <row r="1918" spans="1:5" x14ac:dyDescent="0.25">
      <c r="A1918" t="str">
        <f t="shared" ref="A1918:A1924" si="520">A1917</f>
        <v>GUID-BE6C0C2F-AD9C-42F9-924A-5EDDBD615121</v>
      </c>
      <c r="B1918" t="str">
        <f t="shared" ref="B1918:B1924" si="521">B1917</f>
        <v>Boss recognition</v>
      </c>
      <c r="C1918" t="s">
        <v>67</v>
      </c>
      <c r="D1918" t="s">
        <v>1891</v>
      </c>
      <c r="E1918" t="s">
        <v>1825</v>
      </c>
    </row>
    <row r="1919" spans="1:5" x14ac:dyDescent="0.25">
      <c r="A1919" t="str">
        <f t="shared" si="520"/>
        <v>GUID-BE6C0C2F-AD9C-42F9-924A-5EDDBD615121</v>
      </c>
      <c r="B1919" t="str">
        <f t="shared" si="521"/>
        <v>Boss recognition</v>
      </c>
      <c r="C1919" t="s">
        <v>67</v>
      </c>
      <c r="D1919" t="s">
        <v>1892</v>
      </c>
      <c r="E1919" t="s">
        <v>1826</v>
      </c>
    </row>
    <row r="1920" spans="1:5" x14ac:dyDescent="0.25">
      <c r="A1920" t="str">
        <f t="shared" si="520"/>
        <v>GUID-BE6C0C2F-AD9C-42F9-924A-5EDDBD615121</v>
      </c>
      <c r="B1920" t="str">
        <f t="shared" si="521"/>
        <v>Boss recognition</v>
      </c>
      <c r="C1920" t="s">
        <v>67</v>
      </c>
      <c r="D1920" t="s">
        <v>1893</v>
      </c>
      <c r="E1920" t="s">
        <v>1894</v>
      </c>
    </row>
    <row r="1921" spans="1:5" x14ac:dyDescent="0.25">
      <c r="A1921" t="str">
        <f t="shared" si="520"/>
        <v>GUID-BE6C0C2F-AD9C-42F9-924A-5EDDBD615121</v>
      </c>
      <c r="B1921" t="str">
        <f t="shared" si="521"/>
        <v>Boss recognition</v>
      </c>
      <c r="C1921" t="s">
        <v>67</v>
      </c>
      <c r="D1921" t="s">
        <v>1844</v>
      </c>
      <c r="E1921" t="s">
        <v>850</v>
      </c>
    </row>
    <row r="1922" spans="1:5" x14ac:dyDescent="0.25">
      <c r="A1922" t="str">
        <f t="shared" si="520"/>
        <v>GUID-BE6C0C2F-AD9C-42F9-924A-5EDDBD615121</v>
      </c>
      <c r="B1922" t="str">
        <f t="shared" si="521"/>
        <v>Boss recognition</v>
      </c>
      <c r="C1922" t="s">
        <v>67</v>
      </c>
      <c r="D1922" t="s">
        <v>1895</v>
      </c>
      <c r="E1922" t="s">
        <v>1866</v>
      </c>
    </row>
    <row r="1923" spans="1:5" x14ac:dyDescent="0.25">
      <c r="A1923" t="str">
        <f t="shared" si="520"/>
        <v>GUID-BE6C0C2F-AD9C-42F9-924A-5EDDBD615121</v>
      </c>
      <c r="B1923" t="str">
        <f t="shared" si="521"/>
        <v>Boss recognition</v>
      </c>
      <c r="C1923" t="s">
        <v>67</v>
      </c>
      <c r="D1923" t="s">
        <v>1857</v>
      </c>
      <c r="E1923" t="s">
        <v>1894</v>
      </c>
    </row>
    <row r="1924" spans="1:5" x14ac:dyDescent="0.25">
      <c r="A1924" t="str">
        <f t="shared" si="520"/>
        <v>GUID-BE6C0C2F-AD9C-42F9-924A-5EDDBD615121</v>
      </c>
      <c r="B1924" t="str">
        <f t="shared" si="521"/>
        <v>Boss recognition</v>
      </c>
      <c r="C1924" t="s">
        <v>67</v>
      </c>
      <c r="E1924" t="s">
        <v>1831</v>
      </c>
    </row>
    <row r="1925" spans="1:5" x14ac:dyDescent="0.25">
      <c r="A1925" s="3" t="s">
        <v>1896</v>
      </c>
      <c r="B1925" t="s">
        <v>1897</v>
      </c>
    </row>
    <row r="1926" spans="1:5" x14ac:dyDescent="0.25">
      <c r="A1926" t="str">
        <f t="shared" ref="A1926:A1928" si="522">A1925</f>
        <v>GUID-467D615A-7EE2-4202-B528-760C246F013B</v>
      </c>
      <c r="B1926" t="str">
        <f t="shared" ref="B1926:B1928" si="523">B1925</f>
        <v>Automatic Boss recognition on solid models</v>
      </c>
      <c r="C1926" t="s">
        <v>67</v>
      </c>
      <c r="D1926" t="s">
        <v>1898</v>
      </c>
      <c r="E1926" t="s">
        <v>1823</v>
      </c>
    </row>
    <row r="1927" spans="1:5" x14ac:dyDescent="0.25">
      <c r="A1927" t="str">
        <f t="shared" si="522"/>
        <v>GUID-467D615A-7EE2-4202-B528-760C246F013B</v>
      </c>
      <c r="B1927" t="str">
        <f t="shared" si="523"/>
        <v>Automatic Boss recognition on solid models</v>
      </c>
      <c r="C1927" t="s">
        <v>67</v>
      </c>
      <c r="D1927" t="s">
        <v>1899</v>
      </c>
      <c r="E1927" t="s">
        <v>1866</v>
      </c>
    </row>
    <row r="1928" spans="1:5" x14ac:dyDescent="0.25">
      <c r="A1928" t="str">
        <f t="shared" si="522"/>
        <v>GUID-467D615A-7EE2-4202-B528-760C246F013B</v>
      </c>
      <c r="B1928" t="str">
        <f t="shared" si="523"/>
        <v>Automatic Boss recognition on solid models</v>
      </c>
      <c r="C1928" t="s">
        <v>67</v>
      </c>
      <c r="D1928" t="s">
        <v>1890</v>
      </c>
      <c r="E1928" t="s">
        <v>1861</v>
      </c>
    </row>
    <row r="1929" spans="1:5" x14ac:dyDescent="0.25">
      <c r="A1929" s="3" t="s">
        <v>1900</v>
      </c>
      <c r="B1929" t="s">
        <v>1901</v>
      </c>
    </row>
    <row r="1930" spans="1:5" x14ac:dyDescent="0.25">
      <c r="A1930" t="str">
        <f t="shared" ref="A1930:A1937" si="524">A1929</f>
        <v>GUID-74F204A6-1ADD-4BEA-9B39-1AFE8F759EFB</v>
      </c>
      <c r="B1930" t="str">
        <f t="shared" ref="B1930:B1937" si="525">B1929</f>
        <v>Pocket recognition</v>
      </c>
      <c r="C1930" t="s">
        <v>67</v>
      </c>
      <c r="D1930" t="s">
        <v>1902</v>
      </c>
      <c r="E1930" t="s">
        <v>1903</v>
      </c>
    </row>
    <row r="1931" spans="1:5" x14ac:dyDescent="0.25">
      <c r="A1931" t="str">
        <f t="shared" si="524"/>
        <v>GUID-74F204A6-1ADD-4BEA-9B39-1AFE8F759EFB</v>
      </c>
      <c r="B1931" t="str">
        <f t="shared" si="525"/>
        <v>Pocket recognition</v>
      </c>
      <c r="C1931" t="s">
        <v>67</v>
      </c>
      <c r="D1931" t="s">
        <v>1904</v>
      </c>
      <c r="E1931" t="s">
        <v>1825</v>
      </c>
    </row>
    <row r="1932" spans="1:5" x14ac:dyDescent="0.25">
      <c r="A1932" t="str">
        <f t="shared" si="524"/>
        <v>GUID-74F204A6-1ADD-4BEA-9B39-1AFE8F759EFB</v>
      </c>
      <c r="B1932" t="str">
        <f t="shared" si="525"/>
        <v>Pocket recognition</v>
      </c>
      <c r="C1932" t="s">
        <v>67</v>
      </c>
      <c r="D1932" t="s">
        <v>1905</v>
      </c>
      <c r="E1932" t="s">
        <v>1826</v>
      </c>
    </row>
    <row r="1933" spans="1:5" x14ac:dyDescent="0.25">
      <c r="A1933" t="str">
        <f t="shared" si="524"/>
        <v>GUID-74F204A6-1ADD-4BEA-9B39-1AFE8F759EFB</v>
      </c>
      <c r="B1933" t="str">
        <f t="shared" si="525"/>
        <v>Pocket recognition</v>
      </c>
      <c r="C1933" t="s">
        <v>67</v>
      </c>
      <c r="D1933" t="s">
        <v>1906</v>
      </c>
      <c r="E1933" t="s">
        <v>1866</v>
      </c>
    </row>
    <row r="1934" spans="1:5" x14ac:dyDescent="0.25">
      <c r="A1934" t="str">
        <f t="shared" si="524"/>
        <v>GUID-74F204A6-1ADD-4BEA-9B39-1AFE8F759EFB</v>
      </c>
      <c r="B1934" t="str">
        <f t="shared" si="525"/>
        <v>Pocket recognition</v>
      </c>
      <c r="C1934" t="s">
        <v>67</v>
      </c>
      <c r="D1934" t="s">
        <v>1907</v>
      </c>
      <c r="E1934" t="s">
        <v>1908</v>
      </c>
    </row>
    <row r="1935" spans="1:5" x14ac:dyDescent="0.25">
      <c r="A1935" t="str">
        <f t="shared" si="524"/>
        <v>GUID-74F204A6-1ADD-4BEA-9B39-1AFE8F759EFB</v>
      </c>
      <c r="B1935" t="str">
        <f t="shared" si="525"/>
        <v>Pocket recognition</v>
      </c>
      <c r="C1935" t="s">
        <v>67</v>
      </c>
      <c r="D1935" t="s">
        <v>1857</v>
      </c>
      <c r="E1935" t="s">
        <v>1903</v>
      </c>
    </row>
    <row r="1936" spans="1:5" x14ac:dyDescent="0.25">
      <c r="A1936" t="str">
        <f t="shared" si="524"/>
        <v>GUID-74F204A6-1ADD-4BEA-9B39-1AFE8F759EFB</v>
      </c>
      <c r="B1936" t="str">
        <f t="shared" si="525"/>
        <v>Pocket recognition</v>
      </c>
      <c r="C1936" t="s">
        <v>67</v>
      </c>
      <c r="E1936" t="s">
        <v>1909</v>
      </c>
    </row>
    <row r="1937" spans="1:5" x14ac:dyDescent="0.25">
      <c r="A1937" t="str">
        <f t="shared" si="524"/>
        <v>GUID-74F204A6-1ADD-4BEA-9B39-1AFE8F759EFB</v>
      </c>
      <c r="B1937" t="str">
        <f t="shared" si="525"/>
        <v>Pocket recognition</v>
      </c>
      <c r="C1937" t="s">
        <v>67</v>
      </c>
      <c r="E1937" t="s">
        <v>1831</v>
      </c>
    </row>
    <row r="1938" spans="1:5" x14ac:dyDescent="0.25">
      <c r="A1938" s="3" t="s">
        <v>1910</v>
      </c>
      <c r="B1938" t="s">
        <v>1911</v>
      </c>
    </row>
    <row r="1939" spans="1:5" x14ac:dyDescent="0.25">
      <c r="A1939" t="str">
        <f t="shared" ref="A1939:A1940" si="526">A1938</f>
        <v>GUID-67FECC4D-2D52-416C-A268-CCD821EFDEBE</v>
      </c>
      <c r="B1939" t="str">
        <f t="shared" ref="B1939:B1940" si="527">B1938</f>
        <v>Automatic Pocket recognition on solid models</v>
      </c>
      <c r="C1939" t="s">
        <v>67</v>
      </c>
      <c r="D1939" t="s">
        <v>1899</v>
      </c>
      <c r="E1939" t="s">
        <v>1866</v>
      </c>
    </row>
    <row r="1940" spans="1:5" x14ac:dyDescent="0.25">
      <c r="A1940" t="str">
        <f t="shared" si="526"/>
        <v>GUID-67FECC4D-2D52-416C-A268-CCD821EFDEBE</v>
      </c>
      <c r="B1940" t="str">
        <f t="shared" si="527"/>
        <v>Automatic Pocket recognition on solid models</v>
      </c>
      <c r="C1940" t="s">
        <v>67</v>
      </c>
      <c r="D1940" t="s">
        <v>1901</v>
      </c>
      <c r="E1940" t="s">
        <v>1862</v>
      </c>
    </row>
    <row r="1941" spans="1:5" x14ac:dyDescent="0.25">
      <c r="A1941" s="3" t="s">
        <v>1912</v>
      </c>
      <c r="B1941" t="s">
        <v>1913</v>
      </c>
    </row>
    <row r="1942" spans="1:5" x14ac:dyDescent="0.25">
      <c r="A1942" t="str">
        <f>A1941</f>
        <v>GUID-A711ABCC-CDAA-43A7-958C-1D627A9540DD</v>
      </c>
      <c r="B1942" t="str">
        <f>B1941</f>
        <v>Recognizing Pockets automatically from solids</v>
      </c>
      <c r="C1942" t="s">
        <v>67</v>
      </c>
      <c r="D1942" t="s">
        <v>1901</v>
      </c>
      <c r="E1942" t="s">
        <v>1862</v>
      </c>
    </row>
    <row r="1943" spans="1:5" x14ac:dyDescent="0.25">
      <c r="A1943" s="3" t="s">
        <v>1914</v>
      </c>
      <c r="B1943" t="s">
        <v>1915</v>
      </c>
    </row>
    <row r="1944" spans="1:5" x14ac:dyDescent="0.25">
      <c r="A1944" t="str">
        <f t="shared" ref="A1944:A1949" si="528">A1943</f>
        <v>GUID-0F256F17-895D-418C-A0DC-5372D92E74A0</v>
      </c>
      <c r="B1944" t="str">
        <f t="shared" ref="B1944:B1949" si="529">B1943</f>
        <v>Side recognition</v>
      </c>
      <c r="C1944" t="s">
        <v>67</v>
      </c>
      <c r="D1944" t="s">
        <v>1916</v>
      </c>
      <c r="E1944" t="s">
        <v>1917</v>
      </c>
    </row>
    <row r="1945" spans="1:5" x14ac:dyDescent="0.25">
      <c r="A1945" t="str">
        <f t="shared" si="528"/>
        <v>GUID-0F256F17-895D-418C-A0DC-5372D92E74A0</v>
      </c>
      <c r="B1945" t="str">
        <f t="shared" si="529"/>
        <v>Side recognition</v>
      </c>
      <c r="C1945" t="s">
        <v>67</v>
      </c>
      <c r="D1945" t="s">
        <v>1918</v>
      </c>
      <c r="E1945" t="s">
        <v>1861</v>
      </c>
    </row>
    <row r="1946" spans="1:5" x14ac:dyDescent="0.25">
      <c r="A1946" t="str">
        <f t="shared" si="528"/>
        <v>GUID-0F256F17-895D-418C-A0DC-5372D92E74A0</v>
      </c>
      <c r="B1946" t="str">
        <f t="shared" si="529"/>
        <v>Side recognition</v>
      </c>
      <c r="C1946" t="s">
        <v>67</v>
      </c>
      <c r="D1946" t="s">
        <v>1919</v>
      </c>
      <c r="E1946" t="s">
        <v>1862</v>
      </c>
    </row>
    <row r="1947" spans="1:5" x14ac:dyDescent="0.25">
      <c r="A1947" t="str">
        <f t="shared" si="528"/>
        <v>GUID-0F256F17-895D-418C-A0DC-5372D92E74A0</v>
      </c>
      <c r="B1947" t="str">
        <f t="shared" si="529"/>
        <v>Side recognition</v>
      </c>
      <c r="C1947" t="s">
        <v>67</v>
      </c>
      <c r="D1947" t="s">
        <v>1844</v>
      </c>
      <c r="E1947" t="s">
        <v>850</v>
      </c>
    </row>
    <row r="1948" spans="1:5" x14ac:dyDescent="0.25">
      <c r="A1948" t="str">
        <f t="shared" si="528"/>
        <v>GUID-0F256F17-895D-418C-A0DC-5372D92E74A0</v>
      </c>
      <c r="B1948" t="str">
        <f t="shared" si="529"/>
        <v>Side recognition</v>
      </c>
      <c r="C1948" t="s">
        <v>67</v>
      </c>
      <c r="D1948" t="s">
        <v>1857</v>
      </c>
      <c r="E1948" t="s">
        <v>1917</v>
      </c>
    </row>
    <row r="1949" spans="1:5" x14ac:dyDescent="0.25">
      <c r="A1949" t="str">
        <f t="shared" si="528"/>
        <v>GUID-0F256F17-895D-418C-A0DC-5372D92E74A0</v>
      </c>
      <c r="B1949" t="str">
        <f t="shared" si="529"/>
        <v>Side recognition</v>
      </c>
      <c r="C1949" t="s">
        <v>67</v>
      </c>
      <c r="E1949" t="s">
        <v>1831</v>
      </c>
    </row>
    <row r="1950" spans="1:5" x14ac:dyDescent="0.25">
      <c r="A1950" s="3" t="s">
        <v>1920</v>
      </c>
      <c r="B1950" t="s">
        <v>1921</v>
      </c>
    </row>
    <row r="1951" spans="1:5" x14ac:dyDescent="0.25">
      <c r="A1951" t="str">
        <f t="shared" ref="A1951:A1952" si="530">A1950</f>
        <v>GUID-C520BCD5-3A30-4A1D-9012-479618D66A9A</v>
      </c>
      <c r="B1951" t="str">
        <f t="shared" ref="B1951:B1952" si="531">B1950</f>
        <v>Automatic Side recognition on solid models</v>
      </c>
      <c r="C1951" t="s">
        <v>67</v>
      </c>
      <c r="D1951" t="s">
        <v>1922</v>
      </c>
      <c r="E1951" t="s">
        <v>1823</v>
      </c>
    </row>
    <row r="1952" spans="1:5" x14ac:dyDescent="0.25">
      <c r="A1952" t="str">
        <f t="shared" si="530"/>
        <v>GUID-C520BCD5-3A30-4A1D-9012-479618D66A9A</v>
      </c>
      <c r="B1952" t="str">
        <f t="shared" si="531"/>
        <v>Automatic Side recognition on solid models</v>
      </c>
      <c r="C1952" t="s">
        <v>67</v>
      </c>
      <c r="D1952" t="s">
        <v>1915</v>
      </c>
      <c r="E1952" t="s">
        <v>1863</v>
      </c>
    </row>
    <row r="1953" spans="1:5" x14ac:dyDescent="0.25">
      <c r="A1953" s="3" t="s">
        <v>1923</v>
      </c>
      <c r="B1953" t="s">
        <v>1924</v>
      </c>
    </row>
    <row r="1954" spans="1:5" x14ac:dyDescent="0.25">
      <c r="A1954" t="str">
        <f t="shared" ref="A1954:A1955" si="532">A1953</f>
        <v>GUID-2BA3C5AA-8851-4407-AAAE-71DA3C072C18</v>
      </c>
      <c r="B1954" t="str">
        <f t="shared" ref="B1954:B1955" si="533">B1953</f>
        <v>Face recognition</v>
      </c>
      <c r="C1954" t="s">
        <v>67</v>
      </c>
      <c r="D1954" t="s">
        <v>1857</v>
      </c>
      <c r="E1954" t="s">
        <v>1925</v>
      </c>
    </row>
    <row r="1955" spans="1:5" x14ac:dyDescent="0.25">
      <c r="A1955" t="str">
        <f t="shared" si="532"/>
        <v>GUID-2BA3C5AA-8851-4407-AAAE-71DA3C072C18</v>
      </c>
      <c r="B1955" t="str">
        <f t="shared" si="533"/>
        <v>Face recognition</v>
      </c>
      <c r="C1955" t="s">
        <v>67</v>
      </c>
      <c r="E1955" t="s">
        <v>1831</v>
      </c>
    </row>
    <row r="1956" spans="1:5" x14ac:dyDescent="0.25">
      <c r="A1956" s="3" t="s">
        <v>1926</v>
      </c>
      <c r="B1956" t="s">
        <v>1927</v>
      </c>
    </row>
    <row r="1957" spans="1:5" x14ac:dyDescent="0.25">
      <c r="A1957" t="str">
        <f t="shared" ref="A1957:A1959" si="534">A1956</f>
        <v>GUID-B069591C-0FE9-4310-86A3-6BB97A41CA1A</v>
      </c>
      <c r="B1957" t="str">
        <f t="shared" ref="B1957:B1959" si="535">B1956</f>
        <v>Recognizing a Face feature from a solid</v>
      </c>
      <c r="C1957" t="s">
        <v>67</v>
      </c>
      <c r="D1957" t="s">
        <v>1928</v>
      </c>
      <c r="E1957" t="s">
        <v>326</v>
      </c>
    </row>
    <row r="1958" spans="1:5" x14ac:dyDescent="0.25">
      <c r="A1958" t="str">
        <f t="shared" si="534"/>
        <v>GUID-B069591C-0FE9-4310-86A3-6BB97A41CA1A</v>
      </c>
      <c r="B1958" t="str">
        <f t="shared" si="535"/>
        <v>Recognizing a Face feature from a solid</v>
      </c>
      <c r="C1958" t="s">
        <v>67</v>
      </c>
      <c r="D1958" t="s">
        <v>1929</v>
      </c>
      <c r="E1958" t="s">
        <v>1930</v>
      </c>
    </row>
    <row r="1959" spans="1:5" x14ac:dyDescent="0.25">
      <c r="A1959" t="str">
        <f t="shared" si="534"/>
        <v>GUID-B069591C-0FE9-4310-86A3-6BB97A41CA1A</v>
      </c>
      <c r="B1959" t="str">
        <f t="shared" si="535"/>
        <v>Recognizing a Face feature from a solid</v>
      </c>
      <c r="C1959" t="s">
        <v>67</v>
      </c>
      <c r="D1959" t="s">
        <v>1924</v>
      </c>
      <c r="E1959" t="s">
        <v>1864</v>
      </c>
    </row>
    <row r="1960" spans="1:5" x14ac:dyDescent="0.25">
      <c r="A1960" s="3" t="s">
        <v>1931</v>
      </c>
      <c r="B1960" t="s">
        <v>1932</v>
      </c>
    </row>
    <row r="1961" spans="1:5" x14ac:dyDescent="0.25">
      <c r="A1961" t="str">
        <f>A1960</f>
        <v>GUID-81F3C992-CB8F-443E-AC14-1486140F9AA6</v>
      </c>
      <c r="B1961" t="str">
        <f>B1960</f>
        <v>Chamfer recognition</v>
      </c>
      <c r="C1961" t="s">
        <v>67</v>
      </c>
      <c r="D1961" t="s">
        <v>1857</v>
      </c>
      <c r="E1961" t="s">
        <v>1831</v>
      </c>
    </row>
    <row r="1962" spans="1:5" x14ac:dyDescent="0.25">
      <c r="A1962" s="3" t="s">
        <v>1933</v>
      </c>
      <c r="B1962" t="s">
        <v>1934</v>
      </c>
    </row>
    <row r="1963" spans="1:5" x14ac:dyDescent="0.25">
      <c r="A1963" t="str">
        <f>A1962</f>
        <v>GUID-2829F5F8-EE7D-4B65-B8B8-A33F0AEB7712</v>
      </c>
      <c r="B1963" t="str">
        <f>B1962</f>
        <v>Draft recognition</v>
      </c>
      <c r="C1963" t="s">
        <v>67</v>
      </c>
      <c r="D1963" t="s">
        <v>1857</v>
      </c>
      <c r="E1963" t="s">
        <v>1831</v>
      </c>
    </row>
    <row r="1964" spans="1:5" x14ac:dyDescent="0.25">
      <c r="A1964" s="3" t="s">
        <v>1935</v>
      </c>
      <c r="B1964" t="s">
        <v>1936</v>
      </c>
    </row>
    <row r="1965" spans="1:5" x14ac:dyDescent="0.25">
      <c r="A1965" t="str">
        <f>A1964</f>
        <v>GUID-4EC16399-6A27-45D3-AC5E-882DEA85ECAD</v>
      </c>
      <c r="B1965" t="str">
        <f>B1964</f>
        <v>To recognize turning features</v>
      </c>
      <c r="C1965" t="s">
        <v>67</v>
      </c>
      <c r="D1965" t="s">
        <v>1857</v>
      </c>
      <c r="E1965" t="s">
        <v>1831</v>
      </c>
    </row>
    <row r="1966" spans="1:5" x14ac:dyDescent="0.25">
      <c r="A1966" s="3" t="s">
        <v>1937</v>
      </c>
      <c r="B1966" t="s">
        <v>1938</v>
      </c>
    </row>
    <row r="1967" spans="1:5" x14ac:dyDescent="0.25">
      <c r="A1967" t="str">
        <f t="shared" ref="A1967:A1975" si="536">A1966</f>
        <v>GUID-3ACF705D-81A0-4D75-B1C3-C34E8E959452</v>
      </c>
      <c r="B1967" t="str">
        <f t="shared" ref="B1967:B1975" si="537">B1966</f>
        <v>About features</v>
      </c>
      <c r="C1967" t="s">
        <v>67</v>
      </c>
      <c r="E1967" t="s">
        <v>1939</v>
      </c>
    </row>
    <row r="1968" spans="1:5" x14ac:dyDescent="0.25">
      <c r="A1968" t="str">
        <f t="shared" si="536"/>
        <v>GUID-3ACF705D-81A0-4D75-B1C3-C34E8E959452</v>
      </c>
      <c r="B1968" t="str">
        <f t="shared" si="537"/>
        <v>About features</v>
      </c>
      <c r="C1968" t="s">
        <v>67</v>
      </c>
      <c r="E1968" t="s">
        <v>850</v>
      </c>
    </row>
    <row r="1969" spans="1:5" x14ac:dyDescent="0.25">
      <c r="A1969" t="str">
        <f t="shared" si="536"/>
        <v>GUID-3ACF705D-81A0-4D75-B1C3-C34E8E959452</v>
      </c>
      <c r="B1969" t="str">
        <f t="shared" si="537"/>
        <v>About features</v>
      </c>
      <c r="C1969" t="s">
        <v>67</v>
      </c>
      <c r="E1969" t="s">
        <v>1940</v>
      </c>
    </row>
    <row r="1970" spans="1:5" x14ac:dyDescent="0.25">
      <c r="A1970" t="str">
        <f t="shared" si="536"/>
        <v>GUID-3ACF705D-81A0-4D75-B1C3-C34E8E959452</v>
      </c>
      <c r="B1970" t="str">
        <f t="shared" si="537"/>
        <v>About features</v>
      </c>
      <c r="C1970" t="s">
        <v>67</v>
      </c>
      <c r="E1970" t="s">
        <v>1941</v>
      </c>
    </row>
    <row r="1971" spans="1:5" x14ac:dyDescent="0.25">
      <c r="A1971" t="str">
        <f t="shared" si="536"/>
        <v>GUID-3ACF705D-81A0-4D75-B1C3-C34E8E959452</v>
      </c>
      <c r="B1971" t="str">
        <f t="shared" si="537"/>
        <v>About features</v>
      </c>
      <c r="C1971" t="s">
        <v>67</v>
      </c>
      <c r="E1971" t="s">
        <v>1942</v>
      </c>
    </row>
    <row r="1972" spans="1:5" x14ac:dyDescent="0.25">
      <c r="A1972" t="str">
        <f t="shared" si="536"/>
        <v>GUID-3ACF705D-81A0-4D75-B1C3-C34E8E959452</v>
      </c>
      <c r="B1972" t="str">
        <f t="shared" si="537"/>
        <v>About features</v>
      </c>
      <c r="C1972" t="s">
        <v>67</v>
      </c>
      <c r="E1972" t="s">
        <v>1943</v>
      </c>
    </row>
    <row r="1973" spans="1:5" x14ac:dyDescent="0.25">
      <c r="A1973" t="str">
        <f t="shared" si="536"/>
        <v>GUID-3ACF705D-81A0-4D75-B1C3-C34E8E959452</v>
      </c>
      <c r="B1973" t="str">
        <f t="shared" si="537"/>
        <v>About features</v>
      </c>
      <c r="C1973" t="s">
        <v>67</v>
      </c>
      <c r="E1973" t="s">
        <v>1194</v>
      </c>
    </row>
    <row r="1974" spans="1:5" x14ac:dyDescent="0.25">
      <c r="A1974" t="str">
        <f t="shared" si="536"/>
        <v>GUID-3ACF705D-81A0-4D75-B1C3-C34E8E959452</v>
      </c>
      <c r="B1974" t="str">
        <f t="shared" si="537"/>
        <v>About features</v>
      </c>
      <c r="C1974" t="s">
        <v>67</v>
      </c>
      <c r="E1974" t="s">
        <v>1944</v>
      </c>
    </row>
    <row r="1975" spans="1:5" x14ac:dyDescent="0.25">
      <c r="A1975" t="str">
        <f t="shared" si="536"/>
        <v>GUID-3ACF705D-81A0-4D75-B1C3-C34E8E959452</v>
      </c>
      <c r="B1975" t="str">
        <f t="shared" si="537"/>
        <v>About features</v>
      </c>
      <c r="C1975" t="s">
        <v>67</v>
      </c>
      <c r="E1975" t="s">
        <v>1839</v>
      </c>
    </row>
    <row r="1976" spans="1:5" x14ac:dyDescent="0.25">
      <c r="A1976" s="3" t="s">
        <v>1945</v>
      </c>
      <c r="B1976" t="s">
        <v>1946</v>
      </c>
    </row>
    <row r="1977" spans="1:5" x14ac:dyDescent="0.25">
      <c r="A1977" t="str">
        <f>A1976</f>
        <v>GUID-D55BC419-B02A-4F61-A10E-B12DEC2BD6C9</v>
      </c>
      <c r="B1977" t="str">
        <f>B1976</f>
        <v>Working with features</v>
      </c>
      <c r="C1977" t="s">
        <v>67</v>
      </c>
      <c r="D1977" t="s">
        <v>1938</v>
      </c>
      <c r="E1977" t="s">
        <v>1947</v>
      </c>
    </row>
    <row r="1978" spans="1:5" x14ac:dyDescent="0.25">
      <c r="A1978" s="3" t="s">
        <v>1948</v>
      </c>
      <c r="B1978" t="s">
        <v>8</v>
      </c>
    </row>
    <row r="1979" spans="1:5" x14ac:dyDescent="0.25">
      <c r="A1979" t="str">
        <f>A1978</f>
        <v>GUID-4EF22A0E-CC6D-40FA-9F3A-3C4FDB97DBB2</v>
      </c>
      <c r="B1979" t="str">
        <f>B1978</f>
        <v>New Feature wizard</v>
      </c>
      <c r="C1979" t="s">
        <v>67</v>
      </c>
      <c r="D1979" t="s">
        <v>1938</v>
      </c>
      <c r="E1979" t="s">
        <v>1947</v>
      </c>
    </row>
    <row r="1980" spans="1:5" x14ac:dyDescent="0.25">
      <c r="A1980" s="3" t="s">
        <v>1949</v>
      </c>
      <c r="B1980" t="s">
        <v>1950</v>
      </c>
    </row>
    <row r="1981" spans="1:5" x14ac:dyDescent="0.25">
      <c r="A1981" t="str">
        <f t="shared" ref="A1981:A1986" si="538">A1980</f>
        <v>GUID-579C5EF0-9833-49A2-B14B-DC413F8288F0</v>
      </c>
      <c r="B1981" t="str">
        <f t="shared" ref="B1981:B1986" si="539">B1980</f>
        <v>Feature Properties dialog</v>
      </c>
      <c r="C1981" t="s">
        <v>67</v>
      </c>
      <c r="D1981" t="s">
        <v>1938</v>
      </c>
      <c r="E1981" t="s">
        <v>1951</v>
      </c>
    </row>
    <row r="1982" spans="1:5" x14ac:dyDescent="0.25">
      <c r="A1982" t="str">
        <f t="shared" si="538"/>
        <v>GUID-579C5EF0-9833-49A2-B14B-DC413F8288F0</v>
      </c>
      <c r="B1982" t="str">
        <f t="shared" si="539"/>
        <v>Feature Properties dialog</v>
      </c>
      <c r="C1982" t="s">
        <v>67</v>
      </c>
      <c r="E1982" t="s">
        <v>1952</v>
      </c>
    </row>
    <row r="1983" spans="1:5" x14ac:dyDescent="0.25">
      <c r="A1983" t="str">
        <f t="shared" si="538"/>
        <v>GUID-579C5EF0-9833-49A2-B14B-DC413F8288F0</v>
      </c>
      <c r="B1983" t="str">
        <f t="shared" si="539"/>
        <v>Feature Properties dialog</v>
      </c>
      <c r="C1983" t="s">
        <v>67</v>
      </c>
      <c r="E1983" t="s">
        <v>1953</v>
      </c>
    </row>
    <row r="1984" spans="1:5" x14ac:dyDescent="0.25">
      <c r="A1984" t="str">
        <f t="shared" si="538"/>
        <v>GUID-579C5EF0-9833-49A2-B14B-DC413F8288F0</v>
      </c>
      <c r="B1984" t="str">
        <f t="shared" si="539"/>
        <v>Feature Properties dialog</v>
      </c>
      <c r="C1984" t="s">
        <v>67</v>
      </c>
      <c r="E1984" t="s">
        <v>1954</v>
      </c>
    </row>
    <row r="1985" spans="1:5" x14ac:dyDescent="0.25">
      <c r="A1985" t="str">
        <f t="shared" si="538"/>
        <v>GUID-579C5EF0-9833-49A2-B14B-DC413F8288F0</v>
      </c>
      <c r="B1985" t="str">
        <f t="shared" si="539"/>
        <v>Feature Properties dialog</v>
      </c>
      <c r="C1985" t="s">
        <v>67</v>
      </c>
      <c r="E1985" t="s">
        <v>1955</v>
      </c>
    </row>
    <row r="1986" spans="1:5" x14ac:dyDescent="0.25">
      <c r="A1986" t="str">
        <f t="shared" si="538"/>
        <v>GUID-579C5EF0-9833-49A2-B14B-DC413F8288F0</v>
      </c>
      <c r="B1986" t="str">
        <f t="shared" si="539"/>
        <v>Feature Properties dialog</v>
      </c>
      <c r="C1986" t="s">
        <v>67</v>
      </c>
      <c r="E1986" t="s">
        <v>1947</v>
      </c>
    </row>
    <row r="1987" spans="1:5" x14ac:dyDescent="0.25">
      <c r="A1987" s="3" t="s">
        <v>1956</v>
      </c>
      <c r="B1987" t="s">
        <v>1957</v>
      </c>
    </row>
    <row r="1988" spans="1:5" x14ac:dyDescent="0.25">
      <c r="A1988" t="str">
        <f t="shared" ref="A1988:A1993" si="540">A1987</f>
        <v>GUID-2FC5B322-08D9-4686-B174-030A820FDE1F</v>
      </c>
      <c r="B1988" t="str">
        <f t="shared" ref="B1988:B1993" si="541">B1987</f>
        <v>Drilling feature attributes</v>
      </c>
      <c r="C1988" t="s">
        <v>67</v>
      </c>
      <c r="D1988" t="s">
        <v>1950</v>
      </c>
      <c r="E1988" t="s">
        <v>1958</v>
      </c>
    </row>
    <row r="1989" spans="1:5" x14ac:dyDescent="0.25">
      <c r="A1989" t="str">
        <f t="shared" si="540"/>
        <v>GUID-2FC5B322-08D9-4686-B174-030A820FDE1F</v>
      </c>
      <c r="B1989" t="str">
        <f t="shared" si="541"/>
        <v>Drilling feature attributes</v>
      </c>
      <c r="C1989" t="s">
        <v>67</v>
      </c>
      <c r="E1989" t="s">
        <v>1959</v>
      </c>
    </row>
    <row r="1990" spans="1:5" x14ac:dyDescent="0.25">
      <c r="A1990" t="str">
        <f t="shared" si="540"/>
        <v>GUID-2FC5B322-08D9-4686-B174-030A820FDE1F</v>
      </c>
      <c r="B1990" t="str">
        <f t="shared" si="541"/>
        <v>Drilling feature attributes</v>
      </c>
      <c r="C1990" t="s">
        <v>67</v>
      </c>
      <c r="E1990" t="s">
        <v>1960</v>
      </c>
    </row>
    <row r="1991" spans="1:5" x14ac:dyDescent="0.25">
      <c r="A1991" t="str">
        <f t="shared" si="540"/>
        <v>GUID-2FC5B322-08D9-4686-B174-030A820FDE1F</v>
      </c>
      <c r="B1991" t="str">
        <f t="shared" si="541"/>
        <v>Drilling feature attributes</v>
      </c>
      <c r="C1991" t="s">
        <v>67</v>
      </c>
      <c r="E1991" t="s">
        <v>1961</v>
      </c>
    </row>
    <row r="1992" spans="1:5" x14ac:dyDescent="0.25">
      <c r="A1992" t="str">
        <f t="shared" si="540"/>
        <v>GUID-2FC5B322-08D9-4686-B174-030A820FDE1F</v>
      </c>
      <c r="B1992" t="str">
        <f t="shared" si="541"/>
        <v>Drilling feature attributes</v>
      </c>
      <c r="C1992" t="s">
        <v>67</v>
      </c>
      <c r="E1992" t="s">
        <v>945</v>
      </c>
    </row>
    <row r="1993" spans="1:5" x14ac:dyDescent="0.25">
      <c r="A1993" t="str">
        <f t="shared" si="540"/>
        <v>GUID-2FC5B322-08D9-4686-B174-030A820FDE1F</v>
      </c>
      <c r="B1993" t="str">
        <f t="shared" si="541"/>
        <v>Drilling feature attributes</v>
      </c>
      <c r="C1993" t="s">
        <v>67</v>
      </c>
      <c r="E1993" t="s">
        <v>1940</v>
      </c>
    </row>
    <row r="1994" spans="1:5" x14ac:dyDescent="0.25">
      <c r="A1994" s="3" t="s">
        <v>1962</v>
      </c>
      <c r="B1994" t="s">
        <v>1963</v>
      </c>
    </row>
    <row r="1995" spans="1:5" x14ac:dyDescent="0.25">
      <c r="A1995" t="str">
        <f t="shared" ref="A1995:A1998" si="542">A1994</f>
        <v>GUID-58DB3A42-0CCF-40DC-B691-CD8F432E1CAB</v>
      </c>
      <c r="B1995" t="str">
        <f t="shared" ref="B1995:B1998" si="543">B1994</f>
        <v>Dimensions tab (Drilling)</v>
      </c>
      <c r="C1995" t="s">
        <v>67</v>
      </c>
      <c r="D1995" t="s">
        <v>1964</v>
      </c>
      <c r="E1995" t="s">
        <v>1965</v>
      </c>
    </row>
    <row r="1996" spans="1:5" x14ac:dyDescent="0.25">
      <c r="A1996" t="str">
        <f t="shared" si="542"/>
        <v>GUID-58DB3A42-0CCF-40DC-B691-CD8F432E1CAB</v>
      </c>
      <c r="B1996" t="str">
        <f t="shared" si="543"/>
        <v>Dimensions tab (Drilling)</v>
      </c>
      <c r="C1996" t="s">
        <v>67</v>
      </c>
      <c r="D1996" t="s">
        <v>1966</v>
      </c>
      <c r="E1996" t="s">
        <v>813</v>
      </c>
    </row>
    <row r="1997" spans="1:5" x14ac:dyDescent="0.25">
      <c r="A1997" t="str">
        <f t="shared" si="542"/>
        <v>GUID-58DB3A42-0CCF-40DC-B691-CD8F432E1CAB</v>
      </c>
      <c r="B1997" t="str">
        <f t="shared" si="543"/>
        <v>Dimensions tab (Drilling)</v>
      </c>
      <c r="C1997" t="s">
        <v>67</v>
      </c>
      <c r="D1997" t="s">
        <v>1957</v>
      </c>
      <c r="E1997" t="s">
        <v>1965</v>
      </c>
    </row>
    <row r="1998" spans="1:5" x14ac:dyDescent="0.25">
      <c r="A1998" t="str">
        <f t="shared" si="542"/>
        <v>GUID-58DB3A42-0CCF-40DC-B691-CD8F432E1CAB</v>
      </c>
      <c r="B1998" t="str">
        <f t="shared" si="543"/>
        <v>Dimensions tab (Drilling)</v>
      </c>
      <c r="C1998" t="s">
        <v>67</v>
      </c>
      <c r="E1998" t="s">
        <v>1951</v>
      </c>
    </row>
    <row r="1999" spans="1:5" x14ac:dyDescent="0.25">
      <c r="A1999" s="3" t="s">
        <v>1967</v>
      </c>
      <c r="B1999" t="s">
        <v>1968</v>
      </c>
    </row>
    <row r="2000" spans="1:5" x14ac:dyDescent="0.25">
      <c r="A2000" t="str">
        <f t="shared" ref="A2000:A2001" si="544">A1999</f>
        <v>GUID-9828B3A2-6BC6-42F3-80A4-1C999AEF8F6A</v>
      </c>
      <c r="B2000" t="str">
        <f t="shared" ref="B2000:B2001" si="545">B1999</f>
        <v>Cut feature using Y Axis coordinates</v>
      </c>
      <c r="C2000" t="s">
        <v>67</v>
      </c>
      <c r="D2000" t="s">
        <v>1963</v>
      </c>
      <c r="E2000" t="s">
        <v>1958</v>
      </c>
    </row>
    <row r="2001" spans="1:5" x14ac:dyDescent="0.25">
      <c r="A2001" t="str">
        <f t="shared" si="544"/>
        <v>GUID-9828B3A2-6BC6-42F3-80A4-1C999AEF8F6A</v>
      </c>
      <c r="B2001" t="str">
        <f t="shared" si="545"/>
        <v>Cut feature using Y Axis coordinates</v>
      </c>
      <c r="C2001" t="s">
        <v>67</v>
      </c>
      <c r="D2001" t="s">
        <v>1969</v>
      </c>
      <c r="E2001" t="s">
        <v>1970</v>
      </c>
    </row>
    <row r="2002" spans="1:5" x14ac:dyDescent="0.25">
      <c r="A2002" s="3" t="s">
        <v>1971</v>
      </c>
      <c r="B2002" t="s">
        <v>1972</v>
      </c>
    </row>
    <row r="2003" spans="1:5" x14ac:dyDescent="0.25">
      <c r="A2003" t="str">
        <f t="shared" ref="A2003:A2004" si="546">A2002</f>
        <v>GUID-8A481D06-EB63-4CC1-839C-B33C735FD9A7</v>
      </c>
      <c r="B2003" t="str">
        <f t="shared" ref="B2003:B2004" si="547">B2002</f>
        <v>Location tab (Hole)</v>
      </c>
      <c r="C2003" t="s">
        <v>67</v>
      </c>
      <c r="D2003" t="s">
        <v>1973</v>
      </c>
      <c r="E2003" t="s">
        <v>1951</v>
      </c>
    </row>
    <row r="2004" spans="1:5" x14ac:dyDescent="0.25">
      <c r="A2004" t="str">
        <f t="shared" si="546"/>
        <v>GUID-8A481D06-EB63-4CC1-839C-B33C735FD9A7</v>
      </c>
      <c r="B2004" t="str">
        <f t="shared" si="547"/>
        <v>Location tab (Hole)</v>
      </c>
      <c r="C2004" t="s">
        <v>67</v>
      </c>
      <c r="D2004" t="s">
        <v>1957</v>
      </c>
      <c r="E2004" t="s">
        <v>1951</v>
      </c>
    </row>
    <row r="2005" spans="1:5" x14ac:dyDescent="0.25">
      <c r="A2005" s="3" t="s">
        <v>1974</v>
      </c>
      <c r="B2005" t="s">
        <v>1975</v>
      </c>
    </row>
    <row r="2006" spans="1:5" x14ac:dyDescent="0.25">
      <c r="A2006" t="str">
        <f t="shared" ref="A2006:A2015" si="548">A2005</f>
        <v>GUID-A932DBE9-9290-43C5-82D8-49BD10924A8D</v>
      </c>
      <c r="B2006" t="str">
        <f t="shared" ref="B2006:B2015" si="549">B2005</f>
        <v>Strategy tab (Drilling)</v>
      </c>
      <c r="C2006" t="s">
        <v>67</v>
      </c>
      <c r="D2006" t="e">
        <f>- by default, a tool retracts to t</f>
        <v>#NAME?</v>
      </c>
      <c r="E2006" t="s">
        <v>1976</v>
      </c>
    </row>
    <row r="2007" spans="1:5" x14ac:dyDescent="0.25">
      <c r="A2007" t="str">
        <f t="shared" si="548"/>
        <v>GUID-A932DBE9-9290-43C5-82D8-49BD10924A8D</v>
      </c>
      <c r="B2007" t="str">
        <f t="shared" si="549"/>
        <v>Strategy tab (Drilling)</v>
      </c>
      <c r="C2007" t="s">
        <v>67</v>
      </c>
      <c r="D2007" t="s">
        <v>1977</v>
      </c>
      <c r="E2007" t="s">
        <v>902</v>
      </c>
    </row>
    <row r="2008" spans="1:5" x14ac:dyDescent="0.25">
      <c r="A2008" t="str">
        <f t="shared" si="548"/>
        <v>GUID-A932DBE9-9290-43C5-82D8-49BD10924A8D</v>
      </c>
      <c r="B2008" t="str">
        <f t="shared" si="549"/>
        <v>Strategy tab (Drilling)</v>
      </c>
      <c r="C2008" t="s">
        <v>67</v>
      </c>
      <c r="D2008" t="s">
        <v>1978</v>
      </c>
      <c r="E2008" t="s">
        <v>925</v>
      </c>
    </row>
    <row r="2009" spans="1:5" x14ac:dyDescent="0.25">
      <c r="A2009" t="str">
        <f t="shared" si="548"/>
        <v>GUID-A932DBE9-9290-43C5-82D8-49BD10924A8D</v>
      </c>
      <c r="B2009" t="str">
        <f t="shared" si="549"/>
        <v>Strategy tab (Drilling)</v>
      </c>
      <c r="C2009" t="s">
        <v>67</v>
      </c>
      <c r="D2009" t="e">
        <f>- Enable this option to add a spot drill operation to the Hole feature.</f>
        <v>#NAME?</v>
      </c>
      <c r="E2009" t="s">
        <v>1979</v>
      </c>
    </row>
    <row r="2010" spans="1:5" x14ac:dyDescent="0.25">
      <c r="A2010" t="str">
        <f t="shared" si="548"/>
        <v>GUID-A932DBE9-9290-43C5-82D8-49BD10924A8D</v>
      </c>
      <c r="B2010" t="str">
        <f t="shared" si="549"/>
        <v>Strategy tab (Drilling)</v>
      </c>
      <c r="C2010" t="s">
        <v>67</v>
      </c>
      <c r="D2010" t="e">
        <f>- Enable this option to add a pilot drill operation to the Hole feature.</f>
        <v>#NAME?</v>
      </c>
      <c r="E2010" t="s">
        <v>1980</v>
      </c>
    </row>
    <row r="2011" spans="1:5" x14ac:dyDescent="0.25">
      <c r="A2011" t="str">
        <f t="shared" si="548"/>
        <v>GUID-A932DBE9-9290-43C5-82D8-49BD10924A8D</v>
      </c>
      <c r="B2011" t="str">
        <f t="shared" si="549"/>
        <v>Strategy tab (Drilling)</v>
      </c>
      <c r="C2011" t="s">
        <v>67</v>
      </c>
      <c r="D2011" t="s">
        <v>1957</v>
      </c>
      <c r="E2011" t="s">
        <v>1976</v>
      </c>
    </row>
    <row r="2012" spans="1:5" x14ac:dyDescent="0.25">
      <c r="A2012" t="str">
        <f t="shared" si="548"/>
        <v>GUID-A932DBE9-9290-43C5-82D8-49BD10924A8D</v>
      </c>
      <c r="B2012" t="str">
        <f t="shared" si="549"/>
        <v>Strategy tab (Drilling)</v>
      </c>
      <c r="C2012" t="s">
        <v>67</v>
      </c>
      <c r="E2012" t="s">
        <v>1981</v>
      </c>
    </row>
    <row r="2013" spans="1:5" x14ac:dyDescent="0.25">
      <c r="A2013" t="str">
        <f t="shared" si="548"/>
        <v>GUID-A932DBE9-9290-43C5-82D8-49BD10924A8D</v>
      </c>
      <c r="B2013" t="str">
        <f t="shared" si="549"/>
        <v>Strategy tab (Drilling)</v>
      </c>
      <c r="C2013" t="s">
        <v>67</v>
      </c>
      <c r="E2013" t="s">
        <v>1980</v>
      </c>
    </row>
    <row r="2014" spans="1:5" x14ac:dyDescent="0.25">
      <c r="A2014" t="str">
        <f t="shared" si="548"/>
        <v>GUID-A932DBE9-9290-43C5-82D8-49BD10924A8D</v>
      </c>
      <c r="B2014" t="str">
        <f t="shared" si="549"/>
        <v>Strategy tab (Drilling)</v>
      </c>
      <c r="C2014" t="s">
        <v>67</v>
      </c>
      <c r="E2014" t="s">
        <v>1979</v>
      </c>
    </row>
    <row r="2015" spans="1:5" x14ac:dyDescent="0.25">
      <c r="A2015" t="str">
        <f t="shared" si="548"/>
        <v>GUID-A932DBE9-9290-43C5-82D8-49BD10924A8D</v>
      </c>
      <c r="B2015" t="str">
        <f t="shared" si="549"/>
        <v>Strategy tab (Drilling)</v>
      </c>
      <c r="C2015" t="s">
        <v>67</v>
      </c>
      <c r="E2015" t="s">
        <v>1951</v>
      </c>
    </row>
    <row r="2016" spans="1:5" x14ac:dyDescent="0.25">
      <c r="A2016" s="3" t="s">
        <v>1982</v>
      </c>
      <c r="B2016" t="s">
        <v>1983</v>
      </c>
    </row>
    <row r="2017" spans="1:5" x14ac:dyDescent="0.25">
      <c r="A2017" t="str">
        <f t="shared" ref="A2017:A2020" si="550">A2016</f>
        <v>GUID-D291EB18-4750-4501-85CB-026F5FA07E78</v>
      </c>
      <c r="B2017" t="str">
        <f t="shared" ref="B2017:B2020" si="551">B2016</f>
        <v>Combine with similar holes into canned cycle</v>
      </c>
      <c r="C2017" t="s">
        <v>67</v>
      </c>
      <c r="D2017" t="s">
        <v>1984</v>
      </c>
      <c r="E2017" t="s">
        <v>1985</v>
      </c>
    </row>
    <row r="2018" spans="1:5" x14ac:dyDescent="0.25">
      <c r="A2018" t="str">
        <f t="shared" si="550"/>
        <v>GUID-D291EB18-4750-4501-85CB-026F5FA07E78</v>
      </c>
      <c r="B2018" t="str">
        <f t="shared" si="551"/>
        <v>Combine with similar holes into canned cycle</v>
      </c>
      <c r="C2018" t="s">
        <v>67</v>
      </c>
      <c r="D2018" t="s">
        <v>1986</v>
      </c>
      <c r="E2018" t="s">
        <v>1985</v>
      </c>
    </row>
    <row r="2019" spans="1:5" x14ac:dyDescent="0.25">
      <c r="A2019" t="str">
        <f t="shared" si="550"/>
        <v>GUID-D291EB18-4750-4501-85CB-026F5FA07E78</v>
      </c>
      <c r="B2019" t="str">
        <f t="shared" si="551"/>
        <v>Combine with similar holes into canned cycle</v>
      </c>
      <c r="C2019" t="s">
        <v>67</v>
      </c>
      <c r="D2019" t="s">
        <v>1975</v>
      </c>
      <c r="E2019" t="s">
        <v>1960</v>
      </c>
    </row>
    <row r="2020" spans="1:5" x14ac:dyDescent="0.25">
      <c r="A2020" t="str">
        <f t="shared" si="550"/>
        <v>GUID-D291EB18-4750-4501-85CB-026F5FA07E78</v>
      </c>
      <c r="B2020" t="str">
        <f t="shared" si="551"/>
        <v>Combine with similar holes into canned cycle</v>
      </c>
      <c r="C2020" t="s">
        <v>67</v>
      </c>
      <c r="D2020" t="s">
        <v>1987</v>
      </c>
      <c r="E2020" t="s">
        <v>1988</v>
      </c>
    </row>
    <row r="2021" spans="1:5" x14ac:dyDescent="0.25">
      <c r="A2021" s="3" t="s">
        <v>1989</v>
      </c>
      <c r="B2021" t="s">
        <v>1990</v>
      </c>
    </row>
    <row r="2022" spans="1:5" x14ac:dyDescent="0.25">
      <c r="A2022" t="str">
        <f t="shared" ref="A2022:A2025" si="552">A2021</f>
        <v>GUID-CB77CB6C-3C2C-453B-96D3-A2DB084C3275</v>
      </c>
      <c r="B2022" t="str">
        <f t="shared" ref="B2022:B2025" si="553">B2021</f>
        <v>Drill/Mill Options (feature level)</v>
      </c>
      <c r="C2022" t="s">
        <v>67</v>
      </c>
      <c r="D2022" t="s">
        <v>1929</v>
      </c>
      <c r="E2022" t="s">
        <v>1960</v>
      </c>
    </row>
    <row r="2023" spans="1:5" x14ac:dyDescent="0.25">
      <c r="A2023" t="str">
        <f t="shared" si="552"/>
        <v>GUID-CB77CB6C-3C2C-453B-96D3-A2DB084C3275</v>
      </c>
      <c r="B2023" t="str">
        <f t="shared" si="553"/>
        <v>Drill/Mill Options (feature level)</v>
      </c>
      <c r="C2023" t="s">
        <v>67</v>
      </c>
      <c r="D2023" t="e">
        <f>- Select this option to add a spot drill operation to the Hole feature.</f>
        <v>#NAME?</v>
      </c>
      <c r="E2023" t="s">
        <v>1979</v>
      </c>
    </row>
    <row r="2024" spans="1:5" x14ac:dyDescent="0.25">
      <c r="A2024" t="str">
        <f t="shared" si="552"/>
        <v>GUID-CB77CB6C-3C2C-453B-96D3-A2DB084C3275</v>
      </c>
      <c r="B2024" t="str">
        <f t="shared" si="553"/>
        <v>Drill/Mill Options (feature level)</v>
      </c>
      <c r="C2024" t="s">
        <v>67</v>
      </c>
      <c r="D2024" t="s">
        <v>1991</v>
      </c>
      <c r="E2024" t="s">
        <v>1992</v>
      </c>
    </row>
    <row r="2025" spans="1:5" x14ac:dyDescent="0.25">
      <c r="A2025" t="str">
        <f t="shared" si="552"/>
        <v>GUID-CB77CB6C-3C2C-453B-96D3-A2DB084C3275</v>
      </c>
      <c r="B2025" t="str">
        <f t="shared" si="553"/>
        <v>Drill/Mill Options (feature level)</v>
      </c>
      <c r="C2025" t="s">
        <v>67</v>
      </c>
      <c r="D2025" t="s">
        <v>1975</v>
      </c>
      <c r="E2025" t="s">
        <v>1960</v>
      </c>
    </row>
    <row r="2026" spans="1:5" x14ac:dyDescent="0.25">
      <c r="A2026" s="3" t="s">
        <v>1993</v>
      </c>
      <c r="B2026" t="s">
        <v>1994</v>
      </c>
    </row>
    <row r="2027" spans="1:5" x14ac:dyDescent="0.25">
      <c r="A2027" t="str">
        <f>A2026</f>
        <v>GUID-5FA77C36-6266-4F92-BC40-ACCD0B125E97</v>
      </c>
      <c r="B2027" t="str">
        <f>B2026</f>
        <v>Pilot Drill</v>
      </c>
      <c r="C2027" t="s">
        <v>67</v>
      </c>
      <c r="D2027" t="s">
        <v>1975</v>
      </c>
      <c r="E2027" t="s">
        <v>1960</v>
      </c>
    </row>
    <row r="2028" spans="1:5" x14ac:dyDescent="0.25">
      <c r="A2028" s="3" t="s">
        <v>1995</v>
      </c>
      <c r="B2028" t="s">
        <v>1996</v>
      </c>
    </row>
    <row r="2029" spans="1:5" x14ac:dyDescent="0.25">
      <c r="A2029" t="str">
        <f>A2028</f>
        <v>GUID-38000735-B846-4849-9F55-8C970FAAC049</v>
      </c>
      <c r="B2029" t="str">
        <f>B2028</f>
        <v>Spot Drill</v>
      </c>
      <c r="C2029" t="s">
        <v>67</v>
      </c>
      <c r="D2029" t="s">
        <v>1975</v>
      </c>
      <c r="E2029" t="s">
        <v>1960</v>
      </c>
    </row>
    <row r="2030" spans="1:5" x14ac:dyDescent="0.25">
      <c r="A2030" s="3" t="s">
        <v>1997</v>
      </c>
      <c r="B2030" t="s">
        <v>1998</v>
      </c>
    </row>
    <row r="2031" spans="1:5" x14ac:dyDescent="0.25">
      <c r="A2031" t="str">
        <f t="shared" ref="A2031:A2033" si="554">A2030</f>
        <v>GUID-298D2711-9114-4FA6-9C65-CB3AF7258CA2</v>
      </c>
      <c r="B2031" t="str">
        <f t="shared" ref="B2031:B2033" si="555">B2030</f>
        <v>Cycle tab</v>
      </c>
      <c r="C2031" t="s">
        <v>67</v>
      </c>
      <c r="D2031" t="s">
        <v>1973</v>
      </c>
      <c r="E2031" t="s">
        <v>1951</v>
      </c>
    </row>
    <row r="2032" spans="1:5" x14ac:dyDescent="0.25">
      <c r="A2032" t="str">
        <f t="shared" si="554"/>
        <v>GUID-298D2711-9114-4FA6-9C65-CB3AF7258CA2</v>
      </c>
      <c r="B2032" t="str">
        <f t="shared" si="555"/>
        <v>Cycle tab</v>
      </c>
      <c r="C2032" t="s">
        <v>67</v>
      </c>
      <c r="D2032" t="s">
        <v>1999</v>
      </c>
      <c r="E2032" t="s">
        <v>2000</v>
      </c>
    </row>
    <row r="2033" spans="1:5" x14ac:dyDescent="0.25">
      <c r="A2033" t="str">
        <f t="shared" si="554"/>
        <v>GUID-298D2711-9114-4FA6-9C65-CB3AF7258CA2</v>
      </c>
      <c r="B2033" t="str">
        <f t="shared" si="555"/>
        <v>Cycle tab</v>
      </c>
      <c r="C2033" t="s">
        <v>67</v>
      </c>
      <c r="D2033" t="s">
        <v>1957</v>
      </c>
      <c r="E2033" t="s">
        <v>1951</v>
      </c>
    </row>
    <row r="2034" spans="1:5" x14ac:dyDescent="0.25">
      <c r="A2034" s="3" t="s">
        <v>2001</v>
      </c>
      <c r="B2034" t="s">
        <v>944</v>
      </c>
    </row>
    <row r="2035" spans="1:5" x14ac:dyDescent="0.25">
      <c r="A2035" t="str">
        <f t="shared" ref="A2035:A2039" si="556">A2034</f>
        <v>GUID-90EFDBD0-6E59-406E-AFD5-D12F53B353AC</v>
      </c>
      <c r="B2035" t="str">
        <f t="shared" ref="B2035:B2039" si="557">B2034</f>
        <v>Drilling tab</v>
      </c>
      <c r="C2035" t="s">
        <v>67</v>
      </c>
      <c r="D2035" t="s">
        <v>726</v>
      </c>
      <c r="E2035" t="s">
        <v>727</v>
      </c>
    </row>
    <row r="2036" spans="1:5" x14ac:dyDescent="0.25">
      <c r="A2036" t="str">
        <f t="shared" si="556"/>
        <v>GUID-90EFDBD0-6E59-406E-AFD5-D12F53B353AC</v>
      </c>
      <c r="B2036" t="str">
        <f t="shared" si="557"/>
        <v>Drilling tab</v>
      </c>
      <c r="C2036" t="s">
        <v>67</v>
      </c>
      <c r="D2036" t="s">
        <v>724</v>
      </c>
      <c r="E2036" t="s">
        <v>725</v>
      </c>
    </row>
    <row r="2037" spans="1:5" x14ac:dyDescent="0.25">
      <c r="A2037" t="str">
        <f t="shared" si="556"/>
        <v>GUID-90EFDBD0-6E59-406E-AFD5-D12F53B353AC</v>
      </c>
      <c r="B2037" t="str">
        <f t="shared" si="557"/>
        <v>Drilling tab</v>
      </c>
      <c r="C2037" t="s">
        <v>67</v>
      </c>
      <c r="D2037" t="s">
        <v>2002</v>
      </c>
      <c r="E2037" t="s">
        <v>817</v>
      </c>
    </row>
    <row r="2038" spans="1:5" x14ac:dyDescent="0.25">
      <c r="A2038" t="str">
        <f t="shared" si="556"/>
        <v>GUID-90EFDBD0-6E59-406E-AFD5-D12F53B353AC</v>
      </c>
      <c r="B2038" t="str">
        <f t="shared" si="557"/>
        <v>Drilling tab</v>
      </c>
      <c r="C2038" t="s">
        <v>67</v>
      </c>
      <c r="D2038" t="s">
        <v>1957</v>
      </c>
      <c r="E2038" t="s">
        <v>817</v>
      </c>
    </row>
    <row r="2039" spans="1:5" x14ac:dyDescent="0.25">
      <c r="A2039" t="str">
        <f t="shared" si="556"/>
        <v>GUID-90EFDBD0-6E59-406E-AFD5-D12F53B353AC</v>
      </c>
      <c r="B2039" t="str">
        <f t="shared" si="557"/>
        <v>Drilling tab</v>
      </c>
      <c r="C2039" t="s">
        <v>67</v>
      </c>
      <c r="E2039" t="s">
        <v>1951</v>
      </c>
    </row>
    <row r="2040" spans="1:5" x14ac:dyDescent="0.25">
      <c r="A2040" s="3" t="s">
        <v>941</v>
      </c>
      <c r="B2040" t="s">
        <v>942</v>
      </c>
    </row>
    <row r="2041" spans="1:5" x14ac:dyDescent="0.25">
      <c r="A2041" t="str">
        <f t="shared" ref="A2041:A2044" si="558">A2040</f>
        <v>GUID-F7BA8040-9CE5-4C30-B6E0-E6B5C6D2AA64</v>
      </c>
      <c r="B2041" t="str">
        <f t="shared" ref="B2041:B2044" si="559">B2040</f>
        <v>Orientation angle</v>
      </c>
      <c r="C2041" t="s">
        <v>67</v>
      </c>
      <c r="D2041" t="s">
        <v>943</v>
      </c>
      <c r="E2041" t="s">
        <v>727</v>
      </c>
    </row>
    <row r="2042" spans="1:5" x14ac:dyDescent="0.25">
      <c r="A2042" t="str">
        <f t="shared" si="558"/>
        <v>GUID-F7BA8040-9CE5-4C30-B6E0-E6B5C6D2AA64</v>
      </c>
      <c r="B2042" t="str">
        <f t="shared" si="559"/>
        <v>Orientation angle</v>
      </c>
      <c r="C2042" t="s">
        <v>67</v>
      </c>
      <c r="D2042" t="s">
        <v>807</v>
      </c>
      <c r="E2042" t="s">
        <v>782</v>
      </c>
    </row>
    <row r="2043" spans="1:5" x14ac:dyDescent="0.25">
      <c r="A2043" t="str">
        <f t="shared" si="558"/>
        <v>GUID-F7BA8040-9CE5-4C30-B6E0-E6B5C6D2AA64</v>
      </c>
      <c r="B2043" t="str">
        <f t="shared" si="559"/>
        <v>Orientation angle</v>
      </c>
      <c r="C2043" t="s">
        <v>67</v>
      </c>
      <c r="D2043" t="s">
        <v>944</v>
      </c>
      <c r="E2043" t="s">
        <v>945</v>
      </c>
    </row>
    <row r="2044" spans="1:5" x14ac:dyDescent="0.25">
      <c r="A2044" t="str">
        <f t="shared" si="558"/>
        <v>GUID-F7BA8040-9CE5-4C30-B6E0-E6B5C6D2AA64</v>
      </c>
      <c r="B2044" t="str">
        <f t="shared" si="559"/>
        <v>Orientation angle</v>
      </c>
      <c r="C2044" t="s">
        <v>67</v>
      </c>
      <c r="D2044" t="s">
        <v>946</v>
      </c>
      <c r="E2044" t="s">
        <v>925</v>
      </c>
    </row>
    <row r="2045" spans="1:5" x14ac:dyDescent="0.25">
      <c r="A2045" s="3" t="s">
        <v>2003</v>
      </c>
      <c r="B2045" t="s">
        <v>2004</v>
      </c>
    </row>
    <row r="2046" spans="1:5" x14ac:dyDescent="0.25">
      <c r="A2046" t="str">
        <f t="shared" ref="A2046:A2061" si="560">A2045</f>
        <v>GUID-F4E5FE15-996A-48F9-8400-B514F9D4387A</v>
      </c>
      <c r="B2046" t="str">
        <f t="shared" ref="B2046:B2061" si="561">B2045</f>
        <v>Milling feature attributes</v>
      </c>
      <c r="C2046" t="s">
        <v>67</v>
      </c>
      <c r="D2046" t="s">
        <v>1950</v>
      </c>
      <c r="E2046" t="s">
        <v>2005</v>
      </c>
    </row>
    <row r="2047" spans="1:5" x14ac:dyDescent="0.25">
      <c r="A2047" t="str">
        <f t="shared" si="560"/>
        <v>GUID-F4E5FE15-996A-48F9-8400-B514F9D4387A</v>
      </c>
      <c r="B2047" t="str">
        <f t="shared" si="561"/>
        <v>Milling feature attributes</v>
      </c>
      <c r="C2047" t="s">
        <v>67</v>
      </c>
      <c r="E2047" t="s">
        <v>2006</v>
      </c>
    </row>
    <row r="2048" spans="1:5" x14ac:dyDescent="0.25">
      <c r="A2048" t="str">
        <f t="shared" si="560"/>
        <v>GUID-F4E5FE15-996A-48F9-8400-B514F9D4387A</v>
      </c>
      <c r="B2048" t="str">
        <f t="shared" si="561"/>
        <v>Milling feature attributes</v>
      </c>
      <c r="C2048" t="s">
        <v>67</v>
      </c>
      <c r="E2048" t="s">
        <v>1930</v>
      </c>
    </row>
    <row r="2049" spans="1:5" x14ac:dyDescent="0.25">
      <c r="A2049" t="str">
        <f t="shared" si="560"/>
        <v>GUID-F4E5FE15-996A-48F9-8400-B514F9D4387A</v>
      </c>
      <c r="B2049" t="str">
        <f t="shared" si="561"/>
        <v>Milling feature attributes</v>
      </c>
      <c r="C2049" t="s">
        <v>67</v>
      </c>
      <c r="E2049" t="s">
        <v>2007</v>
      </c>
    </row>
    <row r="2050" spans="1:5" x14ac:dyDescent="0.25">
      <c r="A2050" t="str">
        <f t="shared" si="560"/>
        <v>GUID-F4E5FE15-996A-48F9-8400-B514F9D4387A</v>
      </c>
      <c r="B2050" t="str">
        <f t="shared" si="561"/>
        <v>Milling feature attributes</v>
      </c>
      <c r="C2050" t="s">
        <v>67</v>
      </c>
      <c r="E2050" t="s">
        <v>2008</v>
      </c>
    </row>
    <row r="2051" spans="1:5" x14ac:dyDescent="0.25">
      <c r="A2051" t="str">
        <f t="shared" si="560"/>
        <v>GUID-F4E5FE15-996A-48F9-8400-B514F9D4387A</v>
      </c>
      <c r="B2051" t="str">
        <f t="shared" si="561"/>
        <v>Milling feature attributes</v>
      </c>
      <c r="C2051" t="s">
        <v>67</v>
      </c>
      <c r="E2051" t="s">
        <v>2009</v>
      </c>
    </row>
    <row r="2052" spans="1:5" x14ac:dyDescent="0.25">
      <c r="A2052" t="str">
        <f t="shared" si="560"/>
        <v>GUID-F4E5FE15-996A-48F9-8400-B514F9D4387A</v>
      </c>
      <c r="B2052" t="str">
        <f t="shared" si="561"/>
        <v>Milling feature attributes</v>
      </c>
      <c r="C2052" t="s">
        <v>67</v>
      </c>
      <c r="E2052" t="s">
        <v>2010</v>
      </c>
    </row>
    <row r="2053" spans="1:5" x14ac:dyDescent="0.25">
      <c r="A2053" t="str">
        <f t="shared" si="560"/>
        <v>GUID-F4E5FE15-996A-48F9-8400-B514F9D4387A</v>
      </c>
      <c r="B2053" t="str">
        <f t="shared" si="561"/>
        <v>Milling feature attributes</v>
      </c>
      <c r="C2053" t="s">
        <v>67</v>
      </c>
      <c r="E2053" t="s">
        <v>2011</v>
      </c>
    </row>
    <row r="2054" spans="1:5" x14ac:dyDescent="0.25">
      <c r="A2054" t="str">
        <f t="shared" si="560"/>
        <v>GUID-F4E5FE15-996A-48F9-8400-B514F9D4387A</v>
      </c>
      <c r="B2054" t="str">
        <f t="shared" si="561"/>
        <v>Milling feature attributes</v>
      </c>
      <c r="C2054" t="s">
        <v>67</v>
      </c>
      <c r="E2054" t="s">
        <v>2012</v>
      </c>
    </row>
    <row r="2055" spans="1:5" x14ac:dyDescent="0.25">
      <c r="A2055" t="str">
        <f t="shared" si="560"/>
        <v>GUID-F4E5FE15-996A-48F9-8400-B514F9D4387A</v>
      </c>
      <c r="B2055" t="str">
        <f t="shared" si="561"/>
        <v>Milling feature attributes</v>
      </c>
      <c r="C2055" t="s">
        <v>67</v>
      </c>
      <c r="E2055" t="s">
        <v>2013</v>
      </c>
    </row>
    <row r="2056" spans="1:5" x14ac:dyDescent="0.25">
      <c r="A2056" t="str">
        <f t="shared" si="560"/>
        <v>GUID-F4E5FE15-996A-48F9-8400-B514F9D4387A</v>
      </c>
      <c r="B2056" t="str">
        <f t="shared" si="561"/>
        <v>Milling feature attributes</v>
      </c>
      <c r="C2056" t="s">
        <v>67</v>
      </c>
      <c r="E2056" t="s">
        <v>2014</v>
      </c>
    </row>
    <row r="2057" spans="1:5" x14ac:dyDescent="0.25">
      <c r="A2057" t="str">
        <f t="shared" si="560"/>
        <v>GUID-F4E5FE15-996A-48F9-8400-B514F9D4387A</v>
      </c>
      <c r="B2057" t="str">
        <f t="shared" si="561"/>
        <v>Milling feature attributes</v>
      </c>
      <c r="C2057" t="s">
        <v>67</v>
      </c>
      <c r="E2057" t="s">
        <v>902</v>
      </c>
    </row>
    <row r="2058" spans="1:5" x14ac:dyDescent="0.25">
      <c r="A2058" t="str">
        <f t="shared" si="560"/>
        <v>GUID-F4E5FE15-996A-48F9-8400-B514F9D4387A</v>
      </c>
      <c r="B2058" t="str">
        <f t="shared" si="561"/>
        <v>Milling feature attributes</v>
      </c>
      <c r="C2058" t="s">
        <v>67</v>
      </c>
      <c r="E2058" t="s">
        <v>962</v>
      </c>
    </row>
    <row r="2059" spans="1:5" x14ac:dyDescent="0.25">
      <c r="A2059" t="str">
        <f t="shared" si="560"/>
        <v>GUID-F4E5FE15-996A-48F9-8400-B514F9D4387A</v>
      </c>
      <c r="B2059" t="str">
        <f t="shared" si="561"/>
        <v>Milling feature attributes</v>
      </c>
      <c r="C2059" t="s">
        <v>67</v>
      </c>
      <c r="E2059" t="s">
        <v>2015</v>
      </c>
    </row>
    <row r="2060" spans="1:5" x14ac:dyDescent="0.25">
      <c r="A2060" t="str">
        <f t="shared" si="560"/>
        <v>GUID-F4E5FE15-996A-48F9-8400-B514F9D4387A</v>
      </c>
      <c r="B2060" t="str">
        <f t="shared" si="561"/>
        <v>Milling feature attributes</v>
      </c>
      <c r="C2060" t="s">
        <v>67</v>
      </c>
      <c r="E2060" t="s">
        <v>2016</v>
      </c>
    </row>
    <row r="2061" spans="1:5" x14ac:dyDescent="0.25">
      <c r="A2061" t="str">
        <f t="shared" si="560"/>
        <v>GUID-F4E5FE15-996A-48F9-8400-B514F9D4387A</v>
      </c>
      <c r="B2061" t="str">
        <f t="shared" si="561"/>
        <v>Milling feature attributes</v>
      </c>
      <c r="C2061" t="s">
        <v>67</v>
      </c>
      <c r="E2061" t="s">
        <v>1940</v>
      </c>
    </row>
    <row r="2062" spans="1:5" x14ac:dyDescent="0.25">
      <c r="A2062" s="3" t="s">
        <v>2017</v>
      </c>
      <c r="B2062" t="s">
        <v>2018</v>
      </c>
    </row>
    <row r="2063" spans="1:5" x14ac:dyDescent="0.25">
      <c r="A2063" t="str">
        <f t="shared" ref="A2063:A2065" si="562">A2062</f>
        <v>GUID-2A7D4A17-B848-48BF-B567-D05602A7AEE8</v>
      </c>
      <c r="B2063" t="str">
        <f t="shared" ref="B2063:B2065" si="563">B2062</f>
        <v>Dimensions tab</v>
      </c>
      <c r="C2063" t="s">
        <v>67</v>
      </c>
      <c r="D2063" t="s">
        <v>2019</v>
      </c>
      <c r="E2063" t="s">
        <v>1144</v>
      </c>
    </row>
    <row r="2064" spans="1:5" x14ac:dyDescent="0.25">
      <c r="A2064" t="str">
        <f t="shared" si="562"/>
        <v>GUID-2A7D4A17-B848-48BF-B567-D05602A7AEE8</v>
      </c>
      <c r="B2064" t="str">
        <f t="shared" si="563"/>
        <v>Dimensions tab</v>
      </c>
      <c r="C2064" t="s">
        <v>67</v>
      </c>
      <c r="D2064" t="s">
        <v>2004</v>
      </c>
      <c r="E2064" t="s">
        <v>2020</v>
      </c>
    </row>
    <row r="2065" spans="1:5" x14ac:dyDescent="0.25">
      <c r="A2065" t="str">
        <f t="shared" si="562"/>
        <v>GUID-2A7D4A17-B848-48BF-B567-D05602A7AEE8</v>
      </c>
      <c r="B2065" t="str">
        <f t="shared" si="563"/>
        <v>Dimensions tab</v>
      </c>
      <c r="C2065" t="s">
        <v>67</v>
      </c>
      <c r="E2065" t="s">
        <v>1952</v>
      </c>
    </row>
    <row r="2066" spans="1:5" x14ac:dyDescent="0.25">
      <c r="A2066" s="3" t="s">
        <v>2021</v>
      </c>
      <c r="B2066" t="s">
        <v>2022</v>
      </c>
    </row>
    <row r="2067" spans="1:5" x14ac:dyDescent="0.25">
      <c r="A2067" t="str">
        <f t="shared" ref="A2067:A2075" si="564">A2066</f>
        <v>GUID-E92C588F-E4DC-46B0-B3A6-1639F7F6014A</v>
      </c>
      <c r="B2067" t="str">
        <f t="shared" ref="B2067:B2075" si="565">B2066</f>
        <v>Dimensions tab dialogs</v>
      </c>
      <c r="C2067" t="s">
        <v>67</v>
      </c>
      <c r="D2067" t="s">
        <v>2018</v>
      </c>
      <c r="E2067" t="s">
        <v>2023</v>
      </c>
    </row>
    <row r="2068" spans="1:5" x14ac:dyDescent="0.25">
      <c r="A2068" t="str">
        <f t="shared" si="564"/>
        <v>GUID-E92C588F-E4DC-46B0-B3A6-1639F7F6014A</v>
      </c>
      <c r="B2068" t="str">
        <f t="shared" si="565"/>
        <v>Dimensions tab dialogs</v>
      </c>
      <c r="C2068" t="s">
        <v>67</v>
      </c>
      <c r="E2068" t="s">
        <v>2024</v>
      </c>
    </row>
    <row r="2069" spans="1:5" x14ac:dyDescent="0.25">
      <c r="A2069" t="str">
        <f t="shared" si="564"/>
        <v>GUID-E92C588F-E4DC-46B0-B3A6-1639F7F6014A</v>
      </c>
      <c r="B2069" t="str">
        <f t="shared" si="565"/>
        <v>Dimensions tab dialogs</v>
      </c>
      <c r="C2069" t="s">
        <v>67</v>
      </c>
      <c r="E2069" t="s">
        <v>2025</v>
      </c>
    </row>
    <row r="2070" spans="1:5" x14ac:dyDescent="0.25">
      <c r="A2070" t="str">
        <f t="shared" si="564"/>
        <v>GUID-E92C588F-E4DC-46B0-B3A6-1639F7F6014A</v>
      </c>
      <c r="B2070" t="str">
        <f t="shared" si="565"/>
        <v>Dimensions tab dialogs</v>
      </c>
      <c r="C2070" t="s">
        <v>67</v>
      </c>
      <c r="E2070" t="s">
        <v>2026</v>
      </c>
    </row>
    <row r="2071" spans="1:5" x14ac:dyDescent="0.25">
      <c r="A2071" t="str">
        <f t="shared" si="564"/>
        <v>GUID-E92C588F-E4DC-46B0-B3A6-1639F7F6014A</v>
      </c>
      <c r="B2071" t="str">
        <f t="shared" si="565"/>
        <v>Dimensions tab dialogs</v>
      </c>
      <c r="C2071" t="s">
        <v>67</v>
      </c>
      <c r="E2071" t="s">
        <v>2027</v>
      </c>
    </row>
    <row r="2072" spans="1:5" x14ac:dyDescent="0.25">
      <c r="A2072" t="str">
        <f t="shared" si="564"/>
        <v>GUID-E92C588F-E4DC-46B0-B3A6-1639F7F6014A</v>
      </c>
      <c r="B2072" t="str">
        <f t="shared" si="565"/>
        <v>Dimensions tab dialogs</v>
      </c>
      <c r="C2072" t="s">
        <v>67</v>
      </c>
      <c r="E2072" t="s">
        <v>2028</v>
      </c>
    </row>
    <row r="2073" spans="1:5" x14ac:dyDescent="0.25">
      <c r="A2073" t="str">
        <f t="shared" si="564"/>
        <v>GUID-E92C588F-E4DC-46B0-B3A6-1639F7F6014A</v>
      </c>
      <c r="B2073" t="str">
        <f t="shared" si="565"/>
        <v>Dimensions tab dialogs</v>
      </c>
      <c r="C2073" t="s">
        <v>67</v>
      </c>
      <c r="E2073" t="s">
        <v>2029</v>
      </c>
    </row>
    <row r="2074" spans="1:5" x14ac:dyDescent="0.25">
      <c r="A2074" t="str">
        <f t="shared" si="564"/>
        <v>GUID-E92C588F-E4DC-46B0-B3A6-1639F7F6014A</v>
      </c>
      <c r="B2074" t="str">
        <f t="shared" si="565"/>
        <v>Dimensions tab dialogs</v>
      </c>
      <c r="C2074" t="s">
        <v>67</v>
      </c>
      <c r="E2074" t="s">
        <v>2030</v>
      </c>
    </row>
    <row r="2075" spans="1:5" x14ac:dyDescent="0.25">
      <c r="A2075" t="str">
        <f t="shared" si="564"/>
        <v>GUID-E92C588F-E4DC-46B0-B3A6-1639F7F6014A</v>
      </c>
      <c r="B2075" t="str">
        <f t="shared" si="565"/>
        <v>Dimensions tab dialogs</v>
      </c>
      <c r="C2075" t="s">
        <v>67</v>
      </c>
      <c r="E2075" t="s">
        <v>2005</v>
      </c>
    </row>
    <row r="2076" spans="1:5" x14ac:dyDescent="0.25">
      <c r="A2076" s="3" t="s">
        <v>2031</v>
      </c>
      <c r="B2076" t="s">
        <v>2032</v>
      </c>
    </row>
    <row r="2077" spans="1:5" x14ac:dyDescent="0.25">
      <c r="A2077" t="str">
        <f t="shared" ref="A2077:A2079" si="566">A2076</f>
        <v>GUID-9A20E67D-0617-4330-8FB4-14F387F9E0C3</v>
      </c>
      <c r="B2077" t="str">
        <f t="shared" ref="B2077:B2079" si="567">B2076</f>
        <v>Select Islands dialog</v>
      </c>
      <c r="C2077" t="s">
        <v>67</v>
      </c>
      <c r="D2077" t="s">
        <v>932</v>
      </c>
      <c r="E2077" t="s">
        <v>2005</v>
      </c>
    </row>
    <row r="2078" spans="1:5" x14ac:dyDescent="0.25">
      <c r="A2078" t="str">
        <f t="shared" si="566"/>
        <v>GUID-9A20E67D-0617-4330-8FB4-14F387F9E0C3</v>
      </c>
      <c r="B2078" t="str">
        <f t="shared" si="567"/>
        <v>Select Islands dialog</v>
      </c>
      <c r="C2078" t="s">
        <v>67</v>
      </c>
      <c r="D2078" t="s">
        <v>2033</v>
      </c>
      <c r="E2078" t="s">
        <v>353</v>
      </c>
    </row>
    <row r="2079" spans="1:5" x14ac:dyDescent="0.25">
      <c r="A2079" t="str">
        <f t="shared" si="566"/>
        <v>GUID-9A20E67D-0617-4330-8FB4-14F387F9E0C3</v>
      </c>
      <c r="B2079" t="str">
        <f t="shared" si="567"/>
        <v>Select Islands dialog</v>
      </c>
      <c r="C2079" t="s">
        <v>67</v>
      </c>
      <c r="D2079" t="s">
        <v>2022</v>
      </c>
      <c r="E2079" t="s">
        <v>2020</v>
      </c>
    </row>
    <row r="2080" spans="1:5" x14ac:dyDescent="0.25">
      <c r="A2080" s="3" t="s">
        <v>2034</v>
      </c>
      <c r="B2080" t="s">
        <v>2035</v>
      </c>
    </row>
    <row r="2081" spans="1:5" x14ac:dyDescent="0.25">
      <c r="A2081" t="str">
        <f t="shared" ref="A2081:A2082" si="568">A2080</f>
        <v>GUID-B62E4EF6-0C84-44AB-BEE6-9E74EF8EACF5</v>
      </c>
      <c r="B2081" t="str">
        <f t="shared" ref="B2081:B2082" si="569">B2080</f>
        <v>Select Side Curve dialog</v>
      </c>
      <c r="C2081" t="s">
        <v>67</v>
      </c>
      <c r="D2081" t="s">
        <v>2033</v>
      </c>
      <c r="E2081" t="s">
        <v>353</v>
      </c>
    </row>
    <row r="2082" spans="1:5" x14ac:dyDescent="0.25">
      <c r="A2082" t="str">
        <f t="shared" si="568"/>
        <v>GUID-B62E4EF6-0C84-44AB-BEE6-9E74EF8EACF5</v>
      </c>
      <c r="B2082" t="str">
        <f t="shared" si="569"/>
        <v>Select Side Curve dialog</v>
      </c>
      <c r="C2082" t="s">
        <v>67</v>
      </c>
      <c r="D2082" t="s">
        <v>2022</v>
      </c>
      <c r="E2082" t="s">
        <v>2020</v>
      </c>
    </row>
    <row r="2083" spans="1:5" x14ac:dyDescent="0.25">
      <c r="A2083" s="3" t="s">
        <v>2036</v>
      </c>
      <c r="B2083" t="s">
        <v>2037</v>
      </c>
    </row>
    <row r="2084" spans="1:5" x14ac:dyDescent="0.25">
      <c r="A2084" t="str">
        <f t="shared" ref="A2084:A2087" si="570">A2083</f>
        <v>GUID-8BE3AD36-52F5-437D-8B22-629FEC6D7016</v>
      </c>
      <c r="B2084" t="str">
        <f t="shared" ref="B2084:B2087" si="571">B2083</f>
        <v>Ordering dialog</v>
      </c>
      <c r="C2084" t="s">
        <v>67</v>
      </c>
      <c r="D2084" t="s">
        <v>932</v>
      </c>
      <c r="E2084" t="s">
        <v>2005</v>
      </c>
    </row>
    <row r="2085" spans="1:5" x14ac:dyDescent="0.25">
      <c r="A2085" t="str">
        <f t="shared" si="570"/>
        <v>GUID-8BE3AD36-52F5-437D-8B22-629FEC6D7016</v>
      </c>
      <c r="B2085" t="str">
        <f t="shared" si="571"/>
        <v>Ordering dialog</v>
      </c>
      <c r="C2085" t="s">
        <v>67</v>
      </c>
      <c r="D2085" t="s">
        <v>2038</v>
      </c>
      <c r="E2085" t="s">
        <v>2026</v>
      </c>
    </row>
    <row r="2086" spans="1:5" x14ac:dyDescent="0.25">
      <c r="A2086" t="str">
        <f t="shared" si="570"/>
        <v>GUID-8BE3AD36-52F5-437D-8B22-629FEC6D7016</v>
      </c>
      <c r="B2086" t="str">
        <f t="shared" si="571"/>
        <v>Ordering dialog</v>
      </c>
      <c r="C2086" t="s">
        <v>468</v>
      </c>
      <c r="D2086" t="s">
        <v>2039</v>
      </c>
      <c r="E2086" t="s">
        <v>934</v>
      </c>
    </row>
    <row r="2087" spans="1:5" x14ac:dyDescent="0.25">
      <c r="A2087" t="str">
        <f t="shared" si="570"/>
        <v>GUID-8BE3AD36-52F5-437D-8B22-629FEC6D7016</v>
      </c>
      <c r="B2087" t="str">
        <f t="shared" si="571"/>
        <v>Ordering dialog</v>
      </c>
      <c r="C2087" t="s">
        <v>67</v>
      </c>
      <c r="D2087" t="s">
        <v>2022</v>
      </c>
      <c r="E2087" t="s">
        <v>2020</v>
      </c>
    </row>
    <row r="2088" spans="1:5" x14ac:dyDescent="0.25">
      <c r="A2088" s="3" t="s">
        <v>2040</v>
      </c>
      <c r="B2088" t="s">
        <v>2041</v>
      </c>
    </row>
    <row r="2089" spans="1:5" x14ac:dyDescent="0.25">
      <c r="A2089" t="str">
        <f t="shared" ref="A2089:A2090" si="572">A2088</f>
        <v>GUID-01975D1B-91E0-47E6-B146-A6183F5F3E35</v>
      </c>
      <c r="B2089" t="str">
        <f t="shared" ref="B2089:B2090" si="573">B2088</f>
        <v>Select Boundary Curves dialog</v>
      </c>
      <c r="C2089" t="s">
        <v>67</v>
      </c>
      <c r="D2089" t="s">
        <v>2042</v>
      </c>
      <c r="E2089" t="s">
        <v>2005</v>
      </c>
    </row>
    <row r="2090" spans="1:5" x14ac:dyDescent="0.25">
      <c r="A2090" t="str">
        <f t="shared" si="572"/>
        <v>GUID-01975D1B-91E0-47E6-B146-A6183F5F3E35</v>
      </c>
      <c r="B2090" t="str">
        <f t="shared" si="573"/>
        <v>Select Boundary Curves dialog</v>
      </c>
      <c r="C2090" t="s">
        <v>67</v>
      </c>
      <c r="D2090" t="s">
        <v>2022</v>
      </c>
      <c r="E2090" t="s">
        <v>2020</v>
      </c>
    </row>
    <row r="2091" spans="1:5" x14ac:dyDescent="0.25">
      <c r="A2091" s="3" t="s">
        <v>2043</v>
      </c>
      <c r="B2091" t="s">
        <v>2044</v>
      </c>
    </row>
    <row r="2092" spans="1:5" x14ac:dyDescent="0.25">
      <c r="A2092" t="str">
        <f t="shared" ref="A2092:A2093" si="574">A2091</f>
        <v>GUID-F0938D89-11A8-4E77-9FD1-080D69B65748</v>
      </c>
      <c r="B2092" t="str">
        <f t="shared" ref="B2092:B2093" si="575">B2091</f>
        <v>Select Stock Curve dialog</v>
      </c>
      <c r="C2092" t="s">
        <v>67</v>
      </c>
      <c r="D2092" t="s">
        <v>2045</v>
      </c>
      <c r="E2092" t="s">
        <v>353</v>
      </c>
    </row>
    <row r="2093" spans="1:5" x14ac:dyDescent="0.25">
      <c r="A2093" t="str">
        <f t="shared" si="574"/>
        <v>GUID-F0938D89-11A8-4E77-9FD1-080D69B65748</v>
      </c>
      <c r="B2093" t="str">
        <f t="shared" si="575"/>
        <v>Select Stock Curve dialog</v>
      </c>
      <c r="C2093" t="s">
        <v>67</v>
      </c>
      <c r="D2093" t="s">
        <v>2022</v>
      </c>
      <c r="E2093" t="s">
        <v>2020</v>
      </c>
    </row>
    <row r="2094" spans="1:5" x14ac:dyDescent="0.25">
      <c r="A2094" s="3" t="s">
        <v>2046</v>
      </c>
      <c r="B2094" t="s">
        <v>2047</v>
      </c>
    </row>
    <row r="2095" spans="1:5" x14ac:dyDescent="0.25">
      <c r="A2095" t="str">
        <f t="shared" ref="A2095:A2097" si="576">A2094</f>
        <v>GUID-304464F8-5D19-4449-9FE2-4560C958EB07</v>
      </c>
      <c r="B2095" t="str">
        <f t="shared" ref="B2095:B2097" si="577">B2094</f>
        <v>Select Check Surfaces dialog</v>
      </c>
      <c r="C2095" t="s">
        <v>67</v>
      </c>
      <c r="D2095" t="s">
        <v>932</v>
      </c>
      <c r="E2095" t="s">
        <v>2005</v>
      </c>
    </row>
    <row r="2096" spans="1:5" x14ac:dyDescent="0.25">
      <c r="A2096" t="str">
        <f t="shared" si="576"/>
        <v>GUID-304464F8-5D19-4449-9FE2-4560C958EB07</v>
      </c>
      <c r="B2096" t="str">
        <f t="shared" si="577"/>
        <v>Select Check Surfaces dialog</v>
      </c>
      <c r="C2096" t="s">
        <v>67</v>
      </c>
      <c r="D2096" t="s">
        <v>1372</v>
      </c>
      <c r="E2096" t="s">
        <v>2048</v>
      </c>
    </row>
    <row r="2097" spans="1:5" x14ac:dyDescent="0.25">
      <c r="A2097" t="str">
        <f t="shared" si="576"/>
        <v>GUID-304464F8-5D19-4449-9FE2-4560C958EB07</v>
      </c>
      <c r="B2097" t="str">
        <f t="shared" si="577"/>
        <v>Select Check Surfaces dialog</v>
      </c>
      <c r="C2097" t="s">
        <v>67</v>
      </c>
      <c r="D2097" t="s">
        <v>2022</v>
      </c>
      <c r="E2097" t="s">
        <v>2020</v>
      </c>
    </row>
    <row r="2098" spans="1:5" x14ac:dyDescent="0.25">
      <c r="A2098" s="3" t="s">
        <v>2049</v>
      </c>
      <c r="B2098" t="s">
        <v>2050</v>
      </c>
    </row>
    <row r="2099" spans="1:5" x14ac:dyDescent="0.25">
      <c r="A2099" t="str">
        <f>A2098</f>
        <v>GUID-940A969B-879B-4C20-9D14-A93A95B153D8</v>
      </c>
      <c r="B2099" t="str">
        <f>B2098</f>
        <v>Curve Sorting Options dialog</v>
      </c>
      <c r="C2099" t="s">
        <v>67</v>
      </c>
      <c r="D2099" t="s">
        <v>2022</v>
      </c>
      <c r="E2099" t="s">
        <v>2020</v>
      </c>
    </row>
    <row r="2100" spans="1:5" x14ac:dyDescent="0.25">
      <c r="A2100" s="3" t="s">
        <v>2051</v>
      </c>
      <c r="B2100" t="s">
        <v>2052</v>
      </c>
    </row>
    <row r="2101" spans="1:5" x14ac:dyDescent="0.25">
      <c r="A2101" t="str">
        <f>A2100</f>
        <v>GUID-879F95A7-7C26-4B5A-8D94-9EAD5AF2C006</v>
      </c>
      <c r="B2101" t="str">
        <f>B2100</f>
        <v>Upper/Lower Curve dialog (WIRE)</v>
      </c>
      <c r="C2101" t="s">
        <v>67</v>
      </c>
      <c r="D2101" t="s">
        <v>2022</v>
      </c>
      <c r="E2101" t="s">
        <v>2020</v>
      </c>
    </row>
    <row r="2102" spans="1:5" x14ac:dyDescent="0.25">
      <c r="A2102" s="3" t="s">
        <v>2053</v>
      </c>
      <c r="B2102" t="s">
        <v>2054</v>
      </c>
    </row>
    <row r="2103" spans="1:5" x14ac:dyDescent="0.25">
      <c r="A2103" t="str">
        <f t="shared" ref="A2103:A2104" si="578">A2102</f>
        <v>GUID-76BB9C01-93C7-4F54-B9CA-53A531B387B5</v>
      </c>
      <c r="B2103" t="str">
        <f t="shared" ref="B2103:B2104" si="579">B2102</f>
        <v>Location tab (Milling)</v>
      </c>
      <c r="C2103" t="s">
        <v>67</v>
      </c>
      <c r="D2103" t="s">
        <v>2055</v>
      </c>
      <c r="E2103" t="s">
        <v>816</v>
      </c>
    </row>
    <row r="2104" spans="1:5" x14ac:dyDescent="0.25">
      <c r="A2104" t="str">
        <f t="shared" si="578"/>
        <v>GUID-76BB9C01-93C7-4F54-B9CA-53A531B387B5</v>
      </c>
      <c r="B2104" t="str">
        <f t="shared" si="579"/>
        <v>Location tab (Milling)</v>
      </c>
      <c r="C2104" t="s">
        <v>67</v>
      </c>
      <c r="D2104" t="s">
        <v>2004</v>
      </c>
      <c r="E2104" t="s">
        <v>1952</v>
      </c>
    </row>
    <row r="2105" spans="1:5" x14ac:dyDescent="0.25">
      <c r="A2105" s="3" t="s">
        <v>2056</v>
      </c>
      <c r="B2105" t="s">
        <v>2057</v>
      </c>
    </row>
    <row r="2106" spans="1:5" x14ac:dyDescent="0.25">
      <c r="A2106" t="str">
        <f t="shared" ref="A2106:A2140" si="580">A2105</f>
        <v>GUID-BD8FF3FA-6C97-43E3-9841-FFE8F946415D</v>
      </c>
      <c r="B2106" t="str">
        <f t="shared" ref="B2106:B2140" si="581">B2105</f>
        <v>Strategy tab (Milling)</v>
      </c>
      <c r="C2106" t="s">
        <v>67</v>
      </c>
      <c r="D2106" t="e">
        <f>- Select this option to list each Z-level of the rough pass separately, which enables you to specify separate attributes and tools for each Z-level.</f>
        <v>#NAME?</v>
      </c>
      <c r="E2106" t="s">
        <v>792</v>
      </c>
    </row>
    <row r="2107" spans="1:5" x14ac:dyDescent="0.25">
      <c r="A2107" t="str">
        <f t="shared" si="580"/>
        <v>GUID-BD8FF3FA-6C97-43E3-9841-FFE8F946415D</v>
      </c>
      <c r="B2107" t="str">
        <f t="shared" si="581"/>
        <v>Strategy tab (Milling)</v>
      </c>
      <c r="C2107" t="s">
        <v>67</v>
      </c>
      <c r="D2107" t="e">
        <f>- Select this option to cut each region of a feature completely before moving on to another region. the toolpaths descend in Z.</f>
        <v>#NAME?</v>
      </c>
      <c r="E2107" t="s">
        <v>2058</v>
      </c>
    </row>
    <row r="2108" spans="1:5" x14ac:dyDescent="0.25">
      <c r="A2108" t="str">
        <f t="shared" si="580"/>
        <v>GUID-BD8FF3FA-6C97-43E3-9841-FFE8F946415D</v>
      </c>
      <c r="B2108" t="str">
        <f t="shared" si="581"/>
        <v>Strategy tab (Milling)</v>
      </c>
      <c r="C2108" t="s">
        <v>67</v>
      </c>
      <c r="D2108" t="e">
        <f>- Select this option to reduce the amount of retracting that the tool does while milling a feature. Instead of retracting, the tool continues feeding to its next location.</f>
        <v>#NAME?</v>
      </c>
      <c r="E2108" t="s">
        <v>2059</v>
      </c>
    </row>
    <row r="2109" spans="1:5" x14ac:dyDescent="0.25">
      <c r="A2109" t="str">
        <f t="shared" si="580"/>
        <v>GUID-BD8FF3FA-6C97-43E3-9841-FFE8F946415D</v>
      </c>
      <c r="B2109" t="str">
        <f t="shared" si="581"/>
        <v>Strategy tab (Milling)</v>
      </c>
      <c r="C2109" t="s">
        <v>67</v>
      </c>
      <c r="D2109" t="e">
        <f>- Select this option to use the drawing dimensions of the feature for the toolpath Instead of the centerline of the tool. you can only use this option when cutter compensation is enabled.</f>
        <v>#NAME?</v>
      </c>
      <c r="E2109" t="s">
        <v>2060</v>
      </c>
    </row>
    <row r="2110" spans="1:5" x14ac:dyDescent="0.25">
      <c r="A2110" t="str">
        <f t="shared" si="580"/>
        <v>GUID-BD8FF3FA-6C97-43E3-9841-FFE8F946415D</v>
      </c>
      <c r="B2110" t="str">
        <f t="shared" si="581"/>
        <v>Strategy tab (Milling)</v>
      </c>
      <c r="C2110" t="s">
        <v>67</v>
      </c>
      <c r="D2110" t="e">
        <f>- Select this option to use cutter compensation for the finish and semi-finish operations.</f>
        <v>#NAME?</v>
      </c>
      <c r="E2110" t="s">
        <v>2061</v>
      </c>
    </row>
    <row r="2111" spans="1:5" x14ac:dyDescent="0.25">
      <c r="A2111" t="str">
        <f t="shared" si="580"/>
        <v>GUID-BD8FF3FA-6C97-43E3-9841-FFE8F946415D</v>
      </c>
      <c r="B2111" t="str">
        <f t="shared" si="581"/>
        <v>Strategy tab (Milling)</v>
      </c>
      <c r="C2111" t="s">
        <v>67</v>
      </c>
      <c r="D2111" t="e">
        <f>- Enable this option to add a pre-drill operation to the feature.</f>
        <v>#NAME?</v>
      </c>
      <c r="E2111" t="s">
        <v>2062</v>
      </c>
    </row>
    <row r="2112" spans="1:5" x14ac:dyDescent="0.25">
      <c r="A2112" t="str">
        <f t="shared" si="580"/>
        <v>GUID-BD8FF3FA-6C97-43E3-9841-FFE8F946415D</v>
      </c>
      <c r="B2112" t="str">
        <f t="shared" si="581"/>
        <v>Strategy tab (Milling)</v>
      </c>
      <c r="C2112" t="s">
        <v>67</v>
      </c>
      <c r="D2112" t="s">
        <v>2063</v>
      </c>
      <c r="E2112" t="s">
        <v>2064</v>
      </c>
    </row>
    <row r="2113" spans="1:5" x14ac:dyDescent="0.25">
      <c r="A2113" t="str">
        <f t="shared" si="580"/>
        <v>GUID-BD8FF3FA-6C97-43E3-9841-FFE8F946415D</v>
      </c>
      <c r="B2113" t="str">
        <f t="shared" si="581"/>
        <v>Strategy tab (Milling)</v>
      </c>
      <c r="C2113" t="s">
        <v>67</v>
      </c>
      <c r="D2113" t="e">
        <f>- Select this option to machine the feature in both directions.</f>
        <v>#NAME?</v>
      </c>
      <c r="E2113" t="s">
        <v>2065</v>
      </c>
    </row>
    <row r="2114" spans="1:5" x14ac:dyDescent="0.25">
      <c r="A2114" t="str">
        <f t="shared" si="580"/>
        <v>GUID-BD8FF3FA-6C97-43E3-9841-FFE8F946415D</v>
      </c>
      <c r="B2114" t="str">
        <f t="shared" si="581"/>
        <v>Strategy tab (Milling)</v>
      </c>
      <c r="C2114" t="s">
        <v>67</v>
      </c>
      <c r="D2114" t="e">
        <f>- Select this option to use cutter compensation for the rough operations.</f>
        <v>#NAME?</v>
      </c>
      <c r="E2114" t="s">
        <v>2061</v>
      </c>
    </row>
    <row r="2115" spans="1:5" x14ac:dyDescent="0.25">
      <c r="A2115" t="str">
        <f t="shared" si="580"/>
        <v>GUID-BD8FF3FA-6C97-43E3-9841-FFE8F946415D</v>
      </c>
      <c r="B2115" t="str">
        <f t="shared" si="581"/>
        <v>Strategy tab (Milling)</v>
      </c>
      <c r="C2115" t="s">
        <v>67</v>
      </c>
      <c r="D2115" t="e">
        <f>- Select this option to use a flat endmill to finish the bottom of the feature. when this is selected, use t</f>
        <v>#NAME?</v>
      </c>
      <c r="E2115" t="s">
        <v>2066</v>
      </c>
    </row>
    <row r="2116" spans="1:5" x14ac:dyDescent="0.25">
      <c r="A2116" t="str">
        <f t="shared" si="580"/>
        <v>GUID-BD8FF3FA-6C97-43E3-9841-FFE8F946415D</v>
      </c>
      <c r="B2116" t="str">
        <f t="shared" si="581"/>
        <v>Strategy tab (Milling)</v>
      </c>
      <c r="C2116" t="s">
        <v>67</v>
      </c>
      <c r="D2116" t="s">
        <v>2063</v>
      </c>
      <c r="E2116" t="s">
        <v>2064</v>
      </c>
    </row>
    <row r="2117" spans="1:5" x14ac:dyDescent="0.25">
      <c r="A2117" t="str">
        <f t="shared" si="580"/>
        <v>GUID-BD8FF3FA-6C97-43E3-9841-FFE8F946415D</v>
      </c>
      <c r="B2117" t="str">
        <f t="shared" si="581"/>
        <v>Strategy tab (Milling)</v>
      </c>
      <c r="C2117" t="s">
        <v>67</v>
      </c>
      <c r="D2117" t="s">
        <v>2067</v>
      </c>
      <c r="E2117" t="s">
        <v>2068</v>
      </c>
    </row>
    <row r="2118" spans="1:5" x14ac:dyDescent="0.25">
      <c r="A2118" t="str">
        <f t="shared" si="580"/>
        <v>GUID-BD8FF3FA-6C97-43E3-9841-FFE8F946415D</v>
      </c>
      <c r="B2118" t="str">
        <f t="shared" si="581"/>
        <v>Strategy tab (Milling)</v>
      </c>
      <c r="C2118" t="s">
        <v>67</v>
      </c>
      <c r="D2118" t="s">
        <v>2069</v>
      </c>
      <c r="E2118" t="s">
        <v>2070</v>
      </c>
    </row>
    <row r="2119" spans="1:5" x14ac:dyDescent="0.25">
      <c r="A2119" t="str">
        <f t="shared" si="580"/>
        <v>GUID-BD8FF3FA-6C97-43E3-9841-FFE8F946415D</v>
      </c>
      <c r="B2119" t="str">
        <f t="shared" si="581"/>
        <v>Strategy tab (Milling)</v>
      </c>
      <c r="C2119" t="s">
        <v>67</v>
      </c>
      <c r="D2119" t="e">
        <f>- Select this option to create a separate tool for the finish operation.</f>
        <v>#NAME?</v>
      </c>
      <c r="E2119" t="s">
        <v>2071</v>
      </c>
    </row>
    <row r="2120" spans="1:5" x14ac:dyDescent="0.25">
      <c r="A2120" t="str">
        <f t="shared" si="580"/>
        <v>GUID-BD8FF3FA-6C97-43E3-9841-FFE8F946415D</v>
      </c>
      <c r="B2120" t="str">
        <f t="shared" si="581"/>
        <v>Strategy tab (Milling)</v>
      </c>
      <c r="C2120" t="s">
        <v>67</v>
      </c>
      <c r="D2120" t="s">
        <v>2072</v>
      </c>
      <c r="E2120" t="s">
        <v>2073</v>
      </c>
    </row>
    <row r="2121" spans="1:5" x14ac:dyDescent="0.25">
      <c r="A2121" t="str">
        <f t="shared" si="580"/>
        <v>GUID-BD8FF3FA-6C97-43E3-9841-FFE8F946415D</v>
      </c>
      <c r="B2121" t="str">
        <f t="shared" si="581"/>
        <v>Strategy tab (Milling)</v>
      </c>
      <c r="C2121" t="s">
        <v>67</v>
      </c>
      <c r="D2121" t="e">
        <f>- Enable this option to use a continuous spiral for the finish pass. Enter</f>
        <v>#NAME?</v>
      </c>
      <c r="E2121" t="s">
        <v>2074</v>
      </c>
    </row>
    <row r="2122" spans="1:5" x14ac:dyDescent="0.25">
      <c r="A2122" t="str">
        <f t="shared" si="580"/>
        <v>GUID-BD8FF3FA-6C97-43E3-9841-FFE8F946415D</v>
      </c>
      <c r="B2122" t="str">
        <f t="shared" si="581"/>
        <v>Strategy tab (Milling)</v>
      </c>
      <c r="C2122" t="s">
        <v>67</v>
      </c>
      <c r="D2122" t="s">
        <v>990</v>
      </c>
      <c r="E2122" t="s">
        <v>2075</v>
      </c>
    </row>
    <row r="2123" spans="1:5" x14ac:dyDescent="0.25">
      <c r="A2123" t="str">
        <f t="shared" si="580"/>
        <v>GUID-BD8FF3FA-6C97-43E3-9841-FFE8F946415D</v>
      </c>
      <c r="B2123" t="str">
        <f t="shared" si="581"/>
        <v>Strategy tab (Milling)</v>
      </c>
      <c r="C2123" t="s">
        <v>67</v>
      </c>
      <c r="D2123" t="e">
        <f>- Select this option to use an arc to connect stepovers to prevent sharp direction changes.</f>
        <v>#NAME?</v>
      </c>
      <c r="E2123" t="s">
        <v>2076</v>
      </c>
    </row>
    <row r="2124" spans="1:5" x14ac:dyDescent="0.25">
      <c r="A2124" t="str">
        <f t="shared" si="580"/>
        <v>GUID-BD8FF3FA-6C97-43E3-9841-FFE8F946415D</v>
      </c>
      <c r="B2124" t="str">
        <f t="shared" si="581"/>
        <v>Strategy tab (Milling)</v>
      </c>
      <c r="C2124" t="s">
        <v>67</v>
      </c>
      <c r="E2124" t="s">
        <v>2077</v>
      </c>
    </row>
    <row r="2125" spans="1:5" x14ac:dyDescent="0.25">
      <c r="A2125" t="str">
        <f t="shared" si="580"/>
        <v>GUID-BD8FF3FA-6C97-43E3-9841-FFE8F946415D</v>
      </c>
      <c r="B2125" t="str">
        <f t="shared" si="581"/>
        <v>Strategy tab (Milling)</v>
      </c>
      <c r="C2125" t="s">
        <v>67</v>
      </c>
      <c r="D2125" t="s">
        <v>2004</v>
      </c>
      <c r="E2125" t="s">
        <v>2078</v>
      </c>
    </row>
    <row r="2126" spans="1:5" x14ac:dyDescent="0.25">
      <c r="A2126" t="str">
        <f t="shared" si="580"/>
        <v>GUID-BD8FF3FA-6C97-43E3-9841-FFE8F946415D</v>
      </c>
      <c r="B2126" t="str">
        <f t="shared" si="581"/>
        <v>Strategy tab (Milling)</v>
      </c>
      <c r="C2126" t="s">
        <v>67</v>
      </c>
      <c r="E2126" t="s">
        <v>2064</v>
      </c>
    </row>
    <row r="2127" spans="1:5" x14ac:dyDescent="0.25">
      <c r="A2127" t="str">
        <f t="shared" si="580"/>
        <v>GUID-BD8FF3FA-6C97-43E3-9841-FFE8F946415D</v>
      </c>
      <c r="B2127" t="str">
        <f t="shared" si="581"/>
        <v>Strategy tab (Milling)</v>
      </c>
      <c r="C2127" t="s">
        <v>67</v>
      </c>
      <c r="E2127" t="s">
        <v>792</v>
      </c>
    </row>
    <row r="2128" spans="1:5" x14ac:dyDescent="0.25">
      <c r="A2128" t="str">
        <f t="shared" si="580"/>
        <v>GUID-BD8FF3FA-6C97-43E3-9841-FFE8F946415D</v>
      </c>
      <c r="B2128" t="str">
        <f t="shared" si="581"/>
        <v>Strategy tab (Milling)</v>
      </c>
      <c r="C2128" t="s">
        <v>67</v>
      </c>
      <c r="E2128" t="s">
        <v>2058</v>
      </c>
    </row>
    <row r="2129" spans="1:5" x14ac:dyDescent="0.25">
      <c r="A2129" t="str">
        <f t="shared" si="580"/>
        <v>GUID-BD8FF3FA-6C97-43E3-9841-FFE8F946415D</v>
      </c>
      <c r="B2129" t="str">
        <f t="shared" si="581"/>
        <v>Strategy tab (Milling)</v>
      </c>
      <c r="C2129" t="s">
        <v>67</v>
      </c>
      <c r="E2129" t="s">
        <v>2059</v>
      </c>
    </row>
    <row r="2130" spans="1:5" x14ac:dyDescent="0.25">
      <c r="A2130" t="str">
        <f t="shared" si="580"/>
        <v>GUID-BD8FF3FA-6C97-43E3-9841-FFE8F946415D</v>
      </c>
      <c r="B2130" t="str">
        <f t="shared" si="581"/>
        <v>Strategy tab (Milling)</v>
      </c>
      <c r="C2130" t="s">
        <v>67</v>
      </c>
      <c r="E2130" t="s">
        <v>2070</v>
      </c>
    </row>
    <row r="2131" spans="1:5" x14ac:dyDescent="0.25">
      <c r="A2131" t="str">
        <f t="shared" si="580"/>
        <v>GUID-BD8FF3FA-6C97-43E3-9841-FFE8F946415D</v>
      </c>
      <c r="B2131" t="str">
        <f t="shared" si="581"/>
        <v>Strategy tab (Milling)</v>
      </c>
      <c r="C2131" t="s">
        <v>67</v>
      </c>
      <c r="E2131" t="s">
        <v>2077</v>
      </c>
    </row>
    <row r="2132" spans="1:5" x14ac:dyDescent="0.25">
      <c r="A2132" t="str">
        <f t="shared" si="580"/>
        <v>GUID-BD8FF3FA-6C97-43E3-9841-FFE8F946415D</v>
      </c>
      <c r="B2132" t="str">
        <f t="shared" si="581"/>
        <v>Strategy tab (Milling)</v>
      </c>
      <c r="C2132" t="s">
        <v>67</v>
      </c>
      <c r="E2132" t="s">
        <v>2079</v>
      </c>
    </row>
    <row r="2133" spans="1:5" x14ac:dyDescent="0.25">
      <c r="A2133" t="str">
        <f t="shared" si="580"/>
        <v>GUID-BD8FF3FA-6C97-43E3-9841-FFE8F946415D</v>
      </c>
      <c r="B2133" t="str">
        <f t="shared" si="581"/>
        <v>Strategy tab (Milling)</v>
      </c>
      <c r="C2133" t="s">
        <v>67</v>
      </c>
      <c r="E2133" t="s">
        <v>2080</v>
      </c>
    </row>
    <row r="2134" spans="1:5" x14ac:dyDescent="0.25">
      <c r="A2134" t="str">
        <f t="shared" si="580"/>
        <v>GUID-BD8FF3FA-6C97-43E3-9841-FFE8F946415D</v>
      </c>
      <c r="B2134" t="str">
        <f t="shared" si="581"/>
        <v>Strategy tab (Milling)</v>
      </c>
      <c r="C2134" t="s">
        <v>67</v>
      </c>
      <c r="E2134" t="s">
        <v>2065</v>
      </c>
    </row>
    <row r="2135" spans="1:5" x14ac:dyDescent="0.25">
      <c r="A2135" t="str">
        <f t="shared" si="580"/>
        <v>GUID-BD8FF3FA-6C97-43E3-9841-FFE8F946415D</v>
      </c>
      <c r="B2135" t="str">
        <f t="shared" si="581"/>
        <v>Strategy tab (Milling)</v>
      </c>
      <c r="C2135" t="s">
        <v>67</v>
      </c>
      <c r="E2135" t="s">
        <v>2060</v>
      </c>
    </row>
    <row r="2136" spans="1:5" x14ac:dyDescent="0.25">
      <c r="A2136" t="str">
        <f t="shared" si="580"/>
        <v>GUID-BD8FF3FA-6C97-43E3-9841-FFE8F946415D</v>
      </c>
      <c r="B2136" t="str">
        <f t="shared" si="581"/>
        <v>Strategy tab (Milling)</v>
      </c>
      <c r="C2136" t="s">
        <v>67</v>
      </c>
      <c r="E2136" t="s">
        <v>2066</v>
      </c>
    </row>
    <row r="2137" spans="1:5" x14ac:dyDescent="0.25">
      <c r="A2137" t="str">
        <f t="shared" si="580"/>
        <v>GUID-BD8FF3FA-6C97-43E3-9841-FFE8F946415D</v>
      </c>
      <c r="B2137" t="str">
        <f t="shared" si="581"/>
        <v>Strategy tab (Milling)</v>
      </c>
      <c r="C2137" t="s">
        <v>67</v>
      </c>
      <c r="E2137" t="s">
        <v>2074</v>
      </c>
    </row>
    <row r="2138" spans="1:5" x14ac:dyDescent="0.25">
      <c r="A2138" t="str">
        <f t="shared" si="580"/>
        <v>GUID-BD8FF3FA-6C97-43E3-9841-FFE8F946415D</v>
      </c>
      <c r="B2138" t="str">
        <f t="shared" si="581"/>
        <v>Strategy tab (Milling)</v>
      </c>
      <c r="C2138" t="s">
        <v>67</v>
      </c>
      <c r="E2138" t="s">
        <v>2062</v>
      </c>
    </row>
    <row r="2139" spans="1:5" x14ac:dyDescent="0.25">
      <c r="A2139" t="str">
        <f t="shared" si="580"/>
        <v>GUID-BD8FF3FA-6C97-43E3-9841-FFE8F946415D</v>
      </c>
      <c r="B2139" t="str">
        <f t="shared" si="581"/>
        <v>Strategy tab (Milling)</v>
      </c>
      <c r="C2139" t="s">
        <v>67</v>
      </c>
      <c r="E2139" t="s">
        <v>2073</v>
      </c>
    </row>
    <row r="2140" spans="1:5" x14ac:dyDescent="0.25">
      <c r="A2140" t="str">
        <f t="shared" si="580"/>
        <v>GUID-BD8FF3FA-6C97-43E3-9841-FFE8F946415D</v>
      </c>
      <c r="B2140" t="str">
        <f t="shared" si="581"/>
        <v>Strategy tab (Milling)</v>
      </c>
      <c r="C2140" t="s">
        <v>67</v>
      </c>
      <c r="E2140" t="s">
        <v>1952</v>
      </c>
    </row>
    <row r="2141" spans="1:5" x14ac:dyDescent="0.25">
      <c r="A2141" s="3" t="s">
        <v>2081</v>
      </c>
      <c r="B2141" t="s">
        <v>2082</v>
      </c>
    </row>
    <row r="2142" spans="1:5" x14ac:dyDescent="0.25">
      <c r="A2142" t="str">
        <f t="shared" ref="A2142:A2145" si="582">A2141</f>
        <v>GUID-FC5E5379-87DA-4C53-A283-E313B332C896</v>
      </c>
      <c r="B2142" t="str">
        <f t="shared" ref="B2142:B2145" si="583">B2141</f>
        <v>Strategy tab (Thread Milling)</v>
      </c>
      <c r="C2142" t="s">
        <v>67</v>
      </c>
      <c r="D2142" t="e">
        <f>- Select this option to Enable cutter compensation.</f>
        <v>#NAME?</v>
      </c>
      <c r="E2142" t="s">
        <v>2061</v>
      </c>
    </row>
    <row r="2143" spans="1:5" x14ac:dyDescent="0.25">
      <c r="A2143" t="str">
        <f t="shared" si="582"/>
        <v>GUID-FC5E5379-87DA-4C53-A283-E313B332C896</v>
      </c>
      <c r="B2143" t="str">
        <f t="shared" si="583"/>
        <v>Strategy tab (Thread Milling)</v>
      </c>
      <c r="C2143" t="s">
        <v>67</v>
      </c>
      <c r="D2143" t="e">
        <f>- Select this option to use the drawing dimensions of the feature for the toolpath Instead of the center line of the tool.</f>
        <v>#NAME?</v>
      </c>
      <c r="E2143" t="s">
        <v>2060</v>
      </c>
    </row>
    <row r="2144" spans="1:5" x14ac:dyDescent="0.25">
      <c r="A2144" t="str">
        <f t="shared" si="582"/>
        <v>GUID-FC5E5379-87DA-4C53-A283-E313B332C896</v>
      </c>
      <c r="B2144" t="str">
        <f t="shared" si="583"/>
        <v>Strategy tab (Thread Milling)</v>
      </c>
      <c r="C2144" t="s">
        <v>67</v>
      </c>
      <c r="D2144" t="s">
        <v>2057</v>
      </c>
      <c r="E2144" t="s">
        <v>2060</v>
      </c>
    </row>
    <row r="2145" spans="1:5" x14ac:dyDescent="0.25">
      <c r="A2145" t="str">
        <f t="shared" si="582"/>
        <v>GUID-FC5E5379-87DA-4C53-A283-E313B332C896</v>
      </c>
      <c r="B2145" t="str">
        <f t="shared" si="583"/>
        <v>Strategy tab (Thread Milling)</v>
      </c>
      <c r="C2145" t="s">
        <v>67</v>
      </c>
      <c r="E2145" t="s">
        <v>1930</v>
      </c>
    </row>
    <row r="2146" spans="1:5" x14ac:dyDescent="0.25">
      <c r="A2146" s="3" t="s">
        <v>2083</v>
      </c>
      <c r="B2146" t="s">
        <v>2084</v>
      </c>
    </row>
    <row r="2147" spans="1:5" x14ac:dyDescent="0.25">
      <c r="A2147" t="str">
        <f t="shared" ref="A2147:A2148" si="584">A2146</f>
        <v>GUID-5E877611-E7A4-41CB-A70D-7D402314B52D</v>
      </c>
      <c r="B2147" t="str">
        <f t="shared" ref="B2147:B2148" si="585">B2146</f>
        <v>Part line program</v>
      </c>
      <c r="C2147" t="s">
        <v>67</v>
      </c>
      <c r="D2147" t="s">
        <v>2082</v>
      </c>
      <c r="E2147" t="s">
        <v>2078</v>
      </c>
    </row>
    <row r="2148" spans="1:5" x14ac:dyDescent="0.25">
      <c r="A2148" t="str">
        <f t="shared" si="584"/>
        <v>GUID-5E877611-E7A4-41CB-A70D-7D402314B52D</v>
      </c>
      <c r="B2148" t="str">
        <f t="shared" si="585"/>
        <v>Part line program</v>
      </c>
      <c r="C2148" t="s">
        <v>67</v>
      </c>
      <c r="D2148" t="s">
        <v>2057</v>
      </c>
      <c r="E2148" t="s">
        <v>1930</v>
      </c>
    </row>
    <row r="2149" spans="1:5" x14ac:dyDescent="0.25">
      <c r="A2149" s="3" t="s">
        <v>2085</v>
      </c>
      <c r="B2149" t="s">
        <v>2086</v>
      </c>
    </row>
    <row r="2150" spans="1:5" x14ac:dyDescent="0.25">
      <c r="A2150" t="str">
        <f t="shared" ref="A2150:A2160" si="586">A2149</f>
        <v>GUID-3E2222DC-41DA-4BA6-9D3E-0EB008EBBD2D</v>
      </c>
      <c r="B2150" t="str">
        <f t="shared" ref="B2150:B2160" si="587">B2149</f>
        <v>2.5D stepover types</v>
      </c>
      <c r="C2150" t="s">
        <v>67</v>
      </c>
      <c r="D2150" t="s">
        <v>2087</v>
      </c>
      <c r="E2150" t="s">
        <v>2088</v>
      </c>
    </row>
    <row r="2151" spans="1:5" x14ac:dyDescent="0.25">
      <c r="A2151" t="str">
        <f t="shared" si="586"/>
        <v>GUID-3E2222DC-41DA-4BA6-9D3E-0EB008EBBD2D</v>
      </c>
      <c r="B2151" t="str">
        <f t="shared" si="587"/>
        <v>2.5D stepover types</v>
      </c>
      <c r="C2151" t="s">
        <v>67</v>
      </c>
      <c r="D2151" t="s">
        <v>2089</v>
      </c>
      <c r="E2151" t="s">
        <v>2090</v>
      </c>
    </row>
    <row r="2152" spans="1:5" x14ac:dyDescent="0.25">
      <c r="A2152" t="str">
        <f t="shared" si="586"/>
        <v>GUID-3E2222DC-41DA-4BA6-9D3E-0EB008EBBD2D</v>
      </c>
      <c r="B2152" t="str">
        <f t="shared" si="587"/>
        <v>2.5D stepover types</v>
      </c>
      <c r="C2152" t="s">
        <v>67</v>
      </c>
      <c r="D2152" t="e">
        <f>- this toolpath is similar to the tradition</f>
        <v>#NAME?</v>
      </c>
      <c r="E2152" t="s">
        <v>2091</v>
      </c>
    </row>
    <row r="2153" spans="1:5" x14ac:dyDescent="0.25">
      <c r="A2153" t="str">
        <f t="shared" si="586"/>
        <v>GUID-3E2222DC-41DA-4BA6-9D3E-0EB008EBBD2D</v>
      </c>
      <c r="B2153" t="str">
        <f t="shared" si="587"/>
        <v>2.5D stepover types</v>
      </c>
      <c r="C2153" t="s">
        <v>67</v>
      </c>
      <c r="D2153" t="s">
        <v>2092</v>
      </c>
      <c r="E2153" t="s">
        <v>2093</v>
      </c>
    </row>
    <row r="2154" spans="1:5" x14ac:dyDescent="0.25">
      <c r="A2154" t="str">
        <f t="shared" si="586"/>
        <v>GUID-3E2222DC-41DA-4BA6-9D3E-0EB008EBBD2D</v>
      </c>
      <c r="B2154" t="str">
        <f t="shared" si="587"/>
        <v>2.5D stepover types</v>
      </c>
      <c r="C2154" t="s">
        <v>67</v>
      </c>
      <c r="D2154" t="s">
        <v>2094</v>
      </c>
      <c r="E2154" t="s">
        <v>2068</v>
      </c>
    </row>
    <row r="2155" spans="1:5" x14ac:dyDescent="0.25">
      <c r="A2155" t="str">
        <f t="shared" si="586"/>
        <v>GUID-3E2222DC-41DA-4BA6-9D3E-0EB008EBBD2D</v>
      </c>
      <c r="B2155" t="str">
        <f t="shared" si="587"/>
        <v>2.5D stepover types</v>
      </c>
      <c r="C2155" t="s">
        <v>67</v>
      </c>
      <c r="D2155" t="s">
        <v>2057</v>
      </c>
      <c r="E2155" t="s">
        <v>2068</v>
      </c>
    </row>
    <row r="2156" spans="1:5" x14ac:dyDescent="0.25">
      <c r="A2156" t="str">
        <f t="shared" si="586"/>
        <v>GUID-3E2222DC-41DA-4BA6-9D3E-0EB008EBBD2D</v>
      </c>
      <c r="B2156" t="str">
        <f t="shared" si="587"/>
        <v>2.5D stepover types</v>
      </c>
      <c r="C2156" t="s">
        <v>67</v>
      </c>
      <c r="E2156" t="s">
        <v>2093</v>
      </c>
    </row>
    <row r="2157" spans="1:5" x14ac:dyDescent="0.25">
      <c r="A2157" t="str">
        <f t="shared" si="586"/>
        <v>GUID-3E2222DC-41DA-4BA6-9D3E-0EB008EBBD2D</v>
      </c>
      <c r="B2157" t="str">
        <f t="shared" si="587"/>
        <v>2.5D stepover types</v>
      </c>
      <c r="C2157" t="s">
        <v>67</v>
      </c>
      <c r="E2157" t="s">
        <v>2090</v>
      </c>
    </row>
    <row r="2158" spans="1:5" x14ac:dyDescent="0.25">
      <c r="A2158" t="str">
        <f t="shared" si="586"/>
        <v>GUID-3E2222DC-41DA-4BA6-9D3E-0EB008EBBD2D</v>
      </c>
      <c r="B2158" t="str">
        <f t="shared" si="587"/>
        <v>2.5D stepover types</v>
      </c>
      <c r="C2158" t="s">
        <v>67</v>
      </c>
      <c r="E2158" t="s">
        <v>2091</v>
      </c>
    </row>
    <row r="2159" spans="1:5" x14ac:dyDescent="0.25">
      <c r="A2159" t="str">
        <f t="shared" si="586"/>
        <v>GUID-3E2222DC-41DA-4BA6-9D3E-0EB008EBBD2D</v>
      </c>
      <c r="B2159" t="str">
        <f t="shared" si="587"/>
        <v>2.5D stepover types</v>
      </c>
      <c r="C2159" t="s">
        <v>67</v>
      </c>
      <c r="E2159" t="s">
        <v>2088</v>
      </c>
    </row>
    <row r="2160" spans="1:5" x14ac:dyDescent="0.25">
      <c r="A2160" t="str">
        <f t="shared" si="586"/>
        <v>GUID-3E2222DC-41DA-4BA6-9D3E-0EB008EBBD2D</v>
      </c>
      <c r="B2160" t="str">
        <f t="shared" si="587"/>
        <v>2.5D stepover types</v>
      </c>
      <c r="C2160" t="s">
        <v>67</v>
      </c>
      <c r="E2160" t="s">
        <v>1930</v>
      </c>
    </row>
    <row r="2161" spans="1:5" x14ac:dyDescent="0.25">
      <c r="A2161" s="3" t="s">
        <v>2095</v>
      </c>
      <c r="B2161" t="s">
        <v>2096</v>
      </c>
    </row>
    <row r="2162" spans="1:5" x14ac:dyDescent="0.25">
      <c r="A2162" t="str">
        <f>A2161</f>
        <v>GUID-3F9A54ED-CFE1-4E59-AC50-77B8FB1EA617</v>
      </c>
      <c r="B2162" t="str">
        <f>B2161</f>
        <v>Differences between Traditional and NT toolpaths</v>
      </c>
      <c r="C2162" t="s">
        <v>67</v>
      </c>
      <c r="D2162" t="s">
        <v>2086</v>
      </c>
      <c r="E2162" t="s">
        <v>2064</v>
      </c>
    </row>
    <row r="2163" spans="1:5" x14ac:dyDescent="0.25">
      <c r="A2163" s="3" t="s">
        <v>2097</v>
      </c>
      <c r="B2163" t="s">
        <v>2098</v>
      </c>
    </row>
    <row r="2164" spans="1:5" x14ac:dyDescent="0.25">
      <c r="A2164" t="str">
        <f>A2163</f>
        <v>GUID-677A07DA-81CE-4822-B29B-5D682DA0918E</v>
      </c>
      <c r="B2164" t="str">
        <f>B2163</f>
        <v>2.5D Vortex example</v>
      </c>
      <c r="C2164" t="s">
        <v>67</v>
      </c>
      <c r="D2164" t="s">
        <v>2086</v>
      </c>
      <c r="E2164" t="s">
        <v>2064</v>
      </c>
    </row>
    <row r="2165" spans="1:5" x14ac:dyDescent="0.25">
      <c r="A2165" s="3" t="s">
        <v>2099</v>
      </c>
      <c r="B2165" t="s">
        <v>2100</v>
      </c>
    </row>
    <row r="2166" spans="1:5" x14ac:dyDescent="0.25">
      <c r="A2166" t="str">
        <f t="shared" ref="A2166:A2176" si="588">A2165</f>
        <v>GUID-000F3836-034C-44F1-A90C-47CDB56F3297</v>
      </c>
      <c r="B2166" t="str">
        <f t="shared" ref="B2166:B2176" si="589">B2165</f>
        <v>Zigzag milling method</v>
      </c>
      <c r="C2166" t="s">
        <v>67</v>
      </c>
      <c r="D2166" t="s">
        <v>2101</v>
      </c>
      <c r="E2166" t="s">
        <v>925</v>
      </c>
    </row>
    <row r="2167" spans="1:5" x14ac:dyDescent="0.25">
      <c r="A2167" t="str">
        <f t="shared" si="588"/>
        <v>GUID-000F3836-034C-44F1-A90C-47CDB56F3297</v>
      </c>
      <c r="B2167" t="str">
        <f t="shared" si="589"/>
        <v>Zigzag milling method</v>
      </c>
      <c r="C2167" t="s">
        <v>67</v>
      </c>
      <c r="D2167" t="s">
        <v>2102</v>
      </c>
      <c r="E2167" t="s">
        <v>925</v>
      </c>
    </row>
    <row r="2168" spans="1:5" x14ac:dyDescent="0.25">
      <c r="A2168" t="str">
        <f t="shared" si="588"/>
        <v>GUID-000F3836-034C-44F1-A90C-47CDB56F3297</v>
      </c>
      <c r="B2168" t="str">
        <f t="shared" si="589"/>
        <v>Zigzag milling method</v>
      </c>
      <c r="C2168" t="s">
        <v>67</v>
      </c>
      <c r="D2168" t="s">
        <v>868</v>
      </c>
      <c r="E2168" t="s">
        <v>902</v>
      </c>
    </row>
    <row r="2169" spans="1:5" x14ac:dyDescent="0.25">
      <c r="A2169" t="str">
        <f t="shared" si="588"/>
        <v>GUID-000F3836-034C-44F1-A90C-47CDB56F3297</v>
      </c>
      <c r="B2169" t="str">
        <f t="shared" si="589"/>
        <v>Zigzag milling method</v>
      </c>
      <c r="C2169" t="s">
        <v>67</v>
      </c>
      <c r="D2169" t="s">
        <v>1362</v>
      </c>
      <c r="E2169" t="s">
        <v>2103</v>
      </c>
    </row>
    <row r="2170" spans="1:5" x14ac:dyDescent="0.25">
      <c r="A2170" t="str">
        <f t="shared" si="588"/>
        <v>GUID-000F3836-034C-44F1-A90C-47CDB56F3297</v>
      </c>
      <c r="B2170" t="str">
        <f t="shared" si="589"/>
        <v>Zigzag milling method</v>
      </c>
      <c r="C2170" t="s">
        <v>67</v>
      </c>
      <c r="D2170" t="s">
        <v>2104</v>
      </c>
      <c r="E2170" t="s">
        <v>1930</v>
      </c>
    </row>
    <row r="2171" spans="1:5" x14ac:dyDescent="0.25">
      <c r="A2171" t="str">
        <f t="shared" si="588"/>
        <v>GUID-000F3836-034C-44F1-A90C-47CDB56F3297</v>
      </c>
      <c r="B2171" t="str">
        <f t="shared" si="589"/>
        <v>Zigzag milling method</v>
      </c>
      <c r="C2171" t="s">
        <v>67</v>
      </c>
      <c r="D2171" t="s">
        <v>2105</v>
      </c>
      <c r="E2171" t="s">
        <v>1930</v>
      </c>
    </row>
    <row r="2172" spans="1:5" x14ac:dyDescent="0.25">
      <c r="A2172" t="str">
        <f t="shared" si="588"/>
        <v>GUID-000F3836-034C-44F1-A90C-47CDB56F3297</v>
      </c>
      <c r="B2172" t="str">
        <f t="shared" si="589"/>
        <v>Zigzag milling method</v>
      </c>
      <c r="C2172" t="s">
        <v>67</v>
      </c>
      <c r="D2172" t="s">
        <v>2106</v>
      </c>
      <c r="E2172" t="s">
        <v>2107</v>
      </c>
    </row>
    <row r="2173" spans="1:5" x14ac:dyDescent="0.25">
      <c r="A2173" t="str">
        <f t="shared" si="588"/>
        <v>GUID-000F3836-034C-44F1-A90C-47CDB56F3297</v>
      </c>
      <c r="B2173" t="str">
        <f t="shared" si="589"/>
        <v>Zigzag milling method</v>
      </c>
      <c r="C2173" t="s">
        <v>67</v>
      </c>
      <c r="D2173" t="s">
        <v>2108</v>
      </c>
      <c r="E2173" t="s">
        <v>2109</v>
      </c>
    </row>
    <row r="2174" spans="1:5" x14ac:dyDescent="0.25">
      <c r="A2174" t="str">
        <f t="shared" si="588"/>
        <v>GUID-000F3836-034C-44F1-A90C-47CDB56F3297</v>
      </c>
      <c r="B2174" t="str">
        <f t="shared" si="589"/>
        <v>Zigzag milling method</v>
      </c>
      <c r="C2174" t="s">
        <v>67</v>
      </c>
      <c r="D2174" t="s">
        <v>2086</v>
      </c>
      <c r="E2174" t="s">
        <v>2103</v>
      </c>
    </row>
    <row r="2175" spans="1:5" x14ac:dyDescent="0.25">
      <c r="A2175" t="str">
        <f t="shared" si="588"/>
        <v>GUID-000F3836-034C-44F1-A90C-47CDB56F3297</v>
      </c>
      <c r="B2175" t="str">
        <f t="shared" si="589"/>
        <v>Zigzag milling method</v>
      </c>
      <c r="C2175" t="s">
        <v>67</v>
      </c>
      <c r="E2175" t="s">
        <v>2109</v>
      </c>
    </row>
    <row r="2176" spans="1:5" x14ac:dyDescent="0.25">
      <c r="A2176" t="str">
        <f t="shared" si="588"/>
        <v>GUID-000F3836-034C-44F1-A90C-47CDB56F3297</v>
      </c>
      <c r="B2176" t="str">
        <f t="shared" si="589"/>
        <v>Zigzag milling method</v>
      </c>
      <c r="C2176" t="s">
        <v>67</v>
      </c>
      <c r="E2176" t="s">
        <v>2064</v>
      </c>
    </row>
    <row r="2177" spans="1:5" x14ac:dyDescent="0.25">
      <c r="A2177" s="3" t="s">
        <v>2110</v>
      </c>
      <c r="B2177" t="s">
        <v>2111</v>
      </c>
    </row>
    <row r="2178" spans="1:5" x14ac:dyDescent="0.25">
      <c r="A2178" t="str">
        <f>A2177</f>
        <v>GUID-17000559-2F10-485C-82F8-13B40BA3FE57</v>
      </c>
      <c r="B2178" t="str">
        <f>B2177</f>
        <v>Controlling zigzag milling</v>
      </c>
      <c r="C2178" t="s">
        <v>67</v>
      </c>
      <c r="D2178" t="s">
        <v>2100</v>
      </c>
      <c r="E2178" t="s">
        <v>2090</v>
      </c>
    </row>
    <row r="2179" spans="1:5" x14ac:dyDescent="0.25">
      <c r="A2179" s="3" t="s">
        <v>2112</v>
      </c>
      <c r="B2179" t="s">
        <v>2113</v>
      </c>
    </row>
    <row r="2180" spans="1:5" x14ac:dyDescent="0.25">
      <c r="A2180" t="str">
        <f>A2179</f>
        <v>GUID-CCC9E14F-1B07-4CBB-84FA-8ADA36B4C205</v>
      </c>
      <c r="B2180" t="str">
        <f>B2179</f>
        <v>Reordering zigzag paths</v>
      </c>
      <c r="C2180" t="s">
        <v>67</v>
      </c>
      <c r="D2180" t="s">
        <v>2100</v>
      </c>
      <c r="E2180" t="s">
        <v>2090</v>
      </c>
    </row>
    <row r="2181" spans="1:5" x14ac:dyDescent="0.25">
      <c r="A2181" s="3" t="s">
        <v>2114</v>
      </c>
      <c r="B2181" t="s">
        <v>2115</v>
      </c>
    </row>
    <row r="2182" spans="1:5" x14ac:dyDescent="0.25">
      <c r="A2182" t="str">
        <f>A2181</f>
        <v>GUID-222857FA-A918-4FEA-95E8-2B12C93954D0</v>
      </c>
      <c r="B2182" t="str">
        <f>B2181</f>
        <v>NT Spiral example</v>
      </c>
      <c r="C2182" t="s">
        <v>67</v>
      </c>
      <c r="D2182" t="s">
        <v>2086</v>
      </c>
      <c r="E2182" t="s">
        <v>2064</v>
      </c>
    </row>
    <row r="2183" spans="1:5" x14ac:dyDescent="0.25">
      <c r="A2183" s="3" t="s">
        <v>2116</v>
      </c>
      <c r="B2183" t="s">
        <v>2117</v>
      </c>
    </row>
    <row r="2184" spans="1:5" x14ac:dyDescent="0.25">
      <c r="A2184" t="str">
        <f>A2183</f>
        <v>GUID-B38E840E-E8E2-4298-9671-FC558CCB56A1</v>
      </c>
      <c r="B2184" t="str">
        <f>B2183</f>
        <v>Spiral</v>
      </c>
      <c r="C2184" t="s">
        <v>67</v>
      </c>
      <c r="D2184" t="s">
        <v>2086</v>
      </c>
      <c r="E2184" t="s">
        <v>2064</v>
      </c>
    </row>
    <row r="2185" spans="1:5" x14ac:dyDescent="0.25">
      <c r="A2185" s="3" t="s">
        <v>2118</v>
      </c>
      <c r="B2185" t="s">
        <v>2119</v>
      </c>
    </row>
    <row r="2186" spans="1:5" x14ac:dyDescent="0.25">
      <c r="A2186" t="str">
        <f>A2185</f>
        <v>GUID-B08DB94C-5F96-4CD7-A6A1-46D6C3766B3A</v>
      </c>
      <c r="B2186" t="str">
        <f>B2185</f>
        <v>Individual rough levels</v>
      </c>
      <c r="C2186" t="s">
        <v>67</v>
      </c>
      <c r="D2186" t="s">
        <v>2057</v>
      </c>
      <c r="E2186" t="s">
        <v>1930</v>
      </c>
    </row>
    <row r="2187" spans="1:5" x14ac:dyDescent="0.25">
      <c r="A2187" s="3" t="s">
        <v>2120</v>
      </c>
      <c r="B2187" t="s">
        <v>2121</v>
      </c>
    </row>
    <row r="2188" spans="1:5" x14ac:dyDescent="0.25">
      <c r="A2188" t="str">
        <f>A2187</f>
        <v>GUID-47D45321-43A8-4D0B-B34F-0BA077EFD263</v>
      </c>
      <c r="B2188" t="str">
        <f>B2187</f>
        <v>Depth first</v>
      </c>
      <c r="C2188" t="s">
        <v>67</v>
      </c>
      <c r="D2188" t="s">
        <v>2057</v>
      </c>
      <c r="E2188" t="s">
        <v>1930</v>
      </c>
    </row>
    <row r="2189" spans="1:5" x14ac:dyDescent="0.25">
      <c r="A2189" s="3" t="s">
        <v>2122</v>
      </c>
      <c r="B2189" t="s">
        <v>2123</v>
      </c>
    </row>
    <row r="2190" spans="1:5" x14ac:dyDescent="0.25">
      <c r="A2190" t="str">
        <f>A2189</f>
        <v>GUID-9AEA9727-6604-4993-B7C3-47DE35C39F7D</v>
      </c>
      <c r="B2190" t="str">
        <f>B2189</f>
        <v>Min. retract</v>
      </c>
      <c r="C2190" t="s">
        <v>67</v>
      </c>
      <c r="D2190" t="s">
        <v>2057</v>
      </c>
      <c r="E2190" t="s">
        <v>1930</v>
      </c>
    </row>
    <row r="2191" spans="1:5" x14ac:dyDescent="0.25">
      <c r="A2191" s="3" t="s">
        <v>2124</v>
      </c>
      <c r="B2191" t="s">
        <v>2125</v>
      </c>
    </row>
    <row r="2192" spans="1:5" x14ac:dyDescent="0.25">
      <c r="A2192" t="str">
        <f t="shared" ref="A2192:A2193" si="590">A2191</f>
        <v>GUID-B8ABF5E1-B11B-486D-AB0A-66DA0D07E115</v>
      </c>
      <c r="B2192" t="str">
        <f t="shared" ref="B2192:B2193" si="591">B2191</f>
        <v>Semi-finish pass</v>
      </c>
      <c r="C2192" t="s">
        <v>67</v>
      </c>
      <c r="D2192" t="s">
        <v>2126</v>
      </c>
      <c r="E2192" t="s">
        <v>925</v>
      </c>
    </row>
    <row r="2193" spans="1:5" x14ac:dyDescent="0.25">
      <c r="A2193" t="str">
        <f t="shared" si="590"/>
        <v>GUID-B8ABF5E1-B11B-486D-AB0A-66DA0D07E115</v>
      </c>
      <c r="B2193" t="str">
        <f t="shared" si="591"/>
        <v>Semi-finish pass</v>
      </c>
      <c r="C2193" t="s">
        <v>67</v>
      </c>
      <c r="D2193" t="s">
        <v>2057</v>
      </c>
      <c r="E2193" t="s">
        <v>1930</v>
      </c>
    </row>
    <row r="2194" spans="1:5" x14ac:dyDescent="0.25">
      <c r="A2194" s="3" t="s">
        <v>2127</v>
      </c>
      <c r="B2194" t="s">
        <v>2128</v>
      </c>
    </row>
    <row r="2195" spans="1:5" x14ac:dyDescent="0.25">
      <c r="A2195" t="str">
        <f>A2194</f>
        <v>GUID-9049D3FE-B444-4CE3-BDBC-AD3A29032770</v>
      </c>
      <c r="B2195" t="str">
        <f>B2194</f>
        <v>Finish walls</v>
      </c>
      <c r="C2195" t="s">
        <v>67</v>
      </c>
      <c r="D2195" t="s">
        <v>2057</v>
      </c>
      <c r="E2195" t="s">
        <v>1930</v>
      </c>
    </row>
    <row r="2196" spans="1:5" x14ac:dyDescent="0.25">
      <c r="A2196" s="3" t="s">
        <v>2129</v>
      </c>
      <c r="B2196" t="s">
        <v>2130</v>
      </c>
    </row>
    <row r="2197" spans="1:5" x14ac:dyDescent="0.25">
      <c r="A2197" t="str">
        <f>A2196</f>
        <v>GUID-E53782D9-44CB-46B3-B78F-360820A087E9</v>
      </c>
      <c r="B2197" t="str">
        <f>B2196</f>
        <v>Spring passes</v>
      </c>
      <c r="C2197" t="s">
        <v>67</v>
      </c>
      <c r="D2197" t="s">
        <v>2057</v>
      </c>
      <c r="E2197" t="s">
        <v>1930</v>
      </c>
    </row>
    <row r="2198" spans="1:5" x14ac:dyDescent="0.25">
      <c r="A2198" s="3" t="s">
        <v>2131</v>
      </c>
      <c r="B2198" t="s">
        <v>2132</v>
      </c>
    </row>
    <row r="2199" spans="1:5" x14ac:dyDescent="0.25">
      <c r="A2199" t="str">
        <f>A2198</f>
        <v>GUID-1F5E8A2C-7245-4C57-819B-AD046776AEDE</v>
      </c>
      <c r="B2199" t="str">
        <f>B2198</f>
        <v>Wall finish allowance</v>
      </c>
      <c r="C2199" t="s">
        <v>67</v>
      </c>
      <c r="D2199" t="s">
        <v>2057</v>
      </c>
      <c r="E2199" t="s">
        <v>1930</v>
      </c>
    </row>
    <row r="2200" spans="1:5" x14ac:dyDescent="0.25">
      <c r="A2200" s="3" t="s">
        <v>2133</v>
      </c>
      <c r="B2200" t="s">
        <v>2134</v>
      </c>
    </row>
    <row r="2201" spans="1:5" x14ac:dyDescent="0.25">
      <c r="A2201" t="str">
        <f t="shared" ref="A2201:A2202" si="592">A2200</f>
        <v>GUID-534DCACC-EF01-4F40-B379-C3B17E8788C6</v>
      </c>
      <c r="B2201" t="str">
        <f t="shared" ref="B2201:B2202" si="593">B2200</f>
        <v>Bi-directional rough</v>
      </c>
      <c r="C2201" t="s">
        <v>67</v>
      </c>
      <c r="D2201" t="s">
        <v>2057</v>
      </c>
      <c r="E2201" t="s">
        <v>1930</v>
      </c>
    </row>
    <row r="2202" spans="1:5" x14ac:dyDescent="0.25">
      <c r="A2202" t="str">
        <f t="shared" si="592"/>
        <v>GUID-534DCACC-EF01-4F40-B379-C3B17E8788C6</v>
      </c>
      <c r="B2202" t="str">
        <f t="shared" si="593"/>
        <v>Bi-directional rough</v>
      </c>
      <c r="C2202" t="s">
        <v>67</v>
      </c>
      <c r="D2202" t="s">
        <v>2135</v>
      </c>
      <c r="E2202" t="s">
        <v>928</v>
      </c>
    </row>
    <row r="2203" spans="1:5" x14ac:dyDescent="0.25">
      <c r="A2203" s="3" t="s">
        <v>2083</v>
      </c>
      <c r="B2203" t="s">
        <v>2084</v>
      </c>
    </row>
    <row r="2204" spans="1:5" x14ac:dyDescent="0.25">
      <c r="A2204" t="str">
        <f t="shared" ref="A2204:A2205" si="594">A2203</f>
        <v>GUID-5E877611-E7A4-41CB-A70D-7D402314B52D</v>
      </c>
      <c r="B2204" t="str">
        <f t="shared" ref="B2204:B2205" si="595">B2203</f>
        <v>Part line program</v>
      </c>
      <c r="C2204" t="s">
        <v>67</v>
      </c>
      <c r="D2204" t="s">
        <v>2082</v>
      </c>
      <c r="E2204" t="s">
        <v>2078</v>
      </c>
    </row>
    <row r="2205" spans="1:5" x14ac:dyDescent="0.25">
      <c r="A2205" t="str">
        <f t="shared" si="594"/>
        <v>GUID-5E877611-E7A4-41CB-A70D-7D402314B52D</v>
      </c>
      <c r="B2205" t="str">
        <f t="shared" si="595"/>
        <v>Part line program</v>
      </c>
      <c r="C2205" t="s">
        <v>67</v>
      </c>
      <c r="D2205" t="s">
        <v>2057</v>
      </c>
      <c r="E2205" t="s">
        <v>1930</v>
      </c>
    </row>
    <row r="2206" spans="1:5" x14ac:dyDescent="0.25">
      <c r="A2206" s="3" t="s">
        <v>2136</v>
      </c>
      <c r="B2206" t="s">
        <v>2137</v>
      </c>
    </row>
    <row r="2207" spans="1:5" x14ac:dyDescent="0.25">
      <c r="A2207" t="str">
        <f>A2206</f>
        <v>GUID-B3ABC375-915F-41D6-B49E-C8C31EB1AA3B</v>
      </c>
      <c r="B2207" t="str">
        <f>B2206</f>
        <v>Finish bottom</v>
      </c>
      <c r="C2207" t="s">
        <v>67</v>
      </c>
      <c r="D2207" t="s">
        <v>2057</v>
      </c>
      <c r="E2207" t="s">
        <v>1930</v>
      </c>
    </row>
    <row r="2208" spans="1:5" x14ac:dyDescent="0.25">
      <c r="A2208" s="3" t="s">
        <v>2138</v>
      </c>
      <c r="B2208" t="s">
        <v>2139</v>
      </c>
    </row>
    <row r="2209" spans="1:5" x14ac:dyDescent="0.25">
      <c r="A2209" t="str">
        <f>A2208</f>
        <v>GUID-EAB64D21-5B73-4F99-8201-B752FE239F8B</v>
      </c>
      <c r="B2209" t="str">
        <f>B2208</f>
        <v>Helical side finish examples</v>
      </c>
      <c r="C2209" t="s">
        <v>67</v>
      </c>
      <c r="D2209" t="s">
        <v>2057</v>
      </c>
      <c r="E2209" t="s">
        <v>1930</v>
      </c>
    </row>
    <row r="2210" spans="1:5" x14ac:dyDescent="0.25">
      <c r="A2210" s="3" t="s">
        <v>2140</v>
      </c>
      <c r="B2210" t="s">
        <v>2141</v>
      </c>
    </row>
    <row r="2211" spans="1:5" x14ac:dyDescent="0.25">
      <c r="A2211" t="str">
        <f t="shared" ref="A2211:A2212" si="596">A2210</f>
        <v>GUID-29DB7BCB-FCE2-469B-B751-CE97C577EA00</v>
      </c>
      <c r="B2211" t="str">
        <f t="shared" ref="B2211:B2212" si="597">B2210</f>
        <v>Pre drill</v>
      </c>
      <c r="C2211" t="s">
        <v>67</v>
      </c>
      <c r="E2211" t="s">
        <v>925</v>
      </c>
    </row>
    <row r="2212" spans="1:5" x14ac:dyDescent="0.25">
      <c r="A2212" t="str">
        <f t="shared" si="596"/>
        <v>GUID-29DB7BCB-FCE2-469B-B751-CE97C577EA00</v>
      </c>
      <c r="B2212" t="str">
        <f t="shared" si="597"/>
        <v>Pre drill</v>
      </c>
      <c r="C2212" t="s">
        <v>67</v>
      </c>
      <c r="D2212" t="s">
        <v>2057</v>
      </c>
      <c r="E2212" t="s">
        <v>1930</v>
      </c>
    </row>
    <row r="2213" spans="1:5" x14ac:dyDescent="0.25">
      <c r="A2213" s="3" t="s">
        <v>2142</v>
      </c>
      <c r="B2213" t="s">
        <v>2143</v>
      </c>
    </row>
    <row r="2214" spans="1:5" x14ac:dyDescent="0.25">
      <c r="A2214" t="str">
        <f>A2213</f>
        <v>GUID-EF0D0B03-FA32-425A-82E7-10CB9E1F8E30</v>
      </c>
      <c r="B2214" t="str">
        <f>B2213</f>
        <v>Ramp from top</v>
      </c>
      <c r="C2214" t="s">
        <v>67</v>
      </c>
      <c r="D2214" t="s">
        <v>2057</v>
      </c>
      <c r="E2214" t="s">
        <v>1930</v>
      </c>
    </row>
    <row r="2215" spans="1:5" x14ac:dyDescent="0.25">
      <c r="A2215" s="3" t="s">
        <v>2144</v>
      </c>
      <c r="B2215" t="s">
        <v>2145</v>
      </c>
    </row>
    <row r="2216" spans="1:5" x14ac:dyDescent="0.25">
      <c r="A2216" t="str">
        <f>A2215</f>
        <v>GUID-417656A4-095F-4F62-AD39-C2E2E62C70C9</v>
      </c>
      <c r="B2216" t="str">
        <f>B2215</f>
        <v>Side control tab</v>
      </c>
      <c r="C2216" t="s">
        <v>67</v>
      </c>
      <c r="D2216" t="s">
        <v>2004</v>
      </c>
      <c r="E2216" t="s">
        <v>1952</v>
      </c>
    </row>
    <row r="2217" spans="1:5" x14ac:dyDescent="0.25">
      <c r="A2217" s="3" t="s">
        <v>2146</v>
      </c>
      <c r="B2217" t="s">
        <v>2147</v>
      </c>
    </row>
    <row r="2218" spans="1:5" x14ac:dyDescent="0.25">
      <c r="A2218" t="str">
        <f t="shared" ref="A2218:A2220" si="598">A2217</f>
        <v>GUID-88B82FC3-1BF8-4D4C-8A0D-B43F4FBAEB01</v>
      </c>
      <c r="B2218" t="str">
        <f t="shared" ref="B2218:B2220" si="599">B2217</f>
        <v>Right Angle Head tab</v>
      </c>
      <c r="C2218" t="s">
        <v>468</v>
      </c>
      <c r="D2218" t="s">
        <v>2148</v>
      </c>
      <c r="E2218" t="s">
        <v>2149</v>
      </c>
    </row>
    <row r="2219" spans="1:5" x14ac:dyDescent="0.25">
      <c r="A2219" t="str">
        <f t="shared" si="598"/>
        <v>GUID-88B82FC3-1BF8-4D4C-8A0D-B43F4FBAEB01</v>
      </c>
      <c r="B2219" t="str">
        <f t="shared" si="599"/>
        <v>Right Angle Head tab</v>
      </c>
      <c r="C2219" t="s">
        <v>67</v>
      </c>
      <c r="D2219" t="s">
        <v>2004</v>
      </c>
      <c r="E2219" t="s">
        <v>1952</v>
      </c>
    </row>
    <row r="2220" spans="1:5" x14ac:dyDescent="0.25">
      <c r="A2220" t="str">
        <f t="shared" si="598"/>
        <v>GUID-88B82FC3-1BF8-4D4C-8A0D-B43F4FBAEB01</v>
      </c>
      <c r="B2220" t="str">
        <f t="shared" si="599"/>
        <v>Right Angle Head tab</v>
      </c>
      <c r="C2220" t="s">
        <v>67</v>
      </c>
      <c r="D2220" t="s">
        <v>2150</v>
      </c>
      <c r="E2220" t="s">
        <v>1954</v>
      </c>
    </row>
    <row r="2221" spans="1:5" x14ac:dyDescent="0.25">
      <c r="A2221" s="3" t="s">
        <v>2151</v>
      </c>
      <c r="B2221" t="s">
        <v>2152</v>
      </c>
    </row>
    <row r="2222" spans="1:5" x14ac:dyDescent="0.25">
      <c r="A2222" t="str">
        <f t="shared" ref="A2222:A2230" si="600">A2221</f>
        <v>GUID-6270EF84-BA8F-47A3-8B19-5F94CD456B3F</v>
      </c>
      <c r="B2222" t="str">
        <f t="shared" ref="B2222:B2230" si="601">B2221</f>
        <v>Misc. tab</v>
      </c>
      <c r="C2222" t="s">
        <v>67</v>
      </c>
      <c r="D2222" t="e">
        <f>- this applies to B-axis turn/mill features.</f>
        <v>#NAME?</v>
      </c>
      <c r="E2222" t="s">
        <v>2153</v>
      </c>
    </row>
    <row r="2223" spans="1:5" x14ac:dyDescent="0.25">
      <c r="A2223" t="str">
        <f t="shared" si="600"/>
        <v>GUID-6270EF84-BA8F-47A3-8B19-5F94CD456B3F</v>
      </c>
      <c r="B2223" t="str">
        <f t="shared" si="601"/>
        <v>Misc. tab</v>
      </c>
      <c r="C2223" t="s">
        <v>67</v>
      </c>
      <c r="D2223" t="e">
        <f>- Enable this option to make each Z step equal depth.</f>
        <v>#NAME?</v>
      </c>
      <c r="E2223" t="s">
        <v>2154</v>
      </c>
    </row>
    <row r="2224" spans="1:5" x14ac:dyDescent="0.25">
      <c r="A2224" t="str">
        <f t="shared" si="600"/>
        <v>GUID-6270EF84-BA8F-47A3-8B19-5F94CD456B3F</v>
      </c>
      <c r="B2224" t="str">
        <f t="shared" si="601"/>
        <v>Misc. tab</v>
      </c>
      <c r="C2224" t="s">
        <v>67</v>
      </c>
      <c r="E2224" t="s">
        <v>2155</v>
      </c>
    </row>
    <row r="2225" spans="1:5" x14ac:dyDescent="0.25">
      <c r="A2225" t="str">
        <f t="shared" si="600"/>
        <v>GUID-6270EF84-BA8F-47A3-8B19-5F94CD456B3F</v>
      </c>
      <c r="B2225" t="str">
        <f t="shared" si="601"/>
        <v>Misc. tab</v>
      </c>
      <c r="C2225" t="s">
        <v>67</v>
      </c>
      <c r="D2225" t="e">
        <f>- Enable this option to retract to t</f>
        <v>#NAME?</v>
      </c>
      <c r="E2225" t="s">
        <v>2156</v>
      </c>
    </row>
    <row r="2226" spans="1:5" x14ac:dyDescent="0.25">
      <c r="A2226" t="str">
        <f t="shared" si="600"/>
        <v>GUID-6270EF84-BA8F-47A3-8B19-5F94CD456B3F</v>
      </c>
      <c r="B2226" t="str">
        <f t="shared" si="601"/>
        <v>Misc. tab</v>
      </c>
      <c r="C2226" t="s">
        <v>67</v>
      </c>
      <c r="D2226" t="s">
        <v>2004</v>
      </c>
      <c r="E2226" t="s">
        <v>2153</v>
      </c>
    </row>
    <row r="2227" spans="1:5" x14ac:dyDescent="0.25">
      <c r="A2227" t="str">
        <f t="shared" si="600"/>
        <v>GUID-6270EF84-BA8F-47A3-8B19-5F94CD456B3F</v>
      </c>
      <c r="B2227" t="str">
        <f t="shared" si="601"/>
        <v>Misc. tab</v>
      </c>
      <c r="C2227" t="s">
        <v>67</v>
      </c>
      <c r="E2227" t="s">
        <v>2157</v>
      </c>
    </row>
    <row r="2228" spans="1:5" x14ac:dyDescent="0.25">
      <c r="A2228" t="str">
        <f t="shared" si="600"/>
        <v>GUID-6270EF84-BA8F-47A3-8B19-5F94CD456B3F</v>
      </c>
      <c r="B2228" t="str">
        <f t="shared" si="601"/>
        <v>Misc. tab</v>
      </c>
      <c r="C2228" t="s">
        <v>67</v>
      </c>
      <c r="E2228" t="s">
        <v>2155</v>
      </c>
    </row>
    <row r="2229" spans="1:5" x14ac:dyDescent="0.25">
      <c r="A2229" t="str">
        <f t="shared" si="600"/>
        <v>GUID-6270EF84-BA8F-47A3-8B19-5F94CD456B3F</v>
      </c>
      <c r="B2229" t="str">
        <f t="shared" si="601"/>
        <v>Misc. tab</v>
      </c>
      <c r="C2229" t="s">
        <v>67</v>
      </c>
      <c r="E2229" t="s">
        <v>2156</v>
      </c>
    </row>
    <row r="2230" spans="1:5" x14ac:dyDescent="0.25">
      <c r="A2230" t="str">
        <f t="shared" si="600"/>
        <v>GUID-6270EF84-BA8F-47A3-8B19-5F94CD456B3F</v>
      </c>
      <c r="B2230" t="str">
        <f t="shared" si="601"/>
        <v>Misc. tab</v>
      </c>
      <c r="C2230" t="s">
        <v>67</v>
      </c>
      <c r="E2230" t="s">
        <v>1952</v>
      </c>
    </row>
    <row r="2231" spans="1:5" x14ac:dyDescent="0.25">
      <c r="A2231" s="3" t="s">
        <v>2158</v>
      </c>
      <c r="B2231" t="s">
        <v>2159</v>
      </c>
    </row>
    <row r="2232" spans="1:5" x14ac:dyDescent="0.25">
      <c r="A2232" t="str">
        <f>A2231</f>
        <v>GUID-84182F66-2E2B-4B22-B6BC-914EFCBD4233</v>
      </c>
      <c r="B2232" t="str">
        <f>B2231</f>
        <v>B-axis fixture location</v>
      </c>
      <c r="C2232" t="s">
        <v>67</v>
      </c>
      <c r="D2232" t="s">
        <v>2152</v>
      </c>
      <c r="E2232" t="s">
        <v>2009</v>
      </c>
    </row>
    <row r="2233" spans="1:5" x14ac:dyDescent="0.25">
      <c r="A2233" s="3" t="s">
        <v>2160</v>
      </c>
      <c r="B2233" t="s">
        <v>2161</v>
      </c>
    </row>
    <row r="2234" spans="1:5" x14ac:dyDescent="0.25">
      <c r="A2234" t="str">
        <f t="shared" ref="A2234:A2235" si="602">A2233</f>
        <v>GUID-D70D5E14-7DBB-4301-B8ED-F3636C2B7C26</v>
      </c>
      <c r="B2234" t="str">
        <f t="shared" ref="B2234:B2235" si="603">B2233</f>
        <v>Chamfer depth</v>
      </c>
      <c r="C2234" t="s">
        <v>67</v>
      </c>
      <c r="D2234" t="s">
        <v>2152</v>
      </c>
      <c r="E2234" t="s">
        <v>2009</v>
      </c>
    </row>
    <row r="2235" spans="1:5" x14ac:dyDescent="0.25">
      <c r="A2235" t="str">
        <f t="shared" si="602"/>
        <v>GUID-D70D5E14-7DBB-4301-B8ED-F3636C2B7C26</v>
      </c>
      <c r="B2235" t="str">
        <f t="shared" si="603"/>
        <v>Chamfer depth</v>
      </c>
      <c r="C2235" t="s">
        <v>67</v>
      </c>
      <c r="D2235" t="s">
        <v>2162</v>
      </c>
      <c r="E2235" t="s">
        <v>725</v>
      </c>
    </row>
    <row r="2236" spans="1:5" x14ac:dyDescent="0.25">
      <c r="A2236" s="3" t="s">
        <v>2163</v>
      </c>
      <c r="B2236" t="s">
        <v>2164</v>
      </c>
    </row>
    <row r="2237" spans="1:5" x14ac:dyDescent="0.25">
      <c r="A2237" t="str">
        <f>A2236</f>
        <v>GUID-EBD6CA75-5FA0-451A-830F-6FFF8A6767A3</v>
      </c>
      <c r="B2237" t="str">
        <f>B2236</f>
        <v>Relative plunge</v>
      </c>
      <c r="C2237" t="s">
        <v>67</v>
      </c>
      <c r="D2237" t="s">
        <v>2152</v>
      </c>
      <c r="E2237" t="s">
        <v>2009</v>
      </c>
    </row>
    <row r="2238" spans="1:5" x14ac:dyDescent="0.25">
      <c r="A2238" s="3" t="s">
        <v>2165</v>
      </c>
      <c r="B2238" t="s">
        <v>2166</v>
      </c>
    </row>
    <row r="2239" spans="1:5" x14ac:dyDescent="0.25">
      <c r="A2239" t="str">
        <f>A2238</f>
        <v>GUID-491FE904-E1FB-4419-8EA9-65BBFCA08856</v>
      </c>
      <c r="B2239" t="str">
        <f>B2238</f>
        <v>Retract-rapid</v>
      </c>
      <c r="C2239" t="s">
        <v>67</v>
      </c>
      <c r="D2239" t="s">
        <v>2152</v>
      </c>
      <c r="E2239" t="s">
        <v>2009</v>
      </c>
    </row>
    <row r="2240" spans="1:5" x14ac:dyDescent="0.25">
      <c r="A2240" s="3" t="s">
        <v>2167</v>
      </c>
      <c r="B2240" t="s">
        <v>2168</v>
      </c>
    </row>
    <row r="2241" spans="1:5" x14ac:dyDescent="0.25">
      <c r="A2241" t="str">
        <f t="shared" ref="A2241:A2247" si="604">A2240</f>
        <v>GUID-684DD82B-59BC-47AA-ACFA-980241389EC2</v>
      </c>
      <c r="B2241" t="str">
        <f t="shared" ref="B2241:B2247" si="605">B2240</f>
        <v>Wall tab</v>
      </c>
      <c r="C2241" t="s">
        <v>67</v>
      </c>
      <c r="D2241" t="s">
        <v>2169</v>
      </c>
      <c r="E2241" t="s">
        <v>1952</v>
      </c>
    </row>
    <row r="2242" spans="1:5" x14ac:dyDescent="0.25">
      <c r="A2242" t="str">
        <f t="shared" si="604"/>
        <v>GUID-684DD82B-59BC-47AA-ACFA-980241389EC2</v>
      </c>
      <c r="B2242" t="str">
        <f t="shared" si="605"/>
        <v>Wall tab</v>
      </c>
      <c r="C2242" t="s">
        <v>67</v>
      </c>
      <c r="D2242" t="s">
        <v>2170</v>
      </c>
      <c r="E2242" t="s">
        <v>962</v>
      </c>
    </row>
    <row r="2243" spans="1:5" x14ac:dyDescent="0.25">
      <c r="A2243" t="str">
        <f t="shared" si="604"/>
        <v>GUID-684DD82B-59BC-47AA-ACFA-980241389EC2</v>
      </c>
      <c r="B2243" t="str">
        <f t="shared" si="605"/>
        <v>Wall tab</v>
      </c>
      <c r="C2243" t="s">
        <v>67</v>
      </c>
      <c r="D2243" t="s">
        <v>2170</v>
      </c>
      <c r="E2243" t="s">
        <v>962</v>
      </c>
    </row>
    <row r="2244" spans="1:5" x14ac:dyDescent="0.25">
      <c r="A2244" t="str">
        <f t="shared" si="604"/>
        <v>GUID-684DD82B-59BC-47AA-ACFA-980241389EC2</v>
      </c>
      <c r="B2244" t="str">
        <f t="shared" si="605"/>
        <v>Wall tab</v>
      </c>
      <c r="C2244" t="s">
        <v>67</v>
      </c>
      <c r="D2244" t="s">
        <v>2171</v>
      </c>
      <c r="E2244" t="s">
        <v>962</v>
      </c>
    </row>
    <row r="2245" spans="1:5" x14ac:dyDescent="0.25">
      <c r="A2245" t="str">
        <f t="shared" si="604"/>
        <v>GUID-684DD82B-59BC-47AA-ACFA-980241389EC2</v>
      </c>
      <c r="B2245" t="str">
        <f t="shared" si="605"/>
        <v>Wall tab</v>
      </c>
      <c r="C2245" t="s">
        <v>67</v>
      </c>
      <c r="D2245" t="s">
        <v>2004</v>
      </c>
      <c r="E2245" t="s">
        <v>2172</v>
      </c>
    </row>
    <row r="2246" spans="1:5" x14ac:dyDescent="0.25">
      <c r="A2246" t="str">
        <f t="shared" si="604"/>
        <v>GUID-684DD82B-59BC-47AA-ACFA-980241389EC2</v>
      </c>
      <c r="B2246" t="str">
        <f t="shared" si="605"/>
        <v>Wall tab</v>
      </c>
      <c r="C2246" t="s">
        <v>67</v>
      </c>
      <c r="E2246" t="s">
        <v>2173</v>
      </c>
    </row>
    <row r="2247" spans="1:5" x14ac:dyDescent="0.25">
      <c r="A2247" t="str">
        <f t="shared" si="604"/>
        <v>GUID-684DD82B-59BC-47AA-ACFA-980241389EC2</v>
      </c>
      <c r="B2247" t="str">
        <f t="shared" si="605"/>
        <v>Wall tab</v>
      </c>
      <c r="C2247" t="s">
        <v>67</v>
      </c>
      <c r="E2247" t="s">
        <v>1952</v>
      </c>
    </row>
    <row r="2248" spans="1:5" x14ac:dyDescent="0.25">
      <c r="A2248" s="3" t="s">
        <v>2174</v>
      </c>
      <c r="B2248" t="s">
        <v>2175</v>
      </c>
    </row>
    <row r="2249" spans="1:5" x14ac:dyDescent="0.25">
      <c r="A2249" t="str">
        <f>A2248</f>
        <v>GUID-B12FE41B-AA3F-445F-B3DB-A852F991DEE1</v>
      </c>
      <c r="B2249" t="str">
        <f>B2248</f>
        <v>Manufacturing milled features with tapered walls</v>
      </c>
      <c r="C2249" t="s">
        <v>67</v>
      </c>
      <c r="D2249" t="s">
        <v>2168</v>
      </c>
      <c r="E2249" t="s">
        <v>2010</v>
      </c>
    </row>
    <row r="2250" spans="1:5" x14ac:dyDescent="0.25">
      <c r="A2250" s="3" t="s">
        <v>2176</v>
      </c>
      <c r="B2250" t="s">
        <v>2177</v>
      </c>
    </row>
    <row r="2251" spans="1:5" x14ac:dyDescent="0.25">
      <c r="A2251" t="str">
        <f>A2250</f>
        <v>GUID-975CEF37-27C7-4117-BD8D-641F97D43E0D</v>
      </c>
      <c r="B2251" t="str">
        <f>B2250</f>
        <v>Manufacturing steps for milled features with bottom radius regions or cross sections</v>
      </c>
      <c r="C2251" t="s">
        <v>67</v>
      </c>
      <c r="D2251" t="s">
        <v>2168</v>
      </c>
      <c r="E2251" t="s">
        <v>2010</v>
      </c>
    </row>
    <row r="2252" spans="1:5" x14ac:dyDescent="0.25">
      <c r="A2252" s="3" t="s">
        <v>2178</v>
      </c>
      <c r="B2252" t="s">
        <v>2179</v>
      </c>
    </row>
    <row r="2253" spans="1:5" x14ac:dyDescent="0.25">
      <c r="A2253" t="str">
        <f t="shared" ref="A2253:A2258" si="606">A2252</f>
        <v>GUID-355CA280-574F-4541-970F-7F22ECE9940C</v>
      </c>
      <c r="B2253" t="str">
        <f t="shared" ref="B2253:B2258" si="607">B2252</f>
        <v>Tools tab</v>
      </c>
      <c r="C2253" t="s">
        <v>67</v>
      </c>
      <c r="D2253" t="s">
        <v>990</v>
      </c>
      <c r="E2253" t="s">
        <v>2180</v>
      </c>
    </row>
    <row r="2254" spans="1:5" x14ac:dyDescent="0.25">
      <c r="A2254" t="str">
        <f t="shared" si="606"/>
        <v>GUID-355CA280-574F-4541-970F-7F22ECE9940C</v>
      </c>
      <c r="B2254" t="str">
        <f t="shared" si="607"/>
        <v>Tools tab</v>
      </c>
      <c r="C2254" t="s">
        <v>67</v>
      </c>
      <c r="D2254" t="s">
        <v>2181</v>
      </c>
      <c r="E2254" t="s">
        <v>2182</v>
      </c>
    </row>
    <row r="2255" spans="1:5" x14ac:dyDescent="0.25">
      <c r="A2255" t="str">
        <f t="shared" si="606"/>
        <v>GUID-355CA280-574F-4541-970F-7F22ECE9940C</v>
      </c>
      <c r="B2255" t="str">
        <f t="shared" si="607"/>
        <v>Tools tab</v>
      </c>
      <c r="C2255" t="s">
        <v>67</v>
      </c>
      <c r="D2255" t="s">
        <v>2183</v>
      </c>
      <c r="E2255" t="s">
        <v>2184</v>
      </c>
    </row>
    <row r="2256" spans="1:5" x14ac:dyDescent="0.25">
      <c r="A2256" t="str">
        <f t="shared" si="606"/>
        <v>GUID-355CA280-574F-4541-970F-7F22ECE9940C</v>
      </c>
      <c r="B2256" t="str">
        <f t="shared" si="607"/>
        <v>Tools tab</v>
      </c>
      <c r="C2256" t="s">
        <v>67</v>
      </c>
      <c r="D2256" t="s">
        <v>990</v>
      </c>
      <c r="E2256" t="s">
        <v>2185</v>
      </c>
    </row>
    <row r="2257" spans="1:5" x14ac:dyDescent="0.25">
      <c r="A2257" t="str">
        <f t="shared" si="606"/>
        <v>GUID-355CA280-574F-4541-970F-7F22ECE9940C</v>
      </c>
      <c r="B2257" t="str">
        <f t="shared" si="607"/>
        <v>Tools tab</v>
      </c>
      <c r="C2257" t="s">
        <v>67</v>
      </c>
      <c r="D2257" t="s">
        <v>2186</v>
      </c>
      <c r="E2257" t="s">
        <v>2182</v>
      </c>
    </row>
    <row r="2258" spans="1:5" x14ac:dyDescent="0.25">
      <c r="A2258" t="str">
        <f t="shared" si="606"/>
        <v>GUID-355CA280-574F-4541-970F-7F22ECE9940C</v>
      </c>
      <c r="B2258" t="str">
        <f t="shared" si="607"/>
        <v>Tools tab</v>
      </c>
      <c r="C2258" t="s">
        <v>67</v>
      </c>
      <c r="D2258" t="s">
        <v>2004</v>
      </c>
      <c r="E2258" t="s">
        <v>1952</v>
      </c>
    </row>
    <row r="2259" spans="1:5" x14ac:dyDescent="0.25">
      <c r="A2259" s="3" t="s">
        <v>2187</v>
      </c>
      <c r="B2259" t="s">
        <v>2188</v>
      </c>
    </row>
    <row r="2260" spans="1:5" x14ac:dyDescent="0.25">
      <c r="A2260" t="str">
        <f t="shared" ref="A2260:A2261" si="608">A2259</f>
        <v>GUID-22AF2C03-2242-45CA-B62C-D842BD063D3B</v>
      </c>
      <c r="B2260" t="str">
        <f t="shared" ref="B2260:B2261" si="609">B2259</f>
        <v>F/S tab</v>
      </c>
      <c r="C2260" t="s">
        <v>67</v>
      </c>
      <c r="D2260" t="s">
        <v>2004</v>
      </c>
      <c r="E2260" t="s">
        <v>2189</v>
      </c>
    </row>
    <row r="2261" spans="1:5" x14ac:dyDescent="0.25">
      <c r="A2261" t="str">
        <f t="shared" si="608"/>
        <v>GUID-22AF2C03-2242-45CA-B62C-D842BD063D3B</v>
      </c>
      <c r="B2261" t="str">
        <f t="shared" si="609"/>
        <v>F/S tab</v>
      </c>
      <c r="C2261" t="s">
        <v>67</v>
      </c>
      <c r="E2261" t="s">
        <v>1952</v>
      </c>
    </row>
    <row r="2262" spans="1:5" x14ac:dyDescent="0.25">
      <c r="A2262" s="3" t="s">
        <v>2190</v>
      </c>
      <c r="B2262" t="s">
        <v>2191</v>
      </c>
    </row>
    <row r="2263" spans="1:5" x14ac:dyDescent="0.25">
      <c r="A2263" t="str">
        <f t="shared" ref="A2263:A2264" si="610">A2262</f>
        <v>GUID-44EA575F-F8BF-40BA-A5BE-28C0866AA1B5</v>
      </c>
      <c r="B2263" t="str">
        <f t="shared" ref="B2263:B2264" si="611">B2262</f>
        <v>RPM Range</v>
      </c>
      <c r="C2263" t="s">
        <v>67</v>
      </c>
      <c r="D2263" t="s">
        <v>2188</v>
      </c>
      <c r="E2263" t="s">
        <v>2012</v>
      </c>
    </row>
    <row r="2264" spans="1:5" x14ac:dyDescent="0.25">
      <c r="A2264" t="str">
        <f t="shared" si="610"/>
        <v>GUID-44EA575F-F8BF-40BA-A5BE-28C0866AA1B5</v>
      </c>
      <c r="B2264" t="str">
        <f t="shared" si="611"/>
        <v>RPM Range</v>
      </c>
      <c r="C2264" t="s">
        <v>67</v>
      </c>
      <c r="D2264" t="s">
        <v>2192</v>
      </c>
      <c r="E2264" t="s">
        <v>2193</v>
      </c>
    </row>
    <row r="2265" spans="1:5" x14ac:dyDescent="0.25">
      <c r="A2265" s="3" t="s">
        <v>2194</v>
      </c>
      <c r="B2265" t="s">
        <v>2195</v>
      </c>
    </row>
    <row r="2266" spans="1:5" x14ac:dyDescent="0.25">
      <c r="A2266" t="str">
        <f>A2265</f>
        <v>GUID-D9552386-19F8-4F89-8D2F-A6F1AD5C2821</v>
      </c>
      <c r="B2266" t="str">
        <f>B2265</f>
        <v>Coolant tab</v>
      </c>
      <c r="C2266" t="s">
        <v>67</v>
      </c>
      <c r="D2266" t="s">
        <v>2004</v>
      </c>
      <c r="E2266" t="s">
        <v>1952</v>
      </c>
    </row>
    <row r="2267" spans="1:5" x14ac:dyDescent="0.25">
      <c r="A2267" s="3" t="s">
        <v>2196</v>
      </c>
      <c r="B2267" t="s">
        <v>2197</v>
      </c>
    </row>
    <row r="2268" spans="1:5" x14ac:dyDescent="0.25">
      <c r="A2268" t="str">
        <f>A2267</f>
        <v>GUID-A570EFCE-2076-46EC-8BA4-3E4B40922877</v>
      </c>
      <c r="B2268" t="str">
        <f>B2267</f>
        <v>Post Variables tab</v>
      </c>
      <c r="C2268" t="s">
        <v>67</v>
      </c>
      <c r="D2268" t="s">
        <v>2004</v>
      </c>
      <c r="E2268" t="s">
        <v>1952</v>
      </c>
    </row>
    <row r="2269" spans="1:5" x14ac:dyDescent="0.25">
      <c r="A2269" s="3" t="s">
        <v>2198</v>
      </c>
      <c r="B2269" t="s">
        <v>901</v>
      </c>
    </row>
    <row r="2270" spans="1:5" x14ac:dyDescent="0.25">
      <c r="A2270" t="str">
        <f t="shared" ref="A2270:A2290" si="612">A2269</f>
        <v>GUID-E5233AF7-6DE1-48D8-A087-D3797A742CF3</v>
      </c>
      <c r="B2270" t="str">
        <f t="shared" ref="B2270:B2290" si="613">B2269</f>
        <v>Stepovers tab</v>
      </c>
      <c r="C2270" t="s">
        <v>67</v>
      </c>
      <c r="D2270" t="s">
        <v>2199</v>
      </c>
      <c r="E2270" t="s">
        <v>2182</v>
      </c>
    </row>
    <row r="2271" spans="1:5" x14ac:dyDescent="0.25">
      <c r="A2271" t="str">
        <f t="shared" si="612"/>
        <v>GUID-E5233AF7-6DE1-48D8-A087-D3797A742CF3</v>
      </c>
      <c r="B2271" t="str">
        <f t="shared" si="613"/>
        <v>Stepovers tab</v>
      </c>
      <c r="C2271" t="s">
        <v>67</v>
      </c>
      <c r="D2271" t="s">
        <v>2200</v>
      </c>
      <c r="E2271" t="s">
        <v>2201</v>
      </c>
    </row>
    <row r="2272" spans="1:5" x14ac:dyDescent="0.25">
      <c r="A2272" t="str">
        <f t="shared" si="612"/>
        <v>GUID-E5233AF7-6DE1-48D8-A087-D3797A742CF3</v>
      </c>
      <c r="B2272" t="str">
        <f t="shared" si="613"/>
        <v>Stepovers tab</v>
      </c>
      <c r="C2272" t="s">
        <v>67</v>
      </c>
      <c r="D2272" t="s">
        <v>2202</v>
      </c>
      <c r="E2272" t="s">
        <v>1930</v>
      </c>
    </row>
    <row r="2273" spans="1:5" x14ac:dyDescent="0.25">
      <c r="A2273" t="str">
        <f t="shared" si="612"/>
        <v>GUID-E5233AF7-6DE1-48D8-A087-D3797A742CF3</v>
      </c>
      <c r="B2273" t="str">
        <f t="shared" si="613"/>
        <v>Stepovers tab</v>
      </c>
      <c r="C2273" t="s">
        <v>67</v>
      </c>
      <c r="D2273" t="s">
        <v>2203</v>
      </c>
      <c r="E2273" t="s">
        <v>2204</v>
      </c>
    </row>
    <row r="2274" spans="1:5" x14ac:dyDescent="0.25">
      <c r="A2274" t="str">
        <f t="shared" si="612"/>
        <v>GUID-E5233AF7-6DE1-48D8-A087-D3797A742CF3</v>
      </c>
      <c r="B2274" t="str">
        <f t="shared" si="613"/>
        <v>Stepovers tab</v>
      </c>
      <c r="C2274" t="s">
        <v>67</v>
      </c>
      <c r="E2274" t="s">
        <v>2205</v>
      </c>
    </row>
    <row r="2275" spans="1:5" x14ac:dyDescent="0.25">
      <c r="A2275" t="str">
        <f t="shared" si="612"/>
        <v>GUID-E5233AF7-6DE1-48D8-A087-D3797A742CF3</v>
      </c>
      <c r="B2275" t="str">
        <f t="shared" si="613"/>
        <v>Stepovers tab</v>
      </c>
      <c r="C2275" t="s">
        <v>67</v>
      </c>
      <c r="D2275" t="e">
        <f>- Select the stepover style from the list.</f>
        <v>#NAME?</v>
      </c>
      <c r="E2275" t="s">
        <v>2206</v>
      </c>
    </row>
    <row r="2276" spans="1:5" x14ac:dyDescent="0.25">
      <c r="A2276" t="str">
        <f t="shared" si="612"/>
        <v>GUID-E5233AF7-6DE1-48D8-A087-D3797A742CF3</v>
      </c>
      <c r="B2276" t="str">
        <f t="shared" si="613"/>
        <v>Stepovers tab</v>
      </c>
      <c r="C2276" t="s">
        <v>67</v>
      </c>
      <c r="E2276" t="s">
        <v>2207</v>
      </c>
    </row>
    <row r="2277" spans="1:5" x14ac:dyDescent="0.25">
      <c r="A2277" t="str">
        <f t="shared" si="612"/>
        <v>GUID-E5233AF7-6DE1-48D8-A087-D3797A742CF3</v>
      </c>
      <c r="B2277" t="str">
        <f t="shared" si="613"/>
        <v>Stepovers tab</v>
      </c>
      <c r="C2277" t="s">
        <v>67</v>
      </c>
      <c r="E2277" t="s">
        <v>2208</v>
      </c>
    </row>
    <row r="2278" spans="1:5" x14ac:dyDescent="0.25">
      <c r="A2278" t="str">
        <f t="shared" si="612"/>
        <v>GUID-E5233AF7-6DE1-48D8-A087-D3797A742CF3</v>
      </c>
      <c r="B2278" t="str">
        <f t="shared" si="613"/>
        <v>Stepovers tab</v>
      </c>
      <c r="C2278" t="s">
        <v>67</v>
      </c>
      <c r="E2278" t="s">
        <v>2209</v>
      </c>
    </row>
    <row r="2279" spans="1:5" x14ac:dyDescent="0.25">
      <c r="A2279" t="str">
        <f t="shared" si="612"/>
        <v>GUID-E5233AF7-6DE1-48D8-A087-D3797A742CF3</v>
      </c>
      <c r="B2279" t="str">
        <f t="shared" si="613"/>
        <v>Stepovers tab</v>
      </c>
      <c r="C2279" t="s">
        <v>67</v>
      </c>
      <c r="E2279" t="s">
        <v>2210</v>
      </c>
    </row>
    <row r="2280" spans="1:5" x14ac:dyDescent="0.25">
      <c r="A2280" t="str">
        <f t="shared" si="612"/>
        <v>GUID-E5233AF7-6DE1-48D8-A087-D3797A742CF3</v>
      </c>
      <c r="B2280" t="str">
        <f t="shared" si="613"/>
        <v>Stepovers tab</v>
      </c>
      <c r="C2280" t="s">
        <v>67</v>
      </c>
      <c r="E2280" t="s">
        <v>2211</v>
      </c>
    </row>
    <row r="2281" spans="1:5" x14ac:dyDescent="0.25">
      <c r="A2281" t="str">
        <f t="shared" si="612"/>
        <v>GUID-E5233AF7-6DE1-48D8-A087-D3797A742CF3</v>
      </c>
      <c r="B2281" t="str">
        <f t="shared" si="613"/>
        <v>Stepovers tab</v>
      </c>
      <c r="C2281" t="s">
        <v>67</v>
      </c>
      <c r="D2281" t="s">
        <v>2212</v>
      </c>
      <c r="E2281" t="s">
        <v>2213</v>
      </c>
    </row>
    <row r="2282" spans="1:5" x14ac:dyDescent="0.25">
      <c r="A2282" t="str">
        <f t="shared" si="612"/>
        <v>GUID-E5233AF7-6DE1-48D8-A087-D3797A742CF3</v>
      </c>
      <c r="B2282" t="str">
        <f t="shared" si="613"/>
        <v>Stepovers tab</v>
      </c>
      <c r="C2282" t="s">
        <v>67</v>
      </c>
      <c r="D2282" t="s">
        <v>2202</v>
      </c>
      <c r="E2282" t="s">
        <v>1930</v>
      </c>
    </row>
    <row r="2283" spans="1:5" x14ac:dyDescent="0.25">
      <c r="A2283" t="str">
        <f t="shared" si="612"/>
        <v>GUID-E5233AF7-6DE1-48D8-A087-D3797A742CF3</v>
      </c>
      <c r="B2283" t="str">
        <f t="shared" si="613"/>
        <v>Stepovers tab</v>
      </c>
      <c r="C2283" t="s">
        <v>67</v>
      </c>
      <c r="D2283" t="s">
        <v>2004</v>
      </c>
      <c r="E2283" t="s">
        <v>2214</v>
      </c>
    </row>
    <row r="2284" spans="1:5" x14ac:dyDescent="0.25">
      <c r="A2284" t="str">
        <f t="shared" si="612"/>
        <v>GUID-E5233AF7-6DE1-48D8-A087-D3797A742CF3</v>
      </c>
      <c r="B2284" t="str">
        <f t="shared" si="613"/>
        <v>Stepovers tab</v>
      </c>
      <c r="C2284" t="s">
        <v>67</v>
      </c>
      <c r="E2284" t="s">
        <v>2201</v>
      </c>
    </row>
    <row r="2285" spans="1:5" x14ac:dyDescent="0.25">
      <c r="A2285" t="str">
        <f t="shared" si="612"/>
        <v>GUID-E5233AF7-6DE1-48D8-A087-D3797A742CF3</v>
      </c>
      <c r="B2285" t="str">
        <f t="shared" si="613"/>
        <v>Stepovers tab</v>
      </c>
      <c r="C2285" t="s">
        <v>67</v>
      </c>
      <c r="E2285" t="s">
        <v>2213</v>
      </c>
    </row>
    <row r="2286" spans="1:5" x14ac:dyDescent="0.25">
      <c r="A2286" t="str">
        <f t="shared" si="612"/>
        <v>GUID-E5233AF7-6DE1-48D8-A087-D3797A742CF3</v>
      </c>
      <c r="B2286" t="str">
        <f t="shared" si="613"/>
        <v>Stepovers tab</v>
      </c>
      <c r="C2286" t="s">
        <v>67</v>
      </c>
      <c r="E2286" t="s">
        <v>2205</v>
      </c>
    </row>
    <row r="2287" spans="1:5" x14ac:dyDescent="0.25">
      <c r="A2287" t="str">
        <f t="shared" si="612"/>
        <v>GUID-E5233AF7-6DE1-48D8-A087-D3797A742CF3</v>
      </c>
      <c r="B2287" t="str">
        <f t="shared" si="613"/>
        <v>Stepovers tab</v>
      </c>
      <c r="C2287" t="s">
        <v>67</v>
      </c>
      <c r="E2287" t="s">
        <v>2210</v>
      </c>
    </row>
    <row r="2288" spans="1:5" x14ac:dyDescent="0.25">
      <c r="A2288" t="str">
        <f t="shared" si="612"/>
        <v>GUID-E5233AF7-6DE1-48D8-A087-D3797A742CF3</v>
      </c>
      <c r="B2288" t="str">
        <f t="shared" si="613"/>
        <v>Stepovers tab</v>
      </c>
      <c r="C2288" t="s">
        <v>67</v>
      </c>
      <c r="E2288" t="s">
        <v>2208</v>
      </c>
    </row>
    <row r="2289" spans="1:5" x14ac:dyDescent="0.25">
      <c r="A2289" t="str">
        <f t="shared" si="612"/>
        <v>GUID-E5233AF7-6DE1-48D8-A087-D3797A742CF3</v>
      </c>
      <c r="B2289" t="str">
        <f t="shared" si="613"/>
        <v>Stepovers tab</v>
      </c>
      <c r="C2289" t="s">
        <v>67</v>
      </c>
      <c r="E2289" t="s">
        <v>2209</v>
      </c>
    </row>
    <row r="2290" spans="1:5" x14ac:dyDescent="0.25">
      <c r="A2290" t="str">
        <f t="shared" si="612"/>
        <v>GUID-E5233AF7-6DE1-48D8-A087-D3797A742CF3</v>
      </c>
      <c r="B2290" t="str">
        <f t="shared" si="613"/>
        <v>Stepovers tab</v>
      </c>
      <c r="C2290" t="s">
        <v>67</v>
      </c>
      <c r="E2290" t="s">
        <v>1952</v>
      </c>
    </row>
    <row r="2291" spans="1:5" x14ac:dyDescent="0.25">
      <c r="A2291" s="3" t="s">
        <v>2215</v>
      </c>
      <c r="B2291" t="s">
        <v>2216</v>
      </c>
    </row>
    <row r="2292" spans="1:5" x14ac:dyDescent="0.25">
      <c r="A2292" t="str">
        <f t="shared" ref="A2292:A2294" si="614">A2291</f>
        <v>GUID-B30AECDF-FF9B-4CCB-9834-7F3CACD139C2</v>
      </c>
      <c r="B2292" t="str">
        <f t="shared" ref="B2292:B2294" si="615">B2291</f>
        <v>Transitions for 2.5D milling toolpaths</v>
      </c>
      <c r="C2292" t="s">
        <v>67</v>
      </c>
      <c r="D2292" t="s">
        <v>2217</v>
      </c>
      <c r="E2292" t="s">
        <v>2209</v>
      </c>
    </row>
    <row r="2293" spans="1:5" x14ac:dyDescent="0.25">
      <c r="A2293" t="str">
        <f t="shared" si="614"/>
        <v>GUID-B30AECDF-FF9B-4CCB-9834-7F3CACD139C2</v>
      </c>
      <c r="B2293" t="str">
        <f t="shared" si="615"/>
        <v>Transitions for 2.5D milling toolpaths</v>
      </c>
      <c r="C2293" t="s">
        <v>67</v>
      </c>
      <c r="D2293" t="s">
        <v>2212</v>
      </c>
      <c r="E2293" t="s">
        <v>2213</v>
      </c>
    </row>
    <row r="2294" spans="1:5" x14ac:dyDescent="0.25">
      <c r="A2294" t="str">
        <f t="shared" si="614"/>
        <v>GUID-B30AECDF-FF9B-4CCB-9834-7F3CACD139C2</v>
      </c>
      <c r="B2294" t="str">
        <f t="shared" si="615"/>
        <v>Transitions for 2.5D milling toolpaths</v>
      </c>
      <c r="C2294" t="s">
        <v>67</v>
      </c>
      <c r="D2294" t="s">
        <v>901</v>
      </c>
      <c r="E2294" t="s">
        <v>902</v>
      </c>
    </row>
    <row r="2295" spans="1:5" x14ac:dyDescent="0.25">
      <c r="A2295" s="3" t="s">
        <v>2218</v>
      </c>
      <c r="B2295" t="s">
        <v>2219</v>
      </c>
    </row>
    <row r="2296" spans="1:5" x14ac:dyDescent="0.25">
      <c r="A2296" t="str">
        <f>A2295</f>
        <v>GUID-E5E18CE6-267B-4DB9-A5B2-1ADA3FA14A8B</v>
      </c>
      <c r="B2296" t="str">
        <f>B2295</f>
        <v>Open and closed portions of toolpaths</v>
      </c>
      <c r="C2296" t="s">
        <v>67</v>
      </c>
      <c r="D2296" t="s">
        <v>901</v>
      </c>
      <c r="E2296" t="s">
        <v>902</v>
      </c>
    </row>
    <row r="2297" spans="1:5" x14ac:dyDescent="0.25">
      <c r="A2297" s="3" t="s">
        <v>2220</v>
      </c>
      <c r="B2297" t="s">
        <v>2212</v>
      </c>
    </row>
    <row r="2298" spans="1:5" x14ac:dyDescent="0.25">
      <c r="A2298" t="str">
        <f t="shared" ref="A2298:A2299" si="616">A2297</f>
        <v>GUID-F9458DEE-32F1-4DD1-A345-30956D2C1318</v>
      </c>
      <c r="B2298" t="str">
        <f t="shared" ref="B2298:B2299" si="617">B2297</f>
        <v>Default ramping for milled finish passes</v>
      </c>
      <c r="C2298" t="s">
        <v>67</v>
      </c>
      <c r="D2298" t="s">
        <v>2221</v>
      </c>
      <c r="E2298" t="s">
        <v>902</v>
      </c>
    </row>
    <row r="2299" spans="1:5" x14ac:dyDescent="0.25">
      <c r="A2299" t="str">
        <f t="shared" si="616"/>
        <v>GUID-F9458DEE-32F1-4DD1-A345-30956D2C1318</v>
      </c>
      <c r="B2299" t="str">
        <f t="shared" si="617"/>
        <v>Default ramping for milled finish passes</v>
      </c>
      <c r="C2299" t="s">
        <v>67</v>
      </c>
      <c r="D2299" t="s">
        <v>901</v>
      </c>
      <c r="E2299" t="s">
        <v>902</v>
      </c>
    </row>
    <row r="2300" spans="1:5" x14ac:dyDescent="0.25">
      <c r="A2300" s="3" t="s">
        <v>2222</v>
      </c>
      <c r="B2300" t="s">
        <v>2223</v>
      </c>
    </row>
    <row r="2301" spans="1:5" x14ac:dyDescent="0.25">
      <c r="A2301" t="str">
        <f t="shared" ref="A2301:A2302" si="618">A2300</f>
        <v>GUID-CAE099DF-EBB6-4D11-9BB3-95E2CBD3DB2A</v>
      </c>
      <c r="B2301" t="str">
        <f t="shared" ref="B2301:B2302" si="619">B2300</f>
        <v>Distance between cuts</v>
      </c>
      <c r="C2301" t="s">
        <v>67</v>
      </c>
      <c r="D2301" t="s">
        <v>2212</v>
      </c>
      <c r="E2301" t="s">
        <v>2213</v>
      </c>
    </row>
    <row r="2302" spans="1:5" x14ac:dyDescent="0.25">
      <c r="A2302" t="str">
        <f t="shared" si="618"/>
        <v>GUID-CAE099DF-EBB6-4D11-9BB3-95E2CBD3DB2A</v>
      </c>
      <c r="B2302" t="str">
        <f t="shared" si="619"/>
        <v>Distance between cuts</v>
      </c>
      <c r="C2302" t="s">
        <v>67</v>
      </c>
      <c r="D2302" t="s">
        <v>901</v>
      </c>
      <c r="E2302" t="s">
        <v>902</v>
      </c>
    </row>
    <row r="2303" spans="1:5" x14ac:dyDescent="0.25">
      <c r="A2303" s="3" t="s">
        <v>2224</v>
      </c>
      <c r="B2303" t="s">
        <v>2225</v>
      </c>
    </row>
    <row r="2304" spans="1:5" x14ac:dyDescent="0.25">
      <c r="A2304" t="str">
        <f>A2303</f>
        <v>GUID-32C8B2AD-DBB0-4A57-92EE-1613481BC575</v>
      </c>
      <c r="B2304" t="str">
        <f>B2303</f>
        <v>Adding a 90-degree compensation move</v>
      </c>
      <c r="C2304" t="s">
        <v>67</v>
      </c>
      <c r="D2304" t="s">
        <v>901</v>
      </c>
      <c r="E2304" t="s">
        <v>902</v>
      </c>
    </row>
    <row r="2305" spans="1:5" x14ac:dyDescent="0.25">
      <c r="A2305" s="3" t="s">
        <v>2226</v>
      </c>
      <c r="B2305" t="s">
        <v>2227</v>
      </c>
    </row>
    <row r="2306" spans="1:5" x14ac:dyDescent="0.25">
      <c r="A2306" t="str">
        <f>A2305</f>
        <v>GUID-D192C864-1D48-465D-AE0A-FFA122D8C848</v>
      </c>
      <c r="B2306" t="str">
        <f>B2305</f>
        <v>Arc Lead</v>
      </c>
      <c r="C2306" t="s">
        <v>67</v>
      </c>
      <c r="D2306" t="s">
        <v>901</v>
      </c>
      <c r="E2306" t="s">
        <v>902</v>
      </c>
    </row>
    <row r="2307" spans="1:5" x14ac:dyDescent="0.25">
      <c r="A2307" s="3" t="s">
        <v>2228</v>
      </c>
      <c r="B2307" t="s">
        <v>2217</v>
      </c>
    </row>
    <row r="2308" spans="1:5" x14ac:dyDescent="0.25">
      <c r="A2308" t="str">
        <f>A2307</f>
        <v>GUID-FAE5F26C-4543-4750-B0EB-93451126C0A8</v>
      </c>
      <c r="B2308" t="str">
        <f>B2307</f>
        <v>Lead distance</v>
      </c>
      <c r="C2308" t="s">
        <v>67</v>
      </c>
      <c r="D2308" t="s">
        <v>901</v>
      </c>
      <c r="E2308" t="s">
        <v>902</v>
      </c>
    </row>
    <row r="2309" spans="1:5" x14ac:dyDescent="0.25">
      <c r="A2309" s="3" t="s">
        <v>2229</v>
      </c>
      <c r="B2309" t="s">
        <v>2230</v>
      </c>
    </row>
    <row r="2310" spans="1:5" x14ac:dyDescent="0.25">
      <c r="A2310" t="str">
        <f t="shared" ref="A2310:A2357" si="620">A2309</f>
        <v>GUID-862F9C0A-3989-4422-BAC2-58AD036DEE5B</v>
      </c>
      <c r="B2310" t="str">
        <f t="shared" ref="B2310:B2357" si="621">B2309</f>
        <v>Milling tab (2D Feature Properties dialog)</v>
      </c>
      <c r="C2310" t="s">
        <v>67</v>
      </c>
      <c r="D2310" t="s">
        <v>2231</v>
      </c>
      <c r="E2310" t="s">
        <v>2028</v>
      </c>
    </row>
    <row r="2311" spans="1:5" x14ac:dyDescent="0.25">
      <c r="A2311" t="str">
        <f t="shared" si="620"/>
        <v>GUID-862F9C0A-3989-4422-BAC2-58AD036DEE5B</v>
      </c>
      <c r="B2311" t="str">
        <f t="shared" si="621"/>
        <v>Milling tab (2D Feature Properties dialog)</v>
      </c>
      <c r="C2311" t="s">
        <v>67</v>
      </c>
      <c r="D2311" t="e">
        <f>- Enable this option to Enable cutter compensation for the operation.</f>
        <v>#NAME?</v>
      </c>
      <c r="E2311" t="s">
        <v>2061</v>
      </c>
    </row>
    <row r="2312" spans="1:5" x14ac:dyDescent="0.25">
      <c r="A2312" t="str">
        <f t="shared" si="620"/>
        <v>GUID-862F9C0A-3989-4422-BAC2-58AD036DEE5B</v>
      </c>
      <c r="B2312" t="str">
        <f t="shared" si="621"/>
        <v>Milling tab (2D Feature Properties dialog)</v>
      </c>
      <c r="C2312" t="s">
        <v>67</v>
      </c>
      <c r="E2312" t="s">
        <v>2232</v>
      </c>
    </row>
    <row r="2313" spans="1:5" x14ac:dyDescent="0.25">
      <c r="A2313" t="str">
        <f t="shared" si="620"/>
        <v>GUID-862F9C0A-3989-4422-BAC2-58AD036DEE5B</v>
      </c>
      <c r="B2313" t="str">
        <f t="shared" si="621"/>
        <v>Milling tab (2D Feature Properties dialog)</v>
      </c>
      <c r="C2313" t="s">
        <v>67</v>
      </c>
      <c r="D2313" t="s">
        <v>2233</v>
      </c>
      <c r="E2313" t="s">
        <v>2234</v>
      </c>
    </row>
    <row r="2314" spans="1:5" x14ac:dyDescent="0.25">
      <c r="A2314" t="str">
        <f t="shared" si="620"/>
        <v>GUID-862F9C0A-3989-4422-BAC2-58AD036DEE5B</v>
      </c>
      <c r="B2314" t="str">
        <f t="shared" si="621"/>
        <v>Milling tab (2D Feature Properties dialog)</v>
      </c>
      <c r="C2314" t="s">
        <v>67</v>
      </c>
      <c r="D2314" t="e">
        <f>- Enter an offset distance around a profile feature to use Instead of the Stock boundary for the current operation. this applies to rough operations and finish operations whe</f>
        <v>#NAME?</v>
      </c>
      <c r="E2314" t="s">
        <v>2235</v>
      </c>
    </row>
    <row r="2315" spans="1:5" x14ac:dyDescent="0.25">
      <c r="A2315" t="str">
        <f t="shared" si="620"/>
        <v>GUID-862F9C0A-3989-4422-BAC2-58AD036DEE5B</v>
      </c>
      <c r="B2315" t="str">
        <f t="shared" si="621"/>
        <v>Milling tab (2D Feature Properties dialog)</v>
      </c>
      <c r="C2315" t="s">
        <v>67</v>
      </c>
      <c r="E2315" t="s">
        <v>1930</v>
      </c>
    </row>
    <row r="2316" spans="1:5" x14ac:dyDescent="0.25">
      <c r="A2316" t="str">
        <f t="shared" si="620"/>
        <v>GUID-862F9C0A-3989-4422-BAC2-58AD036DEE5B</v>
      </c>
      <c r="B2316" t="str">
        <f t="shared" si="621"/>
        <v>Milling tab (2D Feature Properties dialog)</v>
      </c>
      <c r="C2316" t="s">
        <v>67</v>
      </c>
      <c r="D2316" t="s">
        <v>2236</v>
      </c>
      <c r="E2316" t="s">
        <v>2237</v>
      </c>
    </row>
    <row r="2317" spans="1:5" x14ac:dyDescent="0.25">
      <c r="A2317" t="str">
        <f t="shared" si="620"/>
        <v>GUID-862F9C0A-3989-4422-BAC2-58AD036DEE5B</v>
      </c>
      <c r="B2317" t="str">
        <f t="shared" si="621"/>
        <v>Milling tab (2D Feature Properties dialog)</v>
      </c>
      <c r="C2317" t="s">
        <v>67</v>
      </c>
      <c r="D2317" t="e">
        <f>- Enter a list of roughing tool diameters separated by commas, to Enable multiple rough passes.</f>
        <v>#NAME?</v>
      </c>
      <c r="E2317" t="s">
        <v>2238</v>
      </c>
    </row>
    <row r="2318" spans="1:5" x14ac:dyDescent="0.25">
      <c r="A2318" t="str">
        <f t="shared" si="620"/>
        <v>GUID-862F9C0A-3989-4422-BAC2-58AD036DEE5B</v>
      </c>
      <c r="B2318" t="str">
        <f t="shared" si="621"/>
        <v>Milling tab (2D Feature Properties dialog)</v>
      </c>
      <c r="C2318" t="s">
        <v>67</v>
      </c>
      <c r="D2318" t="s">
        <v>2239</v>
      </c>
      <c r="E2318" t="s">
        <v>2240</v>
      </c>
    </row>
    <row r="2319" spans="1:5" x14ac:dyDescent="0.25">
      <c r="A2319" t="str">
        <f t="shared" si="620"/>
        <v>GUID-862F9C0A-3989-4422-BAC2-58AD036DEE5B</v>
      </c>
      <c r="B2319" t="str">
        <f t="shared" si="621"/>
        <v>Milling tab (2D Feature Properties dialog)</v>
      </c>
      <c r="C2319" t="s">
        <v>67</v>
      </c>
      <c r="D2319" t="s">
        <v>2241</v>
      </c>
      <c r="E2319" t="s">
        <v>958</v>
      </c>
    </row>
    <row r="2320" spans="1:5" x14ac:dyDescent="0.25">
      <c r="A2320" t="str">
        <f t="shared" si="620"/>
        <v>GUID-862F9C0A-3989-4422-BAC2-58AD036DEE5B</v>
      </c>
      <c r="B2320" t="str">
        <f t="shared" si="621"/>
        <v>Milling tab (2D Feature Properties dialog)</v>
      </c>
      <c r="C2320" t="s">
        <v>67</v>
      </c>
      <c r="D2320" t="s">
        <v>2242</v>
      </c>
      <c r="E2320" t="s">
        <v>2027</v>
      </c>
    </row>
    <row r="2321" spans="1:5" x14ac:dyDescent="0.25">
      <c r="A2321" t="str">
        <f t="shared" si="620"/>
        <v>GUID-862F9C0A-3989-4422-BAC2-58AD036DEE5B</v>
      </c>
      <c r="B2321" t="str">
        <f t="shared" si="621"/>
        <v>Milling tab (2D Feature Properties dialog)</v>
      </c>
      <c r="C2321" t="s">
        <v>67</v>
      </c>
      <c r="D2321" t="s">
        <v>2243</v>
      </c>
      <c r="E2321" t="s">
        <v>1930</v>
      </c>
    </row>
    <row r="2322" spans="1:5" x14ac:dyDescent="0.25">
      <c r="A2322" t="str">
        <f t="shared" si="620"/>
        <v>GUID-862F9C0A-3989-4422-BAC2-58AD036DEE5B</v>
      </c>
      <c r="B2322" t="str">
        <f t="shared" si="621"/>
        <v>Milling tab (2D Feature Properties dialog)</v>
      </c>
      <c r="C2322" t="s">
        <v>67</v>
      </c>
      <c r="D2322" t="e">
        <f>- to round sharp corners, Enter a percentage of the tool diameter. Smoothing the sharp corners of the toolpaths gives a more constant tool velocity and reduces the tool load. Enter a toolpath radius larger than the tool radius to minimize the percentage of the tool that contacts the part. this enables enough cooling to take place and avoiding sharp increases in tool load as the tool enters the corners.</f>
        <v>#NAME?</v>
      </c>
      <c r="E2322" t="s">
        <v>2244</v>
      </c>
    </row>
    <row r="2323" spans="1:5" x14ac:dyDescent="0.25">
      <c r="A2323" t="str">
        <f t="shared" si="620"/>
        <v>GUID-862F9C0A-3989-4422-BAC2-58AD036DEE5B</v>
      </c>
      <c r="B2323" t="str">
        <f t="shared" si="621"/>
        <v>Milling tab (2D Feature Properties dialog)</v>
      </c>
      <c r="C2323" t="s">
        <v>67</v>
      </c>
      <c r="D2323" t="e">
        <f>- Enable this option to use a trochoidal cut on a Simple Groove. Select the direction of the trochoids for a trochoidal cut, fr</f>
        <v>#NAME?</v>
      </c>
      <c r="E2323" t="s">
        <v>2245</v>
      </c>
    </row>
    <row r="2324" spans="1:5" x14ac:dyDescent="0.25">
      <c r="A2324" t="str">
        <f t="shared" si="620"/>
        <v>GUID-862F9C0A-3989-4422-BAC2-58AD036DEE5B</v>
      </c>
      <c r="B2324" t="str">
        <f t="shared" si="621"/>
        <v>Milling tab (2D Feature Properties dialog)</v>
      </c>
      <c r="C2324" t="s">
        <v>67</v>
      </c>
      <c r="D2324" t="s">
        <v>1929</v>
      </c>
      <c r="E2324" t="s">
        <v>1930</v>
      </c>
    </row>
    <row r="2325" spans="1:5" x14ac:dyDescent="0.25">
      <c r="A2325" t="str">
        <f t="shared" si="620"/>
        <v>GUID-862F9C0A-3989-4422-BAC2-58AD036DEE5B</v>
      </c>
      <c r="B2325" t="str">
        <f t="shared" si="621"/>
        <v>Milling tab (2D Feature Properties dialog)</v>
      </c>
      <c r="C2325" t="s">
        <v>67</v>
      </c>
      <c r="D2325" t="s">
        <v>2239</v>
      </c>
      <c r="E2325" t="s">
        <v>2240</v>
      </c>
    </row>
    <row r="2326" spans="1:5" x14ac:dyDescent="0.25">
      <c r="A2326" t="str">
        <f t="shared" si="620"/>
        <v>GUID-862F9C0A-3989-4422-BAC2-58AD036DEE5B</v>
      </c>
      <c r="B2326" t="str">
        <f t="shared" si="621"/>
        <v>Milling tab (2D Feature Properties dialog)</v>
      </c>
      <c r="C2326" t="s">
        <v>67</v>
      </c>
      <c r="E2326" t="s">
        <v>2246</v>
      </c>
    </row>
    <row r="2327" spans="1:5" x14ac:dyDescent="0.25">
      <c r="A2327" t="str">
        <f t="shared" si="620"/>
        <v>GUID-862F9C0A-3989-4422-BAC2-58AD036DEE5B</v>
      </c>
      <c r="B2327" t="str">
        <f t="shared" si="621"/>
        <v>Milling tab (2D Feature Properties dialog)</v>
      </c>
      <c r="C2327" t="s">
        <v>67</v>
      </c>
      <c r="D2327" t="s">
        <v>2212</v>
      </c>
      <c r="E2327" t="s">
        <v>2213</v>
      </c>
    </row>
    <row r="2328" spans="1:5" x14ac:dyDescent="0.25">
      <c r="A2328" t="str">
        <f t="shared" si="620"/>
        <v>GUID-862F9C0A-3989-4422-BAC2-58AD036DEE5B</v>
      </c>
      <c r="B2328" t="str">
        <f t="shared" si="621"/>
        <v>Milling tab (2D Feature Properties dialog)</v>
      </c>
      <c r="C2328" t="s">
        <v>67</v>
      </c>
      <c r="D2328" t="s">
        <v>2247</v>
      </c>
      <c r="E2328" t="s">
        <v>2248</v>
      </c>
    </row>
    <row r="2329" spans="1:5" x14ac:dyDescent="0.25">
      <c r="A2329" t="str">
        <f t="shared" si="620"/>
        <v>GUID-862F9C0A-3989-4422-BAC2-58AD036DEE5B</v>
      </c>
      <c r="B2329" t="str">
        <f t="shared" si="621"/>
        <v>Milling tab (2D Feature Properties dialog)</v>
      </c>
      <c r="C2329" t="s">
        <v>67</v>
      </c>
      <c r="D2329" t="s">
        <v>2249</v>
      </c>
      <c r="E2329" t="s">
        <v>2250</v>
      </c>
    </row>
    <row r="2330" spans="1:5" x14ac:dyDescent="0.25">
      <c r="A2330" t="str">
        <f t="shared" si="620"/>
        <v>GUID-862F9C0A-3989-4422-BAC2-58AD036DEE5B</v>
      </c>
      <c r="B2330" t="str">
        <f t="shared" si="621"/>
        <v>Milling tab (2D Feature Properties dialog)</v>
      </c>
      <c r="C2330" t="s">
        <v>67</v>
      </c>
      <c r="D2330" t="e">
        <f>- this attribute controls the diameter of the arc along which the tool ramps on and off the Thread milling feature. Enter a percentage of the tool diameter.</f>
        <v>#NAME?</v>
      </c>
      <c r="E2330" t="s">
        <v>2251</v>
      </c>
    </row>
    <row r="2331" spans="1:5" x14ac:dyDescent="0.25">
      <c r="A2331" t="str">
        <f t="shared" si="620"/>
        <v>GUID-862F9C0A-3989-4422-BAC2-58AD036DEE5B</v>
      </c>
      <c r="B2331" t="str">
        <f t="shared" si="621"/>
        <v>Milling tab (2D Feature Properties dialog)</v>
      </c>
      <c r="C2331" t="s">
        <v>67</v>
      </c>
      <c r="D2331" t="e">
        <f>- this angle controls the starting and ending points of the ramp moves of a Thread milling feature. the tool starts ramping along the arc of radi</f>
        <v>#NAME?</v>
      </c>
      <c r="E2331" t="s">
        <v>2252</v>
      </c>
    </row>
    <row r="2332" spans="1:5" x14ac:dyDescent="0.25">
      <c r="A2332" t="str">
        <f t="shared" si="620"/>
        <v>GUID-862F9C0A-3989-4422-BAC2-58AD036DEE5B</v>
      </c>
      <c r="B2332" t="str">
        <f t="shared" si="621"/>
        <v>Milling tab (2D Feature Properties dialog)</v>
      </c>
      <c r="C2332" t="s">
        <v>67</v>
      </c>
      <c r="D2332" t="e">
        <f>- Measured counter-clockwise, t</f>
        <v>#NAME?</v>
      </c>
      <c r="E2332" t="s">
        <v>2253</v>
      </c>
    </row>
    <row r="2333" spans="1:5" x14ac:dyDescent="0.25">
      <c r="A2333" t="str">
        <f t="shared" si="620"/>
        <v>GUID-862F9C0A-3989-4422-BAC2-58AD036DEE5B</v>
      </c>
      <c r="B2333" t="str">
        <f t="shared" si="621"/>
        <v>Milling tab (2D Feature Properties dialog)</v>
      </c>
      <c r="C2333" t="s">
        <v>67</v>
      </c>
      <c r="E2333" t="s">
        <v>2157</v>
      </c>
    </row>
    <row r="2334" spans="1:5" x14ac:dyDescent="0.25">
      <c r="A2334" t="str">
        <f t="shared" si="620"/>
        <v>GUID-862F9C0A-3989-4422-BAC2-58AD036DEE5B</v>
      </c>
      <c r="B2334" t="str">
        <f t="shared" si="621"/>
        <v>Milling tab (2D Feature Properties dialog)</v>
      </c>
      <c r="C2334" t="s">
        <v>67</v>
      </c>
      <c r="D2334" t="s">
        <v>2254</v>
      </c>
      <c r="E2334" t="s">
        <v>2255</v>
      </c>
    </row>
    <row r="2335" spans="1:5" x14ac:dyDescent="0.25">
      <c r="A2335" t="str">
        <f t="shared" si="620"/>
        <v>GUID-862F9C0A-3989-4422-BAC2-58AD036DEE5B</v>
      </c>
      <c r="B2335" t="str">
        <f t="shared" si="621"/>
        <v>Milling tab (2D Feature Properties dialog)</v>
      </c>
      <c r="C2335" t="s">
        <v>67</v>
      </c>
      <c r="D2335" t="e">
        <f>- for a feature with a taper or bottom radius, Enter the maximum allowable height of any scallops left after t</f>
        <v>#NAME?</v>
      </c>
      <c r="E2335" t="s">
        <v>2256</v>
      </c>
    </row>
    <row r="2336" spans="1:5" x14ac:dyDescent="0.25">
      <c r="A2336" t="str">
        <f t="shared" si="620"/>
        <v>GUID-862F9C0A-3989-4422-BAC2-58AD036DEE5B</v>
      </c>
      <c r="B2336" t="str">
        <f t="shared" si="621"/>
        <v>Milling tab (2D Feature Properties dialog)</v>
      </c>
      <c r="C2336" t="s">
        <v>67</v>
      </c>
      <c r="D2336" t="e">
        <f>- for a feature with a taper or bottom radius, Enter the maximum allowable height of any scallops left after t</f>
        <v>#NAME?</v>
      </c>
      <c r="E2336" t="s">
        <v>2257</v>
      </c>
    </row>
    <row r="2337" spans="1:5" x14ac:dyDescent="0.25">
      <c r="A2337" t="str">
        <f t="shared" si="620"/>
        <v>GUID-862F9C0A-3989-4422-BAC2-58AD036DEE5B</v>
      </c>
      <c r="B2337" t="str">
        <f t="shared" si="621"/>
        <v>Milling tab (2D Feature Properties dialog)</v>
      </c>
      <c r="C2337" t="s">
        <v>67</v>
      </c>
      <c r="D2337" t="e">
        <f>- if you are using a ball-end tool to finish a feature with a bottom radius or tapered wall, Enter the maximum allowable height of any scallops left after t</f>
        <v>#NAME?</v>
      </c>
      <c r="E2337" t="s">
        <v>2258</v>
      </c>
    </row>
    <row r="2338" spans="1:5" x14ac:dyDescent="0.25">
      <c r="A2338" t="str">
        <f t="shared" si="620"/>
        <v>GUID-862F9C0A-3989-4422-BAC2-58AD036DEE5B</v>
      </c>
      <c r="B2338" t="str">
        <f t="shared" si="621"/>
        <v>Milling tab (2D Feature Properties dialog)</v>
      </c>
      <c r="C2338" t="s">
        <v>67</v>
      </c>
      <c r="D2338" t="s">
        <v>724</v>
      </c>
      <c r="E2338" t="s">
        <v>725</v>
      </c>
    </row>
    <row r="2339" spans="1:5" x14ac:dyDescent="0.25">
      <c r="A2339" t="str">
        <f t="shared" si="620"/>
        <v>GUID-862F9C0A-3989-4422-BAC2-58AD036DEE5B</v>
      </c>
      <c r="B2339" t="str">
        <f t="shared" si="621"/>
        <v>Milling tab (2D Feature Properties dialog)</v>
      </c>
      <c r="C2339" t="s">
        <v>67</v>
      </c>
      <c r="D2339" t="s">
        <v>2002</v>
      </c>
      <c r="E2339" t="s">
        <v>817</v>
      </c>
    </row>
    <row r="2340" spans="1:5" x14ac:dyDescent="0.25">
      <c r="A2340" t="str">
        <f t="shared" si="620"/>
        <v>GUID-862F9C0A-3989-4422-BAC2-58AD036DEE5B</v>
      </c>
      <c r="B2340" t="str">
        <f t="shared" si="621"/>
        <v>Milling tab (2D Feature Properties dialog)</v>
      </c>
      <c r="C2340" t="s">
        <v>67</v>
      </c>
      <c r="D2340" t="s">
        <v>2004</v>
      </c>
      <c r="E2340" t="s">
        <v>2238</v>
      </c>
    </row>
    <row r="2341" spans="1:5" x14ac:dyDescent="0.25">
      <c r="A2341" t="str">
        <f t="shared" si="620"/>
        <v>GUID-862F9C0A-3989-4422-BAC2-58AD036DEE5B</v>
      </c>
      <c r="B2341" t="str">
        <f t="shared" si="621"/>
        <v>Milling tab (2D Feature Properties dialog)</v>
      </c>
      <c r="C2341" t="s">
        <v>67</v>
      </c>
      <c r="E2341" t="s">
        <v>2259</v>
      </c>
    </row>
    <row r="2342" spans="1:5" x14ac:dyDescent="0.25">
      <c r="A2342" t="str">
        <f t="shared" si="620"/>
        <v>GUID-862F9C0A-3989-4422-BAC2-58AD036DEE5B</v>
      </c>
      <c r="B2342" t="str">
        <f t="shared" si="621"/>
        <v>Milling tab (2D Feature Properties dialog)</v>
      </c>
      <c r="C2342" t="s">
        <v>67</v>
      </c>
      <c r="E2342" t="s">
        <v>2237</v>
      </c>
    </row>
    <row r="2343" spans="1:5" x14ac:dyDescent="0.25">
      <c r="A2343" t="str">
        <f t="shared" si="620"/>
        <v>GUID-862F9C0A-3989-4422-BAC2-58AD036DEE5B</v>
      </c>
      <c r="B2343" t="str">
        <f t="shared" si="621"/>
        <v>Milling tab (2D Feature Properties dialog)</v>
      </c>
      <c r="C2343" t="s">
        <v>67</v>
      </c>
      <c r="E2343" t="s">
        <v>2240</v>
      </c>
    </row>
    <row r="2344" spans="1:5" x14ac:dyDescent="0.25">
      <c r="A2344" t="str">
        <f t="shared" si="620"/>
        <v>GUID-862F9C0A-3989-4422-BAC2-58AD036DEE5B</v>
      </c>
      <c r="B2344" t="str">
        <f t="shared" si="621"/>
        <v>Milling tab (2D Feature Properties dialog)</v>
      </c>
      <c r="C2344" t="s">
        <v>67</v>
      </c>
      <c r="E2344" t="s">
        <v>2256</v>
      </c>
    </row>
    <row r="2345" spans="1:5" x14ac:dyDescent="0.25">
      <c r="A2345" t="str">
        <f t="shared" si="620"/>
        <v>GUID-862F9C0A-3989-4422-BAC2-58AD036DEE5B</v>
      </c>
      <c r="B2345" t="str">
        <f t="shared" si="621"/>
        <v>Milling tab (2D Feature Properties dialog)</v>
      </c>
      <c r="C2345" t="s">
        <v>67</v>
      </c>
      <c r="E2345" t="s">
        <v>2257</v>
      </c>
    </row>
    <row r="2346" spans="1:5" x14ac:dyDescent="0.25">
      <c r="A2346" t="str">
        <f t="shared" si="620"/>
        <v>GUID-862F9C0A-3989-4422-BAC2-58AD036DEE5B</v>
      </c>
      <c r="B2346" t="str">
        <f t="shared" si="621"/>
        <v>Milling tab (2D Feature Properties dialog)</v>
      </c>
      <c r="C2346" t="s">
        <v>67</v>
      </c>
      <c r="E2346" t="s">
        <v>2248</v>
      </c>
    </row>
    <row r="2347" spans="1:5" x14ac:dyDescent="0.25">
      <c r="A2347" t="str">
        <f t="shared" si="620"/>
        <v>GUID-862F9C0A-3989-4422-BAC2-58AD036DEE5B</v>
      </c>
      <c r="B2347" t="str">
        <f t="shared" si="621"/>
        <v>Milling tab (2D Feature Properties dialog)</v>
      </c>
      <c r="C2347" t="s">
        <v>67</v>
      </c>
      <c r="E2347" t="s">
        <v>2250</v>
      </c>
    </row>
    <row r="2348" spans="1:5" x14ac:dyDescent="0.25">
      <c r="A2348" t="str">
        <f t="shared" si="620"/>
        <v>GUID-862F9C0A-3989-4422-BAC2-58AD036DEE5B</v>
      </c>
      <c r="B2348" t="str">
        <f t="shared" si="621"/>
        <v>Milling tab (2D Feature Properties dialog)</v>
      </c>
      <c r="C2348" t="s">
        <v>67</v>
      </c>
      <c r="E2348" t="s">
        <v>2246</v>
      </c>
    </row>
    <row r="2349" spans="1:5" x14ac:dyDescent="0.25">
      <c r="A2349" t="str">
        <f t="shared" si="620"/>
        <v>GUID-862F9C0A-3989-4422-BAC2-58AD036DEE5B</v>
      </c>
      <c r="B2349" t="str">
        <f t="shared" si="621"/>
        <v>Milling tab (2D Feature Properties dialog)</v>
      </c>
      <c r="C2349" t="s">
        <v>67</v>
      </c>
      <c r="E2349" t="s">
        <v>2258</v>
      </c>
    </row>
    <row r="2350" spans="1:5" x14ac:dyDescent="0.25">
      <c r="A2350" t="str">
        <f t="shared" si="620"/>
        <v>GUID-862F9C0A-3989-4422-BAC2-58AD036DEE5B</v>
      </c>
      <c r="B2350" t="str">
        <f t="shared" si="621"/>
        <v>Milling tab (2D Feature Properties dialog)</v>
      </c>
      <c r="C2350" t="s">
        <v>67</v>
      </c>
      <c r="E2350" t="s">
        <v>2251</v>
      </c>
    </row>
    <row r="2351" spans="1:5" x14ac:dyDescent="0.25">
      <c r="A2351" t="str">
        <f t="shared" si="620"/>
        <v>GUID-862F9C0A-3989-4422-BAC2-58AD036DEE5B</v>
      </c>
      <c r="B2351" t="str">
        <f t="shared" si="621"/>
        <v>Milling tab (2D Feature Properties dialog)</v>
      </c>
      <c r="C2351" t="s">
        <v>67</v>
      </c>
      <c r="E2351" t="s">
        <v>2253</v>
      </c>
    </row>
    <row r="2352" spans="1:5" x14ac:dyDescent="0.25">
      <c r="A2352" t="str">
        <f t="shared" si="620"/>
        <v>GUID-862F9C0A-3989-4422-BAC2-58AD036DEE5B</v>
      </c>
      <c r="B2352" t="str">
        <f t="shared" si="621"/>
        <v>Milling tab (2D Feature Properties dialog)</v>
      </c>
      <c r="C2352" t="s">
        <v>67</v>
      </c>
      <c r="E2352" t="s">
        <v>2260</v>
      </c>
    </row>
    <row r="2353" spans="1:5" x14ac:dyDescent="0.25">
      <c r="A2353" t="str">
        <f t="shared" si="620"/>
        <v>GUID-862F9C0A-3989-4422-BAC2-58AD036DEE5B</v>
      </c>
      <c r="B2353" t="str">
        <f t="shared" si="621"/>
        <v>Milling tab (2D Feature Properties dialog)</v>
      </c>
      <c r="C2353" t="s">
        <v>67</v>
      </c>
      <c r="E2353" t="s">
        <v>2244</v>
      </c>
    </row>
    <row r="2354" spans="1:5" x14ac:dyDescent="0.25">
      <c r="A2354" t="str">
        <f t="shared" si="620"/>
        <v>GUID-862F9C0A-3989-4422-BAC2-58AD036DEE5B</v>
      </c>
      <c r="B2354" t="str">
        <f t="shared" si="621"/>
        <v>Milling tab (2D Feature Properties dialog)</v>
      </c>
      <c r="C2354" t="s">
        <v>67</v>
      </c>
      <c r="E2354" t="s">
        <v>2235</v>
      </c>
    </row>
    <row r="2355" spans="1:5" x14ac:dyDescent="0.25">
      <c r="A2355" t="str">
        <f t="shared" si="620"/>
        <v>GUID-862F9C0A-3989-4422-BAC2-58AD036DEE5B</v>
      </c>
      <c r="B2355" t="str">
        <f t="shared" si="621"/>
        <v>Milling tab (2D Feature Properties dialog)</v>
      </c>
      <c r="C2355" t="s">
        <v>67</v>
      </c>
      <c r="E2355" t="s">
        <v>2245</v>
      </c>
    </row>
    <row r="2356" spans="1:5" x14ac:dyDescent="0.25">
      <c r="A2356" t="str">
        <f t="shared" si="620"/>
        <v>GUID-862F9C0A-3989-4422-BAC2-58AD036DEE5B</v>
      </c>
      <c r="B2356" t="str">
        <f t="shared" si="621"/>
        <v>Milling tab (2D Feature Properties dialog)</v>
      </c>
      <c r="C2356" t="s">
        <v>67</v>
      </c>
      <c r="E2356" t="s">
        <v>2234</v>
      </c>
    </row>
    <row r="2357" spans="1:5" x14ac:dyDescent="0.25">
      <c r="A2357" t="str">
        <f t="shared" si="620"/>
        <v>GUID-862F9C0A-3989-4422-BAC2-58AD036DEE5B</v>
      </c>
      <c r="B2357" t="str">
        <f t="shared" si="621"/>
        <v>Milling tab (2D Feature Properties dialog)</v>
      </c>
      <c r="C2357" t="s">
        <v>67</v>
      </c>
      <c r="E2357" t="s">
        <v>1952</v>
      </c>
    </row>
    <row r="2358" spans="1:5" x14ac:dyDescent="0.25">
      <c r="A2358" s="3" t="s">
        <v>2261</v>
      </c>
      <c r="B2358" t="s">
        <v>2262</v>
      </c>
    </row>
    <row r="2359" spans="1:5" x14ac:dyDescent="0.25">
      <c r="A2359" t="str">
        <f>A2358</f>
        <v>GUID-BEF67A7B-91FD-4E01-A8E8-3B08644E8B92</v>
      </c>
      <c r="B2359" t="str">
        <f>B2358</f>
        <v>Mult. rough diameters</v>
      </c>
      <c r="C2359" t="s">
        <v>67</v>
      </c>
      <c r="D2359" t="s">
        <v>2230</v>
      </c>
      <c r="E2359" t="s">
        <v>962</v>
      </c>
    </row>
    <row r="2360" spans="1:5" x14ac:dyDescent="0.25">
      <c r="A2360" s="3" t="s">
        <v>2263</v>
      </c>
      <c r="B2360" t="s">
        <v>2264</v>
      </c>
    </row>
    <row r="2361" spans="1:5" x14ac:dyDescent="0.25">
      <c r="A2361" t="str">
        <f>A2360</f>
        <v>GUID-B7038103-EE81-407B-BB88-579997906D9B</v>
      </c>
      <c r="B2361" t="str">
        <f>B2360</f>
        <v>Output Options dialog</v>
      </c>
      <c r="C2361" t="s">
        <v>67</v>
      </c>
      <c r="D2361" t="s">
        <v>2230</v>
      </c>
      <c r="E2361" t="s">
        <v>962</v>
      </c>
    </row>
    <row r="2362" spans="1:5" x14ac:dyDescent="0.25">
      <c r="A2362" s="3" t="s">
        <v>2265</v>
      </c>
      <c r="B2362" t="s">
        <v>2266</v>
      </c>
    </row>
    <row r="2363" spans="1:5" x14ac:dyDescent="0.25">
      <c r="A2363" t="str">
        <f t="shared" ref="A2363:A2364" si="622">A2362</f>
        <v>GUID-4CFDD88F-17F1-4379-B0AD-5CB21FEE122F</v>
      </c>
      <c r="B2363" t="str">
        <f t="shared" ref="B2363:B2364" si="623">B2362</f>
        <v>Curly Corner dialog</v>
      </c>
      <c r="C2363" t="s">
        <v>67</v>
      </c>
      <c r="D2363" t="s">
        <v>961</v>
      </c>
      <c r="E2363" t="s">
        <v>962</v>
      </c>
    </row>
    <row r="2364" spans="1:5" x14ac:dyDescent="0.25">
      <c r="A2364" t="str">
        <f t="shared" si="622"/>
        <v>GUID-4CFDD88F-17F1-4379-B0AD-5CB21FEE122F</v>
      </c>
      <c r="B2364" t="str">
        <f t="shared" si="623"/>
        <v>Curly Corner dialog</v>
      </c>
      <c r="C2364" t="s">
        <v>67</v>
      </c>
      <c r="D2364" t="s">
        <v>2230</v>
      </c>
      <c r="E2364" t="s">
        <v>962</v>
      </c>
    </row>
    <row r="2365" spans="1:5" x14ac:dyDescent="0.25">
      <c r="A2365" s="3" t="s">
        <v>2267</v>
      </c>
      <c r="B2365" t="s">
        <v>2268</v>
      </c>
    </row>
    <row r="2366" spans="1:5" x14ac:dyDescent="0.25">
      <c r="A2366" t="str">
        <f t="shared" ref="A2366:A2367" si="624">A2365</f>
        <v>GUID-91488567-CB3B-4DE4-815B-BA05B48D15C8</v>
      </c>
      <c r="B2366" t="str">
        <f t="shared" ref="B2366:B2367" si="625">B2365</f>
        <v>Overriding the depth of cut</v>
      </c>
      <c r="C2366" t="s">
        <v>67</v>
      </c>
      <c r="D2366" t="s">
        <v>2269</v>
      </c>
      <c r="E2366" t="s">
        <v>2009</v>
      </c>
    </row>
    <row r="2367" spans="1:5" x14ac:dyDescent="0.25">
      <c r="A2367" t="str">
        <f t="shared" si="624"/>
        <v>GUID-91488567-CB3B-4DE4-815B-BA05B48D15C8</v>
      </c>
      <c r="B2367" t="str">
        <f t="shared" si="625"/>
        <v>Overriding the depth of cut</v>
      </c>
      <c r="C2367" t="s">
        <v>67</v>
      </c>
      <c r="D2367" t="s">
        <v>2230</v>
      </c>
      <c r="E2367" t="s">
        <v>962</v>
      </c>
    </row>
    <row r="2368" spans="1:5" x14ac:dyDescent="0.25">
      <c r="A2368" s="3" t="s">
        <v>2270</v>
      </c>
      <c r="B2368" t="s">
        <v>2271</v>
      </c>
    </row>
    <row r="2369" spans="1:5" x14ac:dyDescent="0.25">
      <c r="A2369" t="str">
        <f t="shared" ref="A2369:A2370" si="626">A2368</f>
        <v>GUID-684E703A-2143-403F-B58A-17AB42F91C33</v>
      </c>
      <c r="B2369" t="str">
        <f t="shared" ref="B2369:B2370" si="627">B2368</f>
        <v>Draft flat scallop height</v>
      </c>
      <c r="C2369" t="s">
        <v>67</v>
      </c>
      <c r="D2369" t="s">
        <v>2272</v>
      </c>
      <c r="E2369" t="s">
        <v>2273</v>
      </c>
    </row>
    <row r="2370" spans="1:5" x14ac:dyDescent="0.25">
      <c r="A2370" t="str">
        <f t="shared" si="626"/>
        <v>GUID-684E703A-2143-403F-B58A-17AB42F91C33</v>
      </c>
      <c r="B2370" t="str">
        <f t="shared" si="627"/>
        <v>Draft flat scallop height</v>
      </c>
      <c r="C2370" t="s">
        <v>67</v>
      </c>
      <c r="D2370" t="s">
        <v>2230</v>
      </c>
      <c r="E2370" t="s">
        <v>962</v>
      </c>
    </row>
    <row r="2371" spans="1:5" x14ac:dyDescent="0.25">
      <c r="A2371" s="3" t="s">
        <v>2274</v>
      </c>
      <c r="B2371" t="s">
        <v>2275</v>
      </c>
    </row>
    <row r="2372" spans="1:5" x14ac:dyDescent="0.25">
      <c r="A2372" t="str">
        <f t="shared" ref="A2372:A2373" si="628">A2371</f>
        <v>GUID-A53186B7-1CD6-4D39-88B4-28934EDBA0D0</v>
      </c>
      <c r="B2372" t="str">
        <f t="shared" ref="B2372:B2373" si="629">B2371</f>
        <v>Draft radius scallop height</v>
      </c>
      <c r="C2372" t="s">
        <v>67</v>
      </c>
      <c r="D2372" t="s">
        <v>2272</v>
      </c>
      <c r="E2372" t="s">
        <v>2273</v>
      </c>
    </row>
    <row r="2373" spans="1:5" x14ac:dyDescent="0.25">
      <c r="A2373" t="str">
        <f t="shared" si="628"/>
        <v>GUID-A53186B7-1CD6-4D39-88B4-28934EDBA0D0</v>
      </c>
      <c r="B2373" t="str">
        <f t="shared" si="629"/>
        <v>Draft radius scallop height</v>
      </c>
      <c r="C2373" t="s">
        <v>67</v>
      </c>
      <c r="D2373" t="s">
        <v>2230</v>
      </c>
      <c r="E2373" t="s">
        <v>962</v>
      </c>
    </row>
    <row r="2374" spans="1:5" x14ac:dyDescent="0.25">
      <c r="A2374" s="3" t="s">
        <v>2276</v>
      </c>
      <c r="B2374" t="s">
        <v>2277</v>
      </c>
    </row>
    <row r="2375" spans="1:5" x14ac:dyDescent="0.25">
      <c r="A2375" t="str">
        <f t="shared" ref="A2375:A2376" si="630">A2374</f>
        <v>GUID-065DC8BA-FB1D-4FAD-87BA-50261983446C</v>
      </c>
      <c r="B2375" t="str">
        <f t="shared" ref="B2375:B2376" si="631">B2374</f>
        <v>Last pass overcut % examples</v>
      </c>
      <c r="C2375" t="s">
        <v>67</v>
      </c>
      <c r="D2375" t="s">
        <v>2230</v>
      </c>
      <c r="E2375" t="s">
        <v>962</v>
      </c>
    </row>
    <row r="2376" spans="1:5" x14ac:dyDescent="0.25">
      <c r="A2376" t="str">
        <f t="shared" si="630"/>
        <v>GUID-065DC8BA-FB1D-4FAD-87BA-50261983446C</v>
      </c>
      <c r="B2376" t="str">
        <f t="shared" si="631"/>
        <v>Last pass overcut % examples</v>
      </c>
      <c r="C2376" t="s">
        <v>67</v>
      </c>
      <c r="D2376" t="s">
        <v>2278</v>
      </c>
      <c r="E2376" t="s">
        <v>2279</v>
      </c>
    </row>
    <row r="2377" spans="1:5" x14ac:dyDescent="0.25">
      <c r="A2377" s="3" t="s">
        <v>2280</v>
      </c>
      <c r="B2377" t="s">
        <v>2281</v>
      </c>
    </row>
    <row r="2378" spans="1:5" x14ac:dyDescent="0.25">
      <c r="A2378" t="str">
        <f t="shared" ref="A2378:A2379" si="632">A2377</f>
        <v>GUID-62FDC402-180E-438F-A6CE-CE6E1BC2D3B3</v>
      </c>
      <c r="B2378" t="str">
        <f t="shared" ref="B2378:B2379" si="633">B2377</f>
        <v>Lateral overcut % examples</v>
      </c>
      <c r="C2378" t="s">
        <v>67</v>
      </c>
      <c r="D2378" t="s">
        <v>2230</v>
      </c>
      <c r="E2378" t="s">
        <v>962</v>
      </c>
    </row>
    <row r="2379" spans="1:5" x14ac:dyDescent="0.25">
      <c r="A2379" t="str">
        <f t="shared" si="632"/>
        <v>GUID-62FDC402-180E-438F-A6CE-CE6E1BC2D3B3</v>
      </c>
      <c r="B2379" t="str">
        <f t="shared" si="633"/>
        <v>Lateral overcut % examples</v>
      </c>
      <c r="C2379" t="s">
        <v>67</v>
      </c>
      <c r="D2379" t="s">
        <v>2278</v>
      </c>
      <c r="E2379" t="s">
        <v>2279</v>
      </c>
    </row>
    <row r="2380" spans="1:5" x14ac:dyDescent="0.25">
      <c r="A2380" s="3" t="s">
        <v>2282</v>
      </c>
      <c r="B2380" t="s">
        <v>2283</v>
      </c>
    </row>
    <row r="2381" spans="1:5" x14ac:dyDescent="0.25">
      <c r="A2381" t="str">
        <f>A2380</f>
        <v>GUID-038CB671-5A53-4875-837B-DF617E26854D</v>
      </c>
      <c r="B2381" t="str">
        <f>B2380</f>
        <v>Mult. finish diameter(s)</v>
      </c>
      <c r="C2381" t="s">
        <v>67</v>
      </c>
      <c r="D2381" t="s">
        <v>2230</v>
      </c>
      <c r="E2381" t="s">
        <v>962</v>
      </c>
    </row>
    <row r="2382" spans="1:5" x14ac:dyDescent="0.25">
      <c r="A2382" s="3" t="s">
        <v>2284</v>
      </c>
      <c r="B2382" t="s">
        <v>2285</v>
      </c>
    </row>
    <row r="2383" spans="1:5" x14ac:dyDescent="0.25">
      <c r="A2383" t="str">
        <f>A2382</f>
        <v>GUID-81B477AD-30CE-4AE3-B3DD-140DDEB0AE69</v>
      </c>
      <c r="B2383" t="str">
        <f>B2382</f>
        <v>Radius tool scallop height</v>
      </c>
      <c r="C2383" t="s">
        <v>67</v>
      </c>
      <c r="D2383" t="s">
        <v>2230</v>
      </c>
      <c r="E2383" t="s">
        <v>962</v>
      </c>
    </row>
    <row r="2384" spans="1:5" x14ac:dyDescent="0.25">
      <c r="A2384" s="3" t="s">
        <v>2286</v>
      </c>
      <c r="B2384" t="s">
        <v>2287</v>
      </c>
    </row>
    <row r="2385" spans="1:5" x14ac:dyDescent="0.25">
      <c r="A2385" t="str">
        <f>A2384</f>
        <v>GUID-26042F3F-552F-4288-96A4-2E66AE4475F0</v>
      </c>
      <c r="B2385" t="str">
        <f>B2384</f>
        <v>Ramp diameter % for thread milling</v>
      </c>
      <c r="C2385" t="s">
        <v>67</v>
      </c>
      <c r="D2385" t="s">
        <v>2230</v>
      </c>
      <c r="E2385" t="s">
        <v>962</v>
      </c>
    </row>
    <row r="2386" spans="1:5" x14ac:dyDescent="0.25">
      <c r="A2386" s="3" t="s">
        <v>2288</v>
      </c>
      <c r="B2386" t="s">
        <v>2289</v>
      </c>
    </row>
    <row r="2387" spans="1:5" x14ac:dyDescent="0.25">
      <c r="A2387" t="str">
        <f>A2386</f>
        <v>GUID-5D9E4FE4-F002-46B3-AF4D-014B9A250DBD</v>
      </c>
      <c r="B2387" t="str">
        <f>B2386</f>
        <v>Start angle</v>
      </c>
      <c r="C2387" t="s">
        <v>67</v>
      </c>
      <c r="D2387" t="s">
        <v>2230</v>
      </c>
      <c r="E2387" t="s">
        <v>962</v>
      </c>
    </row>
    <row r="2388" spans="1:5" x14ac:dyDescent="0.25">
      <c r="A2388" s="3" t="s">
        <v>2290</v>
      </c>
      <c r="B2388" t="s">
        <v>2291</v>
      </c>
    </row>
    <row r="2389" spans="1:5" x14ac:dyDescent="0.25">
      <c r="A2389" t="str">
        <f t="shared" ref="A2389:A2390" si="634">A2388</f>
        <v>GUID-351D6266-B3A1-466C-8BD8-2CAD9C03553B</v>
      </c>
      <c r="B2389" t="str">
        <f t="shared" ref="B2389:B2390" si="635">B2388</f>
        <v>Thread mill diagram</v>
      </c>
      <c r="C2389" t="s">
        <v>67</v>
      </c>
      <c r="D2389" t="s">
        <v>2230</v>
      </c>
      <c r="E2389" t="s">
        <v>962</v>
      </c>
    </row>
    <row r="2390" spans="1:5" x14ac:dyDescent="0.25">
      <c r="A2390" t="str">
        <f t="shared" si="634"/>
        <v>GUID-351D6266-B3A1-466C-8BD8-2CAD9C03553B</v>
      </c>
      <c r="B2390" t="str">
        <f t="shared" si="635"/>
        <v>Thread mill diagram</v>
      </c>
      <c r="C2390" t="s">
        <v>67</v>
      </c>
      <c r="D2390" t="s">
        <v>2292</v>
      </c>
      <c r="E2390" t="s">
        <v>2107</v>
      </c>
    </row>
    <row r="2391" spans="1:5" x14ac:dyDescent="0.25">
      <c r="A2391" s="3" t="s">
        <v>2293</v>
      </c>
      <c r="B2391" t="s">
        <v>2294</v>
      </c>
    </row>
    <row r="2392" spans="1:5" x14ac:dyDescent="0.25">
      <c r="A2392" t="str">
        <f t="shared" ref="A2392:A2394" si="636">A2391</f>
        <v>GUID-798F13BF-57A0-490A-B9D6-148CA608D114</v>
      </c>
      <c r="B2392" t="str">
        <f t="shared" ref="B2392:B2394" si="637">B2391</f>
        <v>Toolpath corner % (2D)</v>
      </c>
      <c r="C2392" t="s">
        <v>67</v>
      </c>
      <c r="D2392" t="s">
        <v>2295</v>
      </c>
      <c r="E2392" t="s">
        <v>2296</v>
      </c>
    </row>
    <row r="2393" spans="1:5" x14ac:dyDescent="0.25">
      <c r="A2393" t="str">
        <f t="shared" si="636"/>
        <v>GUID-798F13BF-57A0-490A-B9D6-148CA608D114</v>
      </c>
      <c r="B2393" t="str">
        <f t="shared" si="637"/>
        <v>Toolpath corner % (2D)</v>
      </c>
      <c r="C2393" t="s">
        <v>67</v>
      </c>
      <c r="D2393" t="s">
        <v>2230</v>
      </c>
      <c r="E2393" t="s">
        <v>2296</v>
      </c>
    </row>
    <row r="2394" spans="1:5" x14ac:dyDescent="0.25">
      <c r="A2394" t="str">
        <f t="shared" si="636"/>
        <v>GUID-798F13BF-57A0-490A-B9D6-148CA608D114</v>
      </c>
      <c r="B2394" t="str">
        <f t="shared" si="637"/>
        <v>Toolpath corner % (2D)</v>
      </c>
      <c r="C2394" t="s">
        <v>67</v>
      </c>
      <c r="E2394" t="s">
        <v>962</v>
      </c>
    </row>
    <row r="2395" spans="1:5" x14ac:dyDescent="0.25">
      <c r="A2395" s="3" t="s">
        <v>2297</v>
      </c>
      <c r="B2395" t="s">
        <v>2298</v>
      </c>
    </row>
    <row r="2396" spans="1:5" x14ac:dyDescent="0.25">
      <c r="A2396" t="str">
        <f t="shared" ref="A2396:A2399" si="638">A2395</f>
        <v>GUID-6094BB00-023C-4FCB-8572-DD5C7514B3E7</v>
      </c>
      <c r="B2396" t="str">
        <f t="shared" ref="B2396:B2399" si="639">B2395</f>
        <v>High speed machining application of toolpath corner</v>
      </c>
      <c r="C2396" t="s">
        <v>67</v>
      </c>
      <c r="D2396" t="s">
        <v>2299</v>
      </c>
      <c r="E2396" t="s">
        <v>902</v>
      </c>
    </row>
    <row r="2397" spans="1:5" x14ac:dyDescent="0.25">
      <c r="A2397" t="str">
        <f t="shared" si="638"/>
        <v>GUID-6094BB00-023C-4FCB-8572-DD5C7514B3E7</v>
      </c>
      <c r="B2397" t="str">
        <f t="shared" si="639"/>
        <v>High speed machining application of toolpath corner</v>
      </c>
      <c r="C2397" t="s">
        <v>67</v>
      </c>
      <c r="D2397" t="s">
        <v>2300</v>
      </c>
      <c r="E2397" t="s">
        <v>962</v>
      </c>
    </row>
    <row r="2398" spans="1:5" x14ac:dyDescent="0.25">
      <c r="A2398" t="str">
        <f t="shared" si="638"/>
        <v>GUID-6094BB00-023C-4FCB-8572-DD5C7514B3E7</v>
      </c>
      <c r="B2398" t="str">
        <f t="shared" si="639"/>
        <v>High speed machining application of toolpath corner</v>
      </c>
      <c r="C2398" t="s">
        <v>67</v>
      </c>
      <c r="D2398" t="s">
        <v>2301</v>
      </c>
      <c r="E2398" t="s">
        <v>647</v>
      </c>
    </row>
    <row r="2399" spans="1:5" x14ac:dyDescent="0.25">
      <c r="A2399" t="str">
        <f t="shared" si="638"/>
        <v>GUID-6094BB00-023C-4FCB-8572-DD5C7514B3E7</v>
      </c>
      <c r="B2399" t="str">
        <f t="shared" si="639"/>
        <v>High speed machining application of toolpath corner</v>
      </c>
      <c r="C2399" t="s">
        <v>67</v>
      </c>
      <c r="D2399" t="s">
        <v>2294</v>
      </c>
      <c r="E2399" t="s">
        <v>2244</v>
      </c>
    </row>
    <row r="2400" spans="1:5" x14ac:dyDescent="0.25">
      <c r="A2400" s="3" t="s">
        <v>2302</v>
      </c>
      <c r="B2400" t="s">
        <v>2303</v>
      </c>
    </row>
    <row r="2401" spans="1:5" x14ac:dyDescent="0.25">
      <c r="A2401" t="str">
        <f>A2400</f>
        <v>GUID-2C29273D-86D9-47AE-9218-F603C0B331B8</v>
      </c>
      <c r="B2401" t="str">
        <f>B2400</f>
        <v>Total stock (2D)</v>
      </c>
      <c r="C2401" t="s">
        <v>67</v>
      </c>
      <c r="D2401" t="s">
        <v>2230</v>
      </c>
      <c r="E2401" t="s">
        <v>962</v>
      </c>
    </row>
    <row r="2402" spans="1:5" x14ac:dyDescent="0.25">
      <c r="A2402" s="3" t="s">
        <v>2304</v>
      </c>
      <c r="B2402" t="s">
        <v>2305</v>
      </c>
    </row>
    <row r="2403" spans="1:5" x14ac:dyDescent="0.25">
      <c r="A2403" t="str">
        <f>A2402</f>
        <v>GUID-01D4FCE9-61D0-4570-B68E-9BC4CF654E5E</v>
      </c>
      <c r="B2403" t="str">
        <f>B2402</f>
        <v>Trochoidal cut slot</v>
      </c>
      <c r="C2403" t="s">
        <v>67</v>
      </c>
      <c r="D2403" t="s">
        <v>2230</v>
      </c>
      <c r="E2403" t="s">
        <v>962</v>
      </c>
    </row>
    <row r="2404" spans="1:5" x14ac:dyDescent="0.25">
      <c r="A2404" s="3" t="s">
        <v>2306</v>
      </c>
      <c r="B2404" t="s">
        <v>2307</v>
      </c>
    </row>
    <row r="2405" spans="1:5" x14ac:dyDescent="0.25">
      <c r="A2405" t="str">
        <f t="shared" ref="A2405:A2409" si="640">A2404</f>
        <v>GUID-DBAA8051-8E10-4947-A066-76E1126A5629</v>
      </c>
      <c r="B2405" t="str">
        <f t="shared" ref="B2405:B2409" si="641">B2404</f>
        <v>Target horsepower</v>
      </c>
      <c r="C2405" t="s">
        <v>67</v>
      </c>
      <c r="D2405" t="s">
        <v>2308</v>
      </c>
      <c r="E2405" t="s">
        <v>2309</v>
      </c>
    </row>
    <row r="2406" spans="1:5" x14ac:dyDescent="0.25">
      <c r="A2406" t="str">
        <f t="shared" si="640"/>
        <v>GUID-DBAA8051-8E10-4947-A066-76E1126A5629</v>
      </c>
      <c r="B2406" t="str">
        <f t="shared" si="641"/>
        <v>Target horsepower</v>
      </c>
      <c r="C2406" t="s">
        <v>67</v>
      </c>
      <c r="D2406" t="s">
        <v>2308</v>
      </c>
      <c r="E2406" t="s">
        <v>2309</v>
      </c>
    </row>
    <row r="2407" spans="1:5" x14ac:dyDescent="0.25">
      <c r="A2407" t="str">
        <f t="shared" si="640"/>
        <v>GUID-DBAA8051-8E10-4947-A066-76E1126A5629</v>
      </c>
      <c r="B2407" t="str">
        <f t="shared" si="641"/>
        <v>Target horsepower</v>
      </c>
      <c r="C2407" t="s">
        <v>67</v>
      </c>
      <c r="D2407" t="s">
        <v>2310</v>
      </c>
      <c r="E2407" t="s">
        <v>2311</v>
      </c>
    </row>
    <row r="2408" spans="1:5" x14ac:dyDescent="0.25">
      <c r="A2408" t="str">
        <f t="shared" si="640"/>
        <v>GUID-DBAA8051-8E10-4947-A066-76E1126A5629</v>
      </c>
      <c r="B2408" t="str">
        <f t="shared" si="641"/>
        <v>Target horsepower</v>
      </c>
      <c r="C2408" t="s">
        <v>67</v>
      </c>
      <c r="D2408" t="s">
        <v>2230</v>
      </c>
      <c r="E2408" t="s">
        <v>962</v>
      </c>
    </row>
    <row r="2409" spans="1:5" x14ac:dyDescent="0.25">
      <c r="A2409" t="str">
        <f t="shared" si="640"/>
        <v>GUID-DBAA8051-8E10-4947-A066-76E1126A5629</v>
      </c>
      <c r="B2409" t="str">
        <f t="shared" si="641"/>
        <v>Target horsepower</v>
      </c>
      <c r="C2409" t="s">
        <v>67</v>
      </c>
      <c r="D2409" t="s">
        <v>946</v>
      </c>
      <c r="E2409" t="s">
        <v>925</v>
      </c>
    </row>
    <row r="2410" spans="1:5" x14ac:dyDescent="0.25">
      <c r="A2410" s="3" t="s">
        <v>2312</v>
      </c>
      <c r="B2410" t="s">
        <v>2313</v>
      </c>
    </row>
    <row r="2411" spans="1:5" x14ac:dyDescent="0.25">
      <c r="A2411" t="str">
        <f t="shared" ref="A2411:A2425" si="642">A2410</f>
        <v>GUID-2AC4100E-C06D-41DA-B33F-6E19D26CD271</v>
      </c>
      <c r="B2411" t="str">
        <f t="shared" ref="B2411:B2425" si="643">B2410</f>
        <v>Plunge tab</v>
      </c>
      <c r="C2411" t="s">
        <v>67</v>
      </c>
      <c r="D2411" t="s">
        <v>2314</v>
      </c>
      <c r="E2411" t="s">
        <v>2012</v>
      </c>
    </row>
    <row r="2412" spans="1:5" x14ac:dyDescent="0.25">
      <c r="A2412" t="str">
        <f t="shared" si="642"/>
        <v>GUID-2AC4100E-C06D-41DA-B33F-6E19D26CD271</v>
      </c>
      <c r="B2412" t="str">
        <f t="shared" si="643"/>
        <v>Plunge tab</v>
      </c>
      <c r="C2412" t="s">
        <v>67</v>
      </c>
      <c r="D2412" t="e">
        <f>- Enter the maximum angle, in degrees, for ramping down to depth. It applies to helical or zigzag ramping. Set this value</f>
        <v>#NAME?</v>
      </c>
      <c r="E2412" t="s">
        <v>2315</v>
      </c>
    </row>
    <row r="2413" spans="1:5" x14ac:dyDescent="0.25">
      <c r="A2413" t="str">
        <f t="shared" si="642"/>
        <v>GUID-2AC4100E-C06D-41DA-B33F-6E19D26CD271</v>
      </c>
      <c r="B2413" t="str">
        <f t="shared" si="643"/>
        <v>Plunge tab</v>
      </c>
      <c r="C2413" t="s">
        <v>67</v>
      </c>
      <c r="D2413" t="e">
        <f>- this applies to linear or helical ramping.</f>
        <v>#NAME?</v>
      </c>
      <c r="E2413" t="s">
        <v>2316</v>
      </c>
    </row>
    <row r="2414" spans="1:5" x14ac:dyDescent="0.25">
      <c r="A2414" t="str">
        <f t="shared" si="642"/>
        <v>GUID-2AC4100E-C06D-41DA-B33F-6E19D26CD271</v>
      </c>
      <c r="B2414" t="str">
        <f t="shared" si="643"/>
        <v>Plunge tab</v>
      </c>
      <c r="C2414" t="s">
        <v>67</v>
      </c>
      <c r="D2414" t="s">
        <v>990</v>
      </c>
      <c r="E2414" t="s">
        <v>2317</v>
      </c>
    </row>
    <row r="2415" spans="1:5" x14ac:dyDescent="0.25">
      <c r="A2415" t="str">
        <f t="shared" si="642"/>
        <v>GUID-2AC4100E-C06D-41DA-B33F-6E19D26CD271</v>
      </c>
      <c r="B2415" t="str">
        <f t="shared" si="643"/>
        <v>Plunge tab</v>
      </c>
      <c r="C2415" t="s">
        <v>67</v>
      </c>
      <c r="D2415" t="s">
        <v>2318</v>
      </c>
      <c r="E2415" t="s">
        <v>2319</v>
      </c>
    </row>
    <row r="2416" spans="1:5" x14ac:dyDescent="0.25">
      <c r="A2416" t="str">
        <f t="shared" si="642"/>
        <v>GUID-2AC4100E-C06D-41DA-B33F-6E19D26CD271</v>
      </c>
      <c r="B2416" t="str">
        <f t="shared" si="643"/>
        <v>Plunge tab</v>
      </c>
      <c r="C2416" t="s">
        <v>67</v>
      </c>
      <c r="D2416" t="e">
        <f>- specify a point to override the starting location for a finish operation.</f>
        <v>#NAME?</v>
      </c>
      <c r="E2416" t="s">
        <v>2320</v>
      </c>
    </row>
    <row r="2417" spans="1:5" x14ac:dyDescent="0.25">
      <c r="A2417" t="str">
        <f t="shared" si="642"/>
        <v>GUID-2AC4100E-C06D-41DA-B33F-6E19D26CD271</v>
      </c>
      <c r="B2417" t="str">
        <f t="shared" si="643"/>
        <v>Plunge tab</v>
      </c>
      <c r="C2417" t="s">
        <v>67</v>
      </c>
      <c r="D2417" t="e">
        <f>- Enable this option to use helical ramping. Disable It to use zigzag ramping.</f>
        <v>#NAME?</v>
      </c>
      <c r="E2417" t="s">
        <v>2321</v>
      </c>
    </row>
    <row r="2418" spans="1:5" x14ac:dyDescent="0.25">
      <c r="A2418" t="str">
        <f t="shared" si="642"/>
        <v>GUID-2AC4100E-C06D-41DA-B33F-6E19D26CD271</v>
      </c>
      <c r="B2418" t="str">
        <f t="shared" si="643"/>
        <v>Plunge tab</v>
      </c>
      <c r="C2418" t="s">
        <v>67</v>
      </c>
      <c r="D2418" t="s">
        <v>2004</v>
      </c>
      <c r="E2418" t="s">
        <v>2317</v>
      </c>
    </row>
    <row r="2419" spans="1:5" x14ac:dyDescent="0.25">
      <c r="A2419" t="str">
        <f t="shared" si="642"/>
        <v>GUID-2AC4100E-C06D-41DA-B33F-6E19D26CD271</v>
      </c>
      <c r="B2419" t="str">
        <f t="shared" si="643"/>
        <v>Plunge tab</v>
      </c>
      <c r="C2419" t="s">
        <v>67</v>
      </c>
      <c r="E2419" t="s">
        <v>2322</v>
      </c>
    </row>
    <row r="2420" spans="1:5" x14ac:dyDescent="0.25">
      <c r="A2420" t="str">
        <f t="shared" si="642"/>
        <v>GUID-2AC4100E-C06D-41DA-B33F-6E19D26CD271</v>
      </c>
      <c r="B2420" t="str">
        <f t="shared" si="643"/>
        <v>Plunge tab</v>
      </c>
      <c r="C2420" t="s">
        <v>67</v>
      </c>
      <c r="E2420" t="s">
        <v>2319</v>
      </c>
    </row>
    <row r="2421" spans="1:5" x14ac:dyDescent="0.25">
      <c r="A2421" t="str">
        <f t="shared" si="642"/>
        <v>GUID-2AC4100E-C06D-41DA-B33F-6E19D26CD271</v>
      </c>
      <c r="B2421" t="str">
        <f t="shared" si="643"/>
        <v>Plunge tab</v>
      </c>
      <c r="C2421" t="s">
        <v>67</v>
      </c>
      <c r="E2421" t="s">
        <v>2323</v>
      </c>
    </row>
    <row r="2422" spans="1:5" x14ac:dyDescent="0.25">
      <c r="A2422" t="str">
        <f t="shared" si="642"/>
        <v>GUID-2AC4100E-C06D-41DA-B33F-6E19D26CD271</v>
      </c>
      <c r="B2422" t="str">
        <f t="shared" si="643"/>
        <v>Plunge tab</v>
      </c>
      <c r="C2422" t="s">
        <v>67</v>
      </c>
      <c r="E2422" t="s">
        <v>2316</v>
      </c>
    </row>
    <row r="2423" spans="1:5" x14ac:dyDescent="0.25">
      <c r="A2423" t="str">
        <f t="shared" si="642"/>
        <v>GUID-2AC4100E-C06D-41DA-B33F-6E19D26CD271</v>
      </c>
      <c r="B2423" t="str">
        <f t="shared" si="643"/>
        <v>Plunge tab</v>
      </c>
      <c r="C2423" t="s">
        <v>67</v>
      </c>
      <c r="E2423" t="s">
        <v>2321</v>
      </c>
    </row>
    <row r="2424" spans="1:5" x14ac:dyDescent="0.25">
      <c r="A2424" t="str">
        <f t="shared" si="642"/>
        <v>GUID-2AC4100E-C06D-41DA-B33F-6E19D26CD271</v>
      </c>
      <c r="B2424" t="str">
        <f t="shared" si="643"/>
        <v>Plunge tab</v>
      </c>
      <c r="C2424" t="s">
        <v>67</v>
      </c>
      <c r="E2424" t="s">
        <v>2320</v>
      </c>
    </row>
    <row r="2425" spans="1:5" x14ac:dyDescent="0.25">
      <c r="A2425" t="str">
        <f t="shared" si="642"/>
        <v>GUID-2AC4100E-C06D-41DA-B33F-6E19D26CD271</v>
      </c>
      <c r="B2425" t="str">
        <f t="shared" si="643"/>
        <v>Plunge tab</v>
      </c>
      <c r="C2425" t="s">
        <v>67</v>
      </c>
      <c r="E2425" t="s">
        <v>1952</v>
      </c>
    </row>
    <row r="2426" spans="1:5" x14ac:dyDescent="0.25">
      <c r="A2426" s="3" t="s">
        <v>2324</v>
      </c>
      <c r="B2426" t="s">
        <v>2325</v>
      </c>
    </row>
    <row r="2427" spans="1:5" x14ac:dyDescent="0.25">
      <c r="A2427" t="str">
        <f t="shared" ref="A2427:A2428" si="644">A2426</f>
        <v>GUID-DC270BAC-C617-47AF-B00C-C722F8905227</v>
      </c>
      <c r="B2427" t="str">
        <f t="shared" ref="B2427:B2428" si="645">B2426</f>
        <v>Minimum Ramp Distances dialog</v>
      </c>
      <c r="C2427" t="s">
        <v>67</v>
      </c>
      <c r="D2427" t="s">
        <v>2326</v>
      </c>
      <c r="E2427" t="s">
        <v>2015</v>
      </c>
    </row>
    <row r="2428" spans="1:5" x14ac:dyDescent="0.25">
      <c r="A2428" t="str">
        <f t="shared" si="644"/>
        <v>GUID-DC270BAC-C617-47AF-B00C-C722F8905227</v>
      </c>
      <c r="B2428" t="str">
        <f t="shared" si="645"/>
        <v>Minimum Ramp Distances dialog</v>
      </c>
      <c r="C2428" t="s">
        <v>67</v>
      </c>
      <c r="D2428" t="s">
        <v>2313</v>
      </c>
      <c r="E2428" t="s">
        <v>2015</v>
      </c>
    </row>
    <row r="2429" spans="1:5" x14ac:dyDescent="0.25">
      <c r="A2429" s="3" t="s">
        <v>2327</v>
      </c>
      <c r="B2429" t="s">
        <v>2328</v>
      </c>
    </row>
    <row r="2430" spans="1:5" x14ac:dyDescent="0.25">
      <c r="A2430" t="str">
        <f t="shared" ref="A2430:A2431" si="646">A2429</f>
        <v>GUID-3261E82D-DFC1-41A9-A455-6907850F5933</v>
      </c>
      <c r="B2430" t="str">
        <f t="shared" ref="B2430:B2431" si="647">B2429</f>
        <v>Helical Ramp Options dialog (Feature level)</v>
      </c>
      <c r="C2430" t="s">
        <v>67</v>
      </c>
      <c r="D2430" t="s">
        <v>2326</v>
      </c>
      <c r="E2430" t="s">
        <v>2015</v>
      </c>
    </row>
    <row r="2431" spans="1:5" x14ac:dyDescent="0.25">
      <c r="A2431" t="str">
        <f t="shared" si="646"/>
        <v>GUID-3261E82D-DFC1-41A9-A455-6907850F5933</v>
      </c>
      <c r="B2431" t="str">
        <f t="shared" si="647"/>
        <v>Helical Ramp Options dialog (Feature level)</v>
      </c>
      <c r="C2431" t="s">
        <v>67</v>
      </c>
      <c r="D2431" t="s">
        <v>2313</v>
      </c>
      <c r="E2431" t="s">
        <v>2015</v>
      </c>
    </row>
    <row r="2432" spans="1:5" x14ac:dyDescent="0.25">
      <c r="A2432" s="3" t="s">
        <v>2329</v>
      </c>
      <c r="B2432" t="s">
        <v>2330</v>
      </c>
    </row>
    <row r="2433" spans="1:5" x14ac:dyDescent="0.25">
      <c r="A2433" t="str">
        <f>A2432</f>
        <v>GUID-C86D4127-D18F-4310-B5F9-6B2A30BE5A13</v>
      </c>
      <c r="B2433" t="str">
        <f>B2432</f>
        <v>Multiple Plunge points and Start points</v>
      </c>
      <c r="C2433" t="s">
        <v>67</v>
      </c>
      <c r="D2433" t="s">
        <v>2313</v>
      </c>
      <c r="E2433" t="s">
        <v>2015</v>
      </c>
    </row>
    <row r="2434" spans="1:5" x14ac:dyDescent="0.25">
      <c r="A2434" s="3" t="s">
        <v>2331</v>
      </c>
      <c r="B2434" t="s">
        <v>2332</v>
      </c>
    </row>
    <row r="2435" spans="1:5" x14ac:dyDescent="0.25">
      <c r="A2435" t="str">
        <f>A2434</f>
        <v>GUID-8C55282B-792F-477D-921D-68CC0E3ECF8D</v>
      </c>
      <c r="B2435" t="str">
        <f>B2434</f>
        <v>Multiple start points example</v>
      </c>
      <c r="C2435" t="s">
        <v>67</v>
      </c>
      <c r="D2435" t="s">
        <v>2313</v>
      </c>
      <c r="E2435" t="s">
        <v>2015</v>
      </c>
    </row>
    <row r="2436" spans="1:5" x14ac:dyDescent="0.25">
      <c r="A2436" s="3" t="s">
        <v>2333</v>
      </c>
      <c r="B2436" t="s">
        <v>2334</v>
      </c>
    </row>
    <row r="2437" spans="1:5" x14ac:dyDescent="0.25">
      <c r="A2437" t="str">
        <f t="shared" ref="A2437:A2439" si="648">A2436</f>
        <v>GUID-C928DC22-D622-4C1D-AC35-2F18FC7B0C97</v>
      </c>
      <c r="B2437" t="str">
        <f t="shared" ref="B2437:B2439" si="649">B2436</f>
        <v>Max ramp distance</v>
      </c>
      <c r="C2437" t="s">
        <v>67</v>
      </c>
      <c r="D2437" t="s">
        <v>2313</v>
      </c>
      <c r="E2437" t="s">
        <v>2015</v>
      </c>
    </row>
    <row r="2438" spans="1:5" x14ac:dyDescent="0.25">
      <c r="A2438" t="str">
        <f t="shared" si="648"/>
        <v>GUID-C928DC22-D622-4C1D-AC35-2F18FC7B0C97</v>
      </c>
      <c r="B2438" t="str">
        <f t="shared" si="649"/>
        <v>Max ramp distance</v>
      </c>
      <c r="C2438" t="s">
        <v>67</v>
      </c>
      <c r="D2438" t="s">
        <v>2335</v>
      </c>
      <c r="E2438" t="s">
        <v>2336</v>
      </c>
    </row>
    <row r="2439" spans="1:5" x14ac:dyDescent="0.25">
      <c r="A2439" t="str">
        <f t="shared" si="648"/>
        <v>GUID-C928DC22-D622-4C1D-AC35-2F18FC7B0C97</v>
      </c>
      <c r="B2439" t="str">
        <f t="shared" si="649"/>
        <v>Max ramp distance</v>
      </c>
      <c r="C2439" t="s">
        <v>67</v>
      </c>
      <c r="D2439" t="s">
        <v>2337</v>
      </c>
      <c r="E2439" t="s">
        <v>2338</v>
      </c>
    </row>
    <row r="2440" spans="1:5" x14ac:dyDescent="0.25">
      <c r="A2440" s="3" t="s">
        <v>2339</v>
      </c>
      <c r="B2440" t="s">
        <v>2340</v>
      </c>
    </row>
    <row r="2441" spans="1:5" x14ac:dyDescent="0.25">
      <c r="A2441" t="str">
        <f t="shared" ref="A2441:A2442" si="650">A2440</f>
        <v>GUID-6CFBBFC3-4DA6-44B7-B47F-9B7B0141554F</v>
      </c>
      <c r="B2441" t="str">
        <f t="shared" ref="B2441:B2442" si="651">B2440</f>
        <v>Helical ramping</v>
      </c>
      <c r="C2441" t="s">
        <v>67</v>
      </c>
      <c r="D2441" t="s">
        <v>2341</v>
      </c>
      <c r="E2441" t="s">
        <v>2342</v>
      </c>
    </row>
    <row r="2442" spans="1:5" x14ac:dyDescent="0.25">
      <c r="A2442" t="str">
        <f t="shared" si="650"/>
        <v>GUID-6CFBBFC3-4DA6-44B7-B47F-9B7B0141554F</v>
      </c>
      <c r="B2442" t="str">
        <f t="shared" si="651"/>
        <v>Helical ramping</v>
      </c>
      <c r="C2442" t="s">
        <v>67</v>
      </c>
      <c r="D2442" t="s">
        <v>2313</v>
      </c>
      <c r="E2442" t="s">
        <v>2015</v>
      </c>
    </row>
    <row r="2443" spans="1:5" x14ac:dyDescent="0.25">
      <c r="A2443" s="3" t="s">
        <v>2343</v>
      </c>
      <c r="B2443" t="s">
        <v>2344</v>
      </c>
    </row>
    <row r="2444" spans="1:5" x14ac:dyDescent="0.25">
      <c r="A2444" t="str">
        <f t="shared" ref="A2444:A2445" si="652">A2443</f>
        <v>GUID-7691B2B2-2AE6-4AE5-88FF-40AC20A87C16</v>
      </c>
      <c r="B2444" t="str">
        <f t="shared" ref="B2444:B2445" si="653">B2443</f>
        <v>Start point</v>
      </c>
      <c r="C2444" t="s">
        <v>67</v>
      </c>
      <c r="D2444" t="s">
        <v>2345</v>
      </c>
      <c r="E2444" t="s">
        <v>2319</v>
      </c>
    </row>
    <row r="2445" spans="1:5" x14ac:dyDescent="0.25">
      <c r="A2445" t="str">
        <f t="shared" si="652"/>
        <v>GUID-7691B2B2-2AE6-4AE5-88FF-40AC20A87C16</v>
      </c>
      <c r="B2445" t="str">
        <f t="shared" si="653"/>
        <v>Start point</v>
      </c>
      <c r="C2445" t="s">
        <v>67</v>
      </c>
      <c r="D2445" t="s">
        <v>2313</v>
      </c>
      <c r="E2445" t="s">
        <v>2015</v>
      </c>
    </row>
    <row r="2446" spans="1:5" x14ac:dyDescent="0.25">
      <c r="A2446" s="3" t="s">
        <v>2346</v>
      </c>
      <c r="B2446" t="s">
        <v>2347</v>
      </c>
    </row>
    <row r="2447" spans="1:5" x14ac:dyDescent="0.25">
      <c r="A2447" t="str">
        <f t="shared" ref="A2447:A2465" si="654">A2446</f>
        <v>GUID-D66BB682-55C8-4F7A-8FBB-19736CEBBDAD</v>
      </c>
      <c r="B2447" t="str">
        <f t="shared" ref="B2447:B2465" si="655">B2446</f>
        <v>Toolpaths tab</v>
      </c>
      <c r="C2447" t="s">
        <v>67</v>
      </c>
      <c r="D2447" t="s">
        <v>2348</v>
      </c>
      <c r="E2447" t="s">
        <v>2349</v>
      </c>
    </row>
    <row r="2448" spans="1:5" x14ac:dyDescent="0.25">
      <c r="A2448" t="str">
        <f t="shared" si="654"/>
        <v>GUID-D66BB682-55C8-4F7A-8FBB-19736CEBBDAD</v>
      </c>
      <c r="B2448" t="str">
        <f t="shared" si="655"/>
        <v>Toolpaths tab</v>
      </c>
      <c r="C2448" t="s">
        <v>67</v>
      </c>
      <c r="D2448" t="s">
        <v>990</v>
      </c>
      <c r="E2448" t="s">
        <v>2350</v>
      </c>
    </row>
    <row r="2449" spans="1:5" x14ac:dyDescent="0.25">
      <c r="A2449" t="str">
        <f t="shared" si="654"/>
        <v>GUID-D66BB682-55C8-4F7A-8FBB-19736CEBBDAD</v>
      </c>
      <c r="B2449" t="str">
        <f t="shared" si="655"/>
        <v>Toolpaths tab</v>
      </c>
      <c r="C2449" t="s">
        <v>67</v>
      </c>
      <c r="D2449" t="s">
        <v>990</v>
      </c>
      <c r="E2449" t="s">
        <v>2351</v>
      </c>
    </row>
    <row r="2450" spans="1:5" x14ac:dyDescent="0.25">
      <c r="A2450" t="str">
        <f t="shared" si="654"/>
        <v>GUID-D66BB682-55C8-4F7A-8FBB-19736CEBBDAD</v>
      </c>
      <c r="B2450" t="str">
        <f t="shared" si="655"/>
        <v>Toolpaths tab</v>
      </c>
      <c r="C2450" t="s">
        <v>67</v>
      </c>
      <c r="D2450" t="s">
        <v>990</v>
      </c>
      <c r="E2450" t="s">
        <v>2352</v>
      </c>
    </row>
    <row r="2451" spans="1:5" x14ac:dyDescent="0.25">
      <c r="A2451" t="str">
        <f t="shared" si="654"/>
        <v>GUID-D66BB682-55C8-4F7A-8FBB-19736CEBBDAD</v>
      </c>
      <c r="B2451" t="str">
        <f t="shared" si="655"/>
        <v>Toolpaths tab</v>
      </c>
      <c r="C2451" t="s">
        <v>67</v>
      </c>
      <c r="D2451" t="s">
        <v>990</v>
      </c>
      <c r="E2451" t="s">
        <v>2353</v>
      </c>
    </row>
    <row r="2452" spans="1:5" x14ac:dyDescent="0.25">
      <c r="A2452" t="str">
        <f t="shared" si="654"/>
        <v>GUID-D66BB682-55C8-4F7A-8FBB-19736CEBBDAD</v>
      </c>
      <c r="B2452" t="str">
        <f t="shared" si="655"/>
        <v>Toolpaths tab</v>
      </c>
      <c r="C2452" t="s">
        <v>67</v>
      </c>
      <c r="D2452" t="s">
        <v>990</v>
      </c>
      <c r="E2452" t="s">
        <v>2354</v>
      </c>
    </row>
    <row r="2453" spans="1:5" x14ac:dyDescent="0.25">
      <c r="A2453" t="str">
        <f t="shared" si="654"/>
        <v>GUID-D66BB682-55C8-4F7A-8FBB-19736CEBBDAD</v>
      </c>
      <c r="B2453" t="str">
        <f t="shared" si="655"/>
        <v>Toolpaths tab</v>
      </c>
      <c r="C2453" t="s">
        <v>67</v>
      </c>
      <c r="D2453" t="s">
        <v>990</v>
      </c>
      <c r="E2453" t="s">
        <v>2355</v>
      </c>
    </row>
    <row r="2454" spans="1:5" x14ac:dyDescent="0.25">
      <c r="A2454" t="str">
        <f t="shared" si="654"/>
        <v>GUID-D66BB682-55C8-4F7A-8FBB-19736CEBBDAD</v>
      </c>
      <c r="B2454" t="str">
        <f t="shared" si="655"/>
        <v>Toolpaths tab</v>
      </c>
      <c r="C2454" t="s">
        <v>67</v>
      </c>
      <c r="D2454" t="s">
        <v>990</v>
      </c>
      <c r="E2454" t="s">
        <v>2356</v>
      </c>
    </row>
    <row r="2455" spans="1:5" x14ac:dyDescent="0.25">
      <c r="A2455" t="str">
        <f t="shared" si="654"/>
        <v>GUID-D66BB682-55C8-4F7A-8FBB-19736CEBBDAD</v>
      </c>
      <c r="B2455" t="str">
        <f t="shared" si="655"/>
        <v>Toolpaths tab</v>
      </c>
      <c r="C2455" t="s">
        <v>67</v>
      </c>
      <c r="D2455" t="s">
        <v>2357</v>
      </c>
      <c r="E2455" t="s">
        <v>2358</v>
      </c>
    </row>
    <row r="2456" spans="1:5" x14ac:dyDescent="0.25">
      <c r="A2456" t="str">
        <f t="shared" si="654"/>
        <v>GUID-D66BB682-55C8-4F7A-8FBB-19736CEBBDAD</v>
      </c>
      <c r="B2456" t="str">
        <f t="shared" si="655"/>
        <v>Toolpaths tab</v>
      </c>
      <c r="C2456" t="s">
        <v>67</v>
      </c>
      <c r="D2456" t="s">
        <v>2004</v>
      </c>
      <c r="E2456" t="s">
        <v>2349</v>
      </c>
    </row>
    <row r="2457" spans="1:5" x14ac:dyDescent="0.25">
      <c r="A2457" t="str">
        <f t="shared" si="654"/>
        <v>GUID-D66BB682-55C8-4F7A-8FBB-19736CEBBDAD</v>
      </c>
      <c r="B2457" t="str">
        <f t="shared" si="655"/>
        <v>Toolpaths tab</v>
      </c>
      <c r="C2457" t="s">
        <v>67</v>
      </c>
      <c r="E2457" t="s">
        <v>2350</v>
      </c>
    </row>
    <row r="2458" spans="1:5" x14ac:dyDescent="0.25">
      <c r="A2458" t="str">
        <f t="shared" si="654"/>
        <v>GUID-D66BB682-55C8-4F7A-8FBB-19736CEBBDAD</v>
      </c>
      <c r="B2458" t="str">
        <f t="shared" si="655"/>
        <v>Toolpaths tab</v>
      </c>
      <c r="C2458" t="s">
        <v>67</v>
      </c>
      <c r="E2458" t="s">
        <v>2351</v>
      </c>
    </row>
    <row r="2459" spans="1:5" x14ac:dyDescent="0.25">
      <c r="A2459" t="str">
        <f t="shared" si="654"/>
        <v>GUID-D66BB682-55C8-4F7A-8FBB-19736CEBBDAD</v>
      </c>
      <c r="B2459" t="str">
        <f t="shared" si="655"/>
        <v>Toolpaths tab</v>
      </c>
      <c r="C2459" t="s">
        <v>67</v>
      </c>
      <c r="E2459" t="s">
        <v>2352</v>
      </c>
    </row>
    <row r="2460" spans="1:5" x14ac:dyDescent="0.25">
      <c r="A2460" t="str">
        <f t="shared" si="654"/>
        <v>GUID-D66BB682-55C8-4F7A-8FBB-19736CEBBDAD</v>
      </c>
      <c r="B2460" t="str">
        <f t="shared" si="655"/>
        <v>Toolpaths tab</v>
      </c>
      <c r="C2460" t="s">
        <v>67</v>
      </c>
      <c r="E2460" t="s">
        <v>2353</v>
      </c>
    </row>
    <row r="2461" spans="1:5" x14ac:dyDescent="0.25">
      <c r="A2461" t="str">
        <f t="shared" si="654"/>
        <v>GUID-D66BB682-55C8-4F7A-8FBB-19736CEBBDAD</v>
      </c>
      <c r="B2461" t="str">
        <f t="shared" si="655"/>
        <v>Toolpaths tab</v>
      </c>
      <c r="C2461" t="s">
        <v>67</v>
      </c>
      <c r="E2461" t="s">
        <v>2354</v>
      </c>
    </row>
    <row r="2462" spans="1:5" x14ac:dyDescent="0.25">
      <c r="A2462" t="str">
        <f t="shared" si="654"/>
        <v>GUID-D66BB682-55C8-4F7A-8FBB-19736CEBBDAD</v>
      </c>
      <c r="B2462" t="str">
        <f t="shared" si="655"/>
        <v>Toolpaths tab</v>
      </c>
      <c r="C2462" t="s">
        <v>67</v>
      </c>
      <c r="E2462" t="s">
        <v>2355</v>
      </c>
    </row>
    <row r="2463" spans="1:5" x14ac:dyDescent="0.25">
      <c r="A2463" t="str">
        <f t="shared" si="654"/>
        <v>GUID-D66BB682-55C8-4F7A-8FBB-19736CEBBDAD</v>
      </c>
      <c r="B2463" t="str">
        <f t="shared" si="655"/>
        <v>Toolpaths tab</v>
      </c>
      <c r="C2463" t="s">
        <v>67</v>
      </c>
      <c r="E2463" t="s">
        <v>2356</v>
      </c>
    </row>
    <row r="2464" spans="1:5" x14ac:dyDescent="0.25">
      <c r="A2464" t="str">
        <f t="shared" si="654"/>
        <v>GUID-D66BB682-55C8-4F7A-8FBB-19736CEBBDAD</v>
      </c>
      <c r="B2464" t="str">
        <f t="shared" si="655"/>
        <v>Toolpaths tab</v>
      </c>
      <c r="C2464" t="s">
        <v>67</v>
      </c>
      <c r="E2464" t="s">
        <v>2358</v>
      </c>
    </row>
    <row r="2465" spans="1:5" x14ac:dyDescent="0.25">
      <c r="A2465" t="str">
        <f t="shared" si="654"/>
        <v>GUID-D66BB682-55C8-4F7A-8FBB-19736CEBBDAD</v>
      </c>
      <c r="B2465" t="str">
        <f t="shared" si="655"/>
        <v>Toolpaths tab</v>
      </c>
      <c r="C2465" t="s">
        <v>67</v>
      </c>
      <c r="E2465" t="s">
        <v>1952</v>
      </c>
    </row>
    <row r="2466" spans="1:5" x14ac:dyDescent="0.25">
      <c r="A2466" s="3" t="s">
        <v>2359</v>
      </c>
      <c r="B2466" t="s">
        <v>2360</v>
      </c>
    </row>
    <row r="2467" spans="1:5" x14ac:dyDescent="0.25">
      <c r="A2467" t="str">
        <f t="shared" ref="A2467:A2468" si="656">A2466</f>
        <v>GUID-B13EF976-3D1E-46B1-8D0C-C08204FCC95E</v>
      </c>
      <c r="B2467" t="str">
        <f t="shared" ref="B2467:B2468" si="657">B2466</f>
        <v>Edit Toolpath Segment dialog</v>
      </c>
      <c r="C2467" t="s">
        <v>67</v>
      </c>
      <c r="D2467" t="s">
        <v>2361</v>
      </c>
      <c r="E2467" t="s">
        <v>2016</v>
      </c>
    </row>
    <row r="2468" spans="1:5" x14ac:dyDescent="0.25">
      <c r="A2468" t="str">
        <f t="shared" si="656"/>
        <v>GUID-B13EF976-3D1E-46B1-8D0C-C08204FCC95E</v>
      </c>
      <c r="B2468" t="str">
        <f t="shared" si="657"/>
        <v>Edit Toolpath Segment dialog</v>
      </c>
      <c r="C2468" t="s">
        <v>67</v>
      </c>
      <c r="D2468" t="s">
        <v>2347</v>
      </c>
      <c r="E2468" t="s">
        <v>2016</v>
      </c>
    </row>
    <row r="2469" spans="1:5" x14ac:dyDescent="0.25">
      <c r="A2469" s="3" t="s">
        <v>2362</v>
      </c>
      <c r="B2469" t="s">
        <v>2363</v>
      </c>
    </row>
    <row r="2470" spans="1:5" x14ac:dyDescent="0.25">
      <c r="A2470" t="str">
        <f t="shared" ref="A2470:A2471" si="658">A2469</f>
        <v>GUID-621B940D-B4A7-4F49-A75B-37314EBE265E</v>
      </c>
      <c r="B2470" t="str">
        <f t="shared" ref="B2470:B2471" si="659">B2469</f>
        <v>Delete Toolpath Segment dialog</v>
      </c>
      <c r="C2470" t="s">
        <v>67</v>
      </c>
      <c r="D2470" t="s">
        <v>2361</v>
      </c>
      <c r="E2470" t="s">
        <v>2016</v>
      </c>
    </row>
    <row r="2471" spans="1:5" x14ac:dyDescent="0.25">
      <c r="A2471" t="str">
        <f t="shared" si="658"/>
        <v>GUID-621B940D-B4A7-4F49-A75B-37314EBE265E</v>
      </c>
      <c r="B2471" t="str">
        <f t="shared" si="659"/>
        <v>Delete Toolpath Segment dialog</v>
      </c>
      <c r="C2471" t="s">
        <v>67</v>
      </c>
      <c r="D2471" t="s">
        <v>2347</v>
      </c>
      <c r="E2471" t="s">
        <v>2016</v>
      </c>
    </row>
    <row r="2472" spans="1:5" x14ac:dyDescent="0.25">
      <c r="A2472" s="3" t="s">
        <v>2364</v>
      </c>
      <c r="B2472" t="s">
        <v>2365</v>
      </c>
    </row>
    <row r="2473" spans="1:5" x14ac:dyDescent="0.25">
      <c r="A2473" t="str">
        <f t="shared" ref="A2473:A2474" si="660">A2472</f>
        <v>GUID-0509AD64-A2C6-44C2-91BE-F74905346974</v>
      </c>
      <c r="B2473" t="str">
        <f t="shared" ref="B2473:B2474" si="661">B2472</f>
        <v>Split Toolpath Segment dialog</v>
      </c>
      <c r="C2473" t="s">
        <v>67</v>
      </c>
      <c r="D2473" t="s">
        <v>2361</v>
      </c>
      <c r="E2473" t="s">
        <v>2016</v>
      </c>
    </row>
    <row r="2474" spans="1:5" x14ac:dyDescent="0.25">
      <c r="A2474" t="str">
        <f t="shared" si="660"/>
        <v>GUID-0509AD64-A2C6-44C2-91BE-F74905346974</v>
      </c>
      <c r="B2474" t="str">
        <f t="shared" si="661"/>
        <v>Split Toolpath Segment dialog</v>
      </c>
      <c r="C2474" t="s">
        <v>67</v>
      </c>
      <c r="D2474" t="s">
        <v>2347</v>
      </c>
      <c r="E2474" t="s">
        <v>2016</v>
      </c>
    </row>
    <row r="2475" spans="1:5" x14ac:dyDescent="0.25">
      <c r="A2475" s="3" t="s">
        <v>2366</v>
      </c>
      <c r="B2475" t="s">
        <v>2367</v>
      </c>
    </row>
    <row r="2476" spans="1:5" x14ac:dyDescent="0.25">
      <c r="A2476" t="str">
        <f t="shared" ref="A2476:A2477" si="662">A2475</f>
        <v>GUID-DAB82FAD-D20D-46BE-A8E4-DE44CB476AF0</v>
      </c>
      <c r="B2476" t="str">
        <f t="shared" ref="B2476:B2477" si="663">B2475</f>
        <v>Add Toolpath Curve dialog</v>
      </c>
      <c r="C2476" t="s">
        <v>67</v>
      </c>
      <c r="D2476" t="s">
        <v>2361</v>
      </c>
      <c r="E2476" t="s">
        <v>2016</v>
      </c>
    </row>
    <row r="2477" spans="1:5" x14ac:dyDescent="0.25">
      <c r="A2477" t="str">
        <f t="shared" si="662"/>
        <v>GUID-DAB82FAD-D20D-46BE-A8E4-DE44CB476AF0</v>
      </c>
      <c r="B2477" t="str">
        <f t="shared" si="663"/>
        <v>Add Toolpath Curve dialog</v>
      </c>
      <c r="C2477" t="s">
        <v>67</v>
      </c>
      <c r="D2477" t="s">
        <v>2347</v>
      </c>
      <c r="E2477" t="s">
        <v>2016</v>
      </c>
    </row>
    <row r="2478" spans="1:5" x14ac:dyDescent="0.25">
      <c r="A2478" s="3" t="s">
        <v>2368</v>
      </c>
      <c r="B2478" t="s">
        <v>2369</v>
      </c>
    </row>
    <row r="2479" spans="1:5" x14ac:dyDescent="0.25">
      <c r="A2479" t="str">
        <f t="shared" ref="A2479:A2480" si="664">A2478</f>
        <v>GUID-7C09EB57-98D7-40ED-AC96-4AB7080C656C</v>
      </c>
      <c r="B2479" t="str">
        <f t="shared" ref="B2479:B2480" si="665">B2478</f>
        <v>Add Toolpath Segment dialog</v>
      </c>
      <c r="C2479" t="s">
        <v>67</v>
      </c>
      <c r="D2479" t="s">
        <v>2361</v>
      </c>
      <c r="E2479" t="s">
        <v>2016</v>
      </c>
    </row>
    <row r="2480" spans="1:5" x14ac:dyDescent="0.25">
      <c r="A2480" t="str">
        <f t="shared" si="664"/>
        <v>GUID-7C09EB57-98D7-40ED-AC96-4AB7080C656C</v>
      </c>
      <c r="B2480" t="str">
        <f t="shared" si="665"/>
        <v>Add Toolpath Segment dialog</v>
      </c>
      <c r="C2480" t="s">
        <v>67</v>
      </c>
      <c r="D2480" t="s">
        <v>2347</v>
      </c>
      <c r="E2480" t="s">
        <v>2016</v>
      </c>
    </row>
    <row r="2481" spans="1:5" x14ac:dyDescent="0.25">
      <c r="A2481" s="3" t="s">
        <v>2370</v>
      </c>
      <c r="B2481" t="s">
        <v>2371</v>
      </c>
    </row>
    <row r="2482" spans="1:5" x14ac:dyDescent="0.25">
      <c r="A2482" t="str">
        <f t="shared" ref="A2482:A2483" si="666">A2481</f>
        <v>GUID-3489DFF9-75E7-4C59-8E4F-2BE6B1808E9E</v>
      </c>
      <c r="B2482" t="str">
        <f t="shared" ref="B2482:B2483" si="667">B2481</f>
        <v>Add NC Code Text dialog</v>
      </c>
      <c r="C2482" t="s">
        <v>67</v>
      </c>
      <c r="D2482" t="s">
        <v>2361</v>
      </c>
      <c r="E2482" t="s">
        <v>2016</v>
      </c>
    </row>
    <row r="2483" spans="1:5" x14ac:dyDescent="0.25">
      <c r="A2483" t="str">
        <f t="shared" si="666"/>
        <v>GUID-3489DFF9-75E7-4C59-8E4F-2BE6B1808E9E</v>
      </c>
      <c r="B2483" t="str">
        <f t="shared" si="667"/>
        <v>Add NC Code Text dialog</v>
      </c>
      <c r="C2483" t="s">
        <v>67</v>
      </c>
      <c r="D2483" t="s">
        <v>2347</v>
      </c>
      <c r="E2483" t="s">
        <v>2016</v>
      </c>
    </row>
    <row r="2484" spans="1:5" x14ac:dyDescent="0.25">
      <c r="A2484" s="3" t="s">
        <v>2372</v>
      </c>
      <c r="B2484" t="s">
        <v>2373</v>
      </c>
    </row>
    <row r="2485" spans="1:5" x14ac:dyDescent="0.25">
      <c r="A2485" t="str">
        <f t="shared" ref="A2485:A2486" si="668">A2484</f>
        <v>GUID-711EBD55-0EFE-43AE-B677-B99939A5490A</v>
      </c>
      <c r="B2485" t="str">
        <f t="shared" ref="B2485:B2486" si="669">B2484</f>
        <v>Extract Toolpath Curve dialog</v>
      </c>
      <c r="C2485" t="s">
        <v>67</v>
      </c>
      <c r="D2485" t="s">
        <v>2361</v>
      </c>
      <c r="E2485" t="s">
        <v>2016</v>
      </c>
    </row>
    <row r="2486" spans="1:5" x14ac:dyDescent="0.25">
      <c r="A2486" t="str">
        <f t="shared" si="668"/>
        <v>GUID-711EBD55-0EFE-43AE-B677-B99939A5490A</v>
      </c>
      <c r="B2486" t="str">
        <f t="shared" si="669"/>
        <v>Extract Toolpath Curve dialog</v>
      </c>
      <c r="C2486" t="s">
        <v>67</v>
      </c>
      <c r="D2486" t="s">
        <v>2347</v>
      </c>
      <c r="E2486" t="s">
        <v>2016</v>
      </c>
    </row>
    <row r="2487" spans="1:5" x14ac:dyDescent="0.25">
      <c r="A2487" s="3" t="s">
        <v>2374</v>
      </c>
      <c r="B2487" t="s">
        <v>2375</v>
      </c>
    </row>
    <row r="2488" spans="1:5" x14ac:dyDescent="0.25">
      <c r="A2488" t="str">
        <f t="shared" ref="A2488:A2489" si="670">A2487</f>
        <v>GUID-E4E7411A-3444-4346-8049-DFF75340AE02</v>
      </c>
      <c r="B2488" t="str">
        <f t="shared" ref="B2488:B2489" si="671">B2487</f>
        <v>Add Operation to Toolpath dialog</v>
      </c>
      <c r="C2488" t="s">
        <v>67</v>
      </c>
      <c r="D2488" t="s">
        <v>2361</v>
      </c>
      <c r="E2488" t="s">
        <v>2016</v>
      </c>
    </row>
    <row r="2489" spans="1:5" x14ac:dyDescent="0.25">
      <c r="A2489" t="str">
        <f t="shared" si="670"/>
        <v>GUID-E4E7411A-3444-4346-8049-DFF75340AE02</v>
      </c>
      <c r="B2489" t="str">
        <f t="shared" si="671"/>
        <v>Add Operation to Toolpath dialog</v>
      </c>
      <c r="C2489" t="s">
        <v>67</v>
      </c>
      <c r="D2489" t="s">
        <v>2347</v>
      </c>
      <c r="E2489" t="s">
        <v>2016</v>
      </c>
    </row>
    <row r="2490" spans="1:5" x14ac:dyDescent="0.25">
      <c r="A2490" s="3" t="s">
        <v>2376</v>
      </c>
      <c r="B2490" t="s">
        <v>2377</v>
      </c>
    </row>
    <row r="2491" spans="1:5" x14ac:dyDescent="0.25">
      <c r="A2491" t="str">
        <f>A2490</f>
        <v>GUID-FF9110DC-0D80-4125-B476-75541F4417C5</v>
      </c>
      <c r="B2491" t="str">
        <f>B2490</f>
        <v>Options</v>
      </c>
      <c r="C2491" t="s">
        <v>67</v>
      </c>
      <c r="D2491" t="s">
        <v>2347</v>
      </c>
      <c r="E2491" t="s">
        <v>2016</v>
      </c>
    </row>
    <row r="2492" spans="1:5" x14ac:dyDescent="0.25">
      <c r="A2492" s="3" t="s">
        <v>2378</v>
      </c>
      <c r="B2492" t="s">
        <v>2379</v>
      </c>
    </row>
    <row r="2493" spans="1:5" x14ac:dyDescent="0.25">
      <c r="A2493" t="str">
        <f t="shared" ref="A2493:A2522" si="672">A2492</f>
        <v>GUID-48D06284-898E-430E-A176-D28CCEA86216</v>
      </c>
      <c r="B2493" t="str">
        <f t="shared" ref="B2493:B2522" si="673">B2492</f>
        <v>3D milling feature attributes</v>
      </c>
      <c r="C2493" t="s">
        <v>67</v>
      </c>
      <c r="D2493" t="e">
        <f>- use this tab to specify the part and check surfaces</f>
        <v>#NAME?</v>
      </c>
      <c r="E2493" t="s">
        <v>1970</v>
      </c>
    </row>
    <row r="2494" spans="1:5" x14ac:dyDescent="0.25">
      <c r="A2494" t="str">
        <f t="shared" si="672"/>
        <v>GUID-48D06284-898E-430E-A176-D28CCEA86216</v>
      </c>
      <c r="B2494" t="str">
        <f t="shared" si="673"/>
        <v>3D milling feature attributes</v>
      </c>
      <c r="C2494" t="s">
        <v>67</v>
      </c>
      <c r="D2494" t="e">
        <f>- use this tab to create, delete and reorder the operations of the feature</f>
        <v>#NAME?</v>
      </c>
      <c r="E2494" t="s">
        <v>2380</v>
      </c>
    </row>
    <row r="2495" spans="1:5" x14ac:dyDescent="0.25">
      <c r="A2495" t="str">
        <f t="shared" si="672"/>
        <v>GUID-48D06284-898E-430E-A176-D28CCEA86216</v>
      </c>
      <c r="B2495" t="str">
        <f t="shared" si="673"/>
        <v>3D milling feature attributes</v>
      </c>
      <c r="C2495" t="s">
        <v>67</v>
      </c>
      <c r="D2495" t="e">
        <f>- use this tab to control which side of surfaces to machine</f>
        <v>#NAME?</v>
      </c>
      <c r="E2495" t="s">
        <v>2381</v>
      </c>
    </row>
    <row r="2496" spans="1:5" x14ac:dyDescent="0.25">
      <c r="A2496" t="str">
        <f t="shared" si="672"/>
        <v>GUID-48D06284-898E-430E-A176-D28CCEA86216</v>
      </c>
      <c r="B2496" t="str">
        <f t="shared" si="673"/>
        <v>3D milling feature attributes</v>
      </c>
      <c r="C2496" t="s">
        <v>67</v>
      </c>
      <c r="D2496" t="e">
        <f>- use this tab for a variety of feature-level attributes</f>
        <v>#NAME?</v>
      </c>
      <c r="E2496" t="s">
        <v>2382</v>
      </c>
    </row>
    <row r="2497" spans="1:5" x14ac:dyDescent="0.25">
      <c r="A2497" t="str">
        <f t="shared" si="672"/>
        <v>GUID-48D06284-898E-430E-A176-D28CCEA86216</v>
      </c>
      <c r="B2497" t="str">
        <f t="shared" si="673"/>
        <v>3D milling feature attributes</v>
      </c>
      <c r="C2497" t="s">
        <v>67</v>
      </c>
      <c r="D2497" t="e">
        <f>- use this tab for rough/finish classification, edge protection, and re-machining</f>
        <v>#NAME?</v>
      </c>
      <c r="E2497" t="s">
        <v>2383</v>
      </c>
    </row>
    <row r="2498" spans="1:5" x14ac:dyDescent="0.25">
      <c r="A2498" t="str">
        <f t="shared" si="672"/>
        <v>GUID-48D06284-898E-430E-A176-D28CCEA86216</v>
      </c>
      <c r="B2498" t="str">
        <f t="shared" si="673"/>
        <v>3D milling feature attributes</v>
      </c>
      <c r="C2498" t="s">
        <v>67</v>
      </c>
      <c r="D2498" t="e">
        <f>- use this tab to choose how the tool behaves at the limits of the part surfaces as seen from the top view.</f>
        <v>#NAME?</v>
      </c>
      <c r="E2498" t="s">
        <v>2384</v>
      </c>
    </row>
    <row r="2499" spans="1:5" x14ac:dyDescent="0.25">
      <c r="A2499" t="str">
        <f t="shared" si="672"/>
        <v>GUID-48D06284-898E-430E-A176-D28CCEA86216</v>
      </c>
      <c r="B2499" t="str">
        <f t="shared" si="673"/>
        <v>3D milling feature attributes</v>
      </c>
      <c r="C2499" t="s">
        <v>67</v>
      </c>
      <c r="D2499" t="e">
        <f>- use this tab to choose the clipping curves for the material to be removed</f>
        <v>#NAME?</v>
      </c>
      <c r="E2499" t="s">
        <v>2385</v>
      </c>
    </row>
    <row r="2500" spans="1:5" x14ac:dyDescent="0.25">
      <c r="A2500" t="str">
        <f t="shared" si="672"/>
        <v>GUID-48D06284-898E-430E-A176-D28CCEA86216</v>
      </c>
      <c r="B2500" t="str">
        <f t="shared" si="673"/>
        <v>3D milling feature attributes</v>
      </c>
      <c r="C2500" t="s">
        <v>67</v>
      </c>
      <c r="D2500" t="e">
        <f>- use this tab to Set slope angle limits for restricting toolpaths</f>
        <v>#NAME?</v>
      </c>
      <c r="E2500" t="s">
        <v>2386</v>
      </c>
    </row>
    <row r="2501" spans="1:5" x14ac:dyDescent="0.25">
      <c r="A2501" t="str">
        <f t="shared" si="672"/>
        <v>GUID-48D06284-898E-430E-A176-D28CCEA86216</v>
      </c>
      <c r="B2501" t="str">
        <f t="shared" si="673"/>
        <v>3D milling feature attributes</v>
      </c>
      <c r="C2501" t="s">
        <v>67</v>
      </c>
      <c r="D2501" t="e">
        <f>- use this tab to exclude feature surfaces for specific operations</f>
        <v>#NAME?</v>
      </c>
      <c r="E2501" t="s">
        <v>2387</v>
      </c>
    </row>
    <row r="2502" spans="1:5" x14ac:dyDescent="0.25">
      <c r="A2502" t="str">
        <f t="shared" si="672"/>
        <v>GUID-48D06284-898E-430E-A176-D28CCEA86216</v>
      </c>
      <c r="B2502" t="str">
        <f t="shared" si="673"/>
        <v>3D milling feature attributes</v>
      </c>
      <c r="C2502" t="s">
        <v>67</v>
      </c>
      <c r="D2502" t="e">
        <f>- use this tab to view selected tool or change to a different one</f>
        <v>#NAME?</v>
      </c>
      <c r="E2502" t="s">
        <v>2011</v>
      </c>
    </row>
    <row r="2503" spans="1:5" x14ac:dyDescent="0.25">
      <c r="A2503" t="str">
        <f t="shared" si="672"/>
        <v>GUID-48D06284-898E-430E-A176-D28CCEA86216</v>
      </c>
      <c r="B2503" t="str">
        <f t="shared" si="673"/>
        <v>3D milling feature attributes</v>
      </c>
      <c r="C2503" t="s">
        <v>67</v>
      </c>
      <c r="D2503" t="e">
        <f>- use this tab to view automatically calculated feed or speed or change feed or speeds</f>
        <v>#NAME?</v>
      </c>
      <c r="E2503" t="s">
        <v>2012</v>
      </c>
    </row>
    <row r="2504" spans="1:5" x14ac:dyDescent="0.25">
      <c r="A2504" t="str">
        <f t="shared" si="672"/>
        <v>GUID-48D06284-898E-430E-A176-D28CCEA86216</v>
      </c>
      <c r="B2504" t="str">
        <f t="shared" si="673"/>
        <v>3D milling feature attributes</v>
      </c>
      <c r="C2504" t="s">
        <v>67</v>
      </c>
      <c r="D2504" t="e">
        <f>- specify which coolant types to use.</f>
        <v>#NAME?</v>
      </c>
      <c r="E2504" t="s">
        <v>2013</v>
      </c>
    </row>
    <row r="2505" spans="1:5" x14ac:dyDescent="0.25">
      <c r="A2505" t="str">
        <f t="shared" si="672"/>
        <v>GUID-48D06284-898E-430E-A176-D28CCEA86216</v>
      </c>
      <c r="B2505" t="str">
        <f t="shared" si="673"/>
        <v>3D milling feature attributes</v>
      </c>
      <c r="C2505" t="s">
        <v>67</v>
      </c>
      <c r="D2505" t="e">
        <f>- this tab controls post variables, which you can use to pass information to the post-processor.</f>
        <v>#NAME?</v>
      </c>
      <c r="E2505" t="s">
        <v>2014</v>
      </c>
    </row>
    <row r="2506" spans="1:5" x14ac:dyDescent="0.25">
      <c r="A2506" t="str">
        <f t="shared" si="672"/>
        <v>GUID-48D06284-898E-430E-A176-D28CCEA86216</v>
      </c>
      <c r="B2506" t="str">
        <f t="shared" si="673"/>
        <v>3D milling feature attributes</v>
      </c>
      <c r="C2506" t="s">
        <v>67</v>
      </c>
      <c r="D2506" t="e">
        <f>- use this tab to Set operation-level attributes</f>
        <v>#NAME?</v>
      </c>
      <c r="E2506" t="s">
        <v>925</v>
      </c>
    </row>
    <row r="2507" spans="1:5" x14ac:dyDescent="0.25">
      <c r="A2507" t="str">
        <f t="shared" si="672"/>
        <v>GUID-48D06284-898E-430E-A176-D28CCEA86216</v>
      </c>
      <c r="B2507" t="str">
        <f t="shared" si="673"/>
        <v>3D milling feature attributes</v>
      </c>
      <c r="C2507" t="s">
        <v>67</v>
      </c>
      <c r="D2507" t="e">
        <f>- use this tab to control leads and ramps</f>
        <v>#NAME?</v>
      </c>
      <c r="E2507" t="s">
        <v>2388</v>
      </c>
    </row>
    <row r="2508" spans="1:5" x14ac:dyDescent="0.25">
      <c r="A2508" t="str">
        <f t="shared" si="672"/>
        <v>GUID-48D06284-898E-430E-A176-D28CCEA86216</v>
      </c>
      <c r="B2508" t="str">
        <f t="shared" si="673"/>
        <v>3D milling feature attributes</v>
      </c>
      <c r="C2508" t="s">
        <v>67</v>
      </c>
      <c r="D2508" t="s">
        <v>1950</v>
      </c>
      <c r="E2508" t="s">
        <v>1970</v>
      </c>
    </row>
    <row r="2509" spans="1:5" x14ac:dyDescent="0.25">
      <c r="A2509" t="str">
        <f t="shared" si="672"/>
        <v>GUID-48D06284-898E-430E-A176-D28CCEA86216</v>
      </c>
      <c r="B2509" t="str">
        <f t="shared" si="673"/>
        <v>3D milling feature attributes</v>
      </c>
      <c r="C2509" t="s">
        <v>67</v>
      </c>
      <c r="E2509" t="s">
        <v>2389</v>
      </c>
    </row>
    <row r="2510" spans="1:5" x14ac:dyDescent="0.25">
      <c r="A2510" t="str">
        <f t="shared" si="672"/>
        <v>GUID-48D06284-898E-430E-A176-D28CCEA86216</v>
      </c>
      <c r="B2510" t="str">
        <f t="shared" si="673"/>
        <v>3D milling feature attributes</v>
      </c>
      <c r="C2510" t="s">
        <v>67</v>
      </c>
      <c r="E2510" t="s">
        <v>2380</v>
      </c>
    </row>
    <row r="2511" spans="1:5" x14ac:dyDescent="0.25">
      <c r="A2511" t="str">
        <f t="shared" si="672"/>
        <v>GUID-48D06284-898E-430E-A176-D28CCEA86216</v>
      </c>
      <c r="B2511" t="str">
        <f t="shared" si="673"/>
        <v>3D milling feature attributes</v>
      </c>
      <c r="C2511" t="s">
        <v>67</v>
      </c>
      <c r="E2511" t="s">
        <v>2381</v>
      </c>
    </row>
    <row r="2512" spans="1:5" x14ac:dyDescent="0.25">
      <c r="A2512" t="str">
        <f t="shared" si="672"/>
        <v>GUID-48D06284-898E-430E-A176-D28CCEA86216</v>
      </c>
      <c r="B2512" t="str">
        <f t="shared" si="673"/>
        <v>3D milling feature attributes</v>
      </c>
      <c r="C2512" t="s">
        <v>67</v>
      </c>
      <c r="E2512" t="s">
        <v>2382</v>
      </c>
    </row>
    <row r="2513" spans="1:5" x14ac:dyDescent="0.25">
      <c r="A2513" t="str">
        <f t="shared" si="672"/>
        <v>GUID-48D06284-898E-430E-A176-D28CCEA86216</v>
      </c>
      <c r="B2513" t="str">
        <f t="shared" si="673"/>
        <v>3D milling feature attributes</v>
      </c>
      <c r="C2513" t="s">
        <v>67</v>
      </c>
      <c r="E2513" t="s">
        <v>2383</v>
      </c>
    </row>
    <row r="2514" spans="1:5" x14ac:dyDescent="0.25">
      <c r="A2514" t="str">
        <f t="shared" si="672"/>
        <v>GUID-48D06284-898E-430E-A176-D28CCEA86216</v>
      </c>
      <c r="B2514" t="str">
        <f t="shared" si="673"/>
        <v>3D milling feature attributes</v>
      </c>
      <c r="C2514" t="s">
        <v>67</v>
      </c>
      <c r="E2514" t="s">
        <v>2384</v>
      </c>
    </row>
    <row r="2515" spans="1:5" x14ac:dyDescent="0.25">
      <c r="A2515" t="str">
        <f t="shared" si="672"/>
        <v>GUID-48D06284-898E-430E-A176-D28CCEA86216</v>
      </c>
      <c r="B2515" t="str">
        <f t="shared" si="673"/>
        <v>3D milling feature attributes</v>
      </c>
      <c r="C2515" t="s">
        <v>67</v>
      </c>
      <c r="E2515" t="s">
        <v>2385</v>
      </c>
    </row>
    <row r="2516" spans="1:5" x14ac:dyDescent="0.25">
      <c r="A2516" t="str">
        <f t="shared" si="672"/>
        <v>GUID-48D06284-898E-430E-A176-D28CCEA86216</v>
      </c>
      <c r="B2516" t="str">
        <f t="shared" si="673"/>
        <v>3D milling feature attributes</v>
      </c>
      <c r="C2516" t="s">
        <v>67</v>
      </c>
      <c r="E2516" t="s">
        <v>2386</v>
      </c>
    </row>
    <row r="2517" spans="1:5" x14ac:dyDescent="0.25">
      <c r="A2517" t="str">
        <f t="shared" si="672"/>
        <v>GUID-48D06284-898E-430E-A176-D28CCEA86216</v>
      </c>
      <c r="B2517" t="str">
        <f t="shared" si="673"/>
        <v>3D milling feature attributes</v>
      </c>
      <c r="C2517" t="s">
        <v>67</v>
      </c>
      <c r="E2517" t="s">
        <v>908</v>
      </c>
    </row>
    <row r="2518" spans="1:5" x14ac:dyDescent="0.25">
      <c r="A2518" t="str">
        <f t="shared" si="672"/>
        <v>GUID-48D06284-898E-430E-A176-D28CCEA86216</v>
      </c>
      <c r="B2518" t="str">
        <f t="shared" si="673"/>
        <v>3D milling feature attributes</v>
      </c>
      <c r="C2518" t="s">
        <v>67</v>
      </c>
      <c r="E2518" t="s">
        <v>2390</v>
      </c>
    </row>
    <row r="2519" spans="1:5" x14ac:dyDescent="0.25">
      <c r="A2519" t="str">
        <f t="shared" si="672"/>
        <v>GUID-48D06284-898E-430E-A176-D28CCEA86216</v>
      </c>
      <c r="B2519" t="str">
        <f t="shared" si="673"/>
        <v>3D milling feature attributes</v>
      </c>
      <c r="C2519" t="s">
        <v>67</v>
      </c>
      <c r="E2519" t="s">
        <v>2387</v>
      </c>
    </row>
    <row r="2520" spans="1:5" x14ac:dyDescent="0.25">
      <c r="A2520" t="str">
        <f t="shared" si="672"/>
        <v>GUID-48D06284-898E-430E-A176-D28CCEA86216</v>
      </c>
      <c r="B2520" t="str">
        <f t="shared" si="673"/>
        <v>3D milling feature attributes</v>
      </c>
      <c r="C2520" t="s">
        <v>67</v>
      </c>
      <c r="E2520" t="s">
        <v>925</v>
      </c>
    </row>
    <row r="2521" spans="1:5" x14ac:dyDescent="0.25">
      <c r="A2521" t="str">
        <f t="shared" si="672"/>
        <v>GUID-48D06284-898E-430E-A176-D28CCEA86216</v>
      </c>
      <c r="B2521" t="str">
        <f t="shared" si="673"/>
        <v>3D milling feature attributes</v>
      </c>
      <c r="C2521" t="s">
        <v>67</v>
      </c>
      <c r="E2521" t="s">
        <v>2388</v>
      </c>
    </row>
    <row r="2522" spans="1:5" x14ac:dyDescent="0.25">
      <c r="A2522" t="str">
        <f t="shared" si="672"/>
        <v>GUID-48D06284-898E-430E-A176-D28CCEA86216</v>
      </c>
      <c r="B2522" t="str">
        <f t="shared" si="673"/>
        <v>3D milling feature attributes</v>
      </c>
      <c r="C2522" t="s">
        <v>67</v>
      </c>
      <c r="E2522" t="s">
        <v>1940</v>
      </c>
    </row>
    <row r="2523" spans="1:5" x14ac:dyDescent="0.25">
      <c r="A2523" s="3" t="s">
        <v>2391</v>
      </c>
      <c r="B2523" t="s">
        <v>1969</v>
      </c>
    </row>
    <row r="2524" spans="1:5" x14ac:dyDescent="0.25">
      <c r="A2524" t="str">
        <f t="shared" ref="A2524:A2532" si="674">A2523</f>
        <v>GUID-B17A74A4-8DBD-4B5D-9EF0-33A229C304E3</v>
      </c>
      <c r="B2524" t="str">
        <f t="shared" ref="B2524:B2532" si="675">B2523</f>
        <v>Dimensions tab (Surface Milling)</v>
      </c>
      <c r="C2524" t="s">
        <v>67</v>
      </c>
      <c r="D2524" t="s">
        <v>2392</v>
      </c>
      <c r="E2524" t="s">
        <v>1953</v>
      </c>
    </row>
    <row r="2525" spans="1:5" x14ac:dyDescent="0.25">
      <c r="A2525" t="str">
        <f t="shared" si="674"/>
        <v>GUID-B17A74A4-8DBD-4B5D-9EF0-33A229C304E3</v>
      </c>
      <c r="B2525" t="str">
        <f t="shared" si="675"/>
        <v>Dimensions tab (Surface Milling)</v>
      </c>
      <c r="C2525" t="s">
        <v>67</v>
      </c>
      <c r="D2525" t="s">
        <v>990</v>
      </c>
      <c r="E2525" t="s">
        <v>2393</v>
      </c>
    </row>
    <row r="2526" spans="1:5" x14ac:dyDescent="0.25">
      <c r="A2526" t="str">
        <f t="shared" si="674"/>
        <v>GUID-B17A74A4-8DBD-4B5D-9EF0-33A229C304E3</v>
      </c>
      <c r="B2526" t="str">
        <f t="shared" si="675"/>
        <v>Dimensions tab (Surface Milling)</v>
      </c>
      <c r="C2526" t="s">
        <v>67</v>
      </c>
      <c r="D2526" t="s">
        <v>2394</v>
      </c>
      <c r="E2526" t="s">
        <v>2028</v>
      </c>
    </row>
    <row r="2527" spans="1:5" x14ac:dyDescent="0.25">
      <c r="A2527" t="str">
        <f t="shared" si="674"/>
        <v>GUID-B17A74A4-8DBD-4B5D-9EF0-33A229C304E3</v>
      </c>
      <c r="B2527" t="str">
        <f t="shared" si="675"/>
        <v>Dimensions tab (Surface Milling)</v>
      </c>
      <c r="C2527" t="s">
        <v>67</v>
      </c>
      <c r="D2527" t="s">
        <v>1964</v>
      </c>
      <c r="E2527" t="s">
        <v>1965</v>
      </c>
    </row>
    <row r="2528" spans="1:5" x14ac:dyDescent="0.25">
      <c r="A2528" t="str">
        <f t="shared" si="674"/>
        <v>GUID-B17A74A4-8DBD-4B5D-9EF0-33A229C304E3</v>
      </c>
      <c r="B2528" t="str">
        <f t="shared" si="675"/>
        <v>Dimensions tab (Surface Milling)</v>
      </c>
      <c r="C2528" t="s">
        <v>67</v>
      </c>
      <c r="D2528" t="s">
        <v>1966</v>
      </c>
      <c r="E2528" t="s">
        <v>813</v>
      </c>
    </row>
    <row r="2529" spans="1:5" x14ac:dyDescent="0.25">
      <c r="A2529" t="str">
        <f t="shared" si="674"/>
        <v>GUID-B17A74A4-8DBD-4B5D-9EF0-33A229C304E3</v>
      </c>
      <c r="B2529" t="str">
        <f t="shared" si="675"/>
        <v>Dimensions tab (Surface Milling)</v>
      </c>
      <c r="C2529" t="s">
        <v>67</v>
      </c>
      <c r="D2529" t="s">
        <v>2379</v>
      </c>
      <c r="E2529" t="s">
        <v>2395</v>
      </c>
    </row>
    <row r="2530" spans="1:5" x14ac:dyDescent="0.25">
      <c r="A2530" t="str">
        <f t="shared" si="674"/>
        <v>GUID-B17A74A4-8DBD-4B5D-9EF0-33A229C304E3</v>
      </c>
      <c r="B2530" t="str">
        <f t="shared" si="675"/>
        <v>Dimensions tab (Surface Milling)</v>
      </c>
      <c r="C2530" t="s">
        <v>67</v>
      </c>
      <c r="E2530" t="s">
        <v>2393</v>
      </c>
    </row>
    <row r="2531" spans="1:5" x14ac:dyDescent="0.25">
      <c r="A2531" t="str">
        <f t="shared" si="674"/>
        <v>GUID-B17A74A4-8DBD-4B5D-9EF0-33A229C304E3</v>
      </c>
      <c r="B2531" t="str">
        <f t="shared" si="675"/>
        <v>Dimensions tab (Surface Milling)</v>
      </c>
      <c r="C2531" t="s">
        <v>67</v>
      </c>
      <c r="E2531" t="s">
        <v>1965</v>
      </c>
    </row>
    <row r="2532" spans="1:5" x14ac:dyDescent="0.25">
      <c r="A2532" t="str">
        <f t="shared" si="674"/>
        <v>GUID-B17A74A4-8DBD-4B5D-9EF0-33A229C304E3</v>
      </c>
      <c r="B2532" t="str">
        <f t="shared" si="675"/>
        <v>Dimensions tab (Surface Milling)</v>
      </c>
      <c r="C2532" t="s">
        <v>67</v>
      </c>
      <c r="E2532" t="s">
        <v>1953</v>
      </c>
    </row>
    <row r="2533" spans="1:5" x14ac:dyDescent="0.25">
      <c r="A2533" s="3" t="s">
        <v>2396</v>
      </c>
      <c r="B2533" t="s">
        <v>2397</v>
      </c>
    </row>
    <row r="2534" spans="1:5" x14ac:dyDescent="0.25">
      <c r="A2534" t="str">
        <f t="shared" ref="A2534:A2535" si="676">A2533</f>
        <v>GUID-7FF3EC59-34B0-4984-84D3-F65E59F79B58</v>
      </c>
      <c r="B2534" t="str">
        <f t="shared" ref="B2534:B2535" si="677">B2533</f>
        <v>Dimensions tab (3D chamfer)</v>
      </c>
      <c r="C2534" t="s">
        <v>67</v>
      </c>
      <c r="D2534" t="s">
        <v>2398</v>
      </c>
      <c r="E2534" t="s">
        <v>1953</v>
      </c>
    </row>
    <row r="2535" spans="1:5" x14ac:dyDescent="0.25">
      <c r="A2535" t="str">
        <f t="shared" si="676"/>
        <v>GUID-7FF3EC59-34B0-4984-84D3-F65E59F79B58</v>
      </c>
      <c r="B2535" t="str">
        <f t="shared" si="677"/>
        <v>Dimensions tab (3D chamfer)</v>
      </c>
      <c r="C2535" t="s">
        <v>67</v>
      </c>
      <c r="D2535" t="s">
        <v>1969</v>
      </c>
      <c r="E2535" t="s">
        <v>1970</v>
      </c>
    </row>
    <row r="2536" spans="1:5" x14ac:dyDescent="0.25">
      <c r="A2536" s="3" t="s">
        <v>2399</v>
      </c>
      <c r="B2536" t="s">
        <v>2400</v>
      </c>
    </row>
    <row r="2537" spans="1:5" x14ac:dyDescent="0.25">
      <c r="A2537" t="str">
        <f>A2536</f>
        <v>GUID-386BE0D0-870A-4091-A948-6E6E4C7B5541</v>
      </c>
      <c r="B2537" t="str">
        <f>B2536</f>
        <v>Select Part Surfaces dialog</v>
      </c>
      <c r="C2537" t="s">
        <v>67</v>
      </c>
      <c r="D2537" t="s">
        <v>1969</v>
      </c>
      <c r="E2537" t="s">
        <v>1970</v>
      </c>
    </row>
    <row r="2538" spans="1:5" x14ac:dyDescent="0.25">
      <c r="A2538" s="3" t="s">
        <v>1967</v>
      </c>
      <c r="B2538" t="s">
        <v>1968</v>
      </c>
    </row>
    <row r="2539" spans="1:5" x14ac:dyDescent="0.25">
      <c r="A2539" t="str">
        <f t="shared" ref="A2539:A2540" si="678">A2538</f>
        <v>GUID-9828B3A2-6BC6-42F3-80A4-1C999AEF8F6A</v>
      </c>
      <c r="B2539" t="str">
        <f t="shared" ref="B2539:B2540" si="679">B2538</f>
        <v>Cut feature using Y Axis coordinates</v>
      </c>
      <c r="C2539" t="s">
        <v>67</v>
      </c>
      <c r="D2539" t="s">
        <v>1963</v>
      </c>
      <c r="E2539" t="s">
        <v>1958</v>
      </c>
    </row>
    <row r="2540" spans="1:5" x14ac:dyDescent="0.25">
      <c r="A2540" t="str">
        <f t="shared" si="678"/>
        <v>GUID-9828B3A2-6BC6-42F3-80A4-1C999AEF8F6A</v>
      </c>
      <c r="B2540" t="str">
        <f t="shared" si="679"/>
        <v>Cut feature using Y Axis coordinates</v>
      </c>
      <c r="C2540" t="s">
        <v>67</v>
      </c>
      <c r="D2540" t="s">
        <v>1969</v>
      </c>
      <c r="E2540" t="s">
        <v>1970</v>
      </c>
    </row>
    <row r="2541" spans="1:5" x14ac:dyDescent="0.25">
      <c r="A2541" s="3" t="s">
        <v>2401</v>
      </c>
      <c r="B2541" t="s">
        <v>2402</v>
      </c>
    </row>
    <row r="2542" spans="1:5" x14ac:dyDescent="0.25">
      <c r="A2542" t="str">
        <f t="shared" ref="A2542:A2545" si="680">A2541</f>
        <v>GUID-D795EB1A-D67A-4753-A601-9D084F12A971</v>
      </c>
      <c r="B2542" t="str">
        <f t="shared" ref="B2542:B2545" si="681">B2541</f>
        <v>Tool Axis tab</v>
      </c>
      <c r="C2542" t="s">
        <v>67</v>
      </c>
      <c r="D2542" t="s">
        <v>2403</v>
      </c>
      <c r="E2542" t="s">
        <v>799</v>
      </c>
    </row>
    <row r="2543" spans="1:5" x14ac:dyDescent="0.25">
      <c r="A2543" t="str">
        <f t="shared" si="680"/>
        <v>GUID-D795EB1A-D67A-4753-A601-9D084F12A971</v>
      </c>
      <c r="B2543" t="str">
        <f t="shared" si="681"/>
        <v>Tool Axis tab</v>
      </c>
      <c r="C2543" t="s">
        <v>67</v>
      </c>
      <c r="D2543" t="e">
        <f>- Enter an angle to Set the B-axis angle.</f>
        <v>#NAME?</v>
      </c>
      <c r="E2543" t="s">
        <v>2404</v>
      </c>
    </row>
    <row r="2544" spans="1:5" x14ac:dyDescent="0.25">
      <c r="A2544" t="str">
        <f t="shared" si="680"/>
        <v>GUID-D795EB1A-D67A-4753-A601-9D084F12A971</v>
      </c>
      <c r="B2544" t="str">
        <f t="shared" si="681"/>
        <v>Tool Axis tab</v>
      </c>
      <c r="C2544" t="s">
        <v>67</v>
      </c>
      <c r="D2544" t="s">
        <v>2379</v>
      </c>
      <c r="E2544" t="s">
        <v>2404</v>
      </c>
    </row>
    <row r="2545" spans="1:5" x14ac:dyDescent="0.25">
      <c r="A2545" t="str">
        <f t="shared" si="680"/>
        <v>GUID-D795EB1A-D67A-4753-A601-9D084F12A971</v>
      </c>
      <c r="B2545" t="str">
        <f t="shared" si="681"/>
        <v>Tool Axis tab</v>
      </c>
      <c r="C2545" t="s">
        <v>67</v>
      </c>
      <c r="E2545" t="s">
        <v>1953</v>
      </c>
    </row>
    <row r="2546" spans="1:5" x14ac:dyDescent="0.25">
      <c r="A2546" s="3" t="s">
        <v>2405</v>
      </c>
      <c r="B2546" t="s">
        <v>2406</v>
      </c>
    </row>
    <row r="2547" spans="1:5" x14ac:dyDescent="0.25">
      <c r="A2547" t="str">
        <f>A2546</f>
        <v>GUID-A14690B9-75C9-452C-9F8F-DC5BB8E2C73F</v>
      </c>
      <c r="B2547" t="str">
        <f>B2546</f>
        <v>Turn/Mill B-axis rotary example</v>
      </c>
      <c r="C2547" t="s">
        <v>67</v>
      </c>
      <c r="D2547" t="s">
        <v>2402</v>
      </c>
      <c r="E2547" t="s">
        <v>2389</v>
      </c>
    </row>
    <row r="2548" spans="1:5" x14ac:dyDescent="0.25">
      <c r="A2548" s="3" t="s">
        <v>2407</v>
      </c>
      <c r="B2548" t="s">
        <v>2408</v>
      </c>
    </row>
    <row r="2549" spans="1:5" x14ac:dyDescent="0.25">
      <c r="A2549" t="str">
        <f t="shared" ref="A2549:A2558" si="682">A2548</f>
        <v>GUID-0F8580F7-3183-4EBA-BE38-6E94A8A1DBD2</v>
      </c>
      <c r="B2549" t="str">
        <f t="shared" ref="B2549:B2558" si="683">B2548</f>
        <v>Process tab</v>
      </c>
      <c r="C2549" t="s">
        <v>67</v>
      </c>
      <c r="D2549" t="s">
        <v>2409</v>
      </c>
      <c r="E2549" t="s">
        <v>2410</v>
      </c>
    </row>
    <row r="2550" spans="1:5" x14ac:dyDescent="0.25">
      <c r="A2550" t="str">
        <f t="shared" si="682"/>
        <v>GUID-0F8580F7-3183-4EBA-BE38-6E94A8A1DBD2</v>
      </c>
      <c r="B2550" t="str">
        <f t="shared" si="683"/>
        <v>Process tab</v>
      </c>
      <c r="C2550" t="s">
        <v>67</v>
      </c>
      <c r="D2550" t="s">
        <v>2411</v>
      </c>
      <c r="E2550" t="s">
        <v>2412</v>
      </c>
    </row>
    <row r="2551" spans="1:5" x14ac:dyDescent="0.25">
      <c r="A2551" t="str">
        <f t="shared" si="682"/>
        <v>GUID-0F8580F7-3183-4EBA-BE38-6E94A8A1DBD2</v>
      </c>
      <c r="B2551" t="str">
        <f t="shared" si="683"/>
        <v>Process tab</v>
      </c>
      <c r="C2551" t="s">
        <v>67</v>
      </c>
      <c r="D2551" t="s">
        <v>2413</v>
      </c>
      <c r="E2551" t="s">
        <v>1321</v>
      </c>
    </row>
    <row r="2552" spans="1:5" x14ac:dyDescent="0.25">
      <c r="A2552" t="str">
        <f t="shared" si="682"/>
        <v>GUID-0F8580F7-3183-4EBA-BE38-6E94A8A1DBD2</v>
      </c>
      <c r="B2552" t="str">
        <f t="shared" si="683"/>
        <v>Process tab</v>
      </c>
      <c r="C2552" t="s">
        <v>67</v>
      </c>
      <c r="D2552" t="s">
        <v>2414</v>
      </c>
      <c r="E2552" t="s">
        <v>2415</v>
      </c>
    </row>
    <row r="2553" spans="1:5" x14ac:dyDescent="0.25">
      <c r="A2553" t="str">
        <f t="shared" si="682"/>
        <v>GUID-0F8580F7-3183-4EBA-BE38-6E94A8A1DBD2</v>
      </c>
      <c r="B2553" t="str">
        <f t="shared" si="683"/>
        <v>Process tab</v>
      </c>
      <c r="C2553" t="s">
        <v>67</v>
      </c>
      <c r="D2553" t="s">
        <v>2416</v>
      </c>
      <c r="E2553" t="s">
        <v>2417</v>
      </c>
    </row>
    <row r="2554" spans="1:5" x14ac:dyDescent="0.25">
      <c r="A2554" t="str">
        <f t="shared" si="682"/>
        <v>GUID-0F8580F7-3183-4EBA-BE38-6E94A8A1DBD2</v>
      </c>
      <c r="B2554" t="str">
        <f t="shared" si="683"/>
        <v>Process tab</v>
      </c>
      <c r="C2554" t="s">
        <v>67</v>
      </c>
      <c r="D2554" t="s">
        <v>2418</v>
      </c>
      <c r="E2554" t="s">
        <v>2419</v>
      </c>
    </row>
    <row r="2555" spans="1:5" x14ac:dyDescent="0.25">
      <c r="A2555" t="str">
        <f t="shared" si="682"/>
        <v>GUID-0F8580F7-3183-4EBA-BE38-6E94A8A1DBD2</v>
      </c>
      <c r="B2555" t="str">
        <f t="shared" si="683"/>
        <v>Process tab</v>
      </c>
      <c r="C2555" t="s">
        <v>67</v>
      </c>
      <c r="D2555" t="s">
        <v>2420</v>
      </c>
      <c r="E2555" t="s">
        <v>2421</v>
      </c>
    </row>
    <row r="2556" spans="1:5" x14ac:dyDescent="0.25">
      <c r="A2556" t="str">
        <f t="shared" si="682"/>
        <v>GUID-0F8580F7-3183-4EBA-BE38-6E94A8A1DBD2</v>
      </c>
      <c r="B2556" t="str">
        <f t="shared" si="683"/>
        <v>Process tab</v>
      </c>
      <c r="C2556" t="s">
        <v>67</v>
      </c>
      <c r="D2556" t="s">
        <v>2422</v>
      </c>
      <c r="E2556" t="s">
        <v>2423</v>
      </c>
    </row>
    <row r="2557" spans="1:5" x14ac:dyDescent="0.25">
      <c r="A2557" t="str">
        <f t="shared" si="682"/>
        <v>GUID-0F8580F7-3183-4EBA-BE38-6E94A8A1DBD2</v>
      </c>
      <c r="B2557" t="str">
        <f t="shared" si="683"/>
        <v>Process tab</v>
      </c>
      <c r="C2557" t="s">
        <v>67</v>
      </c>
      <c r="D2557" t="s">
        <v>2424</v>
      </c>
      <c r="E2557" t="s">
        <v>2425</v>
      </c>
    </row>
    <row r="2558" spans="1:5" x14ac:dyDescent="0.25">
      <c r="A2558" t="str">
        <f t="shared" si="682"/>
        <v>GUID-0F8580F7-3183-4EBA-BE38-6E94A8A1DBD2</v>
      </c>
      <c r="B2558" t="str">
        <f t="shared" si="683"/>
        <v>Process tab</v>
      </c>
      <c r="C2558" t="s">
        <v>67</v>
      </c>
      <c r="D2558" t="s">
        <v>2379</v>
      </c>
      <c r="E2558" t="s">
        <v>1953</v>
      </c>
    </row>
    <row r="2559" spans="1:5" x14ac:dyDescent="0.25">
      <c r="A2559" s="3" t="s">
        <v>2426</v>
      </c>
      <c r="B2559" t="s">
        <v>2427</v>
      </c>
    </row>
    <row r="2560" spans="1:5" x14ac:dyDescent="0.25">
      <c r="A2560" t="str">
        <f t="shared" ref="A2560:A2563" si="684">A2559</f>
        <v>GUID-8CFBDE79-6B5C-48D4-A5C1-210F9367AD7C</v>
      </c>
      <c r="B2560" t="str">
        <f t="shared" ref="B2560:B2563" si="685">B2559</f>
        <v>Machining Side tab (3D)</v>
      </c>
      <c r="C2560" t="s">
        <v>67</v>
      </c>
      <c r="D2560" t="s">
        <v>2428</v>
      </c>
      <c r="E2560" t="s">
        <v>1953</v>
      </c>
    </row>
    <row r="2561" spans="1:5" x14ac:dyDescent="0.25">
      <c r="A2561" t="str">
        <f t="shared" si="684"/>
        <v>GUID-8CFBDE79-6B5C-48D4-A5C1-210F9367AD7C</v>
      </c>
      <c r="B2561" t="str">
        <f t="shared" si="685"/>
        <v>Machining Side tab (3D)</v>
      </c>
      <c r="C2561" t="s">
        <v>67</v>
      </c>
      <c r="D2561" t="s">
        <v>2429</v>
      </c>
      <c r="E2561" t="s">
        <v>2430</v>
      </c>
    </row>
    <row r="2562" spans="1:5" x14ac:dyDescent="0.25">
      <c r="A2562" t="str">
        <f t="shared" si="684"/>
        <v>GUID-8CFBDE79-6B5C-48D4-A5C1-210F9367AD7C</v>
      </c>
      <c r="B2562" t="str">
        <f t="shared" si="685"/>
        <v>Machining Side tab (3D)</v>
      </c>
      <c r="C2562" t="s">
        <v>67</v>
      </c>
      <c r="D2562" t="s">
        <v>2379</v>
      </c>
      <c r="E2562" t="s">
        <v>2430</v>
      </c>
    </row>
    <row r="2563" spans="1:5" x14ac:dyDescent="0.25">
      <c r="A2563" t="str">
        <f t="shared" si="684"/>
        <v>GUID-8CFBDE79-6B5C-48D4-A5C1-210F9367AD7C</v>
      </c>
      <c r="B2563" t="str">
        <f t="shared" si="685"/>
        <v>Machining Side tab (3D)</v>
      </c>
      <c r="C2563" t="s">
        <v>67</v>
      </c>
      <c r="E2563" t="s">
        <v>1953</v>
      </c>
    </row>
    <row r="2564" spans="1:5" x14ac:dyDescent="0.25">
      <c r="A2564" s="3" t="s">
        <v>2431</v>
      </c>
      <c r="B2564" t="s">
        <v>2432</v>
      </c>
    </row>
    <row r="2565" spans="1:5" x14ac:dyDescent="0.25">
      <c r="A2565" t="str">
        <f>A2564</f>
        <v>GUID-51407F6C-74EF-4E2A-B77B-C55D5B99AA9E</v>
      </c>
      <c r="B2565" t="str">
        <f>B2564</f>
        <v>Automatic flipping</v>
      </c>
      <c r="C2565" t="s">
        <v>67</v>
      </c>
      <c r="D2565" t="s">
        <v>2427</v>
      </c>
      <c r="E2565" t="s">
        <v>2381</v>
      </c>
    </row>
    <row r="2566" spans="1:5" x14ac:dyDescent="0.25">
      <c r="A2566" s="3" t="s">
        <v>2433</v>
      </c>
      <c r="B2566" t="s">
        <v>2434</v>
      </c>
    </row>
    <row r="2567" spans="1:5" x14ac:dyDescent="0.25">
      <c r="A2567" t="str">
        <f t="shared" ref="A2567:A2571" si="686">A2566</f>
        <v>GUID-C94BB20E-587A-4521-8B93-54C1F2EB87F8</v>
      </c>
      <c r="B2567" t="str">
        <f t="shared" ref="B2567:B2571" si="687">B2566</f>
        <v>Misc. tab (3D)</v>
      </c>
      <c r="C2567" t="s">
        <v>67</v>
      </c>
      <c r="D2567" t="s">
        <v>2428</v>
      </c>
      <c r="E2567" t="s">
        <v>1953</v>
      </c>
    </row>
    <row r="2568" spans="1:5" x14ac:dyDescent="0.25">
      <c r="A2568" t="str">
        <f t="shared" si="686"/>
        <v>GUID-C94BB20E-587A-4521-8B93-54C1F2EB87F8</v>
      </c>
      <c r="B2568" t="str">
        <f t="shared" si="687"/>
        <v>Misc. tab (3D)</v>
      </c>
      <c r="C2568" t="s">
        <v>67</v>
      </c>
      <c r="D2568" t="s">
        <v>1929</v>
      </c>
      <c r="E2568" t="s">
        <v>1930</v>
      </c>
    </row>
    <row r="2569" spans="1:5" x14ac:dyDescent="0.25">
      <c r="A2569" t="str">
        <f t="shared" si="686"/>
        <v>GUID-C94BB20E-587A-4521-8B93-54C1F2EB87F8</v>
      </c>
      <c r="B2569" t="str">
        <f t="shared" si="687"/>
        <v>Misc. tab (3D)</v>
      </c>
      <c r="C2569" t="s">
        <v>67</v>
      </c>
      <c r="E2569" t="s">
        <v>2009</v>
      </c>
    </row>
    <row r="2570" spans="1:5" x14ac:dyDescent="0.25">
      <c r="A2570" t="str">
        <f t="shared" si="686"/>
        <v>GUID-C94BB20E-587A-4521-8B93-54C1F2EB87F8</v>
      </c>
      <c r="B2570" t="str">
        <f t="shared" si="687"/>
        <v>Misc. tab (3D)</v>
      </c>
      <c r="C2570" t="s">
        <v>67</v>
      </c>
      <c r="D2570" t="s">
        <v>2379</v>
      </c>
      <c r="E2570" t="s">
        <v>2435</v>
      </c>
    </row>
    <row r="2571" spans="1:5" x14ac:dyDescent="0.25">
      <c r="A2571" t="str">
        <f t="shared" si="686"/>
        <v>GUID-C94BB20E-587A-4521-8B93-54C1F2EB87F8</v>
      </c>
      <c r="B2571" t="str">
        <f t="shared" si="687"/>
        <v>Misc. tab (3D)</v>
      </c>
      <c r="C2571" t="s">
        <v>67</v>
      </c>
      <c r="E2571" t="s">
        <v>1953</v>
      </c>
    </row>
    <row r="2572" spans="1:5" x14ac:dyDescent="0.25">
      <c r="A2572" s="3" t="s">
        <v>2436</v>
      </c>
      <c r="B2572" t="s">
        <v>2437</v>
      </c>
    </row>
    <row r="2573" spans="1:5" x14ac:dyDescent="0.25">
      <c r="A2573" t="str">
        <f t="shared" ref="A2573:A2575" si="688">A2572</f>
        <v>GUID-0A3DE821-82CF-4405-BBB2-4279C1453ED0</v>
      </c>
      <c r="B2573" t="str">
        <f t="shared" ref="B2573:B2575" si="689">B2572</f>
        <v>Base priority</v>
      </c>
      <c r="C2573" t="s">
        <v>67</v>
      </c>
      <c r="D2573" t="s">
        <v>2434</v>
      </c>
      <c r="E2573" t="s">
        <v>2382</v>
      </c>
    </row>
    <row r="2574" spans="1:5" x14ac:dyDescent="0.25">
      <c r="A2574" t="str">
        <f t="shared" si="688"/>
        <v>GUID-0A3DE821-82CF-4405-BBB2-4279C1453ED0</v>
      </c>
      <c r="B2574" t="str">
        <f t="shared" si="689"/>
        <v>Base priority</v>
      </c>
      <c r="C2574" t="s">
        <v>67</v>
      </c>
      <c r="D2574" t="s">
        <v>2438</v>
      </c>
      <c r="E2574" t="s">
        <v>2439</v>
      </c>
    </row>
    <row r="2575" spans="1:5" x14ac:dyDescent="0.25">
      <c r="A2575" t="str">
        <f t="shared" si="688"/>
        <v>GUID-0A3DE821-82CF-4405-BBB2-4279C1453ED0</v>
      </c>
      <c r="B2575" t="str">
        <f t="shared" si="689"/>
        <v>Base priority</v>
      </c>
      <c r="C2575" t="s">
        <v>67</v>
      </c>
      <c r="D2575" t="s">
        <v>2438</v>
      </c>
      <c r="E2575" t="s">
        <v>2440</v>
      </c>
    </row>
    <row r="2576" spans="1:5" x14ac:dyDescent="0.25">
      <c r="A2576" s="3" t="s">
        <v>2441</v>
      </c>
      <c r="B2576" t="s">
        <v>2442</v>
      </c>
    </row>
    <row r="2577" spans="1:5" x14ac:dyDescent="0.25">
      <c r="A2577" t="str">
        <f t="shared" ref="A2577:A2596" si="690">A2576</f>
        <v>GUID-9A390515-836A-4545-B23A-8E1401152CFA</v>
      </c>
      <c r="B2577" t="str">
        <f t="shared" ref="B2577:B2596" si="691">B2576</f>
        <v>Strategy tab (3D)</v>
      </c>
      <c r="C2577" t="s">
        <v>67</v>
      </c>
      <c r="D2577" t="s">
        <v>2443</v>
      </c>
      <c r="E2577" t="s">
        <v>1953</v>
      </c>
    </row>
    <row r="2578" spans="1:5" x14ac:dyDescent="0.25">
      <c r="A2578" t="str">
        <f t="shared" si="690"/>
        <v>GUID-9A390515-836A-4545-B23A-8E1401152CFA</v>
      </c>
      <c r="B2578" t="str">
        <f t="shared" si="691"/>
        <v>Strategy tab (3D)</v>
      </c>
      <c r="C2578" t="s">
        <v>67</v>
      </c>
      <c r="D2578" t="s">
        <v>2379</v>
      </c>
      <c r="E2578" t="s">
        <v>2444</v>
      </c>
    </row>
    <row r="2579" spans="1:5" x14ac:dyDescent="0.25">
      <c r="A2579" t="str">
        <f t="shared" si="690"/>
        <v>GUID-9A390515-836A-4545-B23A-8E1401152CFA</v>
      </c>
      <c r="B2579" t="str">
        <f t="shared" si="691"/>
        <v>Strategy tab (3D)</v>
      </c>
      <c r="C2579" t="s">
        <v>67</v>
      </c>
      <c r="E2579" t="s">
        <v>2445</v>
      </c>
    </row>
    <row r="2580" spans="1:5" x14ac:dyDescent="0.25">
      <c r="A2580" t="str">
        <f t="shared" si="690"/>
        <v>GUID-9A390515-836A-4545-B23A-8E1401152CFA</v>
      </c>
      <c r="B2580" t="str">
        <f t="shared" si="691"/>
        <v>Strategy tab (3D)</v>
      </c>
      <c r="C2580" t="s">
        <v>67</v>
      </c>
      <c r="E2580" t="s">
        <v>2446</v>
      </c>
    </row>
    <row r="2581" spans="1:5" x14ac:dyDescent="0.25">
      <c r="A2581" t="str">
        <f t="shared" si="690"/>
        <v>GUID-9A390515-836A-4545-B23A-8E1401152CFA</v>
      </c>
      <c r="B2581" t="str">
        <f t="shared" si="691"/>
        <v>Strategy tab (3D)</v>
      </c>
      <c r="C2581" t="s">
        <v>67</v>
      </c>
      <c r="E2581" t="s">
        <v>2447</v>
      </c>
    </row>
    <row r="2582" spans="1:5" x14ac:dyDescent="0.25">
      <c r="A2582" t="str">
        <f t="shared" si="690"/>
        <v>GUID-9A390515-836A-4545-B23A-8E1401152CFA</v>
      </c>
      <c r="B2582" t="str">
        <f t="shared" si="691"/>
        <v>Strategy tab (3D)</v>
      </c>
      <c r="C2582" t="s">
        <v>67</v>
      </c>
      <c r="E2582" t="s">
        <v>2448</v>
      </c>
    </row>
    <row r="2583" spans="1:5" x14ac:dyDescent="0.25">
      <c r="A2583" t="str">
        <f t="shared" si="690"/>
        <v>GUID-9A390515-836A-4545-B23A-8E1401152CFA</v>
      </c>
      <c r="B2583" t="str">
        <f t="shared" si="691"/>
        <v>Strategy tab (3D)</v>
      </c>
      <c r="C2583" t="s">
        <v>67</v>
      </c>
      <c r="E2583" t="s">
        <v>2449</v>
      </c>
    </row>
    <row r="2584" spans="1:5" x14ac:dyDescent="0.25">
      <c r="A2584" t="str">
        <f t="shared" si="690"/>
        <v>GUID-9A390515-836A-4545-B23A-8E1401152CFA</v>
      </c>
      <c r="B2584" t="str">
        <f t="shared" si="691"/>
        <v>Strategy tab (3D)</v>
      </c>
      <c r="C2584" t="s">
        <v>67</v>
      </c>
      <c r="E2584" t="s">
        <v>2450</v>
      </c>
    </row>
    <row r="2585" spans="1:5" x14ac:dyDescent="0.25">
      <c r="A2585" t="str">
        <f t="shared" si="690"/>
        <v>GUID-9A390515-836A-4545-B23A-8E1401152CFA</v>
      </c>
      <c r="B2585" t="str">
        <f t="shared" si="691"/>
        <v>Strategy tab (3D)</v>
      </c>
      <c r="C2585" t="s">
        <v>67</v>
      </c>
      <c r="E2585" t="s">
        <v>2451</v>
      </c>
    </row>
    <row r="2586" spans="1:5" x14ac:dyDescent="0.25">
      <c r="A2586" t="str">
        <f t="shared" si="690"/>
        <v>GUID-9A390515-836A-4545-B23A-8E1401152CFA</v>
      </c>
      <c r="B2586" t="str">
        <f t="shared" si="691"/>
        <v>Strategy tab (3D)</v>
      </c>
      <c r="C2586" t="s">
        <v>67</v>
      </c>
      <c r="E2586" t="s">
        <v>2452</v>
      </c>
    </row>
    <row r="2587" spans="1:5" x14ac:dyDescent="0.25">
      <c r="A2587" t="str">
        <f t="shared" si="690"/>
        <v>GUID-9A390515-836A-4545-B23A-8E1401152CFA</v>
      </c>
      <c r="B2587" t="str">
        <f t="shared" si="691"/>
        <v>Strategy tab (3D)</v>
      </c>
      <c r="C2587" t="s">
        <v>67</v>
      </c>
      <c r="E2587" t="s">
        <v>2453</v>
      </c>
    </row>
    <row r="2588" spans="1:5" x14ac:dyDescent="0.25">
      <c r="A2588" t="str">
        <f t="shared" si="690"/>
        <v>GUID-9A390515-836A-4545-B23A-8E1401152CFA</v>
      </c>
      <c r="B2588" t="str">
        <f t="shared" si="691"/>
        <v>Strategy tab (3D)</v>
      </c>
      <c r="C2588" t="s">
        <v>67</v>
      </c>
      <c r="E2588" t="s">
        <v>2454</v>
      </c>
    </row>
    <row r="2589" spans="1:5" x14ac:dyDescent="0.25">
      <c r="A2589" t="str">
        <f t="shared" si="690"/>
        <v>GUID-9A390515-836A-4545-B23A-8E1401152CFA</v>
      </c>
      <c r="B2589" t="str">
        <f t="shared" si="691"/>
        <v>Strategy tab (3D)</v>
      </c>
      <c r="C2589" t="s">
        <v>67</v>
      </c>
      <c r="E2589" t="s">
        <v>2455</v>
      </c>
    </row>
    <row r="2590" spans="1:5" x14ac:dyDescent="0.25">
      <c r="A2590" t="str">
        <f t="shared" si="690"/>
        <v>GUID-9A390515-836A-4545-B23A-8E1401152CFA</v>
      </c>
      <c r="B2590" t="str">
        <f t="shared" si="691"/>
        <v>Strategy tab (3D)</v>
      </c>
      <c r="C2590" t="s">
        <v>67</v>
      </c>
      <c r="E2590" t="s">
        <v>2456</v>
      </c>
    </row>
    <row r="2591" spans="1:5" x14ac:dyDescent="0.25">
      <c r="A2591" t="str">
        <f t="shared" si="690"/>
        <v>GUID-9A390515-836A-4545-B23A-8E1401152CFA</v>
      </c>
      <c r="B2591" t="str">
        <f t="shared" si="691"/>
        <v>Strategy tab (3D)</v>
      </c>
      <c r="C2591" t="s">
        <v>67</v>
      </c>
      <c r="E2591" t="s">
        <v>2457</v>
      </c>
    </row>
    <row r="2592" spans="1:5" x14ac:dyDescent="0.25">
      <c r="A2592" t="str">
        <f t="shared" si="690"/>
        <v>GUID-9A390515-836A-4545-B23A-8E1401152CFA</v>
      </c>
      <c r="B2592" t="str">
        <f t="shared" si="691"/>
        <v>Strategy tab (3D)</v>
      </c>
      <c r="C2592" t="s">
        <v>67</v>
      </c>
      <c r="E2592" t="s">
        <v>2458</v>
      </c>
    </row>
    <row r="2593" spans="1:5" x14ac:dyDescent="0.25">
      <c r="A2593" t="str">
        <f t="shared" si="690"/>
        <v>GUID-9A390515-836A-4545-B23A-8E1401152CFA</v>
      </c>
      <c r="B2593" t="str">
        <f t="shared" si="691"/>
        <v>Strategy tab (3D)</v>
      </c>
      <c r="C2593" t="s">
        <v>67</v>
      </c>
      <c r="E2593" t="s">
        <v>2459</v>
      </c>
    </row>
    <row r="2594" spans="1:5" x14ac:dyDescent="0.25">
      <c r="A2594" t="str">
        <f t="shared" si="690"/>
        <v>GUID-9A390515-836A-4545-B23A-8E1401152CFA</v>
      </c>
      <c r="B2594" t="str">
        <f t="shared" si="691"/>
        <v>Strategy tab (3D)</v>
      </c>
      <c r="C2594" t="s">
        <v>67</v>
      </c>
      <c r="E2594" t="s">
        <v>2460</v>
      </c>
    </row>
    <row r="2595" spans="1:5" x14ac:dyDescent="0.25">
      <c r="A2595" t="str">
        <f t="shared" si="690"/>
        <v>GUID-9A390515-836A-4545-B23A-8E1401152CFA</v>
      </c>
      <c r="B2595" t="str">
        <f t="shared" si="691"/>
        <v>Strategy tab (3D)</v>
      </c>
      <c r="C2595" t="s">
        <v>67</v>
      </c>
      <c r="E2595" t="s">
        <v>2461</v>
      </c>
    </row>
    <row r="2596" spans="1:5" x14ac:dyDescent="0.25">
      <c r="A2596" t="str">
        <f t="shared" si="690"/>
        <v>GUID-9A390515-836A-4545-B23A-8E1401152CFA</v>
      </c>
      <c r="B2596" t="str">
        <f t="shared" si="691"/>
        <v>Strategy tab (3D)</v>
      </c>
      <c r="C2596" t="s">
        <v>67</v>
      </c>
      <c r="E2596" t="s">
        <v>1953</v>
      </c>
    </row>
    <row r="2597" spans="1:5" x14ac:dyDescent="0.25">
      <c r="A2597" s="3" t="s">
        <v>2462</v>
      </c>
      <c r="B2597" t="s">
        <v>2463</v>
      </c>
    </row>
    <row r="2598" spans="1:5" x14ac:dyDescent="0.25">
      <c r="A2598" t="str">
        <f t="shared" ref="A2598:A2612" si="692">A2597</f>
        <v>GUID-B0F4E89E-AE7A-4469-B71C-863E35A48039</v>
      </c>
      <c r="B2598" t="str">
        <f t="shared" ref="B2598:B2612" si="693">B2597</f>
        <v>Strategy tab (Z-level rough)</v>
      </c>
      <c r="C2598" t="s">
        <v>67</v>
      </c>
      <c r="D2598" t="e">
        <f>- this option enables the tool to Move in a continuous smooth spiral motion and reduces tool load.</f>
        <v>#NAME?</v>
      </c>
      <c r="E2598" t="s">
        <v>2464</v>
      </c>
    </row>
    <row r="2599" spans="1:5" x14ac:dyDescent="0.25">
      <c r="A2599" t="str">
        <f t="shared" si="692"/>
        <v>GUID-B0F4E89E-AE7A-4469-B71C-863E35A48039</v>
      </c>
      <c r="B2599" t="str">
        <f t="shared" si="693"/>
        <v>Strategy tab (Z-level rough)</v>
      </c>
      <c r="C2599" t="s">
        <v>67</v>
      </c>
      <c r="E2599" t="s">
        <v>2465</v>
      </c>
    </row>
    <row r="2600" spans="1:5" x14ac:dyDescent="0.25">
      <c r="A2600" t="str">
        <f t="shared" si="692"/>
        <v>GUID-B0F4E89E-AE7A-4469-B71C-863E35A48039</v>
      </c>
      <c r="B2600" t="str">
        <f t="shared" si="693"/>
        <v>Strategy tab (Z-level rough)</v>
      </c>
      <c r="C2600" t="s">
        <v>67</v>
      </c>
      <c r="D2600" t="s">
        <v>2466</v>
      </c>
      <c r="E2600" t="s">
        <v>2467</v>
      </c>
    </row>
    <row r="2601" spans="1:5" x14ac:dyDescent="0.25">
      <c r="A2601" t="str">
        <f t="shared" si="692"/>
        <v>GUID-B0F4E89E-AE7A-4469-B71C-863E35A48039</v>
      </c>
      <c r="B2601" t="str">
        <f t="shared" si="693"/>
        <v>Strategy tab (Z-level rough)</v>
      </c>
      <c r="C2601" t="s">
        <v>67</v>
      </c>
      <c r="D2601" t="s">
        <v>2468</v>
      </c>
      <c r="E2601" t="s">
        <v>2469</v>
      </c>
    </row>
    <row r="2602" spans="1:5" x14ac:dyDescent="0.25">
      <c r="A2602" t="str">
        <f t="shared" si="692"/>
        <v>GUID-B0F4E89E-AE7A-4469-B71C-863E35A48039</v>
      </c>
      <c r="B2602" t="str">
        <f t="shared" si="693"/>
        <v>Strategy tab (Z-level rough)</v>
      </c>
      <c r="C2602" t="s">
        <v>67</v>
      </c>
      <c r="D2602" t="s">
        <v>2470</v>
      </c>
      <c r="E2602" t="s">
        <v>2471</v>
      </c>
    </row>
    <row r="2603" spans="1:5" x14ac:dyDescent="0.25">
      <c r="A2603" t="str">
        <f t="shared" si="692"/>
        <v>GUID-B0F4E89E-AE7A-4469-B71C-863E35A48039</v>
      </c>
      <c r="B2603" t="str">
        <f t="shared" si="693"/>
        <v>Strategy tab (Z-level rough)</v>
      </c>
      <c r="C2603" t="s">
        <v>67</v>
      </c>
      <c r="D2603" t="s">
        <v>2203</v>
      </c>
      <c r="E2603" t="s">
        <v>2204</v>
      </c>
    </row>
    <row r="2604" spans="1:5" x14ac:dyDescent="0.25">
      <c r="A2604" t="str">
        <f t="shared" si="692"/>
        <v>GUID-B0F4E89E-AE7A-4469-B71C-863E35A48039</v>
      </c>
      <c r="B2604" t="str">
        <f t="shared" si="693"/>
        <v>Strategy tab (Z-level rough)</v>
      </c>
      <c r="C2604" t="s">
        <v>67</v>
      </c>
      <c r="D2604" t="s">
        <v>990</v>
      </c>
      <c r="E2604" t="s">
        <v>2472</v>
      </c>
    </row>
    <row r="2605" spans="1:5" x14ac:dyDescent="0.25">
      <c r="A2605" t="str">
        <f t="shared" si="692"/>
        <v>GUID-B0F4E89E-AE7A-4469-B71C-863E35A48039</v>
      </c>
      <c r="B2605" t="str">
        <f t="shared" si="693"/>
        <v>Strategy tab (Z-level rough)</v>
      </c>
      <c r="C2605" t="s">
        <v>67</v>
      </c>
      <c r="D2605" t="s">
        <v>2442</v>
      </c>
      <c r="E2605" t="s">
        <v>2472</v>
      </c>
    </row>
    <row r="2606" spans="1:5" x14ac:dyDescent="0.25">
      <c r="A2606" t="str">
        <f t="shared" si="692"/>
        <v>GUID-B0F4E89E-AE7A-4469-B71C-863E35A48039</v>
      </c>
      <c r="B2606" t="str">
        <f t="shared" si="693"/>
        <v>Strategy tab (Z-level rough)</v>
      </c>
      <c r="C2606" t="s">
        <v>67</v>
      </c>
      <c r="E2606" t="s">
        <v>2204</v>
      </c>
    </row>
    <row r="2607" spans="1:5" x14ac:dyDescent="0.25">
      <c r="A2607" t="str">
        <f t="shared" si="692"/>
        <v>GUID-B0F4E89E-AE7A-4469-B71C-863E35A48039</v>
      </c>
      <c r="B2607" t="str">
        <f t="shared" si="693"/>
        <v>Strategy tab (Z-level rough)</v>
      </c>
      <c r="C2607" t="s">
        <v>67</v>
      </c>
      <c r="E2607" t="s">
        <v>2465</v>
      </c>
    </row>
    <row r="2608" spans="1:5" x14ac:dyDescent="0.25">
      <c r="A2608" t="str">
        <f t="shared" si="692"/>
        <v>GUID-B0F4E89E-AE7A-4469-B71C-863E35A48039</v>
      </c>
      <c r="B2608" t="str">
        <f t="shared" si="693"/>
        <v>Strategy tab (Z-level rough)</v>
      </c>
      <c r="C2608" t="s">
        <v>67</v>
      </c>
      <c r="E2608" t="s">
        <v>2464</v>
      </c>
    </row>
    <row r="2609" spans="1:5" x14ac:dyDescent="0.25">
      <c r="A2609" t="str">
        <f t="shared" si="692"/>
        <v>GUID-B0F4E89E-AE7A-4469-B71C-863E35A48039</v>
      </c>
      <c r="B2609" t="str">
        <f t="shared" si="693"/>
        <v>Strategy tab (Z-level rough)</v>
      </c>
      <c r="C2609" t="s">
        <v>67</v>
      </c>
      <c r="E2609" t="s">
        <v>2467</v>
      </c>
    </row>
    <row r="2610" spans="1:5" x14ac:dyDescent="0.25">
      <c r="A2610" t="str">
        <f t="shared" si="692"/>
        <v>GUID-B0F4E89E-AE7A-4469-B71C-863E35A48039</v>
      </c>
      <c r="B2610" t="str">
        <f t="shared" si="693"/>
        <v>Strategy tab (Z-level rough)</v>
      </c>
      <c r="C2610" t="s">
        <v>67</v>
      </c>
      <c r="E2610" t="s">
        <v>2469</v>
      </c>
    </row>
    <row r="2611" spans="1:5" x14ac:dyDescent="0.25">
      <c r="A2611" t="str">
        <f t="shared" si="692"/>
        <v>GUID-B0F4E89E-AE7A-4469-B71C-863E35A48039</v>
      </c>
      <c r="B2611" t="str">
        <f t="shared" si="693"/>
        <v>Strategy tab (Z-level rough)</v>
      </c>
      <c r="C2611" t="s">
        <v>67</v>
      </c>
      <c r="E2611" t="s">
        <v>2471</v>
      </c>
    </row>
    <row r="2612" spans="1:5" x14ac:dyDescent="0.25">
      <c r="A2612" t="str">
        <f t="shared" si="692"/>
        <v>GUID-B0F4E89E-AE7A-4469-B71C-863E35A48039</v>
      </c>
      <c r="B2612" t="str">
        <f t="shared" si="693"/>
        <v>Strategy tab (Z-level rough)</v>
      </c>
      <c r="C2612" t="s">
        <v>67</v>
      </c>
      <c r="E2612" t="s">
        <v>2383</v>
      </c>
    </row>
    <row r="2613" spans="1:5" x14ac:dyDescent="0.25">
      <c r="A2613" s="3" t="s">
        <v>2473</v>
      </c>
      <c r="B2613" t="s">
        <v>2474</v>
      </c>
    </row>
    <row r="2614" spans="1:5" x14ac:dyDescent="0.25">
      <c r="A2614" t="str">
        <f t="shared" ref="A2614:A2618" si="694">A2613</f>
        <v>GUID-CA8A989B-D81D-44EC-A46F-3A648F5B6F68</v>
      </c>
      <c r="B2614" t="str">
        <f t="shared" ref="B2614:B2618" si="695">B2613</f>
        <v>Z-Level Rough Remachining Options dialog</v>
      </c>
      <c r="C2614" t="s">
        <v>67</v>
      </c>
      <c r="D2614" t="s">
        <v>2475</v>
      </c>
      <c r="E2614" t="s">
        <v>2444</v>
      </c>
    </row>
    <row r="2615" spans="1:5" x14ac:dyDescent="0.25">
      <c r="A2615" t="str">
        <f t="shared" si="694"/>
        <v>GUID-CA8A989B-D81D-44EC-A46F-3A648F5B6F68</v>
      </c>
      <c r="B2615" t="str">
        <f t="shared" si="695"/>
        <v>Z-Level Rough Remachining Options dialog</v>
      </c>
      <c r="C2615" t="s">
        <v>67</v>
      </c>
      <c r="E2615" t="s">
        <v>2476</v>
      </c>
    </row>
    <row r="2616" spans="1:5" x14ac:dyDescent="0.25">
      <c r="A2616" t="str">
        <f t="shared" si="694"/>
        <v>GUID-CA8A989B-D81D-44EC-A46F-3A648F5B6F68</v>
      </c>
      <c r="B2616" t="str">
        <f t="shared" si="695"/>
        <v>Z-Level Rough Remachining Options dialog</v>
      </c>
      <c r="C2616" t="s">
        <v>67</v>
      </c>
      <c r="D2616" t="e">
        <f>- this option machines the terraces that would otherwise remain during a Z-level rough toolpath with the same tool in the same toolpath. the terraces are machined from bottom to to</f>
        <v>#NAME?</v>
      </c>
      <c r="E2616" t="s">
        <v>2477</v>
      </c>
    </row>
    <row r="2617" spans="1:5" x14ac:dyDescent="0.25">
      <c r="A2617" t="str">
        <f t="shared" si="694"/>
        <v>GUID-CA8A989B-D81D-44EC-A46F-3A648F5B6F68</v>
      </c>
      <c r="B2617" t="str">
        <f t="shared" si="695"/>
        <v>Z-Level Rough Remachining Options dialog</v>
      </c>
      <c r="C2617" t="s">
        <v>67</v>
      </c>
      <c r="D2617" t="s">
        <v>2463</v>
      </c>
      <c r="E2617" t="s">
        <v>2477</v>
      </c>
    </row>
    <row r="2618" spans="1:5" x14ac:dyDescent="0.25">
      <c r="A2618" t="str">
        <f t="shared" si="694"/>
        <v>GUID-CA8A989B-D81D-44EC-A46F-3A648F5B6F68</v>
      </c>
      <c r="B2618" t="str">
        <f t="shared" si="695"/>
        <v>Z-Level Rough Remachining Options dialog</v>
      </c>
      <c r="C2618" t="s">
        <v>67</v>
      </c>
      <c r="E2618" t="s">
        <v>2444</v>
      </c>
    </row>
    <row r="2619" spans="1:5" x14ac:dyDescent="0.25">
      <c r="A2619" s="3" t="s">
        <v>2478</v>
      </c>
      <c r="B2619" t="s">
        <v>2479</v>
      </c>
    </row>
    <row r="2620" spans="1:5" x14ac:dyDescent="0.25">
      <c r="A2620" t="str">
        <f>A2619</f>
        <v>GUID-606D22F9-B9B3-4106-AA01-516CDC8F8BFD</v>
      </c>
      <c r="B2620" t="str">
        <f>B2619</f>
        <v>Step cutting diagram</v>
      </c>
      <c r="C2620" t="s">
        <v>67</v>
      </c>
      <c r="D2620" t="s">
        <v>2474</v>
      </c>
      <c r="E2620" t="s">
        <v>2472</v>
      </c>
    </row>
    <row r="2621" spans="1:5" x14ac:dyDescent="0.25">
      <c r="A2621" s="3" t="s">
        <v>2480</v>
      </c>
      <c r="B2621" t="s">
        <v>2481</v>
      </c>
    </row>
    <row r="2622" spans="1:5" x14ac:dyDescent="0.25">
      <c r="A2622" t="str">
        <f>A2621</f>
        <v>GUID-E16E7F98-AEDE-465E-B1F1-EB840700B94C</v>
      </c>
      <c r="B2622" t="str">
        <f>B2621</f>
        <v>Vortex Non-Cutting Moves dialog</v>
      </c>
      <c r="C2622" t="s">
        <v>67</v>
      </c>
      <c r="D2622" t="s">
        <v>2463</v>
      </c>
      <c r="E2622" t="s">
        <v>2444</v>
      </c>
    </row>
    <row r="2623" spans="1:5" x14ac:dyDescent="0.25">
      <c r="A2623" s="3" t="s">
        <v>2482</v>
      </c>
      <c r="B2623" t="s">
        <v>2483</v>
      </c>
    </row>
    <row r="2624" spans="1:5" x14ac:dyDescent="0.25">
      <c r="A2624" t="str">
        <f>A2623</f>
        <v>GUID-C5983774-E8E5-4AF4-8877-F35EAC7049D1</v>
      </c>
      <c r="B2624" t="str">
        <f>B2623</f>
        <v>Classify slices as 3D Pocket or Boss</v>
      </c>
      <c r="C2624" t="s">
        <v>67</v>
      </c>
      <c r="D2624" t="s">
        <v>2463</v>
      </c>
      <c r="E2624" t="s">
        <v>2444</v>
      </c>
    </row>
    <row r="2625" spans="1:5" x14ac:dyDescent="0.25">
      <c r="A2625" s="3" t="s">
        <v>2484</v>
      </c>
      <c r="B2625" t="s">
        <v>2485</v>
      </c>
    </row>
    <row r="2626" spans="1:5" x14ac:dyDescent="0.25">
      <c r="A2626" t="str">
        <f>A2625</f>
        <v>GUID-8DD7D3F4-5ADF-43D0-8655-BD59EDF38401</v>
      </c>
      <c r="B2626" t="str">
        <f>B2625</f>
        <v>Continuous spiral (Z-level rough)</v>
      </c>
      <c r="C2626" t="s">
        <v>67</v>
      </c>
      <c r="D2626" t="s">
        <v>2463</v>
      </c>
      <c r="E2626" t="s">
        <v>2444</v>
      </c>
    </row>
    <row r="2627" spans="1:5" x14ac:dyDescent="0.25">
      <c r="A2627" s="3" t="s">
        <v>2486</v>
      </c>
      <c r="B2627" t="s">
        <v>2487</v>
      </c>
    </row>
    <row r="2628" spans="1:5" x14ac:dyDescent="0.25">
      <c r="A2628" t="str">
        <f>A2627</f>
        <v>GUID-457242F4-ECC0-40A2-9BAF-B8403AE4F6BE</v>
      </c>
      <c r="B2628" t="str">
        <f>B2627</f>
        <v>Offset Direction Automatic</v>
      </c>
      <c r="C2628" t="s">
        <v>67</v>
      </c>
      <c r="D2628" t="s">
        <v>2463</v>
      </c>
      <c r="E2628" t="s">
        <v>2444</v>
      </c>
    </row>
    <row r="2629" spans="1:5" x14ac:dyDescent="0.25">
      <c r="A2629" s="3" t="s">
        <v>2488</v>
      </c>
      <c r="B2629" t="s">
        <v>2489</v>
      </c>
    </row>
    <row r="2630" spans="1:5" x14ac:dyDescent="0.25">
      <c r="A2630" t="str">
        <f>A2629</f>
        <v>GUID-144E29A2-1773-4E0C-8D74-7592A813AEBB</v>
      </c>
      <c r="B2630" t="str">
        <f>B2629</f>
        <v>Offset Direction In to out</v>
      </c>
      <c r="C2630" t="s">
        <v>67</v>
      </c>
      <c r="D2630" t="s">
        <v>2463</v>
      </c>
      <c r="E2630" t="s">
        <v>2444</v>
      </c>
    </row>
    <row r="2631" spans="1:5" x14ac:dyDescent="0.25">
      <c r="A2631" s="3" t="s">
        <v>2490</v>
      </c>
      <c r="B2631" t="s">
        <v>2491</v>
      </c>
    </row>
    <row r="2632" spans="1:5" x14ac:dyDescent="0.25">
      <c r="A2632" t="str">
        <f>A2631</f>
        <v>GUID-7E2E9713-84EE-4963-931F-602CC53336A4</v>
      </c>
      <c r="B2632" t="str">
        <f>B2631</f>
        <v>Offset Direction Out to in</v>
      </c>
      <c r="C2632" t="s">
        <v>67</v>
      </c>
      <c r="D2632" t="s">
        <v>2463</v>
      </c>
      <c r="E2632" t="s">
        <v>2444</v>
      </c>
    </row>
    <row r="2633" spans="1:5" x14ac:dyDescent="0.25">
      <c r="A2633" s="3" t="s">
        <v>2492</v>
      </c>
      <c r="B2633" t="s">
        <v>2493</v>
      </c>
    </row>
    <row r="2634" spans="1:5" x14ac:dyDescent="0.25">
      <c r="A2634" t="str">
        <f t="shared" ref="A2634:A2637" si="696">A2633</f>
        <v>GUID-41C12EB2-DC42-4260-9CF7-680328EABB84</v>
      </c>
      <c r="B2634" t="str">
        <f t="shared" ref="B2634:B2637" si="697">B2633</f>
        <v>Strategy tab (Parallel rough/finish)</v>
      </c>
      <c r="C2634" t="s">
        <v>67</v>
      </c>
      <c r="D2634" t="e">
        <f>- Optionally Enter an angle in degrees. you can have the toolpath at any angle. the angle is Measured counter-clockwise from the X axis</f>
        <v>#NAME?</v>
      </c>
      <c r="E2634" t="s">
        <v>2494</v>
      </c>
    </row>
    <row r="2635" spans="1:5" x14ac:dyDescent="0.25">
      <c r="A2635" t="str">
        <f t="shared" si="696"/>
        <v>GUID-41C12EB2-DC42-4260-9CF7-680328EABB84</v>
      </c>
      <c r="B2635" t="str">
        <f t="shared" si="697"/>
        <v>Strategy tab (Parallel rough/finish)</v>
      </c>
      <c r="C2635" t="s">
        <v>67</v>
      </c>
      <c r="D2635" t="s">
        <v>990</v>
      </c>
      <c r="E2635" t="s">
        <v>2461</v>
      </c>
    </row>
    <row r="2636" spans="1:5" x14ac:dyDescent="0.25">
      <c r="A2636" t="str">
        <f t="shared" si="696"/>
        <v>GUID-41C12EB2-DC42-4260-9CF7-680328EABB84</v>
      </c>
      <c r="B2636" t="str">
        <f t="shared" si="697"/>
        <v>Strategy tab (Parallel rough/finish)</v>
      </c>
      <c r="C2636" t="s">
        <v>67</v>
      </c>
      <c r="D2636" t="s">
        <v>2442</v>
      </c>
      <c r="E2636" t="s">
        <v>2494</v>
      </c>
    </row>
    <row r="2637" spans="1:5" x14ac:dyDescent="0.25">
      <c r="A2637" t="str">
        <f t="shared" si="696"/>
        <v>GUID-41C12EB2-DC42-4260-9CF7-680328EABB84</v>
      </c>
      <c r="B2637" t="str">
        <f t="shared" si="697"/>
        <v>Strategy tab (Parallel rough/finish)</v>
      </c>
      <c r="C2637" t="s">
        <v>67</v>
      </c>
      <c r="E2637" t="s">
        <v>2383</v>
      </c>
    </row>
    <row r="2638" spans="1:5" x14ac:dyDescent="0.25">
      <c r="A2638" s="3" t="s">
        <v>2495</v>
      </c>
      <c r="B2638" t="s">
        <v>2496</v>
      </c>
    </row>
    <row r="2639" spans="1:5" x14ac:dyDescent="0.25">
      <c r="A2639" t="str">
        <f t="shared" ref="A2639:A2640" si="698">A2638</f>
        <v>GUID-D94EC403-8A10-4E90-BB91-F6FDB4FCEA8D</v>
      </c>
      <c r="B2639" t="str">
        <f t="shared" ref="B2639:B2640" si="699">B2638</f>
        <v>Parallel angle</v>
      </c>
      <c r="C2639" t="s">
        <v>67</v>
      </c>
      <c r="D2639" t="s">
        <v>2493</v>
      </c>
      <c r="E2639" t="s">
        <v>2445</v>
      </c>
    </row>
    <row r="2640" spans="1:5" x14ac:dyDescent="0.25">
      <c r="A2640" t="str">
        <f t="shared" si="698"/>
        <v>GUID-D94EC403-8A10-4E90-BB91-F6FDB4FCEA8D</v>
      </c>
      <c r="B2640" t="str">
        <f t="shared" si="699"/>
        <v>Parallel angle</v>
      </c>
      <c r="C2640" t="s">
        <v>67</v>
      </c>
      <c r="D2640" t="s">
        <v>2497</v>
      </c>
      <c r="E2640" t="s">
        <v>2446</v>
      </c>
    </row>
    <row r="2641" spans="1:5" x14ac:dyDescent="0.25">
      <c r="A2641" s="3" t="s">
        <v>2498</v>
      </c>
      <c r="B2641" t="s">
        <v>2497</v>
      </c>
    </row>
    <row r="2642" spans="1:5" x14ac:dyDescent="0.25">
      <c r="A2642" t="str">
        <f t="shared" ref="A2642:A2644" si="700">A2641</f>
        <v>GUID-36ED46FD-476E-413A-9803-0D0E5216487B</v>
      </c>
      <c r="B2642" t="str">
        <f t="shared" ref="B2642:B2644" si="701">B2641</f>
        <v>Strategy tab (Plunge rough)</v>
      </c>
      <c r="C2642" t="s">
        <v>67</v>
      </c>
      <c r="D2642" t="e">
        <f>- Optionally Enter an angle in degrees. you can have the toolpath at any angle. the angle is Measured counter-clockwise from the X axis</f>
        <v>#NAME?</v>
      </c>
      <c r="E2642" t="s">
        <v>2494</v>
      </c>
    </row>
    <row r="2643" spans="1:5" x14ac:dyDescent="0.25">
      <c r="A2643" t="str">
        <f t="shared" si="700"/>
        <v>GUID-36ED46FD-476E-413A-9803-0D0E5216487B</v>
      </c>
      <c r="B2643" t="str">
        <f t="shared" si="701"/>
        <v>Strategy tab (Plunge rough)</v>
      </c>
      <c r="C2643" t="s">
        <v>67</v>
      </c>
      <c r="D2643" t="s">
        <v>2442</v>
      </c>
      <c r="E2643" t="s">
        <v>2494</v>
      </c>
    </row>
    <row r="2644" spans="1:5" x14ac:dyDescent="0.25">
      <c r="A2644" t="str">
        <f t="shared" si="700"/>
        <v>GUID-36ED46FD-476E-413A-9803-0D0E5216487B</v>
      </c>
      <c r="B2644" t="str">
        <f t="shared" si="701"/>
        <v>Strategy tab (Plunge rough)</v>
      </c>
      <c r="C2644" t="s">
        <v>67</v>
      </c>
      <c r="E2644" t="s">
        <v>2383</v>
      </c>
    </row>
    <row r="2645" spans="1:5" x14ac:dyDescent="0.25">
      <c r="A2645" s="3" t="s">
        <v>2495</v>
      </c>
      <c r="B2645" t="s">
        <v>2496</v>
      </c>
    </row>
    <row r="2646" spans="1:5" x14ac:dyDescent="0.25">
      <c r="A2646" t="str">
        <f t="shared" ref="A2646:A2647" si="702">A2645</f>
        <v>GUID-D94EC403-8A10-4E90-BB91-F6FDB4FCEA8D</v>
      </c>
      <c r="B2646" t="str">
        <f t="shared" ref="B2646:B2647" si="703">B2645</f>
        <v>Parallel angle</v>
      </c>
      <c r="C2646" t="s">
        <v>67</v>
      </c>
      <c r="D2646" t="s">
        <v>2493</v>
      </c>
      <c r="E2646" t="s">
        <v>2445</v>
      </c>
    </row>
    <row r="2647" spans="1:5" x14ac:dyDescent="0.25">
      <c r="A2647" t="str">
        <f t="shared" si="702"/>
        <v>GUID-D94EC403-8A10-4E90-BB91-F6FDB4FCEA8D</v>
      </c>
      <c r="B2647" t="str">
        <f t="shared" si="703"/>
        <v>Parallel angle</v>
      </c>
      <c r="C2647" t="s">
        <v>67</v>
      </c>
      <c r="D2647" t="s">
        <v>2497</v>
      </c>
      <c r="E2647" t="s">
        <v>2446</v>
      </c>
    </row>
    <row r="2648" spans="1:5" x14ac:dyDescent="0.25">
      <c r="A2648" s="3" t="s">
        <v>2499</v>
      </c>
      <c r="B2648" t="s">
        <v>2500</v>
      </c>
    </row>
    <row r="2649" spans="1:5" x14ac:dyDescent="0.25">
      <c r="A2649" t="str">
        <f t="shared" ref="A2649:A2655" si="704">A2648</f>
        <v>GUID-CF6B997A-76B4-4E13-991B-7957CDF61B35</v>
      </c>
      <c r="B2649" t="str">
        <f t="shared" ref="B2649:B2655" si="705">B2648</f>
        <v>Strategy tab (Z-level finish)</v>
      </c>
      <c r="C2649" t="s">
        <v>67</v>
      </c>
      <c r="D2649" t="s">
        <v>2501</v>
      </c>
      <c r="E2649" t="s">
        <v>2381</v>
      </c>
    </row>
    <row r="2650" spans="1:5" x14ac:dyDescent="0.25">
      <c r="A2650" t="str">
        <f t="shared" si="704"/>
        <v>GUID-CF6B997A-76B4-4E13-991B-7957CDF61B35</v>
      </c>
      <c r="B2650" t="str">
        <f t="shared" si="705"/>
        <v>Strategy tab (Z-level finish)</v>
      </c>
      <c r="C2650" t="s">
        <v>67</v>
      </c>
      <c r="E2650" t="s">
        <v>2502</v>
      </c>
    </row>
    <row r="2651" spans="1:5" x14ac:dyDescent="0.25">
      <c r="A2651" t="str">
        <f t="shared" si="704"/>
        <v>GUID-CF6B997A-76B4-4E13-991B-7957CDF61B35</v>
      </c>
      <c r="B2651" t="str">
        <f t="shared" si="705"/>
        <v>Strategy tab (Z-level finish)</v>
      </c>
      <c r="C2651" t="s">
        <v>67</v>
      </c>
      <c r="D2651" t="e">
        <f>- Enable this option cut the Surface feature from the bottom upwards. Disable It to cut top downwards.</f>
        <v>#NAME?</v>
      </c>
      <c r="E2651" t="s">
        <v>2503</v>
      </c>
    </row>
    <row r="2652" spans="1:5" x14ac:dyDescent="0.25">
      <c r="A2652" t="str">
        <f t="shared" si="704"/>
        <v>GUID-CF6B997A-76B4-4E13-991B-7957CDF61B35</v>
      </c>
      <c r="B2652" t="str">
        <f t="shared" si="705"/>
        <v>Strategy tab (Z-level finish)</v>
      </c>
      <c r="C2652" t="s">
        <v>67</v>
      </c>
      <c r="D2652" t="s">
        <v>990</v>
      </c>
      <c r="E2652" t="s">
        <v>2461</v>
      </c>
    </row>
    <row r="2653" spans="1:5" x14ac:dyDescent="0.25">
      <c r="A2653" t="str">
        <f t="shared" si="704"/>
        <v>GUID-CF6B997A-76B4-4E13-991B-7957CDF61B35</v>
      </c>
      <c r="B2653" t="str">
        <f t="shared" si="705"/>
        <v>Strategy tab (Z-level finish)</v>
      </c>
      <c r="C2653" t="s">
        <v>67</v>
      </c>
      <c r="D2653" t="s">
        <v>2442</v>
      </c>
      <c r="E2653" t="s">
        <v>2502</v>
      </c>
    </row>
    <row r="2654" spans="1:5" x14ac:dyDescent="0.25">
      <c r="A2654" t="str">
        <f t="shared" si="704"/>
        <v>GUID-CF6B997A-76B4-4E13-991B-7957CDF61B35</v>
      </c>
      <c r="B2654" t="str">
        <f t="shared" si="705"/>
        <v>Strategy tab (Z-level finish)</v>
      </c>
      <c r="C2654" t="s">
        <v>67</v>
      </c>
      <c r="E2654" t="s">
        <v>2503</v>
      </c>
    </row>
    <row r="2655" spans="1:5" x14ac:dyDescent="0.25">
      <c r="A2655" t="str">
        <f t="shared" si="704"/>
        <v>GUID-CF6B997A-76B4-4E13-991B-7957CDF61B35</v>
      </c>
      <c r="B2655" t="str">
        <f t="shared" si="705"/>
        <v>Strategy tab (Z-level finish)</v>
      </c>
      <c r="C2655" t="s">
        <v>67</v>
      </c>
      <c r="E2655" t="s">
        <v>2383</v>
      </c>
    </row>
    <row r="2656" spans="1:5" x14ac:dyDescent="0.25">
      <c r="A2656" s="3" t="s">
        <v>2504</v>
      </c>
      <c r="B2656" t="s">
        <v>2505</v>
      </c>
    </row>
    <row r="2657" spans="1:5" x14ac:dyDescent="0.25">
      <c r="A2657" t="str">
        <f t="shared" ref="A2657:A2665" si="706">A2656</f>
        <v>GUID-9F2FCD24-06E3-4B60-AE0D-92CB3AEB774D</v>
      </c>
      <c r="B2657" t="str">
        <f t="shared" ref="B2657:B2665" si="707">B2656</f>
        <v>Interleave spiral paths</v>
      </c>
      <c r="C2657" t="s">
        <v>67</v>
      </c>
      <c r="D2657" t="s">
        <v>2475</v>
      </c>
      <c r="E2657" t="s">
        <v>2447</v>
      </c>
    </row>
    <row r="2658" spans="1:5" x14ac:dyDescent="0.25">
      <c r="A2658" t="str">
        <f t="shared" si="706"/>
        <v>GUID-9F2FCD24-06E3-4B60-AE0D-92CB3AEB774D</v>
      </c>
      <c r="B2658" t="str">
        <f t="shared" si="707"/>
        <v>Interleave spiral paths</v>
      </c>
      <c r="C2658" t="s">
        <v>67</v>
      </c>
      <c r="D2658" t="s">
        <v>2506</v>
      </c>
      <c r="E2658" t="s">
        <v>2507</v>
      </c>
    </row>
    <row r="2659" spans="1:5" x14ac:dyDescent="0.25">
      <c r="A2659" t="str">
        <f t="shared" si="706"/>
        <v>GUID-9F2FCD24-06E3-4B60-AE0D-92CB3AEB774D</v>
      </c>
      <c r="B2659" t="str">
        <f t="shared" si="707"/>
        <v>Interleave spiral paths</v>
      </c>
      <c r="C2659" t="s">
        <v>67</v>
      </c>
      <c r="D2659" t="s">
        <v>2508</v>
      </c>
      <c r="E2659" t="s">
        <v>2507</v>
      </c>
    </row>
    <row r="2660" spans="1:5" x14ac:dyDescent="0.25">
      <c r="A2660" t="str">
        <f t="shared" si="706"/>
        <v>GUID-9F2FCD24-06E3-4B60-AE0D-92CB3AEB774D</v>
      </c>
      <c r="B2660" t="str">
        <f t="shared" si="707"/>
        <v>Interleave spiral paths</v>
      </c>
      <c r="C2660" t="s">
        <v>67</v>
      </c>
      <c r="D2660" t="s">
        <v>993</v>
      </c>
      <c r="E2660" t="s">
        <v>2507</v>
      </c>
    </row>
    <row r="2661" spans="1:5" x14ac:dyDescent="0.25">
      <c r="A2661" t="str">
        <f t="shared" si="706"/>
        <v>GUID-9F2FCD24-06E3-4B60-AE0D-92CB3AEB774D</v>
      </c>
      <c r="B2661" t="str">
        <f t="shared" si="707"/>
        <v>Interleave spiral paths</v>
      </c>
      <c r="C2661" t="s">
        <v>67</v>
      </c>
      <c r="D2661" t="s">
        <v>2509</v>
      </c>
      <c r="E2661" t="s">
        <v>2447</v>
      </c>
    </row>
    <row r="2662" spans="1:5" x14ac:dyDescent="0.25">
      <c r="A2662" t="str">
        <f t="shared" si="706"/>
        <v>GUID-9F2FCD24-06E3-4B60-AE0D-92CB3AEB774D</v>
      </c>
      <c r="B2662" t="str">
        <f t="shared" si="707"/>
        <v>Interleave spiral paths</v>
      </c>
      <c r="C2662" t="s">
        <v>67</v>
      </c>
      <c r="D2662" t="s">
        <v>2510</v>
      </c>
      <c r="E2662" t="s">
        <v>2447</v>
      </c>
    </row>
    <row r="2663" spans="1:5" x14ac:dyDescent="0.25">
      <c r="A2663" t="str">
        <f t="shared" si="706"/>
        <v>GUID-9F2FCD24-06E3-4B60-AE0D-92CB3AEB774D</v>
      </c>
      <c r="B2663" t="str">
        <f t="shared" si="707"/>
        <v>Interleave spiral paths</v>
      </c>
      <c r="C2663" t="s">
        <v>67</v>
      </c>
      <c r="D2663" t="s">
        <v>2511</v>
      </c>
      <c r="E2663" t="s">
        <v>2447</v>
      </c>
    </row>
    <row r="2664" spans="1:5" x14ac:dyDescent="0.25">
      <c r="A2664" t="str">
        <f t="shared" si="706"/>
        <v>GUID-9F2FCD24-06E3-4B60-AE0D-92CB3AEB774D</v>
      </c>
      <c r="B2664" t="str">
        <f t="shared" si="707"/>
        <v>Interleave spiral paths</v>
      </c>
      <c r="C2664" t="s">
        <v>67</v>
      </c>
      <c r="D2664" t="s">
        <v>2511</v>
      </c>
      <c r="E2664" t="s">
        <v>2447</v>
      </c>
    </row>
    <row r="2665" spans="1:5" x14ac:dyDescent="0.25">
      <c r="A2665" t="str">
        <f t="shared" si="706"/>
        <v>GUID-9F2FCD24-06E3-4B60-AE0D-92CB3AEB774D</v>
      </c>
      <c r="B2665" t="str">
        <f t="shared" si="707"/>
        <v>Interleave spiral paths</v>
      </c>
      <c r="C2665" t="s">
        <v>67</v>
      </c>
      <c r="D2665" t="s">
        <v>2500</v>
      </c>
      <c r="E2665" t="s">
        <v>2447</v>
      </c>
    </row>
    <row r="2666" spans="1:5" x14ac:dyDescent="0.25">
      <c r="A2666" s="3" t="s">
        <v>2512</v>
      </c>
      <c r="B2666" t="s">
        <v>2513</v>
      </c>
    </row>
    <row r="2667" spans="1:5" x14ac:dyDescent="0.25">
      <c r="A2667" t="str">
        <f t="shared" ref="A2667:A2668" si="708">A2666</f>
        <v>GUID-7CD1261E-1D9E-4DE9-9A8F-41D962C645AE</v>
      </c>
      <c r="B2667" t="str">
        <f t="shared" ref="B2667:B2668" si="709">B2666</f>
        <v>Bottom up example</v>
      </c>
      <c r="C2667" t="s">
        <v>67</v>
      </c>
      <c r="D2667" t="s">
        <v>2500</v>
      </c>
      <c r="E2667" t="s">
        <v>2447</v>
      </c>
    </row>
    <row r="2668" spans="1:5" x14ac:dyDescent="0.25">
      <c r="A2668" t="str">
        <f t="shared" si="708"/>
        <v>GUID-7CD1261E-1D9E-4DE9-9A8F-41D962C645AE</v>
      </c>
      <c r="B2668" t="str">
        <f t="shared" si="709"/>
        <v>Bottom up example</v>
      </c>
      <c r="C2668" t="s">
        <v>67</v>
      </c>
      <c r="D2668" t="s">
        <v>2514</v>
      </c>
      <c r="E2668" t="s">
        <v>2454</v>
      </c>
    </row>
    <row r="2669" spans="1:5" x14ac:dyDescent="0.25">
      <c r="A2669" s="3" t="s">
        <v>2515</v>
      </c>
      <c r="B2669" t="s">
        <v>2516</v>
      </c>
    </row>
    <row r="2670" spans="1:5" x14ac:dyDescent="0.25">
      <c r="A2670" t="str">
        <f>A2669</f>
        <v>GUID-81158D15-CB36-40D4-BC45-5090FAB44D05</v>
      </c>
      <c r="B2670" t="str">
        <f>B2669</f>
        <v>Strategy tab (Isoline finish)</v>
      </c>
      <c r="C2670" t="s">
        <v>67</v>
      </c>
      <c r="D2670" t="s">
        <v>2442</v>
      </c>
      <c r="E2670" t="s">
        <v>2383</v>
      </c>
    </row>
    <row r="2671" spans="1:5" x14ac:dyDescent="0.25">
      <c r="A2671" s="3" t="s">
        <v>2517</v>
      </c>
      <c r="B2671" t="s">
        <v>2518</v>
      </c>
    </row>
    <row r="2672" spans="1:5" x14ac:dyDescent="0.25">
      <c r="A2672" t="str">
        <f>A2671</f>
        <v>GUID-8C8E9C53-F68D-4008-9992-57BC56850A42</v>
      </c>
      <c r="B2672" t="str">
        <f>B2671</f>
        <v>Strategy tab (2D spiral finish)</v>
      </c>
      <c r="C2672" t="s">
        <v>67</v>
      </c>
      <c r="D2672" t="s">
        <v>2442</v>
      </c>
      <c r="E2672" t="s">
        <v>2383</v>
      </c>
    </row>
    <row r="2673" spans="1:5" x14ac:dyDescent="0.25">
      <c r="A2673" s="3" t="s">
        <v>2519</v>
      </c>
      <c r="B2673" t="s">
        <v>2520</v>
      </c>
    </row>
    <row r="2674" spans="1:5" x14ac:dyDescent="0.25">
      <c r="A2674" t="str">
        <f t="shared" ref="A2674:A2676" si="710">A2673</f>
        <v>GUID-3C2A7F89-80C1-4DA9-B8B8-C7D8E3D41A4C</v>
      </c>
      <c r="B2674" t="str">
        <f t="shared" ref="B2674:B2676" si="711">B2673</f>
        <v>Strategy tab (3D spiral finish)</v>
      </c>
      <c r="C2674" t="s">
        <v>67</v>
      </c>
      <c r="D2674" t="s">
        <v>2521</v>
      </c>
      <c r="E2674" t="s">
        <v>2336</v>
      </c>
    </row>
    <row r="2675" spans="1:5" x14ac:dyDescent="0.25">
      <c r="A2675" t="str">
        <f t="shared" si="710"/>
        <v>GUID-3C2A7F89-80C1-4DA9-B8B8-C7D8E3D41A4C</v>
      </c>
      <c r="B2675" t="str">
        <f t="shared" si="711"/>
        <v>Strategy tab (3D spiral finish)</v>
      </c>
      <c r="C2675" t="s">
        <v>67</v>
      </c>
      <c r="D2675" t="s">
        <v>990</v>
      </c>
      <c r="E2675" t="s">
        <v>2461</v>
      </c>
    </row>
    <row r="2676" spans="1:5" x14ac:dyDescent="0.25">
      <c r="A2676" t="str">
        <f t="shared" si="710"/>
        <v>GUID-3C2A7F89-80C1-4DA9-B8B8-C7D8E3D41A4C</v>
      </c>
      <c r="B2676" t="str">
        <f t="shared" si="711"/>
        <v>Strategy tab (3D spiral finish)</v>
      </c>
      <c r="C2676" t="s">
        <v>67</v>
      </c>
      <c r="D2676" t="s">
        <v>2442</v>
      </c>
      <c r="E2676" t="s">
        <v>2383</v>
      </c>
    </row>
    <row r="2677" spans="1:5" x14ac:dyDescent="0.25">
      <c r="A2677" s="3" t="s">
        <v>2522</v>
      </c>
      <c r="B2677" t="s">
        <v>2523</v>
      </c>
    </row>
    <row r="2678" spans="1:5" x14ac:dyDescent="0.25">
      <c r="A2678" t="str">
        <f>A2677</f>
        <v>GUID-F55C4C91-9E59-4D8E-A51C-EE9D5CA66DBF</v>
      </c>
      <c r="B2678" t="str">
        <f>B2677</f>
        <v>Strategy tab (radial finish)</v>
      </c>
      <c r="C2678" t="s">
        <v>67</v>
      </c>
      <c r="D2678" t="s">
        <v>2442</v>
      </c>
      <c r="E2678" t="s">
        <v>2383</v>
      </c>
    </row>
    <row r="2679" spans="1:5" x14ac:dyDescent="0.25">
      <c r="A2679" s="3" t="s">
        <v>2524</v>
      </c>
      <c r="B2679" t="s">
        <v>2525</v>
      </c>
    </row>
    <row r="2680" spans="1:5" x14ac:dyDescent="0.25">
      <c r="A2680" t="str">
        <f>A2679</f>
        <v>GUID-30F41FA5-6CCE-4740-A478-4E6631463CED</v>
      </c>
      <c r="B2680" t="str">
        <f>B2679</f>
        <v>Strategy tab (Flowline finish)</v>
      </c>
      <c r="C2680" t="s">
        <v>67</v>
      </c>
      <c r="D2680" t="s">
        <v>2442</v>
      </c>
      <c r="E2680" t="s">
        <v>2383</v>
      </c>
    </row>
    <row r="2681" spans="1:5" x14ac:dyDescent="0.25">
      <c r="A2681" s="3" t="s">
        <v>2526</v>
      </c>
      <c r="B2681" t="s">
        <v>2527</v>
      </c>
    </row>
    <row r="2682" spans="1:5" x14ac:dyDescent="0.25">
      <c r="A2682" t="str">
        <f>A2681</f>
        <v>GUID-7019D466-B5ED-41CE-89FA-01555ABC680E</v>
      </c>
      <c r="B2682" t="str">
        <f>B2681</f>
        <v>Strategy tab (Between two curves)</v>
      </c>
      <c r="C2682" t="s">
        <v>67</v>
      </c>
      <c r="D2682" t="s">
        <v>2442</v>
      </c>
      <c r="E2682" t="s">
        <v>2383</v>
      </c>
    </row>
    <row r="2683" spans="1:5" x14ac:dyDescent="0.25">
      <c r="A2683" s="3" t="s">
        <v>2528</v>
      </c>
      <c r="B2683" t="s">
        <v>2514</v>
      </c>
    </row>
    <row r="2684" spans="1:5" x14ac:dyDescent="0.25">
      <c r="A2684" t="str">
        <f t="shared" ref="A2684:A2687" si="712">A2683</f>
        <v>GUID-80CC0B72-8144-47B7-8DF1-946EDA3531A8</v>
      </c>
      <c r="B2684" t="str">
        <f t="shared" ref="B2684:B2687" si="713">B2683</f>
        <v>Strategy tab (Horizontal + Vertical)</v>
      </c>
      <c r="C2684" t="s">
        <v>67</v>
      </c>
      <c r="D2684" t="s">
        <v>2521</v>
      </c>
      <c r="E2684" t="s">
        <v>2336</v>
      </c>
    </row>
    <row r="2685" spans="1:5" x14ac:dyDescent="0.25">
      <c r="A2685" t="str">
        <f t="shared" si="712"/>
        <v>GUID-80CC0B72-8144-47B7-8DF1-946EDA3531A8</v>
      </c>
      <c r="B2685" t="str">
        <f t="shared" si="713"/>
        <v>Strategy tab (Horizontal + Vertical)</v>
      </c>
      <c r="C2685" t="s">
        <v>67</v>
      </c>
      <c r="D2685" t="e">
        <f>- Enable this option cut the Surface feature from the bottom upwards. Disable It to cut top downwards.</f>
        <v>#NAME?</v>
      </c>
      <c r="E2685" t="s">
        <v>2503</v>
      </c>
    </row>
    <row r="2686" spans="1:5" x14ac:dyDescent="0.25">
      <c r="A2686" t="str">
        <f t="shared" si="712"/>
        <v>GUID-80CC0B72-8144-47B7-8DF1-946EDA3531A8</v>
      </c>
      <c r="B2686" t="str">
        <f t="shared" si="713"/>
        <v>Strategy tab (Horizontal + Vertical)</v>
      </c>
      <c r="C2686" t="s">
        <v>67</v>
      </c>
      <c r="D2686" t="s">
        <v>2442</v>
      </c>
      <c r="E2686" t="s">
        <v>2503</v>
      </c>
    </row>
    <row r="2687" spans="1:5" x14ac:dyDescent="0.25">
      <c r="A2687" t="str">
        <f t="shared" si="712"/>
        <v>GUID-80CC0B72-8144-47B7-8DF1-946EDA3531A8</v>
      </c>
      <c r="B2687" t="str">
        <f t="shared" si="713"/>
        <v>Strategy tab (Horizontal + Vertical)</v>
      </c>
      <c r="C2687" t="s">
        <v>67</v>
      </c>
      <c r="E2687" t="s">
        <v>2383</v>
      </c>
    </row>
    <row r="2688" spans="1:5" x14ac:dyDescent="0.25">
      <c r="A2688" s="3" t="s">
        <v>2512</v>
      </c>
      <c r="B2688" t="s">
        <v>2513</v>
      </c>
    </row>
    <row r="2689" spans="1:5" x14ac:dyDescent="0.25">
      <c r="A2689" t="str">
        <f t="shared" ref="A2689:A2690" si="714">A2688</f>
        <v>GUID-7CD1261E-1D9E-4DE9-9A8F-41D962C645AE</v>
      </c>
      <c r="B2689" t="str">
        <f t="shared" ref="B2689:B2690" si="715">B2688</f>
        <v>Bottom up example</v>
      </c>
      <c r="C2689" t="s">
        <v>67</v>
      </c>
      <c r="D2689" t="s">
        <v>2500</v>
      </c>
      <c r="E2689" t="s">
        <v>2447</v>
      </c>
    </row>
    <row r="2690" spans="1:5" x14ac:dyDescent="0.25">
      <c r="A2690" t="str">
        <f t="shared" si="714"/>
        <v>GUID-7CD1261E-1D9E-4DE9-9A8F-41D962C645AE</v>
      </c>
      <c r="B2690" t="str">
        <f t="shared" si="715"/>
        <v>Bottom up example</v>
      </c>
      <c r="C2690" t="s">
        <v>67</v>
      </c>
      <c r="D2690" t="s">
        <v>2514</v>
      </c>
      <c r="E2690" t="s">
        <v>2454</v>
      </c>
    </row>
    <row r="2691" spans="1:5" x14ac:dyDescent="0.25">
      <c r="A2691" s="3" t="s">
        <v>2529</v>
      </c>
      <c r="B2691" t="s">
        <v>2530</v>
      </c>
    </row>
    <row r="2692" spans="1:5" x14ac:dyDescent="0.25">
      <c r="A2692" t="str">
        <f t="shared" ref="A2692:A2698" si="716">A2691</f>
        <v>GUID-3FC8B701-992E-4C5E-BF38-D022A9C82FE4</v>
      </c>
      <c r="B2692" t="str">
        <f t="shared" ref="B2692:B2698" si="717">B2691</f>
        <v>Strategy tab (Corner remachining)</v>
      </c>
      <c r="C2692" t="s">
        <v>67</v>
      </c>
      <c r="D2692" t="s">
        <v>2531</v>
      </c>
      <c r="E2692" t="s">
        <v>2461</v>
      </c>
    </row>
    <row r="2693" spans="1:5" x14ac:dyDescent="0.25">
      <c r="A2693" t="str">
        <f t="shared" si="716"/>
        <v>GUID-3FC8B701-992E-4C5E-BF38-D022A9C82FE4</v>
      </c>
      <c r="B2693" t="str">
        <f t="shared" si="717"/>
        <v>Strategy tab (Corner remachining)</v>
      </c>
      <c r="C2693" t="s">
        <v>67</v>
      </c>
      <c r="E2693" t="s">
        <v>2532</v>
      </c>
    </row>
    <row r="2694" spans="1:5" x14ac:dyDescent="0.25">
      <c r="A2694" t="str">
        <f t="shared" si="716"/>
        <v>GUID-3FC8B701-992E-4C5E-BF38-D022A9C82FE4</v>
      </c>
      <c r="B2694" t="str">
        <f t="shared" si="717"/>
        <v>Strategy tab (Corner remachining)</v>
      </c>
      <c r="C2694" t="s">
        <v>67</v>
      </c>
      <c r="D2694" t="e">
        <f>- only corners below the angle specified are found.</f>
        <v>#NAME?</v>
      </c>
      <c r="E2694" t="s">
        <v>2533</v>
      </c>
    </row>
    <row r="2695" spans="1:5" x14ac:dyDescent="0.25">
      <c r="A2695" t="str">
        <f t="shared" si="716"/>
        <v>GUID-3FC8B701-992E-4C5E-BF38-D022A9C82FE4</v>
      </c>
      <c r="B2695" t="str">
        <f t="shared" si="717"/>
        <v>Strategy tab (Corner remachining)</v>
      </c>
      <c r="C2695" t="s">
        <v>67</v>
      </c>
      <c r="D2695" t="s">
        <v>990</v>
      </c>
      <c r="E2695" t="s">
        <v>2461</v>
      </c>
    </row>
    <row r="2696" spans="1:5" x14ac:dyDescent="0.25">
      <c r="A2696" t="str">
        <f t="shared" si="716"/>
        <v>GUID-3FC8B701-992E-4C5E-BF38-D022A9C82FE4</v>
      </c>
      <c r="B2696" t="str">
        <f t="shared" si="717"/>
        <v>Strategy tab (Corner remachining)</v>
      </c>
      <c r="C2696" t="s">
        <v>67</v>
      </c>
      <c r="D2696" t="s">
        <v>2442</v>
      </c>
      <c r="E2696" t="s">
        <v>2533</v>
      </c>
    </row>
    <row r="2697" spans="1:5" x14ac:dyDescent="0.25">
      <c r="A2697" t="str">
        <f t="shared" si="716"/>
        <v>GUID-3FC8B701-992E-4C5E-BF38-D022A9C82FE4</v>
      </c>
      <c r="B2697" t="str">
        <f t="shared" si="717"/>
        <v>Strategy tab (Corner remachining)</v>
      </c>
      <c r="C2697" t="s">
        <v>67</v>
      </c>
      <c r="E2697" t="s">
        <v>2532</v>
      </c>
    </row>
    <row r="2698" spans="1:5" x14ac:dyDescent="0.25">
      <c r="A2698" t="str">
        <f t="shared" si="716"/>
        <v>GUID-3FC8B701-992E-4C5E-BF38-D022A9C82FE4</v>
      </c>
      <c r="B2698" t="str">
        <f t="shared" si="717"/>
        <v>Strategy tab (Corner remachining)</v>
      </c>
      <c r="C2698" t="s">
        <v>67</v>
      </c>
      <c r="E2698" t="s">
        <v>2383</v>
      </c>
    </row>
    <row r="2699" spans="1:5" x14ac:dyDescent="0.25">
      <c r="A2699" s="3" t="s">
        <v>2534</v>
      </c>
      <c r="B2699" t="s">
        <v>2535</v>
      </c>
    </row>
    <row r="2700" spans="1:5" x14ac:dyDescent="0.25">
      <c r="A2700" t="str">
        <f t="shared" ref="A2700:A2701" si="718">A2699</f>
        <v>GUID-75A43798-0DC7-43B1-B3EB-76DD0ABC7479</v>
      </c>
      <c r="B2700" t="str">
        <f t="shared" ref="B2700:B2701" si="719">B2699</f>
        <v>Detection angle</v>
      </c>
      <c r="C2700" t="s">
        <v>67</v>
      </c>
      <c r="D2700" t="s">
        <v>2530</v>
      </c>
      <c r="E2700" t="s">
        <v>2455</v>
      </c>
    </row>
    <row r="2701" spans="1:5" x14ac:dyDescent="0.25">
      <c r="A2701" t="str">
        <f t="shared" si="718"/>
        <v>GUID-75A43798-0DC7-43B1-B3EB-76DD0ABC7479</v>
      </c>
      <c r="B2701" t="str">
        <f t="shared" si="719"/>
        <v>Detection angle</v>
      </c>
      <c r="C2701" t="s">
        <v>67</v>
      </c>
      <c r="D2701" t="s">
        <v>2536</v>
      </c>
      <c r="E2701" t="s">
        <v>2456</v>
      </c>
    </row>
    <row r="2702" spans="1:5" x14ac:dyDescent="0.25">
      <c r="A2702" s="3" t="s">
        <v>2537</v>
      </c>
      <c r="B2702" t="s">
        <v>2538</v>
      </c>
    </row>
    <row r="2703" spans="1:5" x14ac:dyDescent="0.25">
      <c r="A2703" t="str">
        <f>A2702</f>
        <v>GUID-38A86E29-A4DB-4D32-A501-FDC0C9DD7111</v>
      </c>
      <c r="B2703" t="str">
        <f>B2702</f>
        <v>Remove deep cuts</v>
      </c>
      <c r="C2703" t="s">
        <v>67</v>
      </c>
      <c r="D2703" t="s">
        <v>2530</v>
      </c>
      <c r="E2703" t="s">
        <v>2455</v>
      </c>
    </row>
    <row r="2704" spans="1:5" x14ac:dyDescent="0.25">
      <c r="A2704" s="3" t="s">
        <v>2539</v>
      </c>
      <c r="B2704" t="s">
        <v>2536</v>
      </c>
    </row>
    <row r="2705" spans="1:5" x14ac:dyDescent="0.25">
      <c r="A2705" t="str">
        <f t="shared" ref="A2705:A2708" si="720">A2704</f>
        <v>GUID-26C8ADE7-0FDB-4598-8AA0-A542301D6119</v>
      </c>
      <c r="B2705" t="str">
        <f t="shared" ref="B2705:B2708" si="721">B2704</f>
        <v>Strategy tab (Pencil)</v>
      </c>
      <c r="C2705" t="s">
        <v>67</v>
      </c>
      <c r="D2705" t="e">
        <f>- only corners below the angle specified are found.</f>
        <v>#NAME?</v>
      </c>
      <c r="E2705" t="s">
        <v>2533</v>
      </c>
    </row>
    <row r="2706" spans="1:5" x14ac:dyDescent="0.25">
      <c r="A2706" t="str">
        <f t="shared" si="720"/>
        <v>GUID-26C8ADE7-0FDB-4598-8AA0-A542301D6119</v>
      </c>
      <c r="B2706" t="str">
        <f t="shared" si="721"/>
        <v>Strategy tab (Pencil)</v>
      </c>
      <c r="C2706" t="s">
        <v>67</v>
      </c>
      <c r="D2706" t="s">
        <v>990</v>
      </c>
      <c r="E2706" t="s">
        <v>2461</v>
      </c>
    </row>
    <row r="2707" spans="1:5" x14ac:dyDescent="0.25">
      <c r="A2707" t="str">
        <f t="shared" si="720"/>
        <v>GUID-26C8ADE7-0FDB-4598-8AA0-A542301D6119</v>
      </c>
      <c r="B2707" t="str">
        <f t="shared" si="721"/>
        <v>Strategy tab (Pencil)</v>
      </c>
      <c r="C2707" t="s">
        <v>67</v>
      </c>
      <c r="D2707" t="s">
        <v>2442</v>
      </c>
      <c r="E2707" t="s">
        <v>2533</v>
      </c>
    </row>
    <row r="2708" spans="1:5" x14ac:dyDescent="0.25">
      <c r="A2708" t="str">
        <f t="shared" si="720"/>
        <v>GUID-26C8ADE7-0FDB-4598-8AA0-A542301D6119</v>
      </c>
      <c r="B2708" t="str">
        <f t="shared" si="721"/>
        <v>Strategy tab (Pencil)</v>
      </c>
      <c r="C2708" t="s">
        <v>67</v>
      </c>
      <c r="E2708" t="s">
        <v>2383</v>
      </c>
    </row>
    <row r="2709" spans="1:5" x14ac:dyDescent="0.25">
      <c r="A2709" s="3" t="s">
        <v>2534</v>
      </c>
      <c r="B2709" t="s">
        <v>2535</v>
      </c>
    </row>
    <row r="2710" spans="1:5" x14ac:dyDescent="0.25">
      <c r="A2710" t="str">
        <f t="shared" ref="A2710:A2711" si="722">A2709</f>
        <v>GUID-75A43798-0DC7-43B1-B3EB-76DD0ABC7479</v>
      </c>
      <c r="B2710" t="str">
        <f t="shared" ref="B2710:B2711" si="723">B2709</f>
        <v>Detection angle</v>
      </c>
      <c r="C2710" t="s">
        <v>67</v>
      </c>
      <c r="D2710" t="s">
        <v>2530</v>
      </c>
      <c r="E2710" t="s">
        <v>2455</v>
      </c>
    </row>
    <row r="2711" spans="1:5" x14ac:dyDescent="0.25">
      <c r="A2711" t="str">
        <f t="shared" si="722"/>
        <v>GUID-75A43798-0DC7-43B1-B3EB-76DD0ABC7479</v>
      </c>
      <c r="B2711" t="str">
        <f t="shared" si="723"/>
        <v>Detection angle</v>
      </c>
      <c r="C2711" t="s">
        <v>67</v>
      </c>
      <c r="D2711" t="s">
        <v>2536</v>
      </c>
      <c r="E2711" t="s">
        <v>2456</v>
      </c>
    </row>
    <row r="2712" spans="1:5" x14ac:dyDescent="0.25">
      <c r="A2712" s="3" t="s">
        <v>2540</v>
      </c>
      <c r="B2712" t="s">
        <v>2541</v>
      </c>
    </row>
    <row r="2713" spans="1:5" x14ac:dyDescent="0.25">
      <c r="A2713" t="str">
        <f>A2712</f>
        <v>GUID-C92C17B3-A06F-46C8-BD85-1FA650DA30B5</v>
      </c>
      <c r="B2713" t="str">
        <f>B2712</f>
        <v>Strategy tab (Four-axis rotary)</v>
      </c>
      <c r="C2713" t="s">
        <v>67</v>
      </c>
      <c r="D2713" t="s">
        <v>2442</v>
      </c>
      <c r="E2713" t="s">
        <v>2383</v>
      </c>
    </row>
    <row r="2714" spans="1:5" x14ac:dyDescent="0.25">
      <c r="A2714" s="3" t="s">
        <v>2542</v>
      </c>
      <c r="B2714" t="s">
        <v>2543</v>
      </c>
    </row>
    <row r="2715" spans="1:5" x14ac:dyDescent="0.25">
      <c r="A2715" t="str">
        <f>A2714</f>
        <v>GUID-963C77CD-6561-43E6-A2F0-58333D4F51AF</v>
      </c>
      <c r="B2715" t="str">
        <f>B2714</f>
        <v>Strategy tab (Swarf)</v>
      </c>
      <c r="C2715" t="s">
        <v>67</v>
      </c>
      <c r="D2715" t="s">
        <v>2442</v>
      </c>
      <c r="E2715" t="s">
        <v>2383</v>
      </c>
    </row>
    <row r="2716" spans="1:5" x14ac:dyDescent="0.25">
      <c r="A2716" s="3" t="s">
        <v>2544</v>
      </c>
      <c r="B2716" t="s">
        <v>2545</v>
      </c>
    </row>
    <row r="2717" spans="1:5" x14ac:dyDescent="0.25">
      <c r="A2717" t="str">
        <f>A2716</f>
        <v>GUID-63B7722B-41EF-4C52-8CA7-23C4FEC970C4</v>
      </c>
      <c r="B2717" t="str">
        <f>B2716</f>
        <v>Strategy tab (5-axis trim)</v>
      </c>
      <c r="C2717" t="s">
        <v>67</v>
      </c>
      <c r="D2717" t="s">
        <v>2442</v>
      </c>
      <c r="E2717" t="s">
        <v>2383</v>
      </c>
    </row>
    <row r="2718" spans="1:5" x14ac:dyDescent="0.25">
      <c r="A2718" s="3" t="s">
        <v>2546</v>
      </c>
      <c r="B2718" t="s">
        <v>2547</v>
      </c>
    </row>
    <row r="2719" spans="1:5" x14ac:dyDescent="0.25">
      <c r="A2719" t="str">
        <f t="shared" ref="A2719:A2721" si="724">A2718</f>
        <v>GUID-910CCEBA-B5F0-498D-ABA9-37FF07194CFA</v>
      </c>
      <c r="B2719" t="str">
        <f t="shared" ref="B2719:B2721" si="725">B2718</f>
        <v>Strategy tab (Steep and shallow)</v>
      </c>
      <c r="C2719" t="s">
        <v>67</v>
      </c>
      <c r="D2719" t="e">
        <f>- Select this option to smooth offsets of toolpath segments over the model.</f>
        <v>#NAME?</v>
      </c>
      <c r="E2719" t="s">
        <v>2548</v>
      </c>
    </row>
    <row r="2720" spans="1:5" x14ac:dyDescent="0.25">
      <c r="A2720" t="str">
        <f t="shared" si="724"/>
        <v>GUID-910CCEBA-B5F0-498D-ABA9-37FF07194CFA</v>
      </c>
      <c r="B2720" t="str">
        <f t="shared" si="725"/>
        <v>Strategy tab (Steep and shallow)</v>
      </c>
      <c r="C2720" t="s">
        <v>67</v>
      </c>
      <c r="D2720" t="s">
        <v>2442</v>
      </c>
      <c r="E2720" t="s">
        <v>2548</v>
      </c>
    </row>
    <row r="2721" spans="1:5" x14ac:dyDescent="0.25">
      <c r="A2721" t="str">
        <f t="shared" si="724"/>
        <v>GUID-910CCEBA-B5F0-498D-ABA9-37FF07194CFA</v>
      </c>
      <c r="B2721" t="str">
        <f t="shared" si="725"/>
        <v>Strategy tab (Steep and shallow)</v>
      </c>
      <c r="C2721" t="s">
        <v>67</v>
      </c>
      <c r="E2721" t="s">
        <v>2383</v>
      </c>
    </row>
    <row r="2722" spans="1:5" x14ac:dyDescent="0.25">
      <c r="A2722" s="3" t="s">
        <v>2549</v>
      </c>
      <c r="B2722" t="s">
        <v>2550</v>
      </c>
    </row>
    <row r="2723" spans="1:5" x14ac:dyDescent="0.25">
      <c r="A2723" t="str">
        <f>A2722</f>
        <v>GUID-808FBF83-1A16-4880-8A56-4BB38485ADA5</v>
      </c>
      <c r="B2723" t="str">
        <f>B2722</f>
        <v>Smoothing</v>
      </c>
      <c r="C2723" t="s">
        <v>67</v>
      </c>
      <c r="D2723" t="s">
        <v>2547</v>
      </c>
      <c r="E2723" t="s">
        <v>2460</v>
      </c>
    </row>
    <row r="2724" spans="1:5" x14ac:dyDescent="0.25">
      <c r="A2724" s="3" t="s">
        <v>2551</v>
      </c>
      <c r="B2724" t="s">
        <v>2552</v>
      </c>
    </row>
    <row r="2725" spans="1:5" x14ac:dyDescent="0.25">
      <c r="A2725" t="str">
        <f t="shared" ref="A2725:A2729" si="726">A2724</f>
        <v>GUID-04138D8F-C525-4EBF-9FEA-C75D2E304C5A</v>
      </c>
      <c r="B2725" t="str">
        <f t="shared" ref="B2725:B2729" si="727">B2724</f>
        <v>Remachining dialog</v>
      </c>
      <c r="C2725" t="s">
        <v>67</v>
      </c>
      <c r="D2725" t="s">
        <v>2531</v>
      </c>
      <c r="E2725" t="s">
        <v>2553</v>
      </c>
    </row>
    <row r="2726" spans="1:5" x14ac:dyDescent="0.25">
      <c r="A2726" t="str">
        <f t="shared" si="726"/>
        <v>GUID-04138D8F-C525-4EBF-9FEA-C75D2E304C5A</v>
      </c>
      <c r="B2726" t="str">
        <f t="shared" si="727"/>
        <v>Remachining dialog</v>
      </c>
      <c r="C2726" t="s">
        <v>67</v>
      </c>
      <c r="D2726" t="s">
        <v>2554</v>
      </c>
      <c r="E2726" t="s">
        <v>2555</v>
      </c>
    </row>
    <row r="2727" spans="1:5" x14ac:dyDescent="0.25">
      <c r="A2727" t="str">
        <f t="shared" si="726"/>
        <v>GUID-04138D8F-C525-4EBF-9FEA-C75D2E304C5A</v>
      </c>
      <c r="B2727" t="str">
        <f t="shared" si="727"/>
        <v>Remachining dialog</v>
      </c>
      <c r="C2727" t="s">
        <v>67</v>
      </c>
      <c r="D2727" t="e">
        <f>- specify the minimum size of remaining material you want to remachine.</f>
        <v>#NAME?</v>
      </c>
      <c r="E2727" t="s">
        <v>2556</v>
      </c>
    </row>
    <row r="2728" spans="1:5" x14ac:dyDescent="0.25">
      <c r="A2728" t="str">
        <f t="shared" si="726"/>
        <v>GUID-04138D8F-C525-4EBF-9FEA-C75D2E304C5A</v>
      </c>
      <c r="B2728" t="str">
        <f t="shared" si="727"/>
        <v>Remachining dialog</v>
      </c>
      <c r="C2728" t="s">
        <v>67</v>
      </c>
      <c r="D2728" t="s">
        <v>2442</v>
      </c>
      <c r="E2728" t="s">
        <v>2556</v>
      </c>
    </row>
    <row r="2729" spans="1:5" x14ac:dyDescent="0.25">
      <c r="A2729" t="str">
        <f t="shared" si="726"/>
        <v>GUID-04138D8F-C525-4EBF-9FEA-C75D2E304C5A</v>
      </c>
      <c r="B2729" t="str">
        <f t="shared" si="727"/>
        <v>Remachining dialog</v>
      </c>
      <c r="C2729" t="s">
        <v>67</v>
      </c>
      <c r="E2729" t="s">
        <v>2383</v>
      </c>
    </row>
    <row r="2730" spans="1:5" x14ac:dyDescent="0.25">
      <c r="A2730" s="3" t="s">
        <v>2557</v>
      </c>
      <c r="B2730" t="s">
        <v>2558</v>
      </c>
    </row>
    <row r="2731" spans="1:5" x14ac:dyDescent="0.25">
      <c r="A2731" t="str">
        <f>A2730</f>
        <v>GUID-A2580813-E9E2-41A6-A455-4C38773EE0A8</v>
      </c>
      <c r="B2731" t="str">
        <f>B2730</f>
        <v>Minimum rest material</v>
      </c>
      <c r="C2731" t="s">
        <v>67</v>
      </c>
      <c r="D2731" t="s">
        <v>2552</v>
      </c>
      <c r="E2731" t="s">
        <v>2461</v>
      </c>
    </row>
    <row r="2732" spans="1:5" x14ac:dyDescent="0.25">
      <c r="A2732" s="3" t="s">
        <v>2559</v>
      </c>
      <c r="B2732" t="s">
        <v>2560</v>
      </c>
    </row>
    <row r="2733" spans="1:5" x14ac:dyDescent="0.25">
      <c r="A2733" t="str">
        <f t="shared" ref="A2733:A2741" si="728">A2732</f>
        <v>GUID-16DE7B85-756C-486C-BDDE-B415DFF84EA8</v>
      </c>
      <c r="B2733" t="str">
        <f t="shared" ref="B2733:B2741" si="729">B2732</f>
        <v>Edges tab</v>
      </c>
      <c r="C2733" t="s">
        <v>67</v>
      </c>
      <c r="D2733" t="s">
        <v>2428</v>
      </c>
      <c r="E2733" t="s">
        <v>1953</v>
      </c>
    </row>
    <row r="2734" spans="1:5" x14ac:dyDescent="0.25">
      <c r="A2734" t="str">
        <f t="shared" si="728"/>
        <v>GUID-16DE7B85-756C-486C-BDDE-B415DFF84EA8</v>
      </c>
      <c r="B2734" t="str">
        <f t="shared" si="729"/>
        <v>Edges tab</v>
      </c>
      <c r="C2734" t="s">
        <v>67</v>
      </c>
      <c r="D2734" t="s">
        <v>2561</v>
      </c>
      <c r="E2734" t="s">
        <v>2562</v>
      </c>
    </row>
    <row r="2735" spans="1:5" x14ac:dyDescent="0.25">
      <c r="A2735" t="str">
        <f t="shared" si="728"/>
        <v>GUID-16DE7B85-756C-486C-BDDE-B415DFF84EA8</v>
      </c>
      <c r="B2735" t="str">
        <f t="shared" si="729"/>
        <v>Edges tab</v>
      </c>
      <c r="C2735" t="s">
        <v>67</v>
      </c>
      <c r="D2735" t="s">
        <v>2563</v>
      </c>
      <c r="E2735" t="s">
        <v>2564</v>
      </c>
    </row>
    <row r="2736" spans="1:5" x14ac:dyDescent="0.25">
      <c r="A2736" t="str">
        <f t="shared" si="728"/>
        <v>GUID-16DE7B85-756C-486C-BDDE-B415DFF84EA8</v>
      </c>
      <c r="B2736" t="str">
        <f t="shared" si="729"/>
        <v>Edges tab</v>
      </c>
      <c r="C2736" t="s">
        <v>67</v>
      </c>
      <c r="D2736" t="e">
        <f>- this preview button shows both the part boundary (in blue) and the tool center (in red) curves on your model and enables you to save It for future use if you want to.</f>
        <v>#NAME?</v>
      </c>
      <c r="E2736" t="s">
        <v>2565</v>
      </c>
    </row>
    <row r="2737" spans="1:5" x14ac:dyDescent="0.25">
      <c r="A2737" t="str">
        <f t="shared" si="728"/>
        <v>GUID-16DE7B85-756C-486C-BDDE-B415DFF84EA8</v>
      </c>
      <c r="B2737" t="str">
        <f t="shared" si="729"/>
        <v>Edges tab</v>
      </c>
      <c r="C2737" t="s">
        <v>67</v>
      </c>
      <c r="D2737" t="s">
        <v>2561</v>
      </c>
      <c r="E2737" t="s">
        <v>2562</v>
      </c>
    </row>
    <row r="2738" spans="1:5" x14ac:dyDescent="0.25">
      <c r="A2738" t="str">
        <f t="shared" si="728"/>
        <v>GUID-16DE7B85-756C-486C-BDDE-B415DFF84EA8</v>
      </c>
      <c r="B2738" t="str">
        <f t="shared" si="729"/>
        <v>Edges tab</v>
      </c>
      <c r="C2738" t="s">
        <v>67</v>
      </c>
      <c r="D2738" t="s">
        <v>2379</v>
      </c>
      <c r="E2738" t="s">
        <v>2564</v>
      </c>
    </row>
    <row r="2739" spans="1:5" x14ac:dyDescent="0.25">
      <c r="A2739" t="str">
        <f t="shared" si="728"/>
        <v>GUID-16DE7B85-756C-486C-BDDE-B415DFF84EA8</v>
      </c>
      <c r="B2739" t="str">
        <f t="shared" si="729"/>
        <v>Edges tab</v>
      </c>
      <c r="C2739" t="s">
        <v>67</v>
      </c>
      <c r="E2739" t="s">
        <v>2565</v>
      </c>
    </row>
    <row r="2740" spans="1:5" x14ac:dyDescent="0.25">
      <c r="A2740" t="str">
        <f t="shared" si="728"/>
        <v>GUID-16DE7B85-756C-486C-BDDE-B415DFF84EA8</v>
      </c>
      <c r="B2740" t="str">
        <f t="shared" si="729"/>
        <v>Edges tab</v>
      </c>
      <c r="C2740" t="s">
        <v>67</v>
      </c>
      <c r="E2740" t="s">
        <v>2562</v>
      </c>
    </row>
    <row r="2741" spans="1:5" x14ac:dyDescent="0.25">
      <c r="A2741" t="str">
        <f t="shared" si="728"/>
        <v>GUID-16DE7B85-756C-486C-BDDE-B415DFF84EA8</v>
      </c>
      <c r="B2741" t="str">
        <f t="shared" si="729"/>
        <v>Edges tab</v>
      </c>
      <c r="C2741" t="s">
        <v>67</v>
      </c>
      <c r="E2741" t="s">
        <v>1953</v>
      </c>
    </row>
    <row r="2742" spans="1:5" x14ac:dyDescent="0.25">
      <c r="A2742" s="3" t="s">
        <v>2566</v>
      </c>
      <c r="B2742" t="s">
        <v>2567</v>
      </c>
    </row>
    <row r="2743" spans="1:5" x14ac:dyDescent="0.25">
      <c r="A2743" t="str">
        <f>A2742</f>
        <v>GUID-0F7020CA-531E-43AB-A6F3-9391BAB81677</v>
      </c>
      <c r="B2743" t="str">
        <f>B2742</f>
        <v>Advanced part boundary options</v>
      </c>
      <c r="C2743" t="s">
        <v>67</v>
      </c>
      <c r="D2743" t="s">
        <v>2560</v>
      </c>
      <c r="E2743" t="s">
        <v>2384</v>
      </c>
    </row>
    <row r="2744" spans="1:5" x14ac:dyDescent="0.25">
      <c r="A2744" s="3" t="s">
        <v>2568</v>
      </c>
      <c r="B2744" t="s">
        <v>2569</v>
      </c>
    </row>
    <row r="2745" spans="1:5" x14ac:dyDescent="0.25">
      <c r="A2745" t="str">
        <f>A2744</f>
        <v>GUID-A7913E22-2683-4A15-9D83-7A966329763D</v>
      </c>
      <c r="B2745" t="str">
        <f>B2744</f>
        <v>Advanced part boundary examples</v>
      </c>
      <c r="C2745" t="s">
        <v>67</v>
      </c>
      <c r="D2745" t="s">
        <v>2560</v>
      </c>
      <c r="E2745" t="s">
        <v>2384</v>
      </c>
    </row>
    <row r="2746" spans="1:5" x14ac:dyDescent="0.25">
      <c r="A2746" s="3" t="s">
        <v>2570</v>
      </c>
      <c r="B2746" t="s">
        <v>2571</v>
      </c>
    </row>
    <row r="2747" spans="1:5" x14ac:dyDescent="0.25">
      <c r="A2747" t="str">
        <f>A2746</f>
        <v>GUID-7ADC2B7C-E7E0-4F1D-A253-9C3360FA7AE6</v>
      </c>
      <c r="B2747" t="str">
        <f>B2746</f>
        <v>Edges performance</v>
      </c>
      <c r="C2747" t="s">
        <v>67</v>
      </c>
      <c r="D2747" t="s">
        <v>2560</v>
      </c>
      <c r="E2747" t="s">
        <v>2384</v>
      </c>
    </row>
    <row r="2748" spans="1:5" x14ac:dyDescent="0.25">
      <c r="A2748" s="3" t="s">
        <v>2572</v>
      </c>
      <c r="B2748" t="s">
        <v>2573</v>
      </c>
    </row>
    <row r="2749" spans="1:5" x14ac:dyDescent="0.25">
      <c r="A2749" t="str">
        <f t="shared" ref="A2749:A2759" si="730">A2748</f>
        <v>GUID-F3C4A99C-378D-4FD8-AAD4-118FD325319A</v>
      </c>
      <c r="B2749" t="str">
        <f t="shared" ref="B2749:B2759" si="731">B2748</f>
        <v>Stock tab</v>
      </c>
      <c r="C2749" t="s">
        <v>67</v>
      </c>
      <c r="D2749" t="s">
        <v>2428</v>
      </c>
      <c r="E2749" t="s">
        <v>1953</v>
      </c>
    </row>
    <row r="2750" spans="1:5" x14ac:dyDescent="0.25">
      <c r="A2750" t="str">
        <f t="shared" si="730"/>
        <v>GUID-F3C4A99C-378D-4FD8-AAD4-118FD325319A</v>
      </c>
      <c r="B2750" t="str">
        <f t="shared" si="731"/>
        <v>Stock tab</v>
      </c>
      <c r="C2750" t="s">
        <v>67</v>
      </c>
      <c r="D2750" t="s">
        <v>2574</v>
      </c>
      <c r="E2750" t="s">
        <v>2575</v>
      </c>
    </row>
    <row r="2751" spans="1:5" x14ac:dyDescent="0.25">
      <c r="A2751" t="str">
        <f t="shared" si="730"/>
        <v>GUID-F3C4A99C-378D-4FD8-AAD4-118FD325319A</v>
      </c>
      <c r="B2751" t="str">
        <f t="shared" si="731"/>
        <v>Stock tab</v>
      </c>
      <c r="C2751" t="s">
        <v>67</v>
      </c>
      <c r="D2751" t="s">
        <v>2576</v>
      </c>
      <c r="E2751" t="s">
        <v>2577</v>
      </c>
    </row>
    <row r="2752" spans="1:5" x14ac:dyDescent="0.25">
      <c r="A2752" t="str">
        <f t="shared" si="730"/>
        <v>GUID-F3C4A99C-378D-4FD8-AAD4-118FD325319A</v>
      </c>
      <c r="B2752" t="str">
        <f t="shared" si="731"/>
        <v>Stock tab</v>
      </c>
      <c r="C2752" t="s">
        <v>67</v>
      </c>
      <c r="D2752" t="s">
        <v>2578</v>
      </c>
      <c r="E2752" t="s">
        <v>2417</v>
      </c>
    </row>
    <row r="2753" spans="1:5" x14ac:dyDescent="0.25">
      <c r="A2753" t="str">
        <f t="shared" si="730"/>
        <v>GUID-F3C4A99C-378D-4FD8-AAD4-118FD325319A</v>
      </c>
      <c r="B2753" t="str">
        <f t="shared" si="731"/>
        <v>Stock tab</v>
      </c>
      <c r="C2753" t="s">
        <v>67</v>
      </c>
      <c r="D2753" t="s">
        <v>2579</v>
      </c>
      <c r="E2753" t="s">
        <v>2575</v>
      </c>
    </row>
    <row r="2754" spans="1:5" x14ac:dyDescent="0.25">
      <c r="A2754" t="str">
        <f t="shared" si="730"/>
        <v>GUID-F3C4A99C-378D-4FD8-AAD4-118FD325319A</v>
      </c>
      <c r="B2754" t="str">
        <f t="shared" si="731"/>
        <v>Stock tab</v>
      </c>
      <c r="C2754" t="s">
        <v>67</v>
      </c>
      <c r="D2754" t="s">
        <v>2242</v>
      </c>
      <c r="E2754" t="s">
        <v>374</v>
      </c>
    </row>
    <row r="2755" spans="1:5" x14ac:dyDescent="0.25">
      <c r="A2755" t="str">
        <f t="shared" si="730"/>
        <v>GUID-F3C4A99C-378D-4FD8-AAD4-118FD325319A</v>
      </c>
      <c r="B2755" t="str">
        <f t="shared" si="731"/>
        <v>Stock tab</v>
      </c>
      <c r="C2755" t="s">
        <v>67</v>
      </c>
      <c r="D2755" t="s">
        <v>990</v>
      </c>
      <c r="E2755" t="s">
        <v>2580</v>
      </c>
    </row>
    <row r="2756" spans="1:5" x14ac:dyDescent="0.25">
      <c r="A2756" t="str">
        <f t="shared" si="730"/>
        <v>GUID-F3C4A99C-378D-4FD8-AAD4-118FD325319A</v>
      </c>
      <c r="B2756" t="str">
        <f t="shared" si="731"/>
        <v>Stock tab</v>
      </c>
      <c r="C2756" t="s">
        <v>67</v>
      </c>
      <c r="D2756" t="s">
        <v>2379</v>
      </c>
      <c r="E2756" t="s">
        <v>2581</v>
      </c>
    </row>
    <row r="2757" spans="1:5" x14ac:dyDescent="0.25">
      <c r="A2757" t="str">
        <f t="shared" si="730"/>
        <v>GUID-F3C4A99C-378D-4FD8-AAD4-118FD325319A</v>
      </c>
      <c r="B2757" t="str">
        <f t="shared" si="731"/>
        <v>Stock tab</v>
      </c>
      <c r="C2757" t="s">
        <v>67</v>
      </c>
      <c r="E2757" t="s">
        <v>2582</v>
      </c>
    </row>
    <row r="2758" spans="1:5" x14ac:dyDescent="0.25">
      <c r="A2758" t="str">
        <f t="shared" si="730"/>
        <v>GUID-F3C4A99C-378D-4FD8-AAD4-118FD325319A</v>
      </c>
      <c r="B2758" t="str">
        <f t="shared" si="731"/>
        <v>Stock tab</v>
      </c>
      <c r="C2758" t="s">
        <v>67</v>
      </c>
      <c r="E2758" t="s">
        <v>2575</v>
      </c>
    </row>
    <row r="2759" spans="1:5" x14ac:dyDescent="0.25">
      <c r="A2759" t="str">
        <f t="shared" si="730"/>
        <v>GUID-F3C4A99C-378D-4FD8-AAD4-118FD325319A</v>
      </c>
      <c r="B2759" t="str">
        <f t="shared" si="731"/>
        <v>Stock tab</v>
      </c>
      <c r="C2759" t="s">
        <v>67</v>
      </c>
      <c r="E2759" t="s">
        <v>1953</v>
      </c>
    </row>
    <row r="2760" spans="1:5" x14ac:dyDescent="0.25">
      <c r="A2760" s="3" t="s">
        <v>2583</v>
      </c>
      <c r="B2760" t="s">
        <v>2584</v>
      </c>
    </row>
    <row r="2761" spans="1:5" x14ac:dyDescent="0.25">
      <c r="A2761" t="str">
        <f>A2760</f>
        <v>GUID-F8720E52-9A29-4842-98C6-549E1AF7206B</v>
      </c>
      <c r="B2761" t="str">
        <f>B2760</f>
        <v>Creating an STL file</v>
      </c>
      <c r="C2761" t="s">
        <v>67</v>
      </c>
      <c r="D2761" t="s">
        <v>2573</v>
      </c>
      <c r="E2761" t="s">
        <v>2385</v>
      </c>
    </row>
    <row r="2762" spans="1:5" x14ac:dyDescent="0.25">
      <c r="A2762" s="3" t="s">
        <v>2585</v>
      </c>
      <c r="B2762" t="s">
        <v>2586</v>
      </c>
    </row>
    <row r="2763" spans="1:5" x14ac:dyDescent="0.25">
      <c r="A2763" t="str">
        <f t="shared" ref="A2763:A2764" si="732">A2762</f>
        <v>GUID-64650F7C-CA48-45C3-8A91-C27A88B8A149</v>
      </c>
      <c r="B2763" t="str">
        <f t="shared" ref="B2763:B2764" si="733">B2762</f>
        <v>Multiple roughing tools STL example</v>
      </c>
      <c r="C2763" t="s">
        <v>67</v>
      </c>
      <c r="D2763" t="s">
        <v>2587</v>
      </c>
      <c r="E2763" t="s">
        <v>2581</v>
      </c>
    </row>
    <row r="2764" spans="1:5" x14ac:dyDescent="0.25">
      <c r="A2764" t="str">
        <f t="shared" si="732"/>
        <v>GUID-64650F7C-CA48-45C3-8A91-C27A88B8A149</v>
      </c>
      <c r="B2764" t="str">
        <f t="shared" si="733"/>
        <v>Multiple roughing tools STL example</v>
      </c>
      <c r="C2764" t="s">
        <v>67</v>
      </c>
      <c r="D2764" t="s">
        <v>2573</v>
      </c>
      <c r="E2764" t="s">
        <v>2385</v>
      </c>
    </row>
    <row r="2765" spans="1:5" x14ac:dyDescent="0.25">
      <c r="A2765" s="3" t="s">
        <v>2588</v>
      </c>
      <c r="B2765" t="s">
        <v>2589</v>
      </c>
    </row>
    <row r="2766" spans="1:5" x14ac:dyDescent="0.25">
      <c r="A2766" t="str">
        <f>A2765</f>
        <v>GUID-15DC7A3A-94D8-44DA-ABA2-275183BE54D9</v>
      </c>
      <c r="B2766" t="str">
        <f>B2765</f>
        <v>Boundary Curve dialog</v>
      </c>
      <c r="C2766" t="s">
        <v>67</v>
      </c>
      <c r="D2766" t="s">
        <v>2573</v>
      </c>
      <c r="E2766" t="s">
        <v>2385</v>
      </c>
    </row>
    <row r="2767" spans="1:5" x14ac:dyDescent="0.25">
      <c r="A2767" s="3" t="s">
        <v>2590</v>
      </c>
      <c r="B2767" t="s">
        <v>2591</v>
      </c>
    </row>
    <row r="2768" spans="1:5" x14ac:dyDescent="0.25">
      <c r="A2768" t="str">
        <f t="shared" ref="A2768:A2771" si="734">A2767</f>
        <v>GUID-F3B8D0B0-3F78-469A-B022-482DA5B5FABC</v>
      </c>
      <c r="B2768" t="str">
        <f t="shared" ref="B2768:B2771" si="735">B2767</f>
        <v>Slopes tab</v>
      </c>
      <c r="C2768" t="s">
        <v>67</v>
      </c>
      <c r="D2768" t="s">
        <v>2428</v>
      </c>
      <c r="E2768" t="s">
        <v>1953</v>
      </c>
    </row>
    <row r="2769" spans="1:5" x14ac:dyDescent="0.25">
      <c r="A2769" t="str">
        <f t="shared" si="734"/>
        <v>GUID-F3B8D0B0-3F78-469A-B022-482DA5B5FABC</v>
      </c>
      <c r="B2769" t="str">
        <f t="shared" si="735"/>
        <v>Slopes tab</v>
      </c>
      <c r="C2769" t="s">
        <v>67</v>
      </c>
      <c r="D2769" t="e">
        <f>- limits cutting to regions with a slope less than t</f>
        <v>#NAME?</v>
      </c>
      <c r="E2769" t="s">
        <v>2592</v>
      </c>
    </row>
    <row r="2770" spans="1:5" x14ac:dyDescent="0.25">
      <c r="A2770" t="str">
        <f t="shared" si="734"/>
        <v>GUID-F3B8D0B0-3F78-469A-B022-482DA5B5FABC</v>
      </c>
      <c r="B2770" t="str">
        <f t="shared" si="735"/>
        <v>Slopes tab</v>
      </c>
      <c r="C2770" t="s">
        <v>67</v>
      </c>
      <c r="D2770" t="s">
        <v>2379</v>
      </c>
      <c r="E2770" t="s">
        <v>2592</v>
      </c>
    </row>
    <row r="2771" spans="1:5" x14ac:dyDescent="0.25">
      <c r="A2771" t="str">
        <f t="shared" si="734"/>
        <v>GUID-F3B8D0B0-3F78-469A-B022-482DA5B5FABC</v>
      </c>
      <c r="B2771" t="str">
        <f t="shared" si="735"/>
        <v>Slopes tab</v>
      </c>
      <c r="C2771" t="s">
        <v>67</v>
      </c>
      <c r="E2771" t="s">
        <v>1953</v>
      </c>
    </row>
    <row r="2772" spans="1:5" x14ac:dyDescent="0.25">
      <c r="A2772" s="3" t="s">
        <v>2593</v>
      </c>
      <c r="B2772" t="s">
        <v>2594</v>
      </c>
    </row>
    <row r="2773" spans="1:5" x14ac:dyDescent="0.25">
      <c r="A2773" t="str">
        <f>A2772</f>
        <v>GUID-78166300-D79A-4933-AC2F-8A25901FD776</v>
      </c>
      <c r="B2773" t="str">
        <f>B2772</f>
        <v>Maximum surface slope</v>
      </c>
      <c r="C2773" t="s">
        <v>67</v>
      </c>
      <c r="D2773" t="s">
        <v>2591</v>
      </c>
      <c r="E2773" t="s">
        <v>2386</v>
      </c>
    </row>
    <row r="2774" spans="1:5" x14ac:dyDescent="0.25">
      <c r="A2774" s="3" t="s">
        <v>2595</v>
      </c>
      <c r="B2774" t="s">
        <v>2596</v>
      </c>
    </row>
    <row r="2775" spans="1:5" x14ac:dyDescent="0.25">
      <c r="A2775" t="str">
        <f t="shared" ref="A2775:A2787" si="736">A2774</f>
        <v>GUID-44833382-5BE4-4380-A030-9F0BE5B8B70A</v>
      </c>
      <c r="B2775" t="str">
        <f t="shared" ref="B2775:B2787" si="737">B2774</f>
        <v>4-Axis/5-Axis tab</v>
      </c>
      <c r="C2775" t="s">
        <v>67</v>
      </c>
      <c r="D2775" t="s">
        <v>2428</v>
      </c>
      <c r="E2775" t="s">
        <v>1953</v>
      </c>
    </row>
    <row r="2776" spans="1:5" x14ac:dyDescent="0.25">
      <c r="A2776" t="str">
        <f t="shared" si="736"/>
        <v>GUID-44833382-5BE4-4380-A030-9F0BE5B8B70A</v>
      </c>
      <c r="B2776" t="str">
        <f t="shared" si="737"/>
        <v>4-Axis/5-Axis tab</v>
      </c>
      <c r="C2776" t="s">
        <v>67</v>
      </c>
      <c r="D2776" t="s">
        <v>2597</v>
      </c>
      <c r="E2776" t="s">
        <v>2598</v>
      </c>
    </row>
    <row r="2777" spans="1:5" x14ac:dyDescent="0.25">
      <c r="A2777" t="str">
        <f t="shared" si="736"/>
        <v>GUID-44833382-5BE4-4380-A030-9F0BE5B8B70A</v>
      </c>
      <c r="B2777" t="str">
        <f t="shared" si="737"/>
        <v>4-Axis/5-Axis tab</v>
      </c>
      <c r="C2777" t="s">
        <v>67</v>
      </c>
      <c r="D2777" t="s">
        <v>990</v>
      </c>
      <c r="E2777" t="s">
        <v>2599</v>
      </c>
    </row>
    <row r="2778" spans="1:5" x14ac:dyDescent="0.25">
      <c r="A2778" t="str">
        <f t="shared" si="736"/>
        <v>GUID-44833382-5BE4-4380-A030-9F0BE5B8B70A</v>
      </c>
      <c r="B2778" t="str">
        <f t="shared" si="737"/>
        <v>4-Axis/5-Axis tab</v>
      </c>
      <c r="C2778" t="s">
        <v>67</v>
      </c>
      <c r="D2778" t="e">
        <f>- this enables you to tilt the tool to avoid gouging the model with the holder, in a user-defined way.</f>
        <v>#NAME?</v>
      </c>
      <c r="E2778" t="s">
        <v>2600</v>
      </c>
    </row>
    <row r="2779" spans="1:5" x14ac:dyDescent="0.25">
      <c r="A2779" t="str">
        <f t="shared" si="736"/>
        <v>GUID-44833382-5BE4-4380-A030-9F0BE5B8B70A</v>
      </c>
      <c r="B2779" t="str">
        <f t="shared" si="737"/>
        <v>4-Axis/5-Axis tab</v>
      </c>
      <c r="C2779" t="s">
        <v>67</v>
      </c>
      <c r="D2779" t="e">
        <f>- when usi</f>
        <v>#NAME?</v>
      </c>
      <c r="E2779" t="s">
        <v>2601</v>
      </c>
    </row>
    <row r="2780" spans="1:5" x14ac:dyDescent="0.25">
      <c r="A2780" t="str">
        <f t="shared" si="736"/>
        <v>GUID-44833382-5BE4-4380-A030-9F0BE5B8B70A</v>
      </c>
      <c r="B2780" t="str">
        <f t="shared" si="737"/>
        <v>4-Axis/5-Axis tab</v>
      </c>
      <c r="C2780" t="s">
        <v>67</v>
      </c>
      <c r="D2780" t="e">
        <f>- this enables you to define limits on the direction of the tool axis whilst cutting a multi-axis toolpath.</f>
        <v>#NAME?</v>
      </c>
      <c r="E2780" t="s">
        <v>2602</v>
      </c>
    </row>
    <row r="2781" spans="1:5" x14ac:dyDescent="0.25">
      <c r="A2781" t="str">
        <f t="shared" si="736"/>
        <v>GUID-44833382-5BE4-4380-A030-9F0BE5B8B70A</v>
      </c>
      <c r="B2781" t="str">
        <f t="shared" si="737"/>
        <v>4-Axis/5-Axis tab</v>
      </c>
      <c r="C2781" t="s">
        <v>67</v>
      </c>
      <c r="D2781" t="s">
        <v>2379</v>
      </c>
      <c r="E2781" t="s">
        <v>2598</v>
      </c>
    </row>
    <row r="2782" spans="1:5" x14ac:dyDescent="0.25">
      <c r="A2782" t="str">
        <f t="shared" si="736"/>
        <v>GUID-44833382-5BE4-4380-A030-9F0BE5B8B70A</v>
      </c>
      <c r="B2782" t="str">
        <f t="shared" si="737"/>
        <v>4-Axis/5-Axis tab</v>
      </c>
      <c r="C2782" t="s">
        <v>67</v>
      </c>
      <c r="E2782" t="s">
        <v>2600</v>
      </c>
    </row>
    <row r="2783" spans="1:5" x14ac:dyDescent="0.25">
      <c r="A2783" t="str">
        <f t="shared" si="736"/>
        <v>GUID-44833382-5BE4-4380-A030-9F0BE5B8B70A</v>
      </c>
      <c r="B2783" t="str">
        <f t="shared" si="737"/>
        <v>4-Axis/5-Axis tab</v>
      </c>
      <c r="C2783" t="s">
        <v>67</v>
      </c>
      <c r="E2783" t="s">
        <v>2603</v>
      </c>
    </row>
    <row r="2784" spans="1:5" x14ac:dyDescent="0.25">
      <c r="A2784" t="str">
        <f t="shared" si="736"/>
        <v>GUID-44833382-5BE4-4380-A030-9F0BE5B8B70A</v>
      </c>
      <c r="B2784" t="str">
        <f t="shared" si="737"/>
        <v>4-Axis/5-Axis tab</v>
      </c>
      <c r="C2784" t="s">
        <v>67</v>
      </c>
      <c r="E2784" t="s">
        <v>2602</v>
      </c>
    </row>
    <row r="2785" spans="1:5" x14ac:dyDescent="0.25">
      <c r="A2785" t="str">
        <f t="shared" si="736"/>
        <v>GUID-44833382-5BE4-4380-A030-9F0BE5B8B70A</v>
      </c>
      <c r="B2785" t="str">
        <f t="shared" si="737"/>
        <v>4-Axis/5-Axis tab</v>
      </c>
      <c r="C2785" t="s">
        <v>67</v>
      </c>
      <c r="E2785" t="s">
        <v>2599</v>
      </c>
    </row>
    <row r="2786" spans="1:5" x14ac:dyDescent="0.25">
      <c r="A2786" t="str">
        <f t="shared" si="736"/>
        <v>GUID-44833382-5BE4-4380-A030-9F0BE5B8B70A</v>
      </c>
      <c r="B2786" t="str">
        <f t="shared" si="737"/>
        <v>4-Axis/5-Axis tab</v>
      </c>
      <c r="C2786" t="s">
        <v>67</v>
      </c>
      <c r="E2786" t="s">
        <v>2601</v>
      </c>
    </row>
    <row r="2787" spans="1:5" x14ac:dyDescent="0.25">
      <c r="A2787" t="str">
        <f t="shared" si="736"/>
        <v>GUID-44833382-5BE4-4380-A030-9F0BE5B8B70A</v>
      </c>
      <c r="B2787" t="str">
        <f t="shared" si="737"/>
        <v>4-Axis/5-Axis tab</v>
      </c>
      <c r="C2787" t="s">
        <v>67</v>
      </c>
      <c r="E2787" t="s">
        <v>1953</v>
      </c>
    </row>
    <row r="2788" spans="1:5" x14ac:dyDescent="0.25">
      <c r="A2788" s="3" t="s">
        <v>2604</v>
      </c>
      <c r="B2788" t="s">
        <v>2605</v>
      </c>
    </row>
    <row r="2789" spans="1:5" x14ac:dyDescent="0.25">
      <c r="A2789" t="str">
        <f>A2788</f>
        <v>GUID-50F4CA4A-A32C-42BD-9918-C7F2894BEFB2</v>
      </c>
      <c r="B2789" t="str">
        <f>B2788</f>
        <v>Lead and Lean</v>
      </c>
      <c r="C2789" t="s">
        <v>67</v>
      </c>
      <c r="D2789" t="s">
        <v>2596</v>
      </c>
      <c r="E2789" t="s">
        <v>908</v>
      </c>
    </row>
    <row r="2790" spans="1:5" x14ac:dyDescent="0.25">
      <c r="A2790" s="3" t="s">
        <v>2606</v>
      </c>
      <c r="B2790" t="s">
        <v>2607</v>
      </c>
    </row>
    <row r="2791" spans="1:5" x14ac:dyDescent="0.25">
      <c r="A2791" t="str">
        <f>A2790</f>
        <v>GUID-58F1A3EC-5D2E-4A15-9505-84BDD4EF4DDB</v>
      </c>
      <c r="B2791" t="str">
        <f>B2790</f>
        <v>Tilt Axis for Gouge Avoidance</v>
      </c>
      <c r="C2791" t="s">
        <v>67</v>
      </c>
      <c r="D2791" t="s">
        <v>2596</v>
      </c>
      <c r="E2791" t="s">
        <v>908</v>
      </c>
    </row>
    <row r="2792" spans="1:5" x14ac:dyDescent="0.25">
      <c r="A2792" s="3" t="s">
        <v>2608</v>
      </c>
      <c r="B2792" t="s">
        <v>2609</v>
      </c>
    </row>
    <row r="2793" spans="1:5" x14ac:dyDescent="0.25">
      <c r="A2793" t="str">
        <f>A2792</f>
        <v>GUID-5264BE03-7526-4704-8B73-C92529D34668</v>
      </c>
      <c r="B2793" t="str">
        <f>B2792</f>
        <v>Linearization</v>
      </c>
      <c r="C2793" t="s">
        <v>67</v>
      </c>
      <c r="D2793" t="s">
        <v>2596</v>
      </c>
      <c r="E2793" t="s">
        <v>908</v>
      </c>
    </row>
    <row r="2794" spans="1:5" x14ac:dyDescent="0.25">
      <c r="A2794" s="3" t="s">
        <v>2610</v>
      </c>
      <c r="B2794" t="s">
        <v>2611</v>
      </c>
    </row>
    <row r="2795" spans="1:5" x14ac:dyDescent="0.25">
      <c r="A2795" t="str">
        <f t="shared" ref="A2795:A2801" si="738">A2794</f>
        <v>GUID-F7B1A316-4F0D-463A-BF09-D98293AF619A</v>
      </c>
      <c r="B2795" t="str">
        <f t="shared" ref="B2795:B2801" si="739">B2794</f>
        <v>Tool Axis Limits</v>
      </c>
      <c r="C2795" t="s">
        <v>67</v>
      </c>
      <c r="D2795" t="s">
        <v>2612</v>
      </c>
      <c r="E2795" t="s">
        <v>2613</v>
      </c>
    </row>
    <row r="2796" spans="1:5" x14ac:dyDescent="0.25">
      <c r="A2796" t="str">
        <f t="shared" si="738"/>
        <v>GUID-F7B1A316-4F0D-463A-BF09-D98293AF619A</v>
      </c>
      <c r="B2796" t="str">
        <f t="shared" si="739"/>
        <v>Tool Axis Limits</v>
      </c>
      <c r="C2796" t="s">
        <v>67</v>
      </c>
      <c r="D2796" t="s">
        <v>2614</v>
      </c>
      <c r="E2796" t="s">
        <v>2615</v>
      </c>
    </row>
    <row r="2797" spans="1:5" x14ac:dyDescent="0.25">
      <c r="A2797" t="str">
        <f t="shared" si="738"/>
        <v>GUID-F7B1A316-4F0D-463A-BF09-D98293AF619A</v>
      </c>
      <c r="B2797" t="str">
        <f t="shared" si="739"/>
        <v>Tool Axis Limits</v>
      </c>
      <c r="C2797" t="s">
        <v>67</v>
      </c>
      <c r="D2797" t="s">
        <v>2616</v>
      </c>
      <c r="E2797" t="s">
        <v>2617</v>
      </c>
    </row>
    <row r="2798" spans="1:5" x14ac:dyDescent="0.25">
      <c r="A2798" t="str">
        <f t="shared" si="738"/>
        <v>GUID-F7B1A316-4F0D-463A-BF09-D98293AF619A</v>
      </c>
      <c r="B2798" t="str">
        <f t="shared" si="739"/>
        <v>Tool Axis Limits</v>
      </c>
      <c r="C2798" t="s">
        <v>67</v>
      </c>
      <c r="D2798" t="s">
        <v>2596</v>
      </c>
      <c r="E2798" t="s">
        <v>2615</v>
      </c>
    </row>
    <row r="2799" spans="1:5" x14ac:dyDescent="0.25">
      <c r="A2799" t="str">
        <f t="shared" si="738"/>
        <v>GUID-F7B1A316-4F0D-463A-BF09-D98293AF619A</v>
      </c>
      <c r="B2799" t="str">
        <f t="shared" si="739"/>
        <v>Tool Axis Limits</v>
      </c>
      <c r="C2799" t="s">
        <v>67</v>
      </c>
      <c r="E2799" t="s">
        <v>2617</v>
      </c>
    </row>
    <row r="2800" spans="1:5" x14ac:dyDescent="0.25">
      <c r="A2800" t="str">
        <f t="shared" si="738"/>
        <v>GUID-F7B1A316-4F0D-463A-BF09-D98293AF619A</v>
      </c>
      <c r="B2800" t="str">
        <f t="shared" si="739"/>
        <v>Tool Axis Limits</v>
      </c>
      <c r="C2800" t="s">
        <v>67</v>
      </c>
      <c r="E2800" t="s">
        <v>2613</v>
      </c>
    </row>
    <row r="2801" spans="1:5" x14ac:dyDescent="0.25">
      <c r="A2801" t="str">
        <f t="shared" si="738"/>
        <v>GUID-F7B1A316-4F0D-463A-BF09-D98293AF619A</v>
      </c>
      <c r="B2801" t="str">
        <f t="shared" si="739"/>
        <v>Tool Axis Limits</v>
      </c>
      <c r="C2801" t="s">
        <v>67</v>
      </c>
      <c r="E2801" t="s">
        <v>908</v>
      </c>
    </row>
    <row r="2802" spans="1:5" x14ac:dyDescent="0.25">
      <c r="A2802" s="3" t="s">
        <v>2618</v>
      </c>
      <c r="B2802" t="s">
        <v>2619</v>
      </c>
    </row>
    <row r="2803" spans="1:5" x14ac:dyDescent="0.25">
      <c r="A2803" t="str">
        <f>A2802</f>
        <v>GUID-18FE11D4-3942-496C-9388-32C4E2405D53</v>
      </c>
      <c r="B2803" t="str">
        <f>B2802</f>
        <v>Head-Head</v>
      </c>
      <c r="C2803" t="s">
        <v>67</v>
      </c>
      <c r="D2803" t="s">
        <v>2611</v>
      </c>
      <c r="E2803" t="s">
        <v>2602</v>
      </c>
    </row>
    <row r="2804" spans="1:5" x14ac:dyDescent="0.25">
      <c r="A2804" s="3" t="s">
        <v>2620</v>
      </c>
      <c r="B2804" t="s">
        <v>2621</v>
      </c>
    </row>
    <row r="2805" spans="1:5" x14ac:dyDescent="0.25">
      <c r="A2805" t="str">
        <f>A2804</f>
        <v>GUID-5915D57D-31A2-4988-B2E3-F41C46778EA6</v>
      </c>
      <c r="B2805" t="str">
        <f>B2804</f>
        <v>Head/Table Tool Axis Limits</v>
      </c>
      <c r="C2805" t="s">
        <v>67</v>
      </c>
      <c r="D2805" t="s">
        <v>2611</v>
      </c>
      <c r="E2805" t="s">
        <v>2602</v>
      </c>
    </row>
    <row r="2806" spans="1:5" x14ac:dyDescent="0.25">
      <c r="A2806" s="3" t="s">
        <v>2622</v>
      </c>
      <c r="B2806" t="s">
        <v>2623</v>
      </c>
    </row>
    <row r="2807" spans="1:5" x14ac:dyDescent="0.25">
      <c r="A2807" t="str">
        <f>A2806</f>
        <v>GUID-FDC12C82-7774-444B-9E55-666639BB828D</v>
      </c>
      <c r="B2807" t="str">
        <f>B2806</f>
        <v>Table-Table tool axis limits</v>
      </c>
      <c r="C2807" t="s">
        <v>67</v>
      </c>
      <c r="D2807" t="s">
        <v>2611</v>
      </c>
      <c r="E2807" t="s">
        <v>2602</v>
      </c>
    </row>
    <row r="2808" spans="1:5" x14ac:dyDescent="0.25">
      <c r="A2808" s="3" t="s">
        <v>2624</v>
      </c>
      <c r="B2808" t="s">
        <v>2625</v>
      </c>
    </row>
    <row r="2809" spans="1:5" x14ac:dyDescent="0.25">
      <c r="A2809" t="str">
        <f t="shared" ref="A2809:A2810" si="740">A2808</f>
        <v>GUID-79B9DA63-347F-4A4F-B869-A688C4812547</v>
      </c>
      <c r="B2809" t="str">
        <f t="shared" ref="B2809:B2810" si="741">B2808</f>
        <v>Safe Area dialog</v>
      </c>
      <c r="C2809" t="s">
        <v>67</v>
      </c>
      <c r="D2809" t="s">
        <v>1372</v>
      </c>
      <c r="E2809" t="s">
        <v>2626</v>
      </c>
    </row>
    <row r="2810" spans="1:5" x14ac:dyDescent="0.25">
      <c r="A2810" t="str">
        <f t="shared" si="740"/>
        <v>GUID-79B9DA63-347F-4A4F-B869-A688C4812547</v>
      </c>
      <c r="B2810" t="str">
        <f t="shared" si="741"/>
        <v>Safe Area dialog</v>
      </c>
      <c r="C2810" t="s">
        <v>67</v>
      </c>
      <c r="D2810" t="s">
        <v>2596</v>
      </c>
      <c r="E2810" t="s">
        <v>908</v>
      </c>
    </row>
    <row r="2811" spans="1:5" x14ac:dyDescent="0.25">
      <c r="A2811" s="3" t="s">
        <v>2627</v>
      </c>
      <c r="B2811" t="s">
        <v>2628</v>
      </c>
    </row>
    <row r="2812" spans="1:5" x14ac:dyDescent="0.25">
      <c r="A2812" t="str">
        <f>A2811</f>
        <v>GUID-101F1CBB-200A-43A0-AF2D-0B5DFC6696EA</v>
      </c>
      <c r="B2812" t="str">
        <f>B2811</f>
        <v>Smoothing distance</v>
      </c>
      <c r="C2812" t="s">
        <v>67</v>
      </c>
      <c r="D2812" t="s">
        <v>2596</v>
      </c>
      <c r="E2812" t="s">
        <v>908</v>
      </c>
    </row>
    <row r="2813" spans="1:5" x14ac:dyDescent="0.25">
      <c r="A2813" s="3" t="s">
        <v>2629</v>
      </c>
      <c r="B2813" t="s">
        <v>2630</v>
      </c>
    </row>
    <row r="2814" spans="1:5" x14ac:dyDescent="0.25">
      <c r="A2814" t="str">
        <f t="shared" ref="A2814:A2819" si="742">A2813</f>
        <v>GUID-7364682A-7F7D-45A2-AFA5-82D1ED9DA936</v>
      </c>
      <c r="B2814" t="str">
        <f t="shared" ref="B2814:B2819" si="743">B2813</f>
        <v>Axis Smoothing tab</v>
      </c>
      <c r="C2814" t="s">
        <v>67</v>
      </c>
      <c r="D2814" t="s">
        <v>2428</v>
      </c>
      <c r="E2814" t="s">
        <v>1953</v>
      </c>
    </row>
    <row r="2815" spans="1:5" x14ac:dyDescent="0.25">
      <c r="A2815" t="str">
        <f t="shared" si="742"/>
        <v>GUID-7364682A-7F7D-45A2-AFA5-82D1ED9DA936</v>
      </c>
      <c r="B2815" t="str">
        <f t="shared" si="743"/>
        <v>Axis Smoothing tab</v>
      </c>
      <c r="C2815" t="s">
        <v>67</v>
      </c>
      <c r="D2815" t="s">
        <v>2631</v>
      </c>
      <c r="E2815" t="s">
        <v>908</v>
      </c>
    </row>
    <row r="2816" spans="1:5" x14ac:dyDescent="0.25">
      <c r="A2816" t="str">
        <f t="shared" si="742"/>
        <v>GUID-7364682A-7F7D-45A2-AFA5-82D1ED9DA936</v>
      </c>
      <c r="B2816" t="str">
        <f t="shared" si="743"/>
        <v>Axis Smoothing tab</v>
      </c>
      <c r="C2816" t="s">
        <v>67</v>
      </c>
      <c r="D2816" t="e">
        <f>- Select how to smooth the elevation angle of the tool axis. an elevation</f>
        <v>#NAME?</v>
      </c>
      <c r="E2816" t="s">
        <v>2632</v>
      </c>
    </row>
    <row r="2817" spans="1:5" x14ac:dyDescent="0.25">
      <c r="A2817" t="str">
        <f t="shared" si="742"/>
        <v>GUID-7364682A-7F7D-45A2-AFA5-82D1ED9DA936</v>
      </c>
      <c r="B2817" t="str">
        <f t="shared" si="743"/>
        <v>Axis Smoothing tab</v>
      </c>
      <c r="C2817" t="s">
        <v>67</v>
      </c>
      <c r="D2817" t="e">
        <f>- Select how to smooth the azimuth angle of the tool axis. azimuth is the angle between t</f>
        <v>#NAME?</v>
      </c>
      <c r="E2817" t="s">
        <v>2632</v>
      </c>
    </row>
    <row r="2818" spans="1:5" x14ac:dyDescent="0.25">
      <c r="A2818" t="str">
        <f t="shared" si="742"/>
        <v>GUID-7364682A-7F7D-45A2-AFA5-82D1ED9DA936</v>
      </c>
      <c r="B2818" t="str">
        <f t="shared" si="743"/>
        <v>Axis Smoothing tab</v>
      </c>
      <c r="C2818" t="s">
        <v>67</v>
      </c>
      <c r="D2818" t="s">
        <v>2379</v>
      </c>
      <c r="E2818" t="s">
        <v>2632</v>
      </c>
    </row>
    <row r="2819" spans="1:5" x14ac:dyDescent="0.25">
      <c r="A2819" t="str">
        <f t="shared" si="742"/>
        <v>GUID-7364682A-7F7D-45A2-AFA5-82D1ED9DA936</v>
      </c>
      <c r="B2819" t="str">
        <f t="shared" si="743"/>
        <v>Axis Smoothing tab</v>
      </c>
      <c r="C2819" t="s">
        <v>67</v>
      </c>
      <c r="E2819" t="s">
        <v>1953</v>
      </c>
    </row>
    <row r="2820" spans="1:5" x14ac:dyDescent="0.25">
      <c r="A2820" s="3" t="s">
        <v>2633</v>
      </c>
      <c r="B2820" t="s">
        <v>2634</v>
      </c>
    </row>
    <row r="2821" spans="1:5" x14ac:dyDescent="0.25">
      <c r="A2821" t="str">
        <f>A2820</f>
        <v>GUID-764EB141-4CAA-44F0-9629-73BDCEDA05F6</v>
      </c>
      <c r="B2821" t="str">
        <f>B2820</f>
        <v>Smoothing options</v>
      </c>
      <c r="C2821" t="s">
        <v>67</v>
      </c>
      <c r="D2821" t="s">
        <v>2630</v>
      </c>
      <c r="E2821" t="s">
        <v>2390</v>
      </c>
    </row>
    <row r="2822" spans="1:5" x14ac:dyDescent="0.25">
      <c r="A2822" s="3" t="s">
        <v>2635</v>
      </c>
      <c r="B2822" t="s">
        <v>2636</v>
      </c>
    </row>
    <row r="2823" spans="1:5" x14ac:dyDescent="0.25">
      <c r="A2823" t="str">
        <f t="shared" ref="A2823:A2824" si="744">A2822</f>
        <v>GUID-2CF109B9-FA2F-4F39-9C38-BC2054EA6AE5</v>
      </c>
      <c r="B2823" t="str">
        <f t="shared" ref="B2823:B2824" si="745">B2822</f>
        <v>Surface control tab</v>
      </c>
      <c r="C2823" t="s">
        <v>67</v>
      </c>
      <c r="D2823" t="s">
        <v>2637</v>
      </c>
      <c r="E2823" t="s">
        <v>2421</v>
      </c>
    </row>
    <row r="2824" spans="1:5" x14ac:dyDescent="0.25">
      <c r="A2824" t="str">
        <f t="shared" si="744"/>
        <v>GUID-2CF109B9-FA2F-4F39-9C38-BC2054EA6AE5</v>
      </c>
      <c r="B2824" t="str">
        <f t="shared" si="745"/>
        <v>Surface control tab</v>
      </c>
      <c r="C2824" t="s">
        <v>67</v>
      </c>
      <c r="D2824" t="s">
        <v>2379</v>
      </c>
      <c r="E2824" t="s">
        <v>1953</v>
      </c>
    </row>
    <row r="2825" spans="1:5" x14ac:dyDescent="0.25">
      <c r="A2825" s="3" t="s">
        <v>2638</v>
      </c>
      <c r="B2825" t="s">
        <v>946</v>
      </c>
    </row>
    <row r="2826" spans="1:5" x14ac:dyDescent="0.25">
      <c r="A2826" t="str">
        <f t="shared" ref="A2826:A2853" si="746">A2825</f>
        <v>GUID-FFEE63E5-C255-4A0A-AAA6-5E27565A3705</v>
      </c>
      <c r="B2826" t="str">
        <f t="shared" ref="B2826:B2853" si="747">B2825</f>
        <v>Milling tab (Surface Milling Properties dialog)</v>
      </c>
      <c r="C2826" t="s">
        <v>67</v>
      </c>
      <c r="D2826" t="s">
        <v>2428</v>
      </c>
      <c r="E2826" t="s">
        <v>1953</v>
      </c>
    </row>
    <row r="2827" spans="1:5" x14ac:dyDescent="0.25">
      <c r="A2827" t="str">
        <f t="shared" si="746"/>
        <v>GUID-FFEE63E5-C255-4A0A-AAA6-5E27565A3705</v>
      </c>
      <c r="B2827" t="str">
        <f t="shared" si="747"/>
        <v>Milling tab (Surface Milling Properties dialog)</v>
      </c>
      <c r="C2827" t="s">
        <v>67</v>
      </c>
      <c r="D2827" t="s">
        <v>2379</v>
      </c>
      <c r="E2827" t="s">
        <v>2336</v>
      </c>
    </row>
    <row r="2828" spans="1:5" x14ac:dyDescent="0.25">
      <c r="A2828" t="str">
        <f t="shared" si="746"/>
        <v>GUID-FFEE63E5-C255-4A0A-AAA6-5E27565A3705</v>
      </c>
      <c r="B2828" t="str">
        <f t="shared" si="747"/>
        <v>Milling tab (Surface Milling Properties dialog)</v>
      </c>
      <c r="C2828" t="s">
        <v>67</v>
      </c>
      <c r="E2828" t="s">
        <v>2338</v>
      </c>
    </row>
    <row r="2829" spans="1:5" x14ac:dyDescent="0.25">
      <c r="A2829" t="str">
        <f t="shared" si="746"/>
        <v>GUID-FFEE63E5-C255-4A0A-AAA6-5E27565A3705</v>
      </c>
      <c r="B2829" t="str">
        <f t="shared" si="747"/>
        <v>Milling tab (Surface Milling Properties dialog)</v>
      </c>
      <c r="C2829" t="s">
        <v>67</v>
      </c>
      <c r="E2829" t="s">
        <v>2639</v>
      </c>
    </row>
    <row r="2830" spans="1:5" x14ac:dyDescent="0.25">
      <c r="A2830" t="str">
        <f t="shared" si="746"/>
        <v>GUID-FFEE63E5-C255-4A0A-AAA6-5E27565A3705</v>
      </c>
      <c r="B2830" t="str">
        <f t="shared" si="747"/>
        <v>Milling tab (Surface Milling Properties dialog)</v>
      </c>
      <c r="C2830" t="s">
        <v>67</v>
      </c>
      <c r="E2830" t="s">
        <v>2640</v>
      </c>
    </row>
    <row r="2831" spans="1:5" x14ac:dyDescent="0.25">
      <c r="A2831" t="str">
        <f t="shared" si="746"/>
        <v>GUID-FFEE63E5-C255-4A0A-AAA6-5E27565A3705</v>
      </c>
      <c r="B2831" t="str">
        <f t="shared" si="747"/>
        <v>Milling tab (Surface Milling Properties dialog)</v>
      </c>
      <c r="C2831" t="s">
        <v>67</v>
      </c>
      <c r="E2831" t="s">
        <v>2507</v>
      </c>
    </row>
    <row r="2832" spans="1:5" x14ac:dyDescent="0.25">
      <c r="A2832" t="str">
        <f t="shared" si="746"/>
        <v>GUID-FFEE63E5-C255-4A0A-AAA6-5E27565A3705</v>
      </c>
      <c r="B2832" t="str">
        <f t="shared" si="747"/>
        <v>Milling tab (Surface Milling Properties dialog)</v>
      </c>
      <c r="C2832" t="s">
        <v>67</v>
      </c>
      <c r="E2832" t="s">
        <v>2641</v>
      </c>
    </row>
    <row r="2833" spans="1:5" x14ac:dyDescent="0.25">
      <c r="A2833" t="str">
        <f t="shared" si="746"/>
        <v>GUID-FFEE63E5-C255-4A0A-AAA6-5E27565A3705</v>
      </c>
      <c r="B2833" t="str">
        <f t="shared" si="747"/>
        <v>Milling tab (Surface Milling Properties dialog)</v>
      </c>
      <c r="C2833" t="s">
        <v>67</v>
      </c>
      <c r="E2833" t="s">
        <v>2642</v>
      </c>
    </row>
    <row r="2834" spans="1:5" x14ac:dyDescent="0.25">
      <c r="A2834" t="str">
        <f t="shared" si="746"/>
        <v>GUID-FFEE63E5-C255-4A0A-AAA6-5E27565A3705</v>
      </c>
      <c r="B2834" t="str">
        <f t="shared" si="747"/>
        <v>Milling tab (Surface Milling Properties dialog)</v>
      </c>
      <c r="C2834" t="s">
        <v>67</v>
      </c>
      <c r="E2834" t="s">
        <v>2643</v>
      </c>
    </row>
    <row r="2835" spans="1:5" x14ac:dyDescent="0.25">
      <c r="A2835" t="str">
        <f t="shared" si="746"/>
        <v>GUID-FFEE63E5-C255-4A0A-AAA6-5E27565A3705</v>
      </c>
      <c r="B2835" t="str">
        <f t="shared" si="747"/>
        <v>Milling tab (Surface Milling Properties dialog)</v>
      </c>
      <c r="C2835" t="s">
        <v>67</v>
      </c>
      <c r="E2835" t="s">
        <v>2644</v>
      </c>
    </row>
    <row r="2836" spans="1:5" x14ac:dyDescent="0.25">
      <c r="A2836" t="str">
        <f t="shared" si="746"/>
        <v>GUID-FFEE63E5-C255-4A0A-AAA6-5E27565A3705</v>
      </c>
      <c r="B2836" t="str">
        <f t="shared" si="747"/>
        <v>Milling tab (Surface Milling Properties dialog)</v>
      </c>
      <c r="C2836" t="s">
        <v>67</v>
      </c>
      <c r="E2836" t="s">
        <v>2645</v>
      </c>
    </row>
    <row r="2837" spans="1:5" x14ac:dyDescent="0.25">
      <c r="A2837" t="str">
        <f t="shared" si="746"/>
        <v>GUID-FFEE63E5-C255-4A0A-AAA6-5E27565A3705</v>
      </c>
      <c r="B2837" t="str">
        <f t="shared" si="747"/>
        <v>Milling tab (Surface Milling Properties dialog)</v>
      </c>
      <c r="C2837" t="s">
        <v>67</v>
      </c>
      <c r="E2837" t="s">
        <v>2646</v>
      </c>
    </row>
    <row r="2838" spans="1:5" x14ac:dyDescent="0.25">
      <c r="A2838" t="str">
        <f t="shared" si="746"/>
        <v>GUID-FFEE63E5-C255-4A0A-AAA6-5E27565A3705</v>
      </c>
      <c r="B2838" t="str">
        <f t="shared" si="747"/>
        <v>Milling tab (Surface Milling Properties dialog)</v>
      </c>
      <c r="C2838" t="s">
        <v>67</v>
      </c>
      <c r="E2838" t="s">
        <v>2647</v>
      </c>
    </row>
    <row r="2839" spans="1:5" x14ac:dyDescent="0.25">
      <c r="A2839" t="str">
        <f t="shared" si="746"/>
        <v>GUID-FFEE63E5-C255-4A0A-AAA6-5E27565A3705</v>
      </c>
      <c r="B2839" t="str">
        <f t="shared" si="747"/>
        <v>Milling tab (Surface Milling Properties dialog)</v>
      </c>
      <c r="C2839" t="s">
        <v>67</v>
      </c>
      <c r="E2839" t="s">
        <v>2648</v>
      </c>
    </row>
    <row r="2840" spans="1:5" x14ac:dyDescent="0.25">
      <c r="A2840" t="str">
        <f t="shared" si="746"/>
        <v>GUID-FFEE63E5-C255-4A0A-AAA6-5E27565A3705</v>
      </c>
      <c r="B2840" t="str">
        <f t="shared" si="747"/>
        <v>Milling tab (Surface Milling Properties dialog)</v>
      </c>
      <c r="C2840" t="s">
        <v>67</v>
      </c>
      <c r="E2840" t="s">
        <v>2649</v>
      </c>
    </row>
    <row r="2841" spans="1:5" x14ac:dyDescent="0.25">
      <c r="A2841" t="str">
        <f t="shared" si="746"/>
        <v>GUID-FFEE63E5-C255-4A0A-AAA6-5E27565A3705</v>
      </c>
      <c r="B2841" t="str">
        <f t="shared" si="747"/>
        <v>Milling tab (Surface Milling Properties dialog)</v>
      </c>
      <c r="C2841" t="s">
        <v>67</v>
      </c>
      <c r="E2841" t="s">
        <v>2650</v>
      </c>
    </row>
    <row r="2842" spans="1:5" x14ac:dyDescent="0.25">
      <c r="A2842" t="str">
        <f t="shared" si="746"/>
        <v>GUID-FFEE63E5-C255-4A0A-AAA6-5E27565A3705</v>
      </c>
      <c r="B2842" t="str">
        <f t="shared" si="747"/>
        <v>Milling tab (Surface Milling Properties dialog)</v>
      </c>
      <c r="C2842" t="s">
        <v>67</v>
      </c>
      <c r="E2842" t="s">
        <v>2651</v>
      </c>
    </row>
    <row r="2843" spans="1:5" x14ac:dyDescent="0.25">
      <c r="A2843" t="str">
        <f t="shared" si="746"/>
        <v>GUID-FFEE63E5-C255-4A0A-AAA6-5E27565A3705</v>
      </c>
      <c r="B2843" t="str">
        <f t="shared" si="747"/>
        <v>Milling tab (Surface Milling Properties dialog)</v>
      </c>
      <c r="C2843" t="s">
        <v>67</v>
      </c>
      <c r="E2843" t="s">
        <v>2652</v>
      </c>
    </row>
    <row r="2844" spans="1:5" x14ac:dyDescent="0.25">
      <c r="A2844" t="str">
        <f t="shared" si="746"/>
        <v>GUID-FFEE63E5-C255-4A0A-AAA6-5E27565A3705</v>
      </c>
      <c r="B2844" t="str">
        <f t="shared" si="747"/>
        <v>Milling tab (Surface Milling Properties dialog)</v>
      </c>
      <c r="C2844" t="s">
        <v>67</v>
      </c>
      <c r="E2844" t="s">
        <v>2653</v>
      </c>
    </row>
    <row r="2845" spans="1:5" x14ac:dyDescent="0.25">
      <c r="A2845" t="str">
        <f t="shared" si="746"/>
        <v>GUID-FFEE63E5-C255-4A0A-AAA6-5E27565A3705</v>
      </c>
      <c r="B2845" t="str">
        <f t="shared" si="747"/>
        <v>Milling tab (Surface Milling Properties dialog)</v>
      </c>
      <c r="C2845" t="s">
        <v>67</v>
      </c>
      <c r="E2845" t="s">
        <v>2654</v>
      </c>
    </row>
    <row r="2846" spans="1:5" x14ac:dyDescent="0.25">
      <c r="A2846" t="str">
        <f t="shared" si="746"/>
        <v>GUID-FFEE63E5-C255-4A0A-AAA6-5E27565A3705</v>
      </c>
      <c r="B2846" t="str">
        <f t="shared" si="747"/>
        <v>Milling tab (Surface Milling Properties dialog)</v>
      </c>
      <c r="C2846" t="s">
        <v>67</v>
      </c>
      <c r="E2846" t="s">
        <v>2626</v>
      </c>
    </row>
    <row r="2847" spans="1:5" x14ac:dyDescent="0.25">
      <c r="A2847" t="str">
        <f t="shared" si="746"/>
        <v>GUID-FFEE63E5-C255-4A0A-AAA6-5E27565A3705</v>
      </c>
      <c r="B2847" t="str">
        <f t="shared" si="747"/>
        <v>Milling tab (Surface Milling Properties dialog)</v>
      </c>
      <c r="C2847" t="s">
        <v>67</v>
      </c>
      <c r="E2847" t="s">
        <v>817</v>
      </c>
    </row>
    <row r="2848" spans="1:5" x14ac:dyDescent="0.25">
      <c r="A2848" t="str">
        <f t="shared" si="746"/>
        <v>GUID-FFEE63E5-C255-4A0A-AAA6-5E27565A3705</v>
      </c>
      <c r="B2848" t="str">
        <f t="shared" si="747"/>
        <v>Milling tab (Surface Milling Properties dialog)</v>
      </c>
      <c r="C2848" t="s">
        <v>67</v>
      </c>
      <c r="E2848" t="s">
        <v>2655</v>
      </c>
    </row>
    <row r="2849" spans="1:5" x14ac:dyDescent="0.25">
      <c r="A2849" t="str">
        <f t="shared" si="746"/>
        <v>GUID-FFEE63E5-C255-4A0A-AAA6-5E27565A3705</v>
      </c>
      <c r="B2849" t="str">
        <f t="shared" si="747"/>
        <v>Milling tab (Surface Milling Properties dialog)</v>
      </c>
      <c r="C2849" t="s">
        <v>67</v>
      </c>
      <c r="E2849" t="s">
        <v>2232</v>
      </c>
    </row>
    <row r="2850" spans="1:5" x14ac:dyDescent="0.25">
      <c r="A2850" t="str">
        <f t="shared" si="746"/>
        <v>GUID-FFEE63E5-C255-4A0A-AAA6-5E27565A3705</v>
      </c>
      <c r="B2850" t="str">
        <f t="shared" si="747"/>
        <v>Milling tab (Surface Milling Properties dialog)</v>
      </c>
      <c r="C2850" t="s">
        <v>67</v>
      </c>
      <c r="E2850" t="s">
        <v>2656</v>
      </c>
    </row>
    <row r="2851" spans="1:5" x14ac:dyDescent="0.25">
      <c r="A2851" t="str">
        <f t="shared" si="746"/>
        <v>GUID-FFEE63E5-C255-4A0A-AAA6-5E27565A3705</v>
      </c>
      <c r="B2851" t="str">
        <f t="shared" si="747"/>
        <v>Milling tab (Surface Milling Properties dialog)</v>
      </c>
      <c r="C2851" t="s">
        <v>67</v>
      </c>
      <c r="E2851" t="s">
        <v>2657</v>
      </c>
    </row>
    <row r="2852" spans="1:5" x14ac:dyDescent="0.25">
      <c r="A2852" t="str">
        <f t="shared" si="746"/>
        <v>GUID-FFEE63E5-C255-4A0A-AAA6-5E27565A3705</v>
      </c>
      <c r="B2852" t="str">
        <f t="shared" si="747"/>
        <v>Milling tab (Surface Milling Properties dialog)</v>
      </c>
      <c r="C2852" t="s">
        <v>67</v>
      </c>
      <c r="E2852" t="s">
        <v>2234</v>
      </c>
    </row>
    <row r="2853" spans="1:5" x14ac:dyDescent="0.25">
      <c r="A2853" t="str">
        <f t="shared" si="746"/>
        <v>GUID-FFEE63E5-C255-4A0A-AAA6-5E27565A3705</v>
      </c>
      <c r="B2853" t="str">
        <f t="shared" si="747"/>
        <v>Milling tab (Surface Milling Properties dialog)</v>
      </c>
      <c r="C2853" t="s">
        <v>67</v>
      </c>
      <c r="E2853" t="s">
        <v>1953</v>
      </c>
    </row>
    <row r="2854" spans="1:5" x14ac:dyDescent="0.25">
      <c r="A2854" s="3" t="s">
        <v>2658</v>
      </c>
      <c r="B2854" t="s">
        <v>2335</v>
      </c>
    </row>
    <row r="2855" spans="1:5" x14ac:dyDescent="0.25">
      <c r="A2855" t="str">
        <f t="shared" ref="A2855:A2882" si="748">A2854</f>
        <v>GUID-8940D735-8A87-4A2B-91B0-431650AC9C06</v>
      </c>
      <c r="B2855" t="str">
        <f t="shared" ref="B2855:B2882" si="749">B2854</f>
        <v>Milling tab (Z-level rough)</v>
      </c>
      <c r="C2855" t="s">
        <v>67</v>
      </c>
      <c r="D2855" t="s">
        <v>726</v>
      </c>
      <c r="E2855" t="s">
        <v>727</v>
      </c>
    </row>
    <row r="2856" spans="1:5" x14ac:dyDescent="0.25">
      <c r="A2856" t="str">
        <f t="shared" si="748"/>
        <v>GUID-8940D735-8A87-4A2B-91B0-431650AC9C06</v>
      </c>
      <c r="B2856" t="str">
        <f t="shared" si="749"/>
        <v>Milling tab (Z-level rough)</v>
      </c>
      <c r="C2856" t="s">
        <v>67</v>
      </c>
      <c r="D2856" t="s">
        <v>2475</v>
      </c>
      <c r="E2856" t="s">
        <v>1970</v>
      </c>
    </row>
    <row r="2857" spans="1:5" x14ac:dyDescent="0.25">
      <c r="A2857" t="str">
        <f t="shared" si="748"/>
        <v>GUID-8940D735-8A87-4A2B-91B0-431650AC9C06</v>
      </c>
      <c r="B2857" t="str">
        <f t="shared" si="749"/>
        <v>Milling tab (Z-level rough)</v>
      </c>
      <c r="C2857" t="s">
        <v>67</v>
      </c>
      <c r="D2857" t="e">
        <f>- this setting avoids sharp changes in direction by inserting an arc. to Enable It, Enter a percentage of the tool diameter to use for the arc radius.</f>
        <v>#NAME?</v>
      </c>
      <c r="E2857" t="s">
        <v>2659</v>
      </c>
    </row>
    <row r="2858" spans="1:5" x14ac:dyDescent="0.25">
      <c r="A2858" t="str">
        <f t="shared" si="748"/>
        <v>GUID-8940D735-8A87-4A2B-91B0-431650AC9C06</v>
      </c>
      <c r="B2858" t="str">
        <f t="shared" si="749"/>
        <v>Milling tab (Z-level rough)</v>
      </c>
      <c r="C2858" t="s">
        <v>67</v>
      </c>
      <c r="D2858" t="s">
        <v>990</v>
      </c>
      <c r="E2858" t="s">
        <v>2654</v>
      </c>
    </row>
    <row r="2859" spans="1:5" x14ac:dyDescent="0.25">
      <c r="A2859" t="str">
        <f t="shared" si="748"/>
        <v>GUID-8940D735-8A87-4A2B-91B0-431650AC9C06</v>
      </c>
      <c r="B2859" t="str">
        <f t="shared" si="749"/>
        <v>Milling tab (Z-level rough)</v>
      </c>
      <c r="C2859" t="s">
        <v>67</v>
      </c>
      <c r="D2859" t="e">
        <f>- there are three options f</f>
        <v>#NAME?</v>
      </c>
      <c r="E2859" t="s">
        <v>2660</v>
      </c>
    </row>
    <row r="2860" spans="1:5" x14ac:dyDescent="0.25">
      <c r="A2860" t="str">
        <f t="shared" si="748"/>
        <v>GUID-8940D735-8A87-4A2B-91B0-431650AC9C06</v>
      </c>
      <c r="B2860" t="str">
        <f t="shared" si="749"/>
        <v>Milling tab (Z-level rough)</v>
      </c>
      <c r="C2860" t="s">
        <v>67</v>
      </c>
      <c r="D2860" t="s">
        <v>724</v>
      </c>
      <c r="E2860" t="s">
        <v>725</v>
      </c>
    </row>
    <row r="2861" spans="1:5" x14ac:dyDescent="0.25">
      <c r="A2861" t="str">
        <f t="shared" si="748"/>
        <v>GUID-8940D735-8A87-4A2B-91B0-431650AC9C06</v>
      </c>
      <c r="B2861" t="str">
        <f t="shared" si="749"/>
        <v>Milling tab (Z-level rough)</v>
      </c>
      <c r="C2861" t="s">
        <v>67</v>
      </c>
      <c r="D2861" t="s">
        <v>2002</v>
      </c>
      <c r="E2861" t="s">
        <v>817</v>
      </c>
    </row>
    <row r="2862" spans="1:5" x14ac:dyDescent="0.25">
      <c r="A2862" t="str">
        <f t="shared" si="748"/>
        <v>GUID-8940D735-8A87-4A2B-91B0-431650AC9C06</v>
      </c>
      <c r="B2862" t="str">
        <f t="shared" si="749"/>
        <v>Milling tab (Z-level rough)</v>
      </c>
      <c r="C2862" t="s">
        <v>67</v>
      </c>
      <c r="D2862" t="e">
        <f>- this applies to linear or helical ramping.</f>
        <v>#NAME?</v>
      </c>
      <c r="E2862" t="s">
        <v>2316</v>
      </c>
    </row>
    <row r="2863" spans="1:5" x14ac:dyDescent="0.25">
      <c r="A2863" t="str">
        <f t="shared" si="748"/>
        <v>GUID-8940D735-8A87-4A2B-91B0-431650AC9C06</v>
      </c>
      <c r="B2863" t="str">
        <f t="shared" si="749"/>
        <v>Milling tab (Z-level rough)</v>
      </c>
      <c r="C2863" t="s">
        <v>67</v>
      </c>
      <c r="D2863" t="s">
        <v>990</v>
      </c>
      <c r="E2863" t="s">
        <v>2259</v>
      </c>
    </row>
    <row r="2864" spans="1:5" x14ac:dyDescent="0.25">
      <c r="A2864" t="str">
        <f t="shared" si="748"/>
        <v>GUID-8940D735-8A87-4A2B-91B0-431650AC9C06</v>
      </c>
      <c r="B2864" t="str">
        <f t="shared" si="749"/>
        <v>Milling tab (Z-level rough)</v>
      </c>
      <c r="C2864" t="s">
        <v>67</v>
      </c>
      <c r="E2864" t="s">
        <v>2232</v>
      </c>
    </row>
    <row r="2865" spans="1:5" x14ac:dyDescent="0.25">
      <c r="A2865" t="str">
        <f t="shared" si="748"/>
        <v>GUID-8940D735-8A87-4A2B-91B0-431650AC9C06</v>
      </c>
      <c r="B2865" t="str">
        <f t="shared" si="749"/>
        <v>Milling tab (Z-level rough)</v>
      </c>
      <c r="C2865" t="s">
        <v>67</v>
      </c>
      <c r="D2865" t="e">
        <f>- Enable this option to create a depth-first strategy. Wi</f>
        <v>#NAME?</v>
      </c>
      <c r="E2865" t="s">
        <v>2661</v>
      </c>
    </row>
    <row r="2866" spans="1:5" x14ac:dyDescent="0.25">
      <c r="A2866" t="str">
        <f t="shared" si="748"/>
        <v>GUID-8940D735-8A87-4A2B-91B0-431650AC9C06</v>
      </c>
      <c r="B2866" t="str">
        <f t="shared" si="749"/>
        <v>Milling tab (Z-level rough)</v>
      </c>
      <c r="C2866" t="s">
        <v>67</v>
      </c>
      <c r="D2866" t="s">
        <v>990</v>
      </c>
      <c r="E2866" t="s">
        <v>2626</v>
      </c>
    </row>
    <row r="2867" spans="1:5" x14ac:dyDescent="0.25">
      <c r="A2867" t="str">
        <f t="shared" si="748"/>
        <v>GUID-8940D735-8A87-4A2B-91B0-431650AC9C06</v>
      </c>
      <c r="B2867" t="str">
        <f t="shared" si="749"/>
        <v>Milling tab (Z-level rough)</v>
      </c>
      <c r="C2867" t="s">
        <v>67</v>
      </c>
      <c r="D2867" t="e">
        <f>- this is used to determine whether to feed or rapid between toolpaths.</f>
        <v>#NAME?</v>
      </c>
      <c r="E2867" t="s">
        <v>2656</v>
      </c>
    </row>
    <row r="2868" spans="1:5" x14ac:dyDescent="0.25">
      <c r="A2868" t="str">
        <f t="shared" si="748"/>
        <v>GUID-8940D735-8A87-4A2B-91B0-431650AC9C06</v>
      </c>
      <c r="B2868" t="str">
        <f t="shared" si="749"/>
        <v>Milling tab (Z-level rough)</v>
      </c>
      <c r="C2868" t="s">
        <v>67</v>
      </c>
      <c r="D2868" t="s">
        <v>2662</v>
      </c>
      <c r="E2868" t="s">
        <v>2234</v>
      </c>
    </row>
    <row r="2869" spans="1:5" x14ac:dyDescent="0.25">
      <c r="A2869" t="str">
        <f t="shared" si="748"/>
        <v>GUID-8940D735-8A87-4A2B-91B0-431650AC9C06</v>
      </c>
      <c r="B2869" t="str">
        <f t="shared" si="749"/>
        <v>Milling tab (Z-level rough)</v>
      </c>
      <c r="C2869" t="s">
        <v>67</v>
      </c>
      <c r="D2869" t="e">
        <f>- this attribute controls how accurately the toolpath follows the surface. if your part appears faceted, Set the tolerance to a lower value.</f>
        <v>#NAME?</v>
      </c>
      <c r="E2869" t="s">
        <v>2657</v>
      </c>
    </row>
    <row r="2870" spans="1:5" x14ac:dyDescent="0.25">
      <c r="A2870" t="str">
        <f t="shared" si="748"/>
        <v>GUID-8940D735-8A87-4A2B-91B0-431650AC9C06</v>
      </c>
      <c r="B2870" t="str">
        <f t="shared" si="749"/>
        <v>Milling tab (Z-level rough)</v>
      </c>
      <c r="C2870" t="s">
        <v>67</v>
      </c>
      <c r="D2870" t="e">
        <f>- this enables raceline Smoothing by replacing sharp corners with rounded corners. Smoothing the sharp corners of the toolpaths gives a more constant tool velocity and reduces the tool load. Enter a toolpath radius larger than the tool radius to minimize the percentage of the tool that contacts the part. this enables enough cooling to take place and avoiding sharp increases in tool load as the tool enters the corners.</f>
        <v>#NAME?</v>
      </c>
      <c r="E2870" t="s">
        <v>2663</v>
      </c>
    </row>
    <row r="2871" spans="1:5" x14ac:dyDescent="0.25">
      <c r="A2871" t="str">
        <f t="shared" si="748"/>
        <v>GUID-8940D735-8A87-4A2B-91B0-431650AC9C06</v>
      </c>
      <c r="B2871" t="str">
        <f t="shared" si="749"/>
        <v>Milling tab (Z-level rough)</v>
      </c>
      <c r="C2871" t="s">
        <v>67</v>
      </c>
      <c r="D2871" t="e">
        <f>- this controls the extent of the toolpaths.</f>
        <v>#NAME?</v>
      </c>
      <c r="E2871" t="s">
        <v>2664</v>
      </c>
    </row>
    <row r="2872" spans="1:5" x14ac:dyDescent="0.25">
      <c r="A2872" t="str">
        <f t="shared" si="748"/>
        <v>GUID-8940D735-8A87-4A2B-91B0-431650AC9C06</v>
      </c>
      <c r="B2872" t="str">
        <f t="shared" si="749"/>
        <v>Milling tab (Z-level rough)</v>
      </c>
      <c r="C2872" t="s">
        <v>67</v>
      </c>
      <c r="D2872" t="s">
        <v>2665</v>
      </c>
      <c r="E2872" t="s">
        <v>2666</v>
      </c>
    </row>
    <row r="2873" spans="1:5" x14ac:dyDescent="0.25">
      <c r="A2873" t="str">
        <f t="shared" si="748"/>
        <v>GUID-8940D735-8A87-4A2B-91B0-431650AC9C06</v>
      </c>
      <c r="B2873" t="str">
        <f t="shared" si="749"/>
        <v>Milling tab (Z-level rough)</v>
      </c>
      <c r="C2873" t="s">
        <v>67</v>
      </c>
      <c r="D2873" t="s">
        <v>1929</v>
      </c>
      <c r="E2873" t="s">
        <v>2383</v>
      </c>
    </row>
    <row r="2874" spans="1:5" x14ac:dyDescent="0.25">
      <c r="A2874" t="str">
        <f t="shared" si="748"/>
        <v>GUID-8940D735-8A87-4A2B-91B0-431650AC9C06</v>
      </c>
      <c r="B2874" t="str">
        <f t="shared" si="749"/>
        <v>Milling tab (Z-level rough)</v>
      </c>
      <c r="C2874" t="s">
        <v>67</v>
      </c>
      <c r="D2874" t="s">
        <v>1929</v>
      </c>
      <c r="E2874" t="s">
        <v>2383</v>
      </c>
    </row>
    <row r="2875" spans="1:5" x14ac:dyDescent="0.25">
      <c r="A2875" t="str">
        <f t="shared" si="748"/>
        <v>GUID-8940D735-8A87-4A2B-91B0-431650AC9C06</v>
      </c>
      <c r="B2875" t="str">
        <f t="shared" si="749"/>
        <v>Milling tab (Z-level rough)</v>
      </c>
      <c r="C2875" t="s">
        <v>67</v>
      </c>
      <c r="D2875" t="s">
        <v>1929</v>
      </c>
      <c r="E2875" t="s">
        <v>2383</v>
      </c>
    </row>
    <row r="2876" spans="1:5" x14ac:dyDescent="0.25">
      <c r="A2876" t="str">
        <f t="shared" si="748"/>
        <v>GUID-8940D735-8A87-4A2B-91B0-431650AC9C06</v>
      </c>
      <c r="B2876" t="str">
        <f t="shared" si="749"/>
        <v>Milling tab (Z-level rough)</v>
      </c>
      <c r="C2876" t="s">
        <v>67</v>
      </c>
      <c r="D2876" t="s">
        <v>946</v>
      </c>
      <c r="E2876" t="s">
        <v>2659</v>
      </c>
    </row>
    <row r="2877" spans="1:5" x14ac:dyDescent="0.25">
      <c r="A2877" t="str">
        <f t="shared" si="748"/>
        <v>GUID-8940D735-8A87-4A2B-91B0-431650AC9C06</v>
      </c>
      <c r="B2877" t="str">
        <f t="shared" si="749"/>
        <v>Milling tab (Z-level rough)</v>
      </c>
      <c r="C2877" t="s">
        <v>67</v>
      </c>
      <c r="E2877" t="s">
        <v>2316</v>
      </c>
    </row>
    <row r="2878" spans="1:5" x14ac:dyDescent="0.25">
      <c r="A2878" t="str">
        <f t="shared" si="748"/>
        <v>GUID-8940D735-8A87-4A2B-91B0-431650AC9C06</v>
      </c>
      <c r="B2878" t="str">
        <f t="shared" si="749"/>
        <v>Milling tab (Z-level rough)</v>
      </c>
      <c r="C2878" t="s">
        <v>67</v>
      </c>
      <c r="E2878" t="s">
        <v>2661</v>
      </c>
    </row>
    <row r="2879" spans="1:5" x14ac:dyDescent="0.25">
      <c r="A2879" t="str">
        <f t="shared" si="748"/>
        <v>GUID-8940D735-8A87-4A2B-91B0-431650AC9C06</v>
      </c>
      <c r="B2879" t="str">
        <f t="shared" si="749"/>
        <v>Milling tab (Z-level rough)</v>
      </c>
      <c r="C2879" t="s">
        <v>67</v>
      </c>
      <c r="E2879" t="s">
        <v>2663</v>
      </c>
    </row>
    <row r="2880" spans="1:5" x14ac:dyDescent="0.25">
      <c r="A2880" t="str">
        <f t="shared" si="748"/>
        <v>GUID-8940D735-8A87-4A2B-91B0-431650AC9C06</v>
      </c>
      <c r="B2880" t="str">
        <f t="shared" si="749"/>
        <v>Milling tab (Z-level rough)</v>
      </c>
      <c r="C2880" t="s">
        <v>67</v>
      </c>
      <c r="E2880" t="s">
        <v>2664</v>
      </c>
    </row>
    <row r="2881" spans="1:5" x14ac:dyDescent="0.25">
      <c r="A2881" t="str">
        <f t="shared" si="748"/>
        <v>GUID-8940D735-8A87-4A2B-91B0-431650AC9C06</v>
      </c>
      <c r="B2881" t="str">
        <f t="shared" si="749"/>
        <v>Milling tab (Z-level rough)</v>
      </c>
      <c r="C2881" t="s">
        <v>67</v>
      </c>
      <c r="E2881" t="s">
        <v>2666</v>
      </c>
    </row>
    <row r="2882" spans="1:5" x14ac:dyDescent="0.25">
      <c r="A2882" t="str">
        <f t="shared" si="748"/>
        <v>GUID-8940D735-8A87-4A2B-91B0-431650AC9C06</v>
      </c>
      <c r="B2882" t="str">
        <f t="shared" si="749"/>
        <v>Milling tab (Z-level rough)</v>
      </c>
      <c r="C2882" t="s">
        <v>67</v>
      </c>
      <c r="E2882" t="s">
        <v>925</v>
      </c>
    </row>
    <row r="2883" spans="1:5" x14ac:dyDescent="0.25">
      <c r="A2883" s="3" t="s">
        <v>2667</v>
      </c>
      <c r="B2883" t="s">
        <v>2668</v>
      </c>
    </row>
    <row r="2884" spans="1:5" x14ac:dyDescent="0.25">
      <c r="A2884" t="str">
        <f t="shared" ref="A2884:A2887" si="750">A2883</f>
        <v>GUID-73A54E11-8C60-4BBB-B190-C662309E3835</v>
      </c>
      <c r="B2884" t="str">
        <f t="shared" ref="B2884:B2887" si="751">B2883</f>
        <v>Corner radius %</v>
      </c>
      <c r="C2884" t="s">
        <v>67</v>
      </c>
      <c r="D2884" t="s">
        <v>2335</v>
      </c>
      <c r="E2884" t="s">
        <v>2336</v>
      </c>
    </row>
    <row r="2885" spans="1:5" x14ac:dyDescent="0.25">
      <c r="A2885" t="str">
        <f t="shared" si="750"/>
        <v>GUID-73A54E11-8C60-4BBB-B190-C662309E3835</v>
      </c>
      <c r="B2885" t="str">
        <f t="shared" si="751"/>
        <v>Corner radius %</v>
      </c>
      <c r="C2885" t="s">
        <v>67</v>
      </c>
      <c r="D2885" t="s">
        <v>2669</v>
      </c>
      <c r="E2885" t="s">
        <v>2507</v>
      </c>
    </row>
    <row r="2886" spans="1:5" x14ac:dyDescent="0.25">
      <c r="A2886" t="str">
        <f t="shared" si="750"/>
        <v>GUID-73A54E11-8C60-4BBB-B190-C662309E3835</v>
      </c>
      <c r="B2886" t="str">
        <f t="shared" si="751"/>
        <v>Corner radius %</v>
      </c>
      <c r="C2886" t="s">
        <v>67</v>
      </c>
      <c r="D2886" t="s">
        <v>2670</v>
      </c>
      <c r="E2886" t="s">
        <v>2671</v>
      </c>
    </row>
    <row r="2887" spans="1:5" x14ac:dyDescent="0.25">
      <c r="A2887" t="str">
        <f t="shared" si="750"/>
        <v>GUID-73A54E11-8C60-4BBB-B190-C662309E3835</v>
      </c>
      <c r="B2887" t="str">
        <f t="shared" si="751"/>
        <v>Corner radius %</v>
      </c>
      <c r="C2887" t="s">
        <v>67</v>
      </c>
      <c r="D2887" t="s">
        <v>2672</v>
      </c>
      <c r="E2887" t="s">
        <v>2651</v>
      </c>
    </row>
    <row r="2888" spans="1:5" x14ac:dyDescent="0.25">
      <c r="A2888" s="3" t="s">
        <v>2333</v>
      </c>
      <c r="B2888" t="s">
        <v>2334</v>
      </c>
    </row>
    <row r="2889" spans="1:5" x14ac:dyDescent="0.25">
      <c r="A2889" t="str">
        <f t="shared" ref="A2889:A2891" si="752">A2888</f>
        <v>GUID-C928DC22-D622-4C1D-AC35-2F18FC7B0C97</v>
      </c>
      <c r="B2889" t="str">
        <f t="shared" ref="B2889:B2891" si="753">B2888</f>
        <v>Max ramp distance</v>
      </c>
      <c r="C2889" t="s">
        <v>67</v>
      </c>
      <c r="D2889" t="s">
        <v>2313</v>
      </c>
      <c r="E2889" t="s">
        <v>2015</v>
      </c>
    </row>
    <row r="2890" spans="1:5" x14ac:dyDescent="0.25">
      <c r="A2890" t="str">
        <f t="shared" si="752"/>
        <v>GUID-C928DC22-D622-4C1D-AC35-2F18FC7B0C97</v>
      </c>
      <c r="B2890" t="str">
        <f t="shared" si="753"/>
        <v>Max ramp distance</v>
      </c>
      <c r="C2890" t="s">
        <v>67</v>
      </c>
      <c r="D2890" t="s">
        <v>2335</v>
      </c>
      <c r="E2890" t="s">
        <v>2336</v>
      </c>
    </row>
    <row r="2891" spans="1:5" x14ac:dyDescent="0.25">
      <c r="A2891" t="str">
        <f t="shared" si="752"/>
        <v>GUID-C928DC22-D622-4C1D-AC35-2F18FC7B0C97</v>
      </c>
      <c r="B2891" t="str">
        <f t="shared" si="753"/>
        <v>Max ramp distance</v>
      </c>
      <c r="C2891" t="s">
        <v>67</v>
      </c>
      <c r="D2891" t="s">
        <v>2337</v>
      </c>
      <c r="E2891" t="s">
        <v>2338</v>
      </c>
    </row>
    <row r="2892" spans="1:5" x14ac:dyDescent="0.25">
      <c r="A2892" s="3" t="s">
        <v>2673</v>
      </c>
      <c r="B2892" t="s">
        <v>2674</v>
      </c>
    </row>
    <row r="2893" spans="1:5" x14ac:dyDescent="0.25">
      <c r="A2893" t="str">
        <f t="shared" ref="A2893:A2896" si="754">A2892</f>
        <v>GUID-DC27418B-CB98-4780-8CA0-C9BE960E6DE7</v>
      </c>
      <c r="B2893" t="str">
        <f t="shared" ref="B2893:B2896" si="755">B2892</f>
        <v>Reorder for Z-level ops</v>
      </c>
      <c r="C2893" t="s">
        <v>67</v>
      </c>
      <c r="D2893" t="s">
        <v>2335</v>
      </c>
      <c r="E2893" t="s">
        <v>2336</v>
      </c>
    </row>
    <row r="2894" spans="1:5" x14ac:dyDescent="0.25">
      <c r="A2894" t="str">
        <f t="shared" si="754"/>
        <v>GUID-DC27418B-CB98-4780-8CA0-C9BE960E6DE7</v>
      </c>
      <c r="B2894" t="str">
        <f t="shared" si="755"/>
        <v>Reorder for Z-level ops</v>
      </c>
      <c r="C2894" t="s">
        <v>67</v>
      </c>
      <c r="D2894" t="s">
        <v>2669</v>
      </c>
      <c r="E2894" t="s">
        <v>2507</v>
      </c>
    </row>
    <row r="2895" spans="1:5" x14ac:dyDescent="0.25">
      <c r="A2895" t="str">
        <f t="shared" si="754"/>
        <v>GUID-DC27418B-CB98-4780-8CA0-C9BE960E6DE7</v>
      </c>
      <c r="B2895" t="str">
        <f t="shared" si="755"/>
        <v>Reorder for Z-level ops</v>
      </c>
      <c r="C2895" t="s">
        <v>67</v>
      </c>
      <c r="D2895" t="s">
        <v>2675</v>
      </c>
      <c r="E2895" t="s">
        <v>2642</v>
      </c>
    </row>
    <row r="2896" spans="1:5" x14ac:dyDescent="0.25">
      <c r="A2896" t="str">
        <f t="shared" si="754"/>
        <v>GUID-DC27418B-CB98-4780-8CA0-C9BE960E6DE7</v>
      </c>
      <c r="B2896" t="str">
        <f t="shared" si="755"/>
        <v>Reorder for Z-level ops</v>
      </c>
      <c r="C2896" t="s">
        <v>67</v>
      </c>
      <c r="D2896" t="s">
        <v>2670</v>
      </c>
      <c r="E2896" t="s">
        <v>2671</v>
      </c>
    </row>
    <row r="2897" spans="1:5" x14ac:dyDescent="0.25">
      <c r="A2897" s="3" t="s">
        <v>2676</v>
      </c>
      <c r="B2897" t="s">
        <v>2677</v>
      </c>
    </row>
    <row r="2898" spans="1:5" x14ac:dyDescent="0.25">
      <c r="A2898" t="str">
        <f t="shared" ref="A2898:A2899" si="756">A2897</f>
        <v>GUID-7527D176-7B5C-4A1A-AA47-EAAE99B7BA49</v>
      </c>
      <c r="B2898" t="str">
        <f t="shared" ref="B2898:B2899" si="757">B2897</f>
        <v>Toolpath corner % (3D)</v>
      </c>
      <c r="C2898" t="s">
        <v>67</v>
      </c>
      <c r="D2898" t="s">
        <v>2335</v>
      </c>
      <c r="E2898" t="s">
        <v>2336</v>
      </c>
    </row>
    <row r="2899" spans="1:5" x14ac:dyDescent="0.25">
      <c r="A2899" t="str">
        <f t="shared" si="756"/>
        <v>GUID-7527D176-7B5C-4A1A-AA47-EAAE99B7BA49</v>
      </c>
      <c r="B2899" t="str">
        <f t="shared" si="757"/>
        <v>Toolpath corner % (3D)</v>
      </c>
      <c r="C2899" t="s">
        <v>67</v>
      </c>
      <c r="D2899" t="s">
        <v>2675</v>
      </c>
      <c r="E2899" t="s">
        <v>2642</v>
      </c>
    </row>
    <row r="2900" spans="1:5" x14ac:dyDescent="0.25">
      <c r="A2900" s="3" t="s">
        <v>2678</v>
      </c>
      <c r="B2900" t="s">
        <v>2679</v>
      </c>
    </row>
    <row r="2901" spans="1:5" x14ac:dyDescent="0.25">
      <c r="A2901" t="str">
        <f t="shared" ref="A2901:A2902" si="758">A2900</f>
        <v>GUID-7AA4C8A4-6E78-447D-938A-A9BAEC3858FD</v>
      </c>
      <c r="B2901" t="str">
        <f t="shared" ref="B2901:B2902" si="759">B2900</f>
        <v>Total stock (3D)</v>
      </c>
      <c r="C2901" t="s">
        <v>67</v>
      </c>
      <c r="D2901" t="s">
        <v>2680</v>
      </c>
      <c r="E2901" t="s">
        <v>2575</v>
      </c>
    </row>
    <row r="2902" spans="1:5" x14ac:dyDescent="0.25">
      <c r="A2902" t="str">
        <f t="shared" si="758"/>
        <v>GUID-7AA4C8A4-6E78-447D-938A-A9BAEC3858FD</v>
      </c>
      <c r="B2902" t="str">
        <f t="shared" si="759"/>
        <v>Total stock (3D)</v>
      </c>
      <c r="C2902" t="s">
        <v>67</v>
      </c>
      <c r="D2902" t="s">
        <v>2335</v>
      </c>
      <c r="E2902" t="s">
        <v>2336</v>
      </c>
    </row>
    <row r="2903" spans="1:5" x14ac:dyDescent="0.25">
      <c r="A2903" s="3" t="s">
        <v>2681</v>
      </c>
      <c r="B2903" t="s">
        <v>2682</v>
      </c>
    </row>
    <row r="2904" spans="1:5" x14ac:dyDescent="0.25">
      <c r="A2904" t="str">
        <f>A2903</f>
        <v>GUID-581D83D1-CDD5-47CA-BCDB-86623D138538</v>
      </c>
      <c r="B2904" t="str">
        <f>B2903</f>
        <v>Trochoidal cut</v>
      </c>
      <c r="C2904" t="s">
        <v>67</v>
      </c>
      <c r="D2904" t="s">
        <v>2335</v>
      </c>
      <c r="E2904" t="s">
        <v>2336</v>
      </c>
    </row>
    <row r="2905" spans="1:5" x14ac:dyDescent="0.25">
      <c r="A2905" s="3" t="s">
        <v>2683</v>
      </c>
      <c r="B2905" t="s">
        <v>2337</v>
      </c>
    </row>
    <row r="2906" spans="1:5" x14ac:dyDescent="0.25">
      <c r="A2906" t="str">
        <f t="shared" ref="A2906:A2920" si="760">A2905</f>
        <v>GUID-BB2DA72C-70B9-44F0-94AB-3CBAF33551A9</v>
      </c>
      <c r="B2906" t="str">
        <f t="shared" ref="B2906:B2920" si="761">B2905</f>
        <v>Milling tab (Parallel rough)</v>
      </c>
      <c r="C2906" t="s">
        <v>67</v>
      </c>
      <c r="D2906" t="s">
        <v>726</v>
      </c>
      <c r="E2906" t="s">
        <v>727</v>
      </c>
    </row>
    <row r="2907" spans="1:5" x14ac:dyDescent="0.25">
      <c r="A2907" t="str">
        <f t="shared" si="760"/>
        <v>GUID-BB2DA72C-70B9-44F0-94AB-3CBAF33551A9</v>
      </c>
      <c r="B2907" t="str">
        <f t="shared" si="761"/>
        <v>Milling tab (Parallel rough)</v>
      </c>
      <c r="C2907" t="s">
        <v>67</v>
      </c>
      <c r="D2907" t="s">
        <v>2475</v>
      </c>
      <c r="E2907" t="s">
        <v>1970</v>
      </c>
    </row>
    <row r="2908" spans="1:5" x14ac:dyDescent="0.25">
      <c r="A2908" t="str">
        <f t="shared" si="760"/>
        <v>GUID-BB2DA72C-70B9-44F0-94AB-3CBAF33551A9</v>
      </c>
      <c r="B2908" t="str">
        <f t="shared" si="761"/>
        <v>Milling tab (Parallel rough)</v>
      </c>
      <c r="C2908" t="s">
        <v>67</v>
      </c>
      <c r="D2908" t="s">
        <v>990</v>
      </c>
      <c r="E2908" t="s">
        <v>2654</v>
      </c>
    </row>
    <row r="2909" spans="1:5" x14ac:dyDescent="0.25">
      <c r="A2909" t="str">
        <f t="shared" si="760"/>
        <v>GUID-BB2DA72C-70B9-44F0-94AB-3CBAF33551A9</v>
      </c>
      <c r="B2909" t="str">
        <f t="shared" si="761"/>
        <v>Milling tab (Parallel rough)</v>
      </c>
      <c r="C2909" t="s">
        <v>67</v>
      </c>
      <c r="D2909" t="s">
        <v>724</v>
      </c>
      <c r="E2909" t="s">
        <v>725</v>
      </c>
    </row>
    <row r="2910" spans="1:5" x14ac:dyDescent="0.25">
      <c r="A2910" t="str">
        <f t="shared" si="760"/>
        <v>GUID-BB2DA72C-70B9-44F0-94AB-3CBAF33551A9</v>
      </c>
      <c r="B2910" t="str">
        <f t="shared" si="761"/>
        <v>Milling tab (Parallel rough)</v>
      </c>
      <c r="C2910" t="s">
        <v>67</v>
      </c>
      <c r="D2910" t="s">
        <v>2002</v>
      </c>
      <c r="E2910" t="s">
        <v>817</v>
      </c>
    </row>
    <row r="2911" spans="1:5" x14ac:dyDescent="0.25">
      <c r="A2911" t="str">
        <f t="shared" si="760"/>
        <v>GUID-BB2DA72C-70B9-44F0-94AB-3CBAF33551A9</v>
      </c>
      <c r="B2911" t="str">
        <f t="shared" si="761"/>
        <v>Milling tab (Parallel rough)</v>
      </c>
      <c r="C2911" t="s">
        <v>67</v>
      </c>
      <c r="D2911" t="e">
        <f>- this applies to linear or helical ramping.</f>
        <v>#NAME?</v>
      </c>
      <c r="E2911" t="s">
        <v>2316</v>
      </c>
    </row>
    <row r="2912" spans="1:5" x14ac:dyDescent="0.25">
      <c r="A2912" t="str">
        <f t="shared" si="760"/>
        <v>GUID-BB2DA72C-70B9-44F0-94AB-3CBAF33551A9</v>
      </c>
      <c r="B2912" t="str">
        <f t="shared" si="761"/>
        <v>Milling tab (Parallel rough)</v>
      </c>
      <c r="C2912" t="s">
        <v>67</v>
      </c>
      <c r="D2912" t="s">
        <v>990</v>
      </c>
      <c r="E2912" t="s">
        <v>2259</v>
      </c>
    </row>
    <row r="2913" spans="1:5" x14ac:dyDescent="0.25">
      <c r="A2913" t="str">
        <f t="shared" si="760"/>
        <v>GUID-BB2DA72C-70B9-44F0-94AB-3CBAF33551A9</v>
      </c>
      <c r="B2913" t="str">
        <f t="shared" si="761"/>
        <v>Milling tab (Parallel rough)</v>
      </c>
      <c r="C2913" t="s">
        <v>67</v>
      </c>
      <c r="E2913" t="s">
        <v>2232</v>
      </c>
    </row>
    <row r="2914" spans="1:5" x14ac:dyDescent="0.25">
      <c r="A2914" t="str">
        <f t="shared" si="760"/>
        <v>GUID-BB2DA72C-70B9-44F0-94AB-3CBAF33551A9</v>
      </c>
      <c r="B2914" t="str">
        <f t="shared" si="761"/>
        <v>Milling tab (Parallel rough)</v>
      </c>
      <c r="C2914" t="s">
        <v>67</v>
      </c>
      <c r="D2914" t="s">
        <v>990</v>
      </c>
      <c r="E2914" t="s">
        <v>2626</v>
      </c>
    </row>
    <row r="2915" spans="1:5" x14ac:dyDescent="0.25">
      <c r="A2915" t="str">
        <f t="shared" si="760"/>
        <v>GUID-BB2DA72C-70B9-44F0-94AB-3CBAF33551A9</v>
      </c>
      <c r="B2915" t="str">
        <f t="shared" si="761"/>
        <v>Milling tab (Parallel rough)</v>
      </c>
      <c r="C2915" t="s">
        <v>67</v>
      </c>
      <c r="D2915" t="e">
        <f>- this is used to determine whether to feed or rapid between toolpaths.</f>
        <v>#NAME?</v>
      </c>
      <c r="E2915" t="s">
        <v>2656</v>
      </c>
    </row>
    <row r="2916" spans="1:5" x14ac:dyDescent="0.25">
      <c r="A2916" t="str">
        <f t="shared" si="760"/>
        <v>GUID-BB2DA72C-70B9-44F0-94AB-3CBAF33551A9</v>
      </c>
      <c r="B2916" t="str">
        <f t="shared" si="761"/>
        <v>Milling tab (Parallel rough)</v>
      </c>
      <c r="C2916" t="s">
        <v>67</v>
      </c>
      <c r="D2916" t="s">
        <v>2662</v>
      </c>
      <c r="E2916" t="s">
        <v>2234</v>
      </c>
    </row>
    <row r="2917" spans="1:5" x14ac:dyDescent="0.25">
      <c r="A2917" t="str">
        <f t="shared" si="760"/>
        <v>GUID-BB2DA72C-70B9-44F0-94AB-3CBAF33551A9</v>
      </c>
      <c r="B2917" t="str">
        <f t="shared" si="761"/>
        <v>Milling tab (Parallel rough)</v>
      </c>
      <c r="C2917" t="s">
        <v>67</v>
      </c>
      <c r="D2917" t="e">
        <f>- this attribute controls how accurately the toolpath follows the surface. if your part appears faceted, Set the tolerance to a lower value.</f>
        <v>#NAME?</v>
      </c>
      <c r="E2917" t="s">
        <v>2657</v>
      </c>
    </row>
    <row r="2918" spans="1:5" x14ac:dyDescent="0.25">
      <c r="A2918" t="str">
        <f t="shared" si="760"/>
        <v>GUID-BB2DA72C-70B9-44F0-94AB-3CBAF33551A9</v>
      </c>
      <c r="B2918" t="str">
        <f t="shared" si="761"/>
        <v>Milling tab (Parallel rough)</v>
      </c>
      <c r="C2918" t="s">
        <v>67</v>
      </c>
      <c r="D2918" t="s">
        <v>946</v>
      </c>
      <c r="E2918" t="s">
        <v>2316</v>
      </c>
    </row>
    <row r="2919" spans="1:5" x14ac:dyDescent="0.25">
      <c r="A2919" t="str">
        <f t="shared" si="760"/>
        <v>GUID-BB2DA72C-70B9-44F0-94AB-3CBAF33551A9</v>
      </c>
      <c r="B2919" t="str">
        <f t="shared" si="761"/>
        <v>Milling tab (Parallel rough)</v>
      </c>
      <c r="C2919" t="s">
        <v>67</v>
      </c>
      <c r="E2919" t="s">
        <v>2660</v>
      </c>
    </row>
    <row r="2920" spans="1:5" x14ac:dyDescent="0.25">
      <c r="A2920" t="str">
        <f t="shared" si="760"/>
        <v>GUID-BB2DA72C-70B9-44F0-94AB-3CBAF33551A9</v>
      </c>
      <c r="B2920" t="str">
        <f t="shared" si="761"/>
        <v>Milling tab (Parallel rough)</v>
      </c>
      <c r="C2920" t="s">
        <v>67</v>
      </c>
      <c r="E2920" t="s">
        <v>925</v>
      </c>
    </row>
    <row r="2921" spans="1:5" x14ac:dyDescent="0.25">
      <c r="A2921" s="3" t="s">
        <v>2333</v>
      </c>
      <c r="B2921" t="s">
        <v>2334</v>
      </c>
    </row>
    <row r="2922" spans="1:5" x14ac:dyDescent="0.25">
      <c r="A2922" t="str">
        <f t="shared" ref="A2922:A2924" si="762">A2921</f>
        <v>GUID-C928DC22-D622-4C1D-AC35-2F18FC7B0C97</v>
      </c>
      <c r="B2922" t="str">
        <f t="shared" ref="B2922:B2924" si="763">B2921</f>
        <v>Max ramp distance</v>
      </c>
      <c r="C2922" t="s">
        <v>67</v>
      </c>
      <c r="D2922" t="s">
        <v>2313</v>
      </c>
      <c r="E2922" t="s">
        <v>2015</v>
      </c>
    </row>
    <row r="2923" spans="1:5" x14ac:dyDescent="0.25">
      <c r="A2923" t="str">
        <f t="shared" si="762"/>
        <v>GUID-C928DC22-D622-4C1D-AC35-2F18FC7B0C97</v>
      </c>
      <c r="B2923" t="str">
        <f t="shared" si="763"/>
        <v>Max ramp distance</v>
      </c>
      <c r="C2923" t="s">
        <v>67</v>
      </c>
      <c r="D2923" t="s">
        <v>2335</v>
      </c>
      <c r="E2923" t="s">
        <v>2336</v>
      </c>
    </row>
    <row r="2924" spans="1:5" x14ac:dyDescent="0.25">
      <c r="A2924" t="str">
        <f t="shared" si="762"/>
        <v>GUID-C928DC22-D622-4C1D-AC35-2F18FC7B0C97</v>
      </c>
      <c r="B2924" t="str">
        <f t="shared" si="763"/>
        <v>Max ramp distance</v>
      </c>
      <c r="C2924" t="s">
        <v>67</v>
      </c>
      <c r="D2924" t="s">
        <v>2337</v>
      </c>
      <c r="E2924" t="s">
        <v>2338</v>
      </c>
    </row>
    <row r="2925" spans="1:5" x14ac:dyDescent="0.25">
      <c r="A2925" s="3" t="s">
        <v>2684</v>
      </c>
      <c r="B2925" t="s">
        <v>2685</v>
      </c>
    </row>
    <row r="2926" spans="1:5" x14ac:dyDescent="0.25">
      <c r="A2926" t="str">
        <f>A2925</f>
        <v>GUID-AEFFE2DD-C599-4395-AE18-E2C16BB4AFCA</v>
      </c>
      <c r="B2926" t="str">
        <f>B2925</f>
        <v>Flat surface support</v>
      </c>
      <c r="C2926" t="s">
        <v>67</v>
      </c>
      <c r="D2926" t="s">
        <v>2337</v>
      </c>
      <c r="E2926" t="s">
        <v>2338</v>
      </c>
    </row>
    <row r="2927" spans="1:5" x14ac:dyDescent="0.25">
      <c r="A2927" s="3" t="s">
        <v>2686</v>
      </c>
      <c r="B2927" t="s">
        <v>2687</v>
      </c>
    </row>
    <row r="2928" spans="1:5" x14ac:dyDescent="0.25">
      <c r="A2928" t="str">
        <f t="shared" ref="A2928:A2938" si="764">A2927</f>
        <v>GUID-1A846921-50C7-4ED9-B246-E983F625B7BB</v>
      </c>
      <c r="B2928" t="str">
        <f t="shared" ref="B2928:B2938" si="765">B2927</f>
        <v>Milling tab (Plunge rough)</v>
      </c>
      <c r="C2928" t="s">
        <v>67</v>
      </c>
      <c r="D2928" t="s">
        <v>726</v>
      </c>
      <c r="E2928" t="s">
        <v>727</v>
      </c>
    </row>
    <row r="2929" spans="1:5" x14ac:dyDescent="0.25">
      <c r="A2929" t="str">
        <f t="shared" si="764"/>
        <v>GUID-1A846921-50C7-4ED9-B246-E983F625B7BB</v>
      </c>
      <c r="B2929" t="str">
        <f t="shared" si="765"/>
        <v>Milling tab (Plunge rough)</v>
      </c>
      <c r="C2929" t="s">
        <v>67</v>
      </c>
      <c r="D2929" t="s">
        <v>2475</v>
      </c>
      <c r="E2929" t="s">
        <v>1970</v>
      </c>
    </row>
    <row r="2930" spans="1:5" x14ac:dyDescent="0.25">
      <c r="A2930" t="str">
        <f t="shared" si="764"/>
        <v>GUID-1A846921-50C7-4ED9-B246-E983F625B7BB</v>
      </c>
      <c r="B2930" t="str">
        <f t="shared" si="765"/>
        <v>Milling tab (Plunge rough)</v>
      </c>
      <c r="C2930" t="s">
        <v>67</v>
      </c>
      <c r="D2930" t="s">
        <v>990</v>
      </c>
      <c r="E2930" t="s">
        <v>2654</v>
      </c>
    </row>
    <row r="2931" spans="1:5" x14ac:dyDescent="0.25">
      <c r="A2931" t="str">
        <f t="shared" si="764"/>
        <v>GUID-1A846921-50C7-4ED9-B246-E983F625B7BB</v>
      </c>
      <c r="B2931" t="str">
        <f t="shared" si="765"/>
        <v>Milling tab (Plunge rough)</v>
      </c>
      <c r="C2931" t="s">
        <v>67</v>
      </c>
      <c r="D2931" t="s">
        <v>724</v>
      </c>
      <c r="E2931" t="s">
        <v>725</v>
      </c>
    </row>
    <row r="2932" spans="1:5" x14ac:dyDescent="0.25">
      <c r="A2932" t="str">
        <f t="shared" si="764"/>
        <v>GUID-1A846921-50C7-4ED9-B246-E983F625B7BB</v>
      </c>
      <c r="B2932" t="str">
        <f t="shared" si="765"/>
        <v>Milling tab (Plunge rough)</v>
      </c>
      <c r="C2932" t="s">
        <v>67</v>
      </c>
      <c r="D2932" t="s">
        <v>2002</v>
      </c>
      <c r="E2932" t="s">
        <v>817</v>
      </c>
    </row>
    <row r="2933" spans="1:5" x14ac:dyDescent="0.25">
      <c r="A2933" t="str">
        <f t="shared" si="764"/>
        <v>GUID-1A846921-50C7-4ED9-B246-E983F625B7BB</v>
      </c>
      <c r="B2933" t="str">
        <f t="shared" si="765"/>
        <v>Milling tab (Plunge rough)</v>
      </c>
      <c r="C2933" t="s">
        <v>67</v>
      </c>
      <c r="E2933" t="s">
        <v>2232</v>
      </c>
    </row>
    <row r="2934" spans="1:5" x14ac:dyDescent="0.25">
      <c r="A2934" t="str">
        <f t="shared" si="764"/>
        <v>GUID-1A846921-50C7-4ED9-B246-E983F625B7BB</v>
      </c>
      <c r="B2934" t="str">
        <f t="shared" si="765"/>
        <v>Milling tab (Plunge rough)</v>
      </c>
      <c r="C2934" t="s">
        <v>67</v>
      </c>
      <c r="D2934" t="s">
        <v>990</v>
      </c>
      <c r="E2934" t="s">
        <v>2626</v>
      </c>
    </row>
    <row r="2935" spans="1:5" x14ac:dyDescent="0.25">
      <c r="A2935" t="str">
        <f t="shared" si="764"/>
        <v>GUID-1A846921-50C7-4ED9-B246-E983F625B7BB</v>
      </c>
      <c r="B2935" t="str">
        <f t="shared" si="765"/>
        <v>Milling tab (Plunge rough)</v>
      </c>
      <c r="C2935" t="s">
        <v>67</v>
      </c>
      <c r="D2935" t="e">
        <f>- this is used to determine whether to feed or rapid between toolpaths.</f>
        <v>#NAME?</v>
      </c>
      <c r="E2935" t="s">
        <v>2656</v>
      </c>
    </row>
    <row r="2936" spans="1:5" x14ac:dyDescent="0.25">
      <c r="A2936" t="str">
        <f t="shared" si="764"/>
        <v>GUID-1A846921-50C7-4ED9-B246-E983F625B7BB</v>
      </c>
      <c r="B2936" t="str">
        <f t="shared" si="765"/>
        <v>Milling tab (Plunge rough)</v>
      </c>
      <c r="C2936" t="s">
        <v>67</v>
      </c>
      <c r="D2936" t="s">
        <v>2662</v>
      </c>
      <c r="E2936" t="s">
        <v>2234</v>
      </c>
    </row>
    <row r="2937" spans="1:5" x14ac:dyDescent="0.25">
      <c r="A2937" t="str">
        <f t="shared" si="764"/>
        <v>GUID-1A846921-50C7-4ED9-B246-E983F625B7BB</v>
      </c>
      <c r="B2937" t="str">
        <f t="shared" si="765"/>
        <v>Milling tab (Plunge rough)</v>
      </c>
      <c r="C2937" t="s">
        <v>67</v>
      </c>
      <c r="D2937" t="e">
        <f>- this attribute controls how accurately the toolpath follows the surface. if your part appears faceted, Set the tolerance to a lower value.</f>
        <v>#NAME?</v>
      </c>
      <c r="E2937" t="s">
        <v>2657</v>
      </c>
    </row>
    <row r="2938" spans="1:5" x14ac:dyDescent="0.25">
      <c r="A2938" t="str">
        <f t="shared" si="764"/>
        <v>GUID-1A846921-50C7-4ED9-B246-E983F625B7BB</v>
      </c>
      <c r="B2938" t="str">
        <f t="shared" si="765"/>
        <v>Milling tab (Plunge rough)</v>
      </c>
      <c r="C2938" t="s">
        <v>67</v>
      </c>
      <c r="D2938" t="s">
        <v>946</v>
      </c>
      <c r="E2938" t="s">
        <v>925</v>
      </c>
    </row>
    <row r="2939" spans="1:5" x14ac:dyDescent="0.25">
      <c r="A2939" s="3" t="s">
        <v>2688</v>
      </c>
      <c r="B2939" t="s">
        <v>2689</v>
      </c>
    </row>
    <row r="2940" spans="1:5" x14ac:dyDescent="0.25">
      <c r="A2940" t="str">
        <f t="shared" ref="A2940:A2954" si="766">A2939</f>
        <v>GUID-BABF0208-A774-43E0-A7C5-281BE1A7C79B</v>
      </c>
      <c r="B2940" t="str">
        <f t="shared" ref="B2940:B2954" si="767">B2939</f>
        <v>Milling tab (Parallel finish)</v>
      </c>
      <c r="C2940" t="s">
        <v>67</v>
      </c>
      <c r="D2940" t="s">
        <v>726</v>
      </c>
      <c r="E2940" t="s">
        <v>727</v>
      </c>
    </row>
    <row r="2941" spans="1:5" x14ac:dyDescent="0.25">
      <c r="A2941" t="str">
        <f t="shared" si="766"/>
        <v>GUID-BABF0208-A774-43E0-A7C5-281BE1A7C79B</v>
      </c>
      <c r="B2941" t="str">
        <f t="shared" si="767"/>
        <v>Milling tab (Parallel finish)</v>
      </c>
      <c r="C2941" t="s">
        <v>67</v>
      </c>
      <c r="D2941" t="s">
        <v>2475</v>
      </c>
      <c r="E2941" t="s">
        <v>1970</v>
      </c>
    </row>
    <row r="2942" spans="1:5" x14ac:dyDescent="0.25">
      <c r="A2942" t="str">
        <f t="shared" si="766"/>
        <v>GUID-BABF0208-A774-43E0-A7C5-281BE1A7C79B</v>
      </c>
      <c r="B2942" t="str">
        <f t="shared" si="767"/>
        <v>Milling tab (Parallel finish)</v>
      </c>
      <c r="C2942" t="s">
        <v>67</v>
      </c>
      <c r="D2942" t="s">
        <v>990</v>
      </c>
      <c r="E2942" t="s">
        <v>2654</v>
      </c>
    </row>
    <row r="2943" spans="1:5" x14ac:dyDescent="0.25">
      <c r="A2943" t="str">
        <f t="shared" si="766"/>
        <v>GUID-BABF0208-A774-43E0-A7C5-281BE1A7C79B</v>
      </c>
      <c r="B2943" t="str">
        <f t="shared" si="767"/>
        <v>Milling tab (Parallel finish)</v>
      </c>
      <c r="C2943" t="s">
        <v>67</v>
      </c>
      <c r="D2943" t="s">
        <v>724</v>
      </c>
      <c r="E2943" t="s">
        <v>725</v>
      </c>
    </row>
    <row r="2944" spans="1:5" x14ac:dyDescent="0.25">
      <c r="A2944" t="str">
        <f t="shared" si="766"/>
        <v>GUID-BABF0208-A774-43E0-A7C5-281BE1A7C79B</v>
      </c>
      <c r="B2944" t="str">
        <f t="shared" si="767"/>
        <v>Milling tab (Parallel finish)</v>
      </c>
      <c r="C2944" t="s">
        <v>67</v>
      </c>
      <c r="D2944" t="s">
        <v>2002</v>
      </c>
      <c r="E2944" t="s">
        <v>817</v>
      </c>
    </row>
    <row r="2945" spans="1:5" x14ac:dyDescent="0.25">
      <c r="A2945" t="str">
        <f t="shared" si="766"/>
        <v>GUID-BABF0208-A774-43E0-A7C5-281BE1A7C79B</v>
      </c>
      <c r="B2945" t="str">
        <f t="shared" si="767"/>
        <v>Milling tab (Parallel finish)</v>
      </c>
      <c r="C2945" t="s">
        <v>67</v>
      </c>
      <c r="D2945" t="s">
        <v>2690</v>
      </c>
      <c r="E2945" t="s">
        <v>2691</v>
      </c>
    </row>
    <row r="2946" spans="1:5" x14ac:dyDescent="0.25">
      <c r="A2946" t="str">
        <f t="shared" si="766"/>
        <v>GUID-BABF0208-A774-43E0-A7C5-281BE1A7C79B</v>
      </c>
      <c r="B2946" t="str">
        <f t="shared" si="767"/>
        <v>Milling tab (Parallel finish)</v>
      </c>
      <c r="C2946" t="s">
        <v>67</v>
      </c>
      <c r="D2946" t="s">
        <v>2692</v>
      </c>
      <c r="E2946" t="s">
        <v>908</v>
      </c>
    </row>
    <row r="2947" spans="1:5" x14ac:dyDescent="0.25">
      <c r="A2947" t="str">
        <f t="shared" si="766"/>
        <v>GUID-BABF0208-A774-43E0-A7C5-281BE1A7C79B</v>
      </c>
      <c r="B2947" t="str">
        <f t="shared" si="767"/>
        <v>Milling tab (Parallel finish)</v>
      </c>
      <c r="C2947" t="s">
        <v>67</v>
      </c>
      <c r="D2947" t="s">
        <v>990</v>
      </c>
      <c r="E2947" t="s">
        <v>2259</v>
      </c>
    </row>
    <row r="2948" spans="1:5" x14ac:dyDescent="0.25">
      <c r="A2948" t="str">
        <f t="shared" si="766"/>
        <v>GUID-BABF0208-A774-43E0-A7C5-281BE1A7C79B</v>
      </c>
      <c r="B2948" t="str">
        <f t="shared" si="767"/>
        <v>Milling tab (Parallel finish)</v>
      </c>
      <c r="C2948" t="s">
        <v>67</v>
      </c>
      <c r="E2948" t="s">
        <v>2232</v>
      </c>
    </row>
    <row r="2949" spans="1:5" x14ac:dyDescent="0.25">
      <c r="A2949" t="str">
        <f t="shared" si="766"/>
        <v>GUID-BABF0208-A774-43E0-A7C5-281BE1A7C79B</v>
      </c>
      <c r="B2949" t="str">
        <f t="shared" si="767"/>
        <v>Milling tab (Parallel finish)</v>
      </c>
      <c r="C2949" t="s">
        <v>67</v>
      </c>
      <c r="D2949" t="s">
        <v>990</v>
      </c>
      <c r="E2949" t="s">
        <v>2626</v>
      </c>
    </row>
    <row r="2950" spans="1:5" x14ac:dyDescent="0.25">
      <c r="A2950" t="str">
        <f t="shared" si="766"/>
        <v>GUID-BABF0208-A774-43E0-A7C5-281BE1A7C79B</v>
      </c>
      <c r="B2950" t="str">
        <f t="shared" si="767"/>
        <v>Milling tab (Parallel finish)</v>
      </c>
      <c r="C2950" t="s">
        <v>67</v>
      </c>
      <c r="D2950" t="e">
        <f>- this is used to determine whether to feed or rapid between toolpaths.</f>
        <v>#NAME?</v>
      </c>
      <c r="E2950" t="s">
        <v>2656</v>
      </c>
    </row>
    <row r="2951" spans="1:5" x14ac:dyDescent="0.25">
      <c r="A2951" t="str">
        <f t="shared" si="766"/>
        <v>GUID-BABF0208-A774-43E0-A7C5-281BE1A7C79B</v>
      </c>
      <c r="B2951" t="str">
        <f t="shared" si="767"/>
        <v>Milling tab (Parallel finish)</v>
      </c>
      <c r="C2951" t="s">
        <v>67</v>
      </c>
      <c r="D2951" t="s">
        <v>2662</v>
      </c>
      <c r="E2951" t="s">
        <v>2234</v>
      </c>
    </row>
    <row r="2952" spans="1:5" x14ac:dyDescent="0.25">
      <c r="A2952" t="str">
        <f t="shared" si="766"/>
        <v>GUID-BABF0208-A774-43E0-A7C5-281BE1A7C79B</v>
      </c>
      <c r="B2952" t="str">
        <f t="shared" si="767"/>
        <v>Milling tab (Parallel finish)</v>
      </c>
      <c r="C2952" t="s">
        <v>67</v>
      </c>
      <c r="D2952" t="e">
        <f>- this attribute controls how accurately the toolpath follows the surface. if your part appears faceted, Set the tolerance to a lower value.</f>
        <v>#NAME?</v>
      </c>
      <c r="E2952" t="s">
        <v>2657</v>
      </c>
    </row>
    <row r="2953" spans="1:5" x14ac:dyDescent="0.25">
      <c r="A2953" t="str">
        <f t="shared" si="766"/>
        <v>GUID-BABF0208-A774-43E0-A7C5-281BE1A7C79B</v>
      </c>
      <c r="B2953" t="str">
        <f t="shared" si="767"/>
        <v>Milling tab (Parallel finish)</v>
      </c>
      <c r="C2953" t="s">
        <v>67</v>
      </c>
      <c r="D2953" t="s">
        <v>946</v>
      </c>
      <c r="E2953" t="s">
        <v>2691</v>
      </c>
    </row>
    <row r="2954" spans="1:5" x14ac:dyDescent="0.25">
      <c r="A2954" t="str">
        <f t="shared" si="766"/>
        <v>GUID-BABF0208-A774-43E0-A7C5-281BE1A7C79B</v>
      </c>
      <c r="B2954" t="str">
        <f t="shared" si="767"/>
        <v>Milling tab (Parallel finish)</v>
      </c>
      <c r="C2954" t="s">
        <v>67</v>
      </c>
      <c r="E2954" t="s">
        <v>925</v>
      </c>
    </row>
    <row r="2955" spans="1:5" x14ac:dyDescent="0.25">
      <c r="A2955" s="3" t="s">
        <v>2693</v>
      </c>
      <c r="B2955" t="s">
        <v>2694</v>
      </c>
    </row>
    <row r="2956" spans="1:5" x14ac:dyDescent="0.25">
      <c r="A2956" t="str">
        <f t="shared" ref="A2956:A2957" si="768">A2955</f>
        <v>GUID-02501D9C-5F5C-434E-86D3-C348D7DCD75F</v>
      </c>
      <c r="B2956" t="str">
        <f t="shared" ref="B2956:B2957" si="769">B2955</f>
        <v>Leave allowance</v>
      </c>
      <c r="C2956" t="s">
        <v>67</v>
      </c>
      <c r="D2956" t="s">
        <v>2689</v>
      </c>
      <c r="E2956" t="s">
        <v>2640</v>
      </c>
    </row>
    <row r="2957" spans="1:5" x14ac:dyDescent="0.25">
      <c r="A2957" t="str">
        <f t="shared" si="768"/>
        <v>GUID-02501D9C-5F5C-434E-86D3-C348D7DCD75F</v>
      </c>
      <c r="B2957" t="str">
        <f t="shared" si="769"/>
        <v>Leave allowance</v>
      </c>
      <c r="C2957" t="s">
        <v>67</v>
      </c>
      <c r="D2957" t="s">
        <v>2695</v>
      </c>
      <c r="E2957" t="s">
        <v>2650</v>
      </c>
    </row>
    <row r="2958" spans="1:5" x14ac:dyDescent="0.25">
      <c r="A2958" s="3" t="s">
        <v>2696</v>
      </c>
      <c r="B2958" t="s">
        <v>2669</v>
      </c>
    </row>
    <row r="2959" spans="1:5" x14ac:dyDescent="0.25">
      <c r="A2959" t="str">
        <f t="shared" ref="A2959:A2984" si="770">A2958</f>
        <v>GUID-C45C9F4C-3090-41E3-BE51-7EE19A896D28</v>
      </c>
      <c r="B2959" t="str">
        <f t="shared" ref="B2959:B2984" si="771">B2958</f>
        <v>Milling tab (Z-level finish)</v>
      </c>
      <c r="C2959" t="s">
        <v>67</v>
      </c>
      <c r="D2959" t="s">
        <v>726</v>
      </c>
      <c r="E2959" t="s">
        <v>727</v>
      </c>
    </row>
    <row r="2960" spans="1:5" x14ac:dyDescent="0.25">
      <c r="A2960" t="str">
        <f t="shared" si="770"/>
        <v>GUID-C45C9F4C-3090-41E3-BE51-7EE19A896D28</v>
      </c>
      <c r="B2960" t="str">
        <f t="shared" si="771"/>
        <v>Milling tab (Z-level finish)</v>
      </c>
      <c r="C2960" t="s">
        <v>67</v>
      </c>
      <c r="D2960" t="s">
        <v>2475</v>
      </c>
      <c r="E2960" t="s">
        <v>1970</v>
      </c>
    </row>
    <row r="2961" spans="1:5" x14ac:dyDescent="0.25">
      <c r="A2961" t="str">
        <f t="shared" si="770"/>
        <v>GUID-C45C9F4C-3090-41E3-BE51-7EE19A896D28</v>
      </c>
      <c r="B2961" t="str">
        <f t="shared" si="771"/>
        <v>Milling tab (Z-level finish)</v>
      </c>
      <c r="C2961" t="s">
        <v>67</v>
      </c>
      <c r="D2961" t="s">
        <v>2697</v>
      </c>
      <c r="E2961" t="s">
        <v>2698</v>
      </c>
    </row>
    <row r="2962" spans="1:5" x14ac:dyDescent="0.25">
      <c r="A2962" t="str">
        <f t="shared" si="770"/>
        <v>GUID-C45C9F4C-3090-41E3-BE51-7EE19A896D28</v>
      </c>
      <c r="B2962" t="str">
        <f t="shared" si="771"/>
        <v>Milling tab (Z-level finish)</v>
      </c>
      <c r="C2962" t="s">
        <v>67</v>
      </c>
      <c r="D2962" t="e">
        <f>- this setting avoids sharp changes in direction by inserting an arc. to Enable It, Enter a percentage of the tool diameter to use for the arc radius.</f>
        <v>#NAME?</v>
      </c>
      <c r="E2962" t="s">
        <v>2659</v>
      </c>
    </row>
    <row r="2963" spans="1:5" x14ac:dyDescent="0.25">
      <c r="A2963" t="str">
        <f t="shared" si="770"/>
        <v>GUID-C45C9F4C-3090-41E3-BE51-7EE19A896D28</v>
      </c>
      <c r="B2963" t="str">
        <f t="shared" si="771"/>
        <v>Milling tab (Z-level finish)</v>
      </c>
      <c r="C2963" t="s">
        <v>67</v>
      </c>
      <c r="D2963" t="s">
        <v>990</v>
      </c>
      <c r="E2963" t="s">
        <v>2654</v>
      </c>
    </row>
    <row r="2964" spans="1:5" x14ac:dyDescent="0.25">
      <c r="A2964" t="str">
        <f t="shared" si="770"/>
        <v>GUID-C45C9F4C-3090-41E3-BE51-7EE19A896D28</v>
      </c>
      <c r="B2964" t="str">
        <f t="shared" si="771"/>
        <v>Milling tab (Z-level finish)</v>
      </c>
      <c r="C2964" t="s">
        <v>67</v>
      </c>
      <c r="D2964" t="e">
        <f>- this inserts a final profile pass exactly at the base of a flat pocket.</f>
        <v>#NAME?</v>
      </c>
      <c r="E2964" t="s">
        <v>2699</v>
      </c>
    </row>
    <row r="2965" spans="1:5" x14ac:dyDescent="0.25">
      <c r="A2965" t="str">
        <f t="shared" si="770"/>
        <v>GUID-C45C9F4C-3090-41E3-BE51-7EE19A896D28</v>
      </c>
      <c r="B2965" t="str">
        <f t="shared" si="771"/>
        <v>Milling tab (Z-level finish)</v>
      </c>
      <c r="C2965" t="s">
        <v>67</v>
      </c>
      <c r="D2965" t="s">
        <v>724</v>
      </c>
      <c r="E2965" t="s">
        <v>725</v>
      </c>
    </row>
    <row r="2966" spans="1:5" x14ac:dyDescent="0.25">
      <c r="A2966" t="str">
        <f t="shared" si="770"/>
        <v>GUID-C45C9F4C-3090-41E3-BE51-7EE19A896D28</v>
      </c>
      <c r="B2966" t="str">
        <f t="shared" si="771"/>
        <v>Milling tab (Z-level finish)</v>
      </c>
      <c r="C2966" t="s">
        <v>67</v>
      </c>
      <c r="D2966" t="s">
        <v>2002</v>
      </c>
      <c r="E2966" t="s">
        <v>817</v>
      </c>
    </row>
    <row r="2967" spans="1:5" x14ac:dyDescent="0.25">
      <c r="A2967" t="str">
        <f t="shared" si="770"/>
        <v>GUID-C45C9F4C-3090-41E3-BE51-7EE19A896D28</v>
      </c>
      <c r="B2967" t="str">
        <f t="shared" si="771"/>
        <v>Milling tab (Z-level finish)</v>
      </c>
      <c r="C2967" t="s">
        <v>67</v>
      </c>
      <c r="D2967" t="e">
        <f>- Enter the minimum distance, as a percentage of the tool diameter, that the tool can use a rapid Move for. moves smaller than this distance use a feed move.</f>
        <v>#NAME?</v>
      </c>
      <c r="E2967" t="s">
        <v>2655</v>
      </c>
    </row>
    <row r="2968" spans="1:5" x14ac:dyDescent="0.25">
      <c r="A2968" t="str">
        <f t="shared" si="770"/>
        <v>GUID-C45C9F4C-3090-41E3-BE51-7EE19A896D28</v>
      </c>
      <c r="B2968" t="str">
        <f t="shared" si="771"/>
        <v>Milling tab (Z-level finish)</v>
      </c>
      <c r="C2968" t="s">
        <v>67</v>
      </c>
      <c r="D2968" t="s">
        <v>990</v>
      </c>
      <c r="E2968" t="s">
        <v>2259</v>
      </c>
    </row>
    <row r="2969" spans="1:5" x14ac:dyDescent="0.25">
      <c r="A2969" t="str">
        <f t="shared" si="770"/>
        <v>GUID-C45C9F4C-3090-41E3-BE51-7EE19A896D28</v>
      </c>
      <c r="B2969" t="str">
        <f t="shared" si="771"/>
        <v>Milling tab (Z-level finish)</v>
      </c>
      <c r="C2969" t="s">
        <v>67</v>
      </c>
      <c r="E2969" t="s">
        <v>2232</v>
      </c>
    </row>
    <row r="2970" spans="1:5" x14ac:dyDescent="0.25">
      <c r="A2970" t="str">
        <f t="shared" si="770"/>
        <v>GUID-C45C9F4C-3090-41E3-BE51-7EE19A896D28</v>
      </c>
      <c r="B2970" t="str">
        <f t="shared" si="771"/>
        <v>Milling tab (Z-level finish)</v>
      </c>
      <c r="C2970" t="s">
        <v>67</v>
      </c>
      <c r="D2970" t="e">
        <f>- Enable this option to create a depth-first strategy. Wi</f>
        <v>#NAME?</v>
      </c>
      <c r="E2970" t="s">
        <v>2661</v>
      </c>
    </row>
    <row r="2971" spans="1:5" x14ac:dyDescent="0.25">
      <c r="A2971" t="str">
        <f t="shared" si="770"/>
        <v>GUID-C45C9F4C-3090-41E3-BE51-7EE19A896D28</v>
      </c>
      <c r="B2971" t="str">
        <f t="shared" si="771"/>
        <v>Milling tab (Z-level finish)</v>
      </c>
      <c r="C2971" t="s">
        <v>67</v>
      </c>
      <c r="D2971" t="s">
        <v>990</v>
      </c>
      <c r="E2971" t="s">
        <v>2626</v>
      </c>
    </row>
    <row r="2972" spans="1:5" x14ac:dyDescent="0.25">
      <c r="A2972" t="str">
        <f t="shared" si="770"/>
        <v>GUID-C45C9F4C-3090-41E3-BE51-7EE19A896D28</v>
      </c>
      <c r="B2972" t="str">
        <f t="shared" si="771"/>
        <v>Milling tab (Z-level finish)</v>
      </c>
      <c r="C2972" t="s">
        <v>67</v>
      </c>
      <c r="E2972" t="s">
        <v>2700</v>
      </c>
    </row>
    <row r="2973" spans="1:5" x14ac:dyDescent="0.25">
      <c r="A2973" t="str">
        <f t="shared" si="770"/>
        <v>GUID-C45C9F4C-3090-41E3-BE51-7EE19A896D28</v>
      </c>
      <c r="B2973" t="str">
        <f t="shared" si="771"/>
        <v>Milling tab (Z-level finish)</v>
      </c>
      <c r="C2973" t="s">
        <v>67</v>
      </c>
      <c r="E2973" t="s">
        <v>2701</v>
      </c>
    </row>
    <row r="2974" spans="1:5" x14ac:dyDescent="0.25">
      <c r="A2974" t="str">
        <f t="shared" si="770"/>
        <v>GUID-C45C9F4C-3090-41E3-BE51-7EE19A896D28</v>
      </c>
      <c r="B2974" t="str">
        <f t="shared" si="771"/>
        <v>Milling tab (Z-level finish)</v>
      </c>
      <c r="C2974" t="s">
        <v>67</v>
      </c>
      <c r="D2974" t="e">
        <f ca="1">- override the default start point(s) of a toolpath by entering the name of a curve that, when projected, intersects the toolpath at the point you want. you can use a curve with multiple segments to Set multiple start points for a toolpath, and alternating segments are used to Set the start points.</f>
        <v>#NAME?</v>
      </c>
      <c r="E2974" t="s">
        <v>2323</v>
      </c>
    </row>
    <row r="2975" spans="1:5" x14ac:dyDescent="0.25">
      <c r="A2975" t="str">
        <f t="shared" si="770"/>
        <v>GUID-C45C9F4C-3090-41E3-BE51-7EE19A896D28</v>
      </c>
      <c r="B2975" t="str">
        <f t="shared" si="771"/>
        <v>Milling tab (Z-level finish)</v>
      </c>
      <c r="C2975" t="s">
        <v>67</v>
      </c>
      <c r="D2975" t="e">
        <f>- this is used to determine whether to feed or rapid between toolpaths.</f>
        <v>#NAME?</v>
      </c>
      <c r="E2975" t="s">
        <v>2656</v>
      </c>
    </row>
    <row r="2976" spans="1:5" x14ac:dyDescent="0.25">
      <c r="A2976" t="str">
        <f t="shared" si="770"/>
        <v>GUID-C45C9F4C-3090-41E3-BE51-7EE19A896D28</v>
      </c>
      <c r="B2976" t="str">
        <f t="shared" si="771"/>
        <v>Milling tab (Z-level finish)</v>
      </c>
      <c r="C2976" t="s">
        <v>67</v>
      </c>
      <c r="D2976" t="s">
        <v>2662</v>
      </c>
      <c r="E2976" t="s">
        <v>2234</v>
      </c>
    </row>
    <row r="2977" spans="1:5" x14ac:dyDescent="0.25">
      <c r="A2977" t="str">
        <f t="shared" si="770"/>
        <v>GUID-C45C9F4C-3090-41E3-BE51-7EE19A896D28</v>
      </c>
      <c r="B2977" t="str">
        <f t="shared" si="771"/>
        <v>Milling tab (Z-level finish)</v>
      </c>
      <c r="C2977" t="s">
        <v>67</v>
      </c>
      <c r="D2977" t="e">
        <f>- this attribute controls how accurately the toolpath follows the surface. if your part appears faceted, Set the tolerance to a lower value.</f>
        <v>#NAME?</v>
      </c>
      <c r="E2977" t="s">
        <v>2657</v>
      </c>
    </row>
    <row r="2978" spans="1:5" x14ac:dyDescent="0.25">
      <c r="A2978" t="str">
        <f t="shared" si="770"/>
        <v>GUID-C45C9F4C-3090-41E3-BE51-7EE19A896D28</v>
      </c>
      <c r="B2978" t="str">
        <f t="shared" si="771"/>
        <v>Milling tab (Z-level finish)</v>
      </c>
      <c r="C2978" t="s">
        <v>67</v>
      </c>
      <c r="D2978" t="s">
        <v>946</v>
      </c>
      <c r="E2978" t="s">
        <v>2698</v>
      </c>
    </row>
    <row r="2979" spans="1:5" x14ac:dyDescent="0.25">
      <c r="A2979" t="str">
        <f t="shared" si="770"/>
        <v>GUID-C45C9F4C-3090-41E3-BE51-7EE19A896D28</v>
      </c>
      <c r="B2979" t="str">
        <f t="shared" si="771"/>
        <v>Milling tab (Z-level finish)</v>
      </c>
      <c r="C2979" t="s">
        <v>67</v>
      </c>
      <c r="E2979" t="s">
        <v>2659</v>
      </c>
    </row>
    <row r="2980" spans="1:5" x14ac:dyDescent="0.25">
      <c r="A2980" t="str">
        <f t="shared" si="770"/>
        <v>GUID-C45C9F4C-3090-41E3-BE51-7EE19A896D28</v>
      </c>
      <c r="B2980" t="str">
        <f t="shared" si="771"/>
        <v>Milling tab (Z-level finish)</v>
      </c>
      <c r="C2980" t="s">
        <v>67</v>
      </c>
      <c r="E2980" t="s">
        <v>2661</v>
      </c>
    </row>
    <row r="2981" spans="1:5" x14ac:dyDescent="0.25">
      <c r="A2981" t="str">
        <f t="shared" si="770"/>
        <v>GUID-C45C9F4C-3090-41E3-BE51-7EE19A896D28</v>
      </c>
      <c r="B2981" t="str">
        <f t="shared" si="771"/>
        <v>Milling tab (Z-level finish)</v>
      </c>
      <c r="C2981" t="s">
        <v>67</v>
      </c>
      <c r="E2981" t="s">
        <v>2699</v>
      </c>
    </row>
    <row r="2982" spans="1:5" x14ac:dyDescent="0.25">
      <c r="A2982" t="str">
        <f t="shared" si="770"/>
        <v>GUID-C45C9F4C-3090-41E3-BE51-7EE19A896D28</v>
      </c>
      <c r="B2982" t="str">
        <f t="shared" si="771"/>
        <v>Milling tab (Z-level finish)</v>
      </c>
      <c r="C2982" t="s">
        <v>67</v>
      </c>
      <c r="E2982" t="s">
        <v>2701</v>
      </c>
    </row>
    <row r="2983" spans="1:5" x14ac:dyDescent="0.25">
      <c r="A2983" t="str">
        <f t="shared" si="770"/>
        <v>GUID-C45C9F4C-3090-41E3-BE51-7EE19A896D28</v>
      </c>
      <c r="B2983" t="str">
        <f t="shared" si="771"/>
        <v>Milling tab (Z-level finish)</v>
      </c>
      <c r="C2983" t="s">
        <v>67</v>
      </c>
      <c r="E2983" t="s">
        <v>2700</v>
      </c>
    </row>
    <row r="2984" spans="1:5" x14ac:dyDescent="0.25">
      <c r="A2984" t="str">
        <f t="shared" si="770"/>
        <v>GUID-C45C9F4C-3090-41E3-BE51-7EE19A896D28</v>
      </c>
      <c r="B2984" t="str">
        <f t="shared" si="771"/>
        <v>Milling tab (Z-level finish)</v>
      </c>
      <c r="C2984" t="s">
        <v>67</v>
      </c>
      <c r="E2984" t="s">
        <v>925</v>
      </c>
    </row>
    <row r="2985" spans="1:5" x14ac:dyDescent="0.25">
      <c r="A2985" s="3" t="s">
        <v>2702</v>
      </c>
      <c r="B2985" t="s">
        <v>2703</v>
      </c>
    </row>
    <row r="2986" spans="1:5" x14ac:dyDescent="0.25">
      <c r="A2986" t="str">
        <f t="shared" ref="A2986:A2987" si="772">A2985</f>
        <v>GUID-273AAB0B-FBB6-4FA0-B5A7-386E15EAA069</v>
      </c>
      <c r="B2986" t="str">
        <f t="shared" ref="B2986:B2987" si="773">B2985</f>
        <v>Corner correction</v>
      </c>
      <c r="C2986" t="s">
        <v>67</v>
      </c>
      <c r="D2986" t="s">
        <v>2669</v>
      </c>
      <c r="E2986" t="s">
        <v>2507</v>
      </c>
    </row>
    <row r="2987" spans="1:5" x14ac:dyDescent="0.25">
      <c r="A2987" t="str">
        <f t="shared" si="772"/>
        <v>GUID-273AAB0B-FBB6-4FA0-B5A7-386E15EAA069</v>
      </c>
      <c r="B2987" t="str">
        <f t="shared" si="773"/>
        <v>Corner correction</v>
      </c>
      <c r="C2987" t="s">
        <v>67</v>
      </c>
      <c r="D2987" t="s">
        <v>2670</v>
      </c>
      <c r="E2987" t="s">
        <v>2671</v>
      </c>
    </row>
    <row r="2988" spans="1:5" x14ac:dyDescent="0.25">
      <c r="A2988" s="3" t="s">
        <v>2667</v>
      </c>
      <c r="B2988" t="s">
        <v>2668</v>
      </c>
    </row>
    <row r="2989" spans="1:5" x14ac:dyDescent="0.25">
      <c r="A2989" t="str">
        <f t="shared" ref="A2989:A2992" si="774">A2988</f>
        <v>GUID-73A54E11-8C60-4BBB-B190-C662309E3835</v>
      </c>
      <c r="B2989" t="str">
        <f t="shared" ref="B2989:B2992" si="775">B2988</f>
        <v>Corner radius %</v>
      </c>
      <c r="C2989" t="s">
        <v>67</v>
      </c>
      <c r="D2989" t="s">
        <v>2335</v>
      </c>
      <c r="E2989" t="s">
        <v>2336</v>
      </c>
    </row>
    <row r="2990" spans="1:5" x14ac:dyDescent="0.25">
      <c r="A2990" t="str">
        <f t="shared" si="774"/>
        <v>GUID-73A54E11-8C60-4BBB-B190-C662309E3835</v>
      </c>
      <c r="B2990" t="str">
        <f t="shared" si="775"/>
        <v>Corner radius %</v>
      </c>
      <c r="C2990" t="s">
        <v>67</v>
      </c>
      <c r="D2990" t="s">
        <v>2669</v>
      </c>
      <c r="E2990" t="s">
        <v>2507</v>
      </c>
    </row>
    <row r="2991" spans="1:5" x14ac:dyDescent="0.25">
      <c r="A2991" t="str">
        <f t="shared" si="774"/>
        <v>GUID-73A54E11-8C60-4BBB-B190-C662309E3835</v>
      </c>
      <c r="B2991" t="str">
        <f t="shared" si="775"/>
        <v>Corner radius %</v>
      </c>
      <c r="C2991" t="s">
        <v>67</v>
      </c>
      <c r="D2991" t="s">
        <v>2670</v>
      </c>
      <c r="E2991" t="s">
        <v>2671</v>
      </c>
    </row>
    <row r="2992" spans="1:5" x14ac:dyDescent="0.25">
      <c r="A2992" t="str">
        <f t="shared" si="774"/>
        <v>GUID-73A54E11-8C60-4BBB-B190-C662309E3835</v>
      </c>
      <c r="B2992" t="str">
        <f t="shared" si="775"/>
        <v>Corner radius %</v>
      </c>
      <c r="C2992" t="s">
        <v>67</v>
      </c>
      <c r="D2992" t="s">
        <v>2672</v>
      </c>
      <c r="E2992" t="s">
        <v>2651</v>
      </c>
    </row>
    <row r="2993" spans="1:5" x14ac:dyDescent="0.25">
      <c r="A2993" s="3" t="s">
        <v>2673</v>
      </c>
      <c r="B2993" t="s">
        <v>2674</v>
      </c>
    </row>
    <row r="2994" spans="1:5" x14ac:dyDescent="0.25">
      <c r="A2994" t="str">
        <f t="shared" ref="A2994:A2997" si="776">A2993</f>
        <v>GUID-DC27418B-CB98-4780-8CA0-C9BE960E6DE7</v>
      </c>
      <c r="B2994" t="str">
        <f t="shared" ref="B2994:B2997" si="777">B2993</f>
        <v>Reorder for Z-level ops</v>
      </c>
      <c r="C2994" t="s">
        <v>67</v>
      </c>
      <c r="D2994" t="s">
        <v>2335</v>
      </c>
      <c r="E2994" t="s">
        <v>2336</v>
      </c>
    </row>
    <row r="2995" spans="1:5" x14ac:dyDescent="0.25">
      <c r="A2995" t="str">
        <f t="shared" si="776"/>
        <v>GUID-DC27418B-CB98-4780-8CA0-C9BE960E6DE7</v>
      </c>
      <c r="B2995" t="str">
        <f t="shared" si="777"/>
        <v>Reorder for Z-level ops</v>
      </c>
      <c r="C2995" t="s">
        <v>67</v>
      </c>
      <c r="D2995" t="s">
        <v>2669</v>
      </c>
      <c r="E2995" t="s">
        <v>2507</v>
      </c>
    </row>
    <row r="2996" spans="1:5" x14ac:dyDescent="0.25">
      <c r="A2996" t="str">
        <f t="shared" si="776"/>
        <v>GUID-DC27418B-CB98-4780-8CA0-C9BE960E6DE7</v>
      </c>
      <c r="B2996" t="str">
        <f t="shared" si="777"/>
        <v>Reorder for Z-level ops</v>
      </c>
      <c r="C2996" t="s">
        <v>67</v>
      </c>
      <c r="D2996" t="s">
        <v>2675</v>
      </c>
      <c r="E2996" t="s">
        <v>2642</v>
      </c>
    </row>
    <row r="2997" spans="1:5" x14ac:dyDescent="0.25">
      <c r="A2997" t="str">
        <f t="shared" si="776"/>
        <v>GUID-DC27418B-CB98-4780-8CA0-C9BE960E6DE7</v>
      </c>
      <c r="B2997" t="str">
        <f t="shared" si="777"/>
        <v>Reorder for Z-level ops</v>
      </c>
      <c r="C2997" t="s">
        <v>67</v>
      </c>
      <c r="D2997" t="s">
        <v>2670</v>
      </c>
      <c r="E2997" t="s">
        <v>2671</v>
      </c>
    </row>
    <row r="2998" spans="1:5" x14ac:dyDescent="0.25">
      <c r="A2998" s="3" t="s">
        <v>2704</v>
      </c>
      <c r="B2998" t="s">
        <v>2705</v>
      </c>
    </row>
    <row r="2999" spans="1:5" x14ac:dyDescent="0.25">
      <c r="A2999" t="str">
        <f t="shared" ref="A2999:A3000" si="778">A2998</f>
        <v>GUID-BEDDC4D0-DE5A-4A50-8465-1E02AB98D588</v>
      </c>
      <c r="B2999" t="str">
        <f t="shared" ref="B2999:B3000" si="779">B2998</f>
        <v>Flat surface support examples</v>
      </c>
      <c r="C2999" t="s">
        <v>67</v>
      </c>
      <c r="D2999" t="s">
        <v>2669</v>
      </c>
      <c r="E2999" t="s">
        <v>2507</v>
      </c>
    </row>
    <row r="3000" spans="1:5" x14ac:dyDescent="0.25">
      <c r="A3000" t="str">
        <f t="shared" si="778"/>
        <v>GUID-BEDDC4D0-DE5A-4A50-8465-1E02AB98D588</v>
      </c>
      <c r="B3000" t="str">
        <f t="shared" si="779"/>
        <v>Flat surface support examples</v>
      </c>
      <c r="C3000" t="s">
        <v>67</v>
      </c>
      <c r="D3000" t="s">
        <v>2670</v>
      </c>
      <c r="E3000" t="s">
        <v>2671</v>
      </c>
    </row>
    <row r="3001" spans="1:5" x14ac:dyDescent="0.25">
      <c r="A3001" s="3" t="s">
        <v>2706</v>
      </c>
      <c r="B3001" t="s">
        <v>2707</v>
      </c>
    </row>
    <row r="3002" spans="1:5" x14ac:dyDescent="0.25">
      <c r="A3002" t="str">
        <f t="shared" ref="A3002:A3005" si="780">A3001</f>
        <v>GUID-D7EAE934-0DEE-499D-B075-99ABB9B04B8C</v>
      </c>
      <c r="B3002" t="str">
        <f t="shared" ref="B3002:B3005" si="781">B3001</f>
        <v>Scallop height</v>
      </c>
      <c r="C3002" t="s">
        <v>67</v>
      </c>
      <c r="D3002" t="s">
        <v>2669</v>
      </c>
      <c r="E3002" t="s">
        <v>2507</v>
      </c>
    </row>
    <row r="3003" spans="1:5" x14ac:dyDescent="0.25">
      <c r="A3003" t="str">
        <f t="shared" si="780"/>
        <v>GUID-D7EAE934-0DEE-499D-B075-99ABB9B04B8C</v>
      </c>
      <c r="B3003" t="str">
        <f t="shared" si="781"/>
        <v>Scallop height</v>
      </c>
      <c r="C3003" t="s">
        <v>67</v>
      </c>
      <c r="D3003" t="s">
        <v>2670</v>
      </c>
      <c r="E3003" t="s">
        <v>2671</v>
      </c>
    </row>
    <row r="3004" spans="1:5" x14ac:dyDescent="0.25">
      <c r="A3004" t="str">
        <f t="shared" si="780"/>
        <v>GUID-D7EAE934-0DEE-499D-B075-99ABB9B04B8C</v>
      </c>
      <c r="B3004" t="str">
        <f t="shared" si="781"/>
        <v>Scallop height</v>
      </c>
      <c r="C3004" t="s">
        <v>67</v>
      </c>
      <c r="D3004" t="s">
        <v>2708</v>
      </c>
      <c r="E3004" t="s">
        <v>2648</v>
      </c>
    </row>
    <row r="3005" spans="1:5" x14ac:dyDescent="0.25">
      <c r="A3005" t="str">
        <f t="shared" si="780"/>
        <v>GUID-D7EAE934-0DEE-499D-B075-99ABB9B04B8C</v>
      </c>
      <c r="B3005" t="str">
        <f t="shared" si="781"/>
        <v>Scallop height</v>
      </c>
      <c r="C3005" t="s">
        <v>67</v>
      </c>
      <c r="D3005" t="s">
        <v>2709</v>
      </c>
      <c r="E3005" t="s">
        <v>2653</v>
      </c>
    </row>
    <row r="3006" spans="1:5" x14ac:dyDescent="0.25">
      <c r="A3006" s="3" t="s">
        <v>2710</v>
      </c>
      <c r="B3006" t="s">
        <v>2711</v>
      </c>
    </row>
    <row r="3007" spans="1:5" x14ac:dyDescent="0.25">
      <c r="A3007" t="str">
        <f t="shared" ref="A3007:A3009" si="782">A3006</f>
        <v>GUID-3ED879DE-F10A-4477-8F8E-BC47F9FA65B7</v>
      </c>
      <c r="B3007" t="str">
        <f t="shared" ref="B3007:B3009" si="783">B3006</f>
        <v>Scallop stepover</v>
      </c>
      <c r="C3007" t="s">
        <v>67</v>
      </c>
      <c r="D3007" t="s">
        <v>2669</v>
      </c>
      <c r="E3007" t="s">
        <v>2507</v>
      </c>
    </row>
    <row r="3008" spans="1:5" x14ac:dyDescent="0.25">
      <c r="A3008" t="str">
        <f t="shared" si="782"/>
        <v>GUID-3ED879DE-F10A-4477-8F8E-BC47F9FA65B7</v>
      </c>
      <c r="B3008" t="str">
        <f t="shared" si="783"/>
        <v>Scallop stepover</v>
      </c>
      <c r="C3008" t="s">
        <v>67</v>
      </c>
      <c r="D3008" t="s">
        <v>2670</v>
      </c>
      <c r="E3008" t="s">
        <v>2671</v>
      </c>
    </row>
    <row r="3009" spans="1:5" x14ac:dyDescent="0.25">
      <c r="A3009" t="str">
        <f t="shared" si="782"/>
        <v>GUID-3ED879DE-F10A-4477-8F8E-BC47F9FA65B7</v>
      </c>
      <c r="B3009" t="str">
        <f t="shared" si="783"/>
        <v>Scallop stepover</v>
      </c>
      <c r="C3009" t="s">
        <v>67</v>
      </c>
      <c r="D3009" t="s">
        <v>2709</v>
      </c>
      <c r="E3009" t="s">
        <v>2653</v>
      </c>
    </row>
    <row r="3010" spans="1:5" x14ac:dyDescent="0.25">
      <c r="A3010" s="3" t="s">
        <v>2712</v>
      </c>
      <c r="B3010" t="s">
        <v>2713</v>
      </c>
    </row>
    <row r="3011" spans="1:5" x14ac:dyDescent="0.25">
      <c r="A3011" t="str">
        <f t="shared" ref="A3011:A3023" si="784">A3010</f>
        <v>GUID-1F61C697-26AC-4F4E-AB3C-D35A4DE87894</v>
      </c>
      <c r="B3011" t="str">
        <f t="shared" ref="B3011:B3023" si="785">B3010</f>
        <v>Milling tab (Isoline finish)</v>
      </c>
      <c r="C3011" t="s">
        <v>67</v>
      </c>
      <c r="D3011" t="s">
        <v>726</v>
      </c>
      <c r="E3011" t="s">
        <v>727</v>
      </c>
    </row>
    <row r="3012" spans="1:5" x14ac:dyDescent="0.25">
      <c r="A3012" t="str">
        <f t="shared" si="784"/>
        <v>GUID-1F61C697-26AC-4F4E-AB3C-D35A4DE87894</v>
      </c>
      <c r="B3012" t="str">
        <f t="shared" si="785"/>
        <v>Milling tab (Isoline finish)</v>
      </c>
      <c r="C3012" t="s">
        <v>67</v>
      </c>
      <c r="D3012" t="s">
        <v>2475</v>
      </c>
      <c r="E3012" t="s">
        <v>1970</v>
      </c>
    </row>
    <row r="3013" spans="1:5" x14ac:dyDescent="0.25">
      <c r="A3013" t="str">
        <f t="shared" si="784"/>
        <v>GUID-1F61C697-26AC-4F4E-AB3C-D35A4DE87894</v>
      </c>
      <c r="B3013" t="str">
        <f t="shared" si="785"/>
        <v>Milling tab (Isoline finish)</v>
      </c>
      <c r="C3013" t="s">
        <v>67</v>
      </c>
      <c r="D3013" t="s">
        <v>990</v>
      </c>
      <c r="E3013" t="s">
        <v>2654</v>
      </c>
    </row>
    <row r="3014" spans="1:5" x14ac:dyDescent="0.25">
      <c r="A3014" t="str">
        <f t="shared" si="784"/>
        <v>GUID-1F61C697-26AC-4F4E-AB3C-D35A4DE87894</v>
      </c>
      <c r="B3014" t="str">
        <f t="shared" si="785"/>
        <v>Milling tab (Isoline finish)</v>
      </c>
      <c r="C3014" t="s">
        <v>67</v>
      </c>
      <c r="D3014" t="s">
        <v>724</v>
      </c>
      <c r="E3014" t="s">
        <v>725</v>
      </c>
    </row>
    <row r="3015" spans="1:5" x14ac:dyDescent="0.25">
      <c r="A3015" t="str">
        <f t="shared" si="784"/>
        <v>GUID-1F61C697-26AC-4F4E-AB3C-D35A4DE87894</v>
      </c>
      <c r="B3015" t="str">
        <f t="shared" si="785"/>
        <v>Milling tab (Isoline finish)</v>
      </c>
      <c r="C3015" t="s">
        <v>67</v>
      </c>
      <c r="D3015" t="s">
        <v>2002</v>
      </c>
      <c r="E3015" t="s">
        <v>817</v>
      </c>
    </row>
    <row r="3016" spans="1:5" x14ac:dyDescent="0.25">
      <c r="A3016" t="str">
        <f t="shared" si="784"/>
        <v>GUID-1F61C697-26AC-4F4E-AB3C-D35A4DE87894</v>
      </c>
      <c r="B3016" t="str">
        <f t="shared" si="785"/>
        <v>Milling tab (Isoline finish)</v>
      </c>
      <c r="C3016" t="s">
        <v>67</v>
      </c>
      <c r="D3016" t="s">
        <v>2692</v>
      </c>
      <c r="E3016" t="s">
        <v>908</v>
      </c>
    </row>
    <row r="3017" spans="1:5" x14ac:dyDescent="0.25">
      <c r="A3017" t="str">
        <f t="shared" si="784"/>
        <v>GUID-1F61C697-26AC-4F4E-AB3C-D35A4DE87894</v>
      </c>
      <c r="B3017" t="str">
        <f t="shared" si="785"/>
        <v>Milling tab (Isoline finish)</v>
      </c>
      <c r="C3017" t="s">
        <v>67</v>
      </c>
      <c r="D3017" t="s">
        <v>990</v>
      </c>
      <c r="E3017" t="s">
        <v>2259</v>
      </c>
    </row>
    <row r="3018" spans="1:5" x14ac:dyDescent="0.25">
      <c r="A3018" t="str">
        <f t="shared" si="784"/>
        <v>GUID-1F61C697-26AC-4F4E-AB3C-D35A4DE87894</v>
      </c>
      <c r="B3018" t="str">
        <f t="shared" si="785"/>
        <v>Milling tab (Isoline finish)</v>
      </c>
      <c r="C3018" t="s">
        <v>67</v>
      </c>
      <c r="E3018" t="s">
        <v>2232</v>
      </c>
    </row>
    <row r="3019" spans="1:5" x14ac:dyDescent="0.25">
      <c r="A3019" t="str">
        <f t="shared" si="784"/>
        <v>GUID-1F61C697-26AC-4F4E-AB3C-D35A4DE87894</v>
      </c>
      <c r="B3019" t="str">
        <f t="shared" si="785"/>
        <v>Milling tab (Isoline finish)</v>
      </c>
      <c r="C3019" t="s">
        <v>67</v>
      </c>
      <c r="D3019" t="s">
        <v>990</v>
      </c>
      <c r="E3019" t="s">
        <v>2626</v>
      </c>
    </row>
    <row r="3020" spans="1:5" x14ac:dyDescent="0.25">
      <c r="A3020" t="str">
        <f t="shared" si="784"/>
        <v>GUID-1F61C697-26AC-4F4E-AB3C-D35A4DE87894</v>
      </c>
      <c r="B3020" t="str">
        <f t="shared" si="785"/>
        <v>Milling tab (Isoline finish)</v>
      </c>
      <c r="C3020" t="s">
        <v>67</v>
      </c>
      <c r="D3020" t="e">
        <f>- this is used to determine whether to feed or rapid between toolpaths.</f>
        <v>#NAME?</v>
      </c>
      <c r="E3020" t="s">
        <v>2656</v>
      </c>
    </row>
    <row r="3021" spans="1:5" x14ac:dyDescent="0.25">
      <c r="A3021" t="str">
        <f t="shared" si="784"/>
        <v>GUID-1F61C697-26AC-4F4E-AB3C-D35A4DE87894</v>
      </c>
      <c r="B3021" t="str">
        <f t="shared" si="785"/>
        <v>Milling tab (Isoline finish)</v>
      </c>
      <c r="C3021" t="s">
        <v>67</v>
      </c>
      <c r="D3021" t="s">
        <v>2662</v>
      </c>
      <c r="E3021" t="s">
        <v>2234</v>
      </c>
    </row>
    <row r="3022" spans="1:5" x14ac:dyDescent="0.25">
      <c r="A3022" t="str">
        <f t="shared" si="784"/>
        <v>GUID-1F61C697-26AC-4F4E-AB3C-D35A4DE87894</v>
      </c>
      <c r="B3022" t="str">
        <f t="shared" si="785"/>
        <v>Milling tab (Isoline finish)</v>
      </c>
      <c r="C3022" t="s">
        <v>67</v>
      </c>
      <c r="D3022" t="e">
        <f>- this attribute controls how accurately the toolpath follows the surface. if your part appears faceted, Set the tolerance to a lower value.</f>
        <v>#NAME?</v>
      </c>
      <c r="E3022" t="s">
        <v>2657</v>
      </c>
    </row>
    <row r="3023" spans="1:5" x14ac:dyDescent="0.25">
      <c r="A3023" t="str">
        <f t="shared" si="784"/>
        <v>GUID-1F61C697-26AC-4F4E-AB3C-D35A4DE87894</v>
      </c>
      <c r="B3023" t="str">
        <f t="shared" si="785"/>
        <v>Milling tab (Isoline finish)</v>
      </c>
      <c r="C3023" t="s">
        <v>67</v>
      </c>
      <c r="D3023" t="s">
        <v>946</v>
      </c>
      <c r="E3023" t="s">
        <v>925</v>
      </c>
    </row>
    <row r="3024" spans="1:5" x14ac:dyDescent="0.25">
      <c r="A3024" s="3" t="s">
        <v>2714</v>
      </c>
      <c r="B3024" t="s">
        <v>2675</v>
      </c>
    </row>
    <row r="3025" spans="1:5" x14ac:dyDescent="0.25">
      <c r="A3025" t="str">
        <f t="shared" ref="A3025:A3040" si="786">A3024</f>
        <v>GUID-BE09C905-604F-4235-A371-49378341229A</v>
      </c>
      <c r="B3025" t="str">
        <f t="shared" ref="B3025:B3040" si="787">B3024</f>
        <v>Milling tab (2D spiral finish)</v>
      </c>
      <c r="C3025" t="s">
        <v>67</v>
      </c>
      <c r="D3025" t="s">
        <v>726</v>
      </c>
      <c r="E3025" t="s">
        <v>727</v>
      </c>
    </row>
    <row r="3026" spans="1:5" x14ac:dyDescent="0.25">
      <c r="A3026" t="str">
        <f t="shared" si="786"/>
        <v>GUID-BE09C905-604F-4235-A371-49378341229A</v>
      </c>
      <c r="B3026" t="str">
        <f t="shared" si="787"/>
        <v>Milling tab (2D spiral finish)</v>
      </c>
      <c r="C3026" t="s">
        <v>67</v>
      </c>
      <c r="D3026" t="s">
        <v>2475</v>
      </c>
      <c r="E3026" t="s">
        <v>1970</v>
      </c>
    </row>
    <row r="3027" spans="1:5" x14ac:dyDescent="0.25">
      <c r="A3027" t="str">
        <f t="shared" si="786"/>
        <v>GUID-BE09C905-604F-4235-A371-49378341229A</v>
      </c>
      <c r="B3027" t="str">
        <f t="shared" si="787"/>
        <v>Milling tab (2D spiral finish)</v>
      </c>
      <c r="C3027" t="s">
        <v>67</v>
      </c>
      <c r="D3027" t="s">
        <v>990</v>
      </c>
      <c r="E3027" t="s">
        <v>2654</v>
      </c>
    </row>
    <row r="3028" spans="1:5" x14ac:dyDescent="0.25">
      <c r="A3028" t="str">
        <f t="shared" si="786"/>
        <v>GUID-BE09C905-604F-4235-A371-49378341229A</v>
      </c>
      <c r="B3028" t="str">
        <f t="shared" si="787"/>
        <v>Milling tab (2D spiral finish)</v>
      </c>
      <c r="C3028" t="s">
        <v>67</v>
      </c>
      <c r="D3028" t="s">
        <v>724</v>
      </c>
      <c r="E3028" t="s">
        <v>725</v>
      </c>
    </row>
    <row r="3029" spans="1:5" x14ac:dyDescent="0.25">
      <c r="A3029" t="str">
        <f t="shared" si="786"/>
        <v>GUID-BE09C905-604F-4235-A371-49378341229A</v>
      </c>
      <c r="B3029" t="str">
        <f t="shared" si="787"/>
        <v>Milling tab (2D spiral finish)</v>
      </c>
      <c r="C3029" t="s">
        <v>67</v>
      </c>
      <c r="D3029" t="s">
        <v>2002</v>
      </c>
      <c r="E3029" t="s">
        <v>817</v>
      </c>
    </row>
    <row r="3030" spans="1:5" x14ac:dyDescent="0.25">
      <c r="A3030" t="str">
        <f t="shared" si="786"/>
        <v>GUID-BE09C905-604F-4235-A371-49378341229A</v>
      </c>
      <c r="B3030" t="str">
        <f t="shared" si="787"/>
        <v>Milling tab (2D spiral finish)</v>
      </c>
      <c r="C3030" t="s">
        <v>67</v>
      </c>
      <c r="D3030" t="s">
        <v>990</v>
      </c>
      <c r="E3030" t="s">
        <v>2259</v>
      </c>
    </row>
    <row r="3031" spans="1:5" x14ac:dyDescent="0.25">
      <c r="A3031" t="str">
        <f t="shared" si="786"/>
        <v>GUID-BE09C905-604F-4235-A371-49378341229A</v>
      </c>
      <c r="B3031" t="str">
        <f t="shared" si="787"/>
        <v>Milling tab (2D spiral finish)</v>
      </c>
      <c r="C3031" t="s">
        <v>67</v>
      </c>
      <c r="E3031" t="s">
        <v>2232</v>
      </c>
    </row>
    <row r="3032" spans="1:5" x14ac:dyDescent="0.25">
      <c r="A3032" t="str">
        <f t="shared" si="786"/>
        <v>GUID-BE09C905-604F-4235-A371-49378341229A</v>
      </c>
      <c r="B3032" t="str">
        <f t="shared" si="787"/>
        <v>Milling tab (2D spiral finish)</v>
      </c>
      <c r="C3032" t="s">
        <v>67</v>
      </c>
      <c r="D3032" t="e">
        <f>- Enable this option to create a depth-first strategy. Wi</f>
        <v>#NAME?</v>
      </c>
      <c r="E3032" t="s">
        <v>2661</v>
      </c>
    </row>
    <row r="3033" spans="1:5" x14ac:dyDescent="0.25">
      <c r="A3033" t="str">
        <f t="shared" si="786"/>
        <v>GUID-BE09C905-604F-4235-A371-49378341229A</v>
      </c>
      <c r="B3033" t="str">
        <f t="shared" si="787"/>
        <v>Milling tab (2D spiral finish)</v>
      </c>
      <c r="C3033" t="s">
        <v>67</v>
      </c>
      <c r="D3033" t="s">
        <v>990</v>
      </c>
      <c r="E3033" t="s">
        <v>2626</v>
      </c>
    </row>
    <row r="3034" spans="1:5" x14ac:dyDescent="0.25">
      <c r="A3034" t="str">
        <f t="shared" si="786"/>
        <v>GUID-BE09C905-604F-4235-A371-49378341229A</v>
      </c>
      <c r="B3034" t="str">
        <f t="shared" si="787"/>
        <v>Milling tab (2D spiral finish)</v>
      </c>
      <c r="C3034" t="s">
        <v>67</v>
      </c>
      <c r="D3034" t="e">
        <f>- this is used to determine whether to feed or rapid between toolpaths.</f>
        <v>#NAME?</v>
      </c>
      <c r="E3034" t="s">
        <v>2656</v>
      </c>
    </row>
    <row r="3035" spans="1:5" x14ac:dyDescent="0.25">
      <c r="A3035" t="str">
        <f t="shared" si="786"/>
        <v>GUID-BE09C905-604F-4235-A371-49378341229A</v>
      </c>
      <c r="B3035" t="str">
        <f t="shared" si="787"/>
        <v>Milling tab (2D spiral finish)</v>
      </c>
      <c r="C3035" t="s">
        <v>67</v>
      </c>
      <c r="D3035" t="s">
        <v>2662</v>
      </c>
      <c r="E3035" t="s">
        <v>2234</v>
      </c>
    </row>
    <row r="3036" spans="1:5" x14ac:dyDescent="0.25">
      <c r="A3036" t="str">
        <f t="shared" si="786"/>
        <v>GUID-BE09C905-604F-4235-A371-49378341229A</v>
      </c>
      <c r="B3036" t="str">
        <f t="shared" si="787"/>
        <v>Milling tab (2D spiral finish)</v>
      </c>
      <c r="C3036" t="s">
        <v>67</v>
      </c>
      <c r="D3036" t="e">
        <f>- this attribute controls how accurately the toolpath follows the surface. if your part appears faceted, Set the tolerance to a lower value.</f>
        <v>#NAME?</v>
      </c>
      <c r="E3036" t="s">
        <v>2657</v>
      </c>
    </row>
    <row r="3037" spans="1:5" x14ac:dyDescent="0.25">
      <c r="A3037" t="str">
        <f t="shared" si="786"/>
        <v>GUID-BE09C905-604F-4235-A371-49378341229A</v>
      </c>
      <c r="B3037" t="str">
        <f t="shared" si="787"/>
        <v>Milling tab (2D spiral finish)</v>
      </c>
      <c r="C3037" t="s">
        <v>67</v>
      </c>
      <c r="D3037" t="e">
        <f>- this enables raceline Smoothing by replacing sharp corners with rounded corners. Smoothing the sharp corners of the toolpaths gives a more constant tool velocity and reduces the tool load. Enter a toolpath radius larger than the tool radius to minimize the percentage of the tool that contacts the part. this enables enough cooling to take place and avoiding sharp increases in tool load as the tool enters the corners.</f>
        <v>#NAME?</v>
      </c>
      <c r="E3037" t="s">
        <v>2663</v>
      </c>
    </row>
    <row r="3038" spans="1:5" x14ac:dyDescent="0.25">
      <c r="A3038" t="str">
        <f t="shared" si="786"/>
        <v>GUID-BE09C905-604F-4235-A371-49378341229A</v>
      </c>
      <c r="B3038" t="str">
        <f t="shared" si="787"/>
        <v>Milling tab (2D spiral finish)</v>
      </c>
      <c r="C3038" t="s">
        <v>67</v>
      </c>
      <c r="D3038" t="s">
        <v>946</v>
      </c>
      <c r="E3038" t="s">
        <v>2661</v>
      </c>
    </row>
    <row r="3039" spans="1:5" x14ac:dyDescent="0.25">
      <c r="A3039" t="str">
        <f t="shared" si="786"/>
        <v>GUID-BE09C905-604F-4235-A371-49378341229A</v>
      </c>
      <c r="B3039" t="str">
        <f t="shared" si="787"/>
        <v>Milling tab (2D spiral finish)</v>
      </c>
      <c r="C3039" t="s">
        <v>67</v>
      </c>
      <c r="E3039" t="s">
        <v>2663</v>
      </c>
    </row>
    <row r="3040" spans="1:5" x14ac:dyDescent="0.25">
      <c r="A3040" t="str">
        <f t="shared" si="786"/>
        <v>GUID-BE09C905-604F-4235-A371-49378341229A</v>
      </c>
      <c r="B3040" t="str">
        <f t="shared" si="787"/>
        <v>Milling tab (2D spiral finish)</v>
      </c>
      <c r="C3040" t="s">
        <v>67</v>
      </c>
      <c r="E3040" t="s">
        <v>925</v>
      </c>
    </row>
    <row r="3041" spans="1:5" x14ac:dyDescent="0.25">
      <c r="A3041" s="3" t="s">
        <v>2673</v>
      </c>
      <c r="B3041" t="s">
        <v>2674</v>
      </c>
    </row>
    <row r="3042" spans="1:5" x14ac:dyDescent="0.25">
      <c r="A3042" t="str">
        <f t="shared" ref="A3042:A3045" si="788">A3041</f>
        <v>GUID-DC27418B-CB98-4780-8CA0-C9BE960E6DE7</v>
      </c>
      <c r="B3042" t="str">
        <f t="shared" ref="B3042:B3045" si="789">B3041</f>
        <v>Reorder for Z-level ops</v>
      </c>
      <c r="C3042" t="s">
        <v>67</v>
      </c>
      <c r="D3042" t="s">
        <v>2335</v>
      </c>
      <c r="E3042" t="s">
        <v>2336</v>
      </c>
    </row>
    <row r="3043" spans="1:5" x14ac:dyDescent="0.25">
      <c r="A3043" t="str">
        <f t="shared" si="788"/>
        <v>GUID-DC27418B-CB98-4780-8CA0-C9BE960E6DE7</v>
      </c>
      <c r="B3043" t="str">
        <f t="shared" si="789"/>
        <v>Reorder for Z-level ops</v>
      </c>
      <c r="C3043" t="s">
        <v>67</v>
      </c>
      <c r="D3043" t="s">
        <v>2669</v>
      </c>
      <c r="E3043" t="s">
        <v>2507</v>
      </c>
    </row>
    <row r="3044" spans="1:5" x14ac:dyDescent="0.25">
      <c r="A3044" t="str">
        <f t="shared" si="788"/>
        <v>GUID-DC27418B-CB98-4780-8CA0-C9BE960E6DE7</v>
      </c>
      <c r="B3044" t="str">
        <f t="shared" si="789"/>
        <v>Reorder for Z-level ops</v>
      </c>
      <c r="C3044" t="s">
        <v>67</v>
      </c>
      <c r="D3044" t="s">
        <v>2675</v>
      </c>
      <c r="E3044" t="s">
        <v>2642</v>
      </c>
    </row>
    <row r="3045" spans="1:5" x14ac:dyDescent="0.25">
      <c r="A3045" t="str">
        <f t="shared" si="788"/>
        <v>GUID-DC27418B-CB98-4780-8CA0-C9BE960E6DE7</v>
      </c>
      <c r="B3045" t="str">
        <f t="shared" si="789"/>
        <v>Reorder for Z-level ops</v>
      </c>
      <c r="C3045" t="s">
        <v>67</v>
      </c>
      <c r="D3045" t="s">
        <v>2670</v>
      </c>
      <c r="E3045" t="s">
        <v>2671</v>
      </c>
    </row>
    <row r="3046" spans="1:5" x14ac:dyDescent="0.25">
      <c r="A3046" s="3" t="s">
        <v>2676</v>
      </c>
      <c r="B3046" t="s">
        <v>2677</v>
      </c>
    </row>
    <row r="3047" spans="1:5" x14ac:dyDescent="0.25">
      <c r="A3047" t="str">
        <f t="shared" ref="A3047:A3048" si="790">A3046</f>
        <v>GUID-7527D176-7B5C-4A1A-AA47-EAAE99B7BA49</v>
      </c>
      <c r="B3047" t="str">
        <f t="shared" ref="B3047:B3048" si="791">B3046</f>
        <v>Toolpath corner % (3D)</v>
      </c>
      <c r="C3047" t="s">
        <v>67</v>
      </c>
      <c r="D3047" t="s">
        <v>2335</v>
      </c>
      <c r="E3047" t="s">
        <v>2336</v>
      </c>
    </row>
    <row r="3048" spans="1:5" x14ac:dyDescent="0.25">
      <c r="A3048" t="str">
        <f t="shared" si="790"/>
        <v>GUID-7527D176-7B5C-4A1A-AA47-EAAE99B7BA49</v>
      </c>
      <c r="B3048" t="str">
        <f t="shared" si="791"/>
        <v>Toolpath corner % (3D)</v>
      </c>
      <c r="C3048" t="s">
        <v>67</v>
      </c>
      <c r="D3048" t="s">
        <v>2675</v>
      </c>
      <c r="E3048" t="s">
        <v>2642</v>
      </c>
    </row>
    <row r="3049" spans="1:5" x14ac:dyDescent="0.25">
      <c r="A3049" s="3" t="s">
        <v>2715</v>
      </c>
      <c r="B3049" t="s">
        <v>2716</v>
      </c>
    </row>
    <row r="3050" spans="1:5" x14ac:dyDescent="0.25">
      <c r="A3050" t="str">
        <f t="shared" ref="A3050:A3062" si="792">A3049</f>
        <v>GUID-41D88E6D-BFB5-46DA-BC3B-F8E7F8593C88</v>
      </c>
      <c r="B3050" t="str">
        <f t="shared" ref="B3050:B3062" si="793">B3049</f>
        <v>Milling tab (3D spiral finish)</v>
      </c>
      <c r="C3050" t="s">
        <v>67</v>
      </c>
      <c r="D3050" t="s">
        <v>726</v>
      </c>
      <c r="E3050" t="s">
        <v>727</v>
      </c>
    </row>
    <row r="3051" spans="1:5" x14ac:dyDescent="0.25">
      <c r="A3051" t="str">
        <f t="shared" si="792"/>
        <v>GUID-41D88E6D-BFB5-46DA-BC3B-F8E7F8593C88</v>
      </c>
      <c r="B3051" t="str">
        <f t="shared" si="793"/>
        <v>Milling tab (3D spiral finish)</v>
      </c>
      <c r="C3051" t="s">
        <v>67</v>
      </c>
      <c r="D3051" t="s">
        <v>2475</v>
      </c>
      <c r="E3051" t="s">
        <v>1970</v>
      </c>
    </row>
    <row r="3052" spans="1:5" x14ac:dyDescent="0.25">
      <c r="A3052" t="str">
        <f t="shared" si="792"/>
        <v>GUID-41D88E6D-BFB5-46DA-BC3B-F8E7F8593C88</v>
      </c>
      <c r="B3052" t="str">
        <f t="shared" si="793"/>
        <v>Milling tab (3D spiral finish)</v>
      </c>
      <c r="C3052" t="s">
        <v>67</v>
      </c>
      <c r="D3052" t="s">
        <v>990</v>
      </c>
      <c r="E3052" t="s">
        <v>2654</v>
      </c>
    </row>
    <row r="3053" spans="1:5" x14ac:dyDescent="0.25">
      <c r="A3053" t="str">
        <f t="shared" si="792"/>
        <v>GUID-41D88E6D-BFB5-46DA-BC3B-F8E7F8593C88</v>
      </c>
      <c r="B3053" t="str">
        <f t="shared" si="793"/>
        <v>Milling tab (3D spiral finish)</v>
      </c>
      <c r="C3053" t="s">
        <v>67</v>
      </c>
      <c r="D3053" t="s">
        <v>724</v>
      </c>
      <c r="E3053" t="s">
        <v>725</v>
      </c>
    </row>
    <row r="3054" spans="1:5" x14ac:dyDescent="0.25">
      <c r="A3054" t="str">
        <f t="shared" si="792"/>
        <v>GUID-41D88E6D-BFB5-46DA-BC3B-F8E7F8593C88</v>
      </c>
      <c r="B3054" t="str">
        <f t="shared" si="793"/>
        <v>Milling tab (3D spiral finish)</v>
      </c>
      <c r="C3054" t="s">
        <v>67</v>
      </c>
      <c r="D3054" t="s">
        <v>2002</v>
      </c>
      <c r="E3054" t="s">
        <v>817</v>
      </c>
    </row>
    <row r="3055" spans="1:5" x14ac:dyDescent="0.25">
      <c r="A3055" t="str">
        <f t="shared" si="792"/>
        <v>GUID-41D88E6D-BFB5-46DA-BC3B-F8E7F8593C88</v>
      </c>
      <c r="B3055" t="str">
        <f t="shared" si="793"/>
        <v>Milling tab (3D spiral finish)</v>
      </c>
      <c r="C3055" t="s">
        <v>67</v>
      </c>
      <c r="D3055" t="s">
        <v>990</v>
      </c>
      <c r="E3055" t="s">
        <v>2259</v>
      </c>
    </row>
    <row r="3056" spans="1:5" x14ac:dyDescent="0.25">
      <c r="A3056" t="str">
        <f t="shared" si="792"/>
        <v>GUID-41D88E6D-BFB5-46DA-BC3B-F8E7F8593C88</v>
      </c>
      <c r="B3056" t="str">
        <f t="shared" si="793"/>
        <v>Milling tab (3D spiral finish)</v>
      </c>
      <c r="C3056" t="s">
        <v>67</v>
      </c>
      <c r="E3056" t="s">
        <v>2232</v>
      </c>
    </row>
    <row r="3057" spans="1:5" x14ac:dyDescent="0.25">
      <c r="A3057" t="str">
        <f t="shared" si="792"/>
        <v>GUID-41D88E6D-BFB5-46DA-BC3B-F8E7F8593C88</v>
      </c>
      <c r="B3057" t="str">
        <f t="shared" si="793"/>
        <v>Milling tab (3D spiral finish)</v>
      </c>
      <c r="C3057" t="s">
        <v>67</v>
      </c>
      <c r="D3057" t="s">
        <v>990</v>
      </c>
      <c r="E3057" t="s">
        <v>2626</v>
      </c>
    </row>
    <row r="3058" spans="1:5" x14ac:dyDescent="0.25">
      <c r="A3058" t="str">
        <f t="shared" si="792"/>
        <v>GUID-41D88E6D-BFB5-46DA-BC3B-F8E7F8593C88</v>
      </c>
      <c r="B3058" t="str">
        <f t="shared" si="793"/>
        <v>Milling tab (3D spiral finish)</v>
      </c>
      <c r="C3058" t="s">
        <v>67</v>
      </c>
      <c r="D3058" t="e">
        <f ca="1">- override the default start point(s) of a toolpath by entering the name of a curve that, when projected, intersects the toolpath at the point you want. you can use a curve with multiple segments to Set multiple start points for a toolpath, and alternating segments are used to Set the start points.</f>
        <v>#NAME?</v>
      </c>
      <c r="E3058" t="s">
        <v>2323</v>
      </c>
    </row>
    <row r="3059" spans="1:5" x14ac:dyDescent="0.25">
      <c r="A3059" t="str">
        <f t="shared" si="792"/>
        <v>GUID-41D88E6D-BFB5-46DA-BC3B-F8E7F8593C88</v>
      </c>
      <c r="B3059" t="str">
        <f t="shared" si="793"/>
        <v>Milling tab (3D spiral finish)</v>
      </c>
      <c r="C3059" t="s">
        <v>67</v>
      </c>
      <c r="D3059" t="e">
        <f>- this is used to determine whether to feed or rapid between toolpaths.</f>
        <v>#NAME?</v>
      </c>
      <c r="E3059" t="s">
        <v>2656</v>
      </c>
    </row>
    <row r="3060" spans="1:5" x14ac:dyDescent="0.25">
      <c r="A3060" t="str">
        <f t="shared" si="792"/>
        <v>GUID-41D88E6D-BFB5-46DA-BC3B-F8E7F8593C88</v>
      </c>
      <c r="B3060" t="str">
        <f t="shared" si="793"/>
        <v>Milling tab (3D spiral finish)</v>
      </c>
      <c r="C3060" t="s">
        <v>67</v>
      </c>
      <c r="D3060" t="s">
        <v>2662</v>
      </c>
      <c r="E3060" t="s">
        <v>2234</v>
      </c>
    </row>
    <row r="3061" spans="1:5" x14ac:dyDescent="0.25">
      <c r="A3061" t="str">
        <f t="shared" si="792"/>
        <v>GUID-41D88E6D-BFB5-46DA-BC3B-F8E7F8593C88</v>
      </c>
      <c r="B3061" t="str">
        <f t="shared" si="793"/>
        <v>Milling tab (3D spiral finish)</v>
      </c>
      <c r="C3061" t="s">
        <v>67</v>
      </c>
      <c r="D3061" t="e">
        <f>- this attribute controls how accurately the toolpath follows the surface. if your part appears faceted, Set the tolerance to a lower value.</f>
        <v>#NAME?</v>
      </c>
      <c r="E3061" t="s">
        <v>2657</v>
      </c>
    </row>
    <row r="3062" spans="1:5" x14ac:dyDescent="0.25">
      <c r="A3062" t="str">
        <f t="shared" si="792"/>
        <v>GUID-41D88E6D-BFB5-46DA-BC3B-F8E7F8593C88</v>
      </c>
      <c r="B3062" t="str">
        <f t="shared" si="793"/>
        <v>Milling tab (3D spiral finish)</v>
      </c>
      <c r="C3062" t="s">
        <v>67</v>
      </c>
      <c r="D3062" t="s">
        <v>946</v>
      </c>
      <c r="E3062" t="s">
        <v>925</v>
      </c>
    </row>
    <row r="3063" spans="1:5" x14ac:dyDescent="0.25">
      <c r="A3063" s="3" t="s">
        <v>2717</v>
      </c>
      <c r="B3063" t="s">
        <v>2718</v>
      </c>
    </row>
    <row r="3064" spans="1:5" x14ac:dyDescent="0.25">
      <c r="A3064" t="str">
        <f t="shared" ref="A3064:A3077" si="794">A3063</f>
        <v>GUID-E7EDA82A-4EA7-4357-A1BF-EE67606A8FEE</v>
      </c>
      <c r="B3064" t="str">
        <f t="shared" ref="B3064:B3077" si="795">B3063</f>
        <v>Milling tab (Radial finish)</v>
      </c>
      <c r="C3064" t="s">
        <v>67</v>
      </c>
      <c r="D3064" t="s">
        <v>726</v>
      </c>
      <c r="E3064" t="s">
        <v>727</v>
      </c>
    </row>
    <row r="3065" spans="1:5" x14ac:dyDescent="0.25">
      <c r="A3065" t="str">
        <f t="shared" si="794"/>
        <v>GUID-E7EDA82A-4EA7-4357-A1BF-EE67606A8FEE</v>
      </c>
      <c r="B3065" t="str">
        <f t="shared" si="795"/>
        <v>Milling tab (Radial finish)</v>
      </c>
      <c r="C3065" t="s">
        <v>67</v>
      </c>
      <c r="D3065" t="e">
        <f>- this is a numeric attribute for radial operations only.</f>
        <v>#NAME?</v>
      </c>
      <c r="E3065" t="s">
        <v>2719</v>
      </c>
    </row>
    <row r="3066" spans="1:5" x14ac:dyDescent="0.25">
      <c r="A3066" t="str">
        <f t="shared" si="794"/>
        <v>GUID-E7EDA82A-4EA7-4357-A1BF-EE67606A8FEE</v>
      </c>
      <c r="B3066" t="str">
        <f t="shared" si="795"/>
        <v>Milling tab (Radial finish)</v>
      </c>
      <c r="C3066" t="s">
        <v>67</v>
      </c>
      <c r="D3066" t="s">
        <v>2475</v>
      </c>
      <c r="E3066" t="s">
        <v>1970</v>
      </c>
    </row>
    <row r="3067" spans="1:5" x14ac:dyDescent="0.25">
      <c r="A3067" t="str">
        <f t="shared" si="794"/>
        <v>GUID-E7EDA82A-4EA7-4357-A1BF-EE67606A8FEE</v>
      </c>
      <c r="B3067" t="str">
        <f t="shared" si="795"/>
        <v>Milling tab (Radial finish)</v>
      </c>
      <c r="C3067" t="s">
        <v>67</v>
      </c>
      <c r="D3067" t="s">
        <v>990</v>
      </c>
      <c r="E3067" t="s">
        <v>2654</v>
      </c>
    </row>
    <row r="3068" spans="1:5" x14ac:dyDescent="0.25">
      <c r="A3068" t="str">
        <f t="shared" si="794"/>
        <v>GUID-E7EDA82A-4EA7-4357-A1BF-EE67606A8FEE</v>
      </c>
      <c r="B3068" t="str">
        <f t="shared" si="795"/>
        <v>Milling tab (Radial finish)</v>
      </c>
      <c r="C3068" t="s">
        <v>67</v>
      </c>
      <c r="D3068" t="s">
        <v>724</v>
      </c>
      <c r="E3068" t="s">
        <v>725</v>
      </c>
    </row>
    <row r="3069" spans="1:5" x14ac:dyDescent="0.25">
      <c r="A3069" t="str">
        <f t="shared" si="794"/>
        <v>GUID-E7EDA82A-4EA7-4357-A1BF-EE67606A8FEE</v>
      </c>
      <c r="B3069" t="str">
        <f t="shared" si="795"/>
        <v>Milling tab (Radial finish)</v>
      </c>
      <c r="C3069" t="s">
        <v>67</v>
      </c>
      <c r="D3069" t="s">
        <v>2002</v>
      </c>
      <c r="E3069" t="s">
        <v>817</v>
      </c>
    </row>
    <row r="3070" spans="1:5" x14ac:dyDescent="0.25">
      <c r="A3070" t="str">
        <f t="shared" si="794"/>
        <v>GUID-E7EDA82A-4EA7-4357-A1BF-EE67606A8FEE</v>
      </c>
      <c r="B3070" t="str">
        <f t="shared" si="795"/>
        <v>Milling tab (Radial finish)</v>
      </c>
      <c r="C3070" t="s">
        <v>67</v>
      </c>
      <c r="D3070" t="s">
        <v>990</v>
      </c>
      <c r="E3070" t="s">
        <v>2259</v>
      </c>
    </row>
    <row r="3071" spans="1:5" x14ac:dyDescent="0.25">
      <c r="A3071" t="str">
        <f t="shared" si="794"/>
        <v>GUID-E7EDA82A-4EA7-4357-A1BF-EE67606A8FEE</v>
      </c>
      <c r="B3071" t="str">
        <f t="shared" si="795"/>
        <v>Milling tab (Radial finish)</v>
      </c>
      <c r="C3071" t="s">
        <v>67</v>
      </c>
      <c r="E3071" t="s">
        <v>2232</v>
      </c>
    </row>
    <row r="3072" spans="1:5" x14ac:dyDescent="0.25">
      <c r="A3072" t="str">
        <f t="shared" si="794"/>
        <v>GUID-E7EDA82A-4EA7-4357-A1BF-EE67606A8FEE</v>
      </c>
      <c r="B3072" t="str">
        <f t="shared" si="795"/>
        <v>Milling tab (Radial finish)</v>
      </c>
      <c r="C3072" t="s">
        <v>67</v>
      </c>
      <c r="E3072" t="s">
        <v>2720</v>
      </c>
    </row>
    <row r="3073" spans="1:5" x14ac:dyDescent="0.25">
      <c r="A3073" t="str">
        <f t="shared" si="794"/>
        <v>GUID-E7EDA82A-4EA7-4357-A1BF-EE67606A8FEE</v>
      </c>
      <c r="B3073" t="str">
        <f t="shared" si="795"/>
        <v>Milling tab (Radial finish)</v>
      </c>
      <c r="C3073" t="s">
        <v>67</v>
      </c>
      <c r="D3073" t="s">
        <v>990</v>
      </c>
      <c r="E3073" t="s">
        <v>2626</v>
      </c>
    </row>
    <row r="3074" spans="1:5" x14ac:dyDescent="0.25">
      <c r="A3074" t="str">
        <f t="shared" si="794"/>
        <v>GUID-E7EDA82A-4EA7-4357-A1BF-EE67606A8FEE</v>
      </c>
      <c r="B3074" t="str">
        <f t="shared" si="795"/>
        <v>Milling tab (Radial finish)</v>
      </c>
      <c r="C3074" t="s">
        <v>67</v>
      </c>
      <c r="D3074" t="s">
        <v>2662</v>
      </c>
      <c r="E3074" t="s">
        <v>2234</v>
      </c>
    </row>
    <row r="3075" spans="1:5" x14ac:dyDescent="0.25">
      <c r="A3075" t="str">
        <f t="shared" si="794"/>
        <v>GUID-E7EDA82A-4EA7-4357-A1BF-EE67606A8FEE</v>
      </c>
      <c r="B3075" t="str">
        <f t="shared" si="795"/>
        <v>Milling tab (Radial finish)</v>
      </c>
      <c r="C3075" t="s">
        <v>67</v>
      </c>
      <c r="D3075" t="e">
        <f>- this attribute controls how accurately the toolpath follows the surface. if your part appears faceted, Set the tolerance to a lower value.</f>
        <v>#NAME?</v>
      </c>
      <c r="E3075" t="s">
        <v>2657</v>
      </c>
    </row>
    <row r="3076" spans="1:5" x14ac:dyDescent="0.25">
      <c r="A3076" t="str">
        <f t="shared" si="794"/>
        <v>GUID-E7EDA82A-4EA7-4357-A1BF-EE67606A8FEE</v>
      </c>
      <c r="B3076" t="str">
        <f t="shared" si="795"/>
        <v>Milling tab (Radial finish)</v>
      </c>
      <c r="C3076" t="s">
        <v>67</v>
      </c>
      <c r="D3076" t="s">
        <v>946</v>
      </c>
      <c r="E3076" t="s">
        <v>2720</v>
      </c>
    </row>
    <row r="3077" spans="1:5" x14ac:dyDescent="0.25">
      <c r="A3077" t="str">
        <f t="shared" si="794"/>
        <v>GUID-E7EDA82A-4EA7-4357-A1BF-EE67606A8FEE</v>
      </c>
      <c r="B3077" t="str">
        <f t="shared" si="795"/>
        <v>Milling tab (Radial finish)</v>
      </c>
      <c r="C3077" t="s">
        <v>67</v>
      </c>
      <c r="E3077" t="s">
        <v>925</v>
      </c>
    </row>
    <row r="3078" spans="1:5" x14ac:dyDescent="0.25">
      <c r="A3078" s="3" t="s">
        <v>2721</v>
      </c>
      <c r="B3078" t="s">
        <v>2722</v>
      </c>
    </row>
    <row r="3079" spans="1:5" x14ac:dyDescent="0.25">
      <c r="A3079" t="str">
        <f>A3078</f>
        <v>GUID-E6A0B4FE-219F-4BEE-8968-9C326C9A7254</v>
      </c>
      <c r="B3079" t="str">
        <f>B3078</f>
        <v>Radius start and end</v>
      </c>
      <c r="C3079" t="s">
        <v>67</v>
      </c>
      <c r="D3079" t="s">
        <v>2718</v>
      </c>
      <c r="E3079" t="s">
        <v>2644</v>
      </c>
    </row>
    <row r="3080" spans="1:5" x14ac:dyDescent="0.25">
      <c r="A3080" s="3" t="s">
        <v>2723</v>
      </c>
      <c r="B3080" t="s">
        <v>2724</v>
      </c>
    </row>
    <row r="3081" spans="1:5" x14ac:dyDescent="0.25">
      <c r="A3081" t="str">
        <f t="shared" ref="A3081:A3092" si="796">A3080</f>
        <v>GUID-9EFDDC07-73C1-49B6-B286-D57784EDA993</v>
      </c>
      <c r="B3081" t="str">
        <f t="shared" ref="B3081:B3092" si="797">B3080</f>
        <v>Milling tab (Flowline finish)</v>
      </c>
      <c r="C3081" t="s">
        <v>67</v>
      </c>
      <c r="D3081" t="s">
        <v>726</v>
      </c>
      <c r="E3081" t="s">
        <v>727</v>
      </c>
    </row>
    <row r="3082" spans="1:5" x14ac:dyDescent="0.25">
      <c r="A3082" t="str">
        <f t="shared" si="796"/>
        <v>GUID-9EFDDC07-73C1-49B6-B286-D57784EDA993</v>
      </c>
      <c r="B3082" t="str">
        <f t="shared" si="797"/>
        <v>Milling tab (Flowline finish)</v>
      </c>
      <c r="C3082" t="s">
        <v>67</v>
      </c>
      <c r="D3082" t="s">
        <v>2475</v>
      </c>
      <c r="E3082" t="s">
        <v>1970</v>
      </c>
    </row>
    <row r="3083" spans="1:5" x14ac:dyDescent="0.25">
      <c r="A3083" t="str">
        <f t="shared" si="796"/>
        <v>GUID-9EFDDC07-73C1-49B6-B286-D57784EDA993</v>
      </c>
      <c r="B3083" t="str">
        <f t="shared" si="797"/>
        <v>Milling tab (Flowline finish)</v>
      </c>
      <c r="C3083" t="s">
        <v>67</v>
      </c>
      <c r="D3083" t="s">
        <v>990</v>
      </c>
      <c r="E3083" t="s">
        <v>2654</v>
      </c>
    </row>
    <row r="3084" spans="1:5" x14ac:dyDescent="0.25">
      <c r="A3084" t="str">
        <f t="shared" si="796"/>
        <v>GUID-9EFDDC07-73C1-49B6-B286-D57784EDA993</v>
      </c>
      <c r="B3084" t="str">
        <f t="shared" si="797"/>
        <v>Milling tab (Flowline finish)</v>
      </c>
      <c r="C3084" t="s">
        <v>67</v>
      </c>
      <c r="D3084" t="s">
        <v>724</v>
      </c>
      <c r="E3084" t="s">
        <v>725</v>
      </c>
    </row>
    <row r="3085" spans="1:5" x14ac:dyDescent="0.25">
      <c r="A3085" t="str">
        <f t="shared" si="796"/>
        <v>GUID-9EFDDC07-73C1-49B6-B286-D57784EDA993</v>
      </c>
      <c r="B3085" t="str">
        <f t="shared" si="797"/>
        <v>Milling tab (Flowline finish)</v>
      </c>
      <c r="C3085" t="s">
        <v>67</v>
      </c>
      <c r="D3085" t="s">
        <v>2002</v>
      </c>
      <c r="E3085" t="s">
        <v>817</v>
      </c>
    </row>
    <row r="3086" spans="1:5" x14ac:dyDescent="0.25">
      <c r="A3086" t="str">
        <f t="shared" si="796"/>
        <v>GUID-9EFDDC07-73C1-49B6-B286-D57784EDA993</v>
      </c>
      <c r="B3086" t="str">
        <f t="shared" si="797"/>
        <v>Milling tab (Flowline finish)</v>
      </c>
      <c r="C3086" t="s">
        <v>67</v>
      </c>
      <c r="D3086" t="s">
        <v>990</v>
      </c>
      <c r="E3086" t="s">
        <v>2259</v>
      </c>
    </row>
    <row r="3087" spans="1:5" x14ac:dyDescent="0.25">
      <c r="A3087" t="str">
        <f t="shared" si="796"/>
        <v>GUID-9EFDDC07-73C1-49B6-B286-D57784EDA993</v>
      </c>
      <c r="B3087" t="str">
        <f t="shared" si="797"/>
        <v>Milling tab (Flowline finish)</v>
      </c>
      <c r="C3087" t="s">
        <v>67</v>
      </c>
      <c r="E3087" t="s">
        <v>2232</v>
      </c>
    </row>
    <row r="3088" spans="1:5" x14ac:dyDescent="0.25">
      <c r="A3088" t="str">
        <f t="shared" si="796"/>
        <v>GUID-9EFDDC07-73C1-49B6-B286-D57784EDA993</v>
      </c>
      <c r="B3088" t="str">
        <f t="shared" si="797"/>
        <v>Milling tab (Flowline finish)</v>
      </c>
      <c r="C3088" t="s">
        <v>67</v>
      </c>
      <c r="D3088" t="s">
        <v>990</v>
      </c>
      <c r="E3088" t="s">
        <v>2626</v>
      </c>
    </row>
    <row r="3089" spans="1:5" x14ac:dyDescent="0.25">
      <c r="A3089" t="str">
        <f t="shared" si="796"/>
        <v>GUID-9EFDDC07-73C1-49B6-B286-D57784EDA993</v>
      </c>
      <c r="B3089" t="str">
        <f t="shared" si="797"/>
        <v>Milling tab (Flowline finish)</v>
      </c>
      <c r="C3089" t="s">
        <v>67</v>
      </c>
      <c r="D3089" t="e">
        <f>- this is used to determine whether to feed or rapid between toolpaths.</f>
        <v>#NAME?</v>
      </c>
      <c r="E3089" t="s">
        <v>2656</v>
      </c>
    </row>
    <row r="3090" spans="1:5" x14ac:dyDescent="0.25">
      <c r="A3090" t="str">
        <f t="shared" si="796"/>
        <v>GUID-9EFDDC07-73C1-49B6-B286-D57784EDA993</v>
      </c>
      <c r="B3090" t="str">
        <f t="shared" si="797"/>
        <v>Milling tab (Flowline finish)</v>
      </c>
      <c r="C3090" t="s">
        <v>67</v>
      </c>
      <c r="D3090" t="s">
        <v>2662</v>
      </c>
      <c r="E3090" t="s">
        <v>2234</v>
      </c>
    </row>
    <row r="3091" spans="1:5" x14ac:dyDescent="0.25">
      <c r="A3091" t="str">
        <f t="shared" si="796"/>
        <v>GUID-9EFDDC07-73C1-49B6-B286-D57784EDA993</v>
      </c>
      <c r="B3091" t="str">
        <f t="shared" si="797"/>
        <v>Milling tab (Flowline finish)</v>
      </c>
      <c r="C3091" t="s">
        <v>67</v>
      </c>
      <c r="D3091" t="e">
        <f>- this attribute controls how accurately the toolpath follows the surface. if your part appears faceted, Set the tolerance to a lower value.</f>
        <v>#NAME?</v>
      </c>
      <c r="E3091" t="s">
        <v>2657</v>
      </c>
    </row>
    <row r="3092" spans="1:5" x14ac:dyDescent="0.25">
      <c r="A3092" t="str">
        <f t="shared" si="796"/>
        <v>GUID-9EFDDC07-73C1-49B6-B286-D57784EDA993</v>
      </c>
      <c r="B3092" t="str">
        <f t="shared" si="797"/>
        <v>Milling tab (Flowline finish)</v>
      </c>
      <c r="C3092" t="s">
        <v>67</v>
      </c>
      <c r="D3092" t="s">
        <v>946</v>
      </c>
      <c r="E3092" t="s">
        <v>925</v>
      </c>
    </row>
    <row r="3093" spans="1:5" x14ac:dyDescent="0.25">
      <c r="A3093" s="3" t="s">
        <v>2725</v>
      </c>
      <c r="B3093" t="s">
        <v>2726</v>
      </c>
    </row>
    <row r="3094" spans="1:5" x14ac:dyDescent="0.25">
      <c r="A3094" t="str">
        <f t="shared" ref="A3094:A3106" si="798">A3093</f>
        <v>GUID-D6D8B09F-0511-4C19-B6A2-D85D95980957</v>
      </c>
      <c r="B3094" t="str">
        <f t="shared" ref="B3094:B3106" si="799">B3093</f>
        <v>Milling tab (Between 2 curves finish)</v>
      </c>
      <c r="C3094" t="s">
        <v>67</v>
      </c>
      <c r="D3094" t="s">
        <v>726</v>
      </c>
      <c r="E3094" t="s">
        <v>727</v>
      </c>
    </row>
    <row r="3095" spans="1:5" x14ac:dyDescent="0.25">
      <c r="A3095" t="str">
        <f t="shared" si="798"/>
        <v>GUID-D6D8B09F-0511-4C19-B6A2-D85D95980957</v>
      </c>
      <c r="B3095" t="str">
        <f t="shared" si="799"/>
        <v>Milling tab (Between 2 curves finish)</v>
      </c>
      <c r="C3095" t="s">
        <v>67</v>
      </c>
      <c r="D3095" t="s">
        <v>2475</v>
      </c>
      <c r="E3095" t="s">
        <v>1970</v>
      </c>
    </row>
    <row r="3096" spans="1:5" x14ac:dyDescent="0.25">
      <c r="A3096" t="str">
        <f t="shared" si="798"/>
        <v>GUID-D6D8B09F-0511-4C19-B6A2-D85D95980957</v>
      </c>
      <c r="B3096" t="str">
        <f t="shared" si="799"/>
        <v>Milling tab (Between 2 curves finish)</v>
      </c>
      <c r="C3096" t="s">
        <v>67</v>
      </c>
      <c r="D3096" t="s">
        <v>990</v>
      </c>
      <c r="E3096" t="s">
        <v>2654</v>
      </c>
    </row>
    <row r="3097" spans="1:5" x14ac:dyDescent="0.25">
      <c r="A3097" t="str">
        <f t="shared" si="798"/>
        <v>GUID-D6D8B09F-0511-4C19-B6A2-D85D95980957</v>
      </c>
      <c r="B3097" t="str">
        <f t="shared" si="799"/>
        <v>Milling tab (Between 2 curves finish)</v>
      </c>
      <c r="C3097" t="s">
        <v>67</v>
      </c>
      <c r="D3097" t="s">
        <v>724</v>
      </c>
      <c r="E3097" t="s">
        <v>725</v>
      </c>
    </row>
    <row r="3098" spans="1:5" x14ac:dyDescent="0.25">
      <c r="A3098" t="str">
        <f t="shared" si="798"/>
        <v>GUID-D6D8B09F-0511-4C19-B6A2-D85D95980957</v>
      </c>
      <c r="B3098" t="str">
        <f t="shared" si="799"/>
        <v>Milling tab (Between 2 curves finish)</v>
      </c>
      <c r="C3098" t="s">
        <v>67</v>
      </c>
      <c r="D3098" t="s">
        <v>2002</v>
      </c>
      <c r="E3098" t="s">
        <v>817</v>
      </c>
    </row>
    <row r="3099" spans="1:5" x14ac:dyDescent="0.25">
      <c r="A3099" t="str">
        <f t="shared" si="798"/>
        <v>GUID-D6D8B09F-0511-4C19-B6A2-D85D95980957</v>
      </c>
      <c r="B3099" t="str">
        <f t="shared" si="799"/>
        <v>Milling tab (Between 2 curves finish)</v>
      </c>
      <c r="C3099" t="s">
        <v>67</v>
      </c>
      <c r="D3099" t="s">
        <v>990</v>
      </c>
      <c r="E3099" t="s">
        <v>2259</v>
      </c>
    </row>
    <row r="3100" spans="1:5" x14ac:dyDescent="0.25">
      <c r="A3100" t="str">
        <f t="shared" si="798"/>
        <v>GUID-D6D8B09F-0511-4C19-B6A2-D85D95980957</v>
      </c>
      <c r="B3100" t="str">
        <f t="shared" si="799"/>
        <v>Milling tab (Between 2 curves finish)</v>
      </c>
      <c r="C3100" t="s">
        <v>67</v>
      </c>
      <c r="E3100" t="s">
        <v>2232</v>
      </c>
    </row>
    <row r="3101" spans="1:5" x14ac:dyDescent="0.25">
      <c r="A3101" t="str">
        <f t="shared" si="798"/>
        <v>GUID-D6D8B09F-0511-4C19-B6A2-D85D95980957</v>
      </c>
      <c r="B3101" t="str">
        <f t="shared" si="799"/>
        <v>Milling tab (Between 2 curves finish)</v>
      </c>
      <c r="C3101" t="s">
        <v>67</v>
      </c>
      <c r="D3101" t="s">
        <v>990</v>
      </c>
      <c r="E3101" t="s">
        <v>2626</v>
      </c>
    </row>
    <row r="3102" spans="1:5" x14ac:dyDescent="0.25">
      <c r="A3102" t="str">
        <f t="shared" si="798"/>
        <v>GUID-D6D8B09F-0511-4C19-B6A2-D85D95980957</v>
      </c>
      <c r="B3102" t="str">
        <f t="shared" si="799"/>
        <v>Milling tab (Between 2 curves finish)</v>
      </c>
      <c r="C3102" t="s">
        <v>67</v>
      </c>
      <c r="D3102" t="e">
        <f ca="1">- override the default start point(s) of a toolpath by entering the name of a curve that, when projected, intersects the toolpath at the point you want. you can use a curve with multiple segments to Set multiple start points for a toolpath, and alternating segments are used to Set the start points.</f>
        <v>#NAME?</v>
      </c>
      <c r="E3102" t="s">
        <v>2323</v>
      </c>
    </row>
    <row r="3103" spans="1:5" x14ac:dyDescent="0.25">
      <c r="A3103" t="str">
        <f t="shared" si="798"/>
        <v>GUID-D6D8B09F-0511-4C19-B6A2-D85D95980957</v>
      </c>
      <c r="B3103" t="str">
        <f t="shared" si="799"/>
        <v>Milling tab (Between 2 curves finish)</v>
      </c>
      <c r="C3103" t="s">
        <v>67</v>
      </c>
      <c r="D3103" t="e">
        <f>- this is used to determine whether to feed or rapid between toolpaths.</f>
        <v>#NAME?</v>
      </c>
      <c r="E3103" t="s">
        <v>2656</v>
      </c>
    </row>
    <row r="3104" spans="1:5" x14ac:dyDescent="0.25">
      <c r="A3104" t="str">
        <f t="shared" si="798"/>
        <v>GUID-D6D8B09F-0511-4C19-B6A2-D85D95980957</v>
      </c>
      <c r="B3104" t="str">
        <f t="shared" si="799"/>
        <v>Milling tab (Between 2 curves finish)</v>
      </c>
      <c r="C3104" t="s">
        <v>67</v>
      </c>
      <c r="D3104" t="s">
        <v>2662</v>
      </c>
      <c r="E3104" t="s">
        <v>2234</v>
      </c>
    </row>
    <row r="3105" spans="1:5" x14ac:dyDescent="0.25">
      <c r="A3105" t="str">
        <f t="shared" si="798"/>
        <v>GUID-D6D8B09F-0511-4C19-B6A2-D85D95980957</v>
      </c>
      <c r="B3105" t="str">
        <f t="shared" si="799"/>
        <v>Milling tab (Between 2 curves finish)</v>
      </c>
      <c r="C3105" t="s">
        <v>67</v>
      </c>
      <c r="D3105" t="e">
        <f>- this attribute controls how accurately the toolpath follows the surface. if your part appears faceted, Set the tolerance to a lower value.</f>
        <v>#NAME?</v>
      </c>
      <c r="E3105" t="s">
        <v>2657</v>
      </c>
    </row>
    <row r="3106" spans="1:5" x14ac:dyDescent="0.25">
      <c r="A3106" t="str">
        <f t="shared" si="798"/>
        <v>GUID-D6D8B09F-0511-4C19-B6A2-D85D95980957</v>
      </c>
      <c r="B3106" t="str">
        <f t="shared" si="799"/>
        <v>Milling tab (Between 2 curves finish)</v>
      </c>
      <c r="C3106" t="s">
        <v>67</v>
      </c>
      <c r="D3106" t="s">
        <v>946</v>
      </c>
      <c r="E3106" t="s">
        <v>925</v>
      </c>
    </row>
    <row r="3107" spans="1:5" x14ac:dyDescent="0.25">
      <c r="A3107" s="3" t="s">
        <v>2727</v>
      </c>
      <c r="B3107" t="s">
        <v>2728</v>
      </c>
    </row>
    <row r="3108" spans="1:5" x14ac:dyDescent="0.25">
      <c r="A3108" t="str">
        <f t="shared" ref="A3108:A3110" si="800">A3107</f>
        <v>GUID-2826D010-C1D8-446B-909D-9BECBFEE0FF5</v>
      </c>
      <c r="B3108" t="str">
        <f t="shared" ref="B3108:B3110" si="801">B3107</f>
        <v>Milling tab (Horizontal + vertical strategy)</v>
      </c>
      <c r="C3108" t="s">
        <v>67</v>
      </c>
      <c r="D3108" t="s">
        <v>946</v>
      </c>
      <c r="E3108" t="s">
        <v>2729</v>
      </c>
    </row>
    <row r="3109" spans="1:5" x14ac:dyDescent="0.25">
      <c r="A3109" t="str">
        <f t="shared" si="800"/>
        <v>GUID-2826D010-C1D8-446B-909D-9BECBFEE0FF5</v>
      </c>
      <c r="B3109" t="str">
        <f t="shared" si="801"/>
        <v>Milling tab (Horizontal + vertical strategy)</v>
      </c>
      <c r="C3109" t="s">
        <v>67</v>
      </c>
      <c r="E3109" t="s">
        <v>2671</v>
      </c>
    </row>
    <row r="3110" spans="1:5" x14ac:dyDescent="0.25">
      <c r="A3110" t="str">
        <f t="shared" si="800"/>
        <v>GUID-2826D010-C1D8-446B-909D-9BECBFEE0FF5</v>
      </c>
      <c r="B3110" t="str">
        <f t="shared" si="801"/>
        <v>Milling tab (Horizontal + vertical strategy)</v>
      </c>
      <c r="C3110" t="s">
        <v>67</v>
      </c>
      <c r="E3110" t="s">
        <v>925</v>
      </c>
    </row>
    <row r="3111" spans="1:5" x14ac:dyDescent="0.25">
      <c r="A3111" s="3" t="s">
        <v>2730</v>
      </c>
      <c r="B3111" t="s">
        <v>2731</v>
      </c>
    </row>
    <row r="3112" spans="1:5" x14ac:dyDescent="0.25">
      <c r="A3112" t="str">
        <f t="shared" ref="A3112:A3123" si="802">A3111</f>
        <v>GUID-E612C477-2DEB-4769-9BE6-B9B3B698FA56</v>
      </c>
      <c r="B3112" t="str">
        <f t="shared" ref="B3112:B3123" si="803">B3111</f>
        <v>Milling tab (Horizontal + vertical strategy) - 1st (shallow) operation</v>
      </c>
      <c r="C3112" t="s">
        <v>67</v>
      </c>
      <c r="D3112" t="s">
        <v>726</v>
      </c>
      <c r="E3112" t="s">
        <v>727</v>
      </c>
    </row>
    <row r="3113" spans="1:5" x14ac:dyDescent="0.25">
      <c r="A3113" t="str">
        <f t="shared" si="802"/>
        <v>GUID-E612C477-2DEB-4769-9BE6-B9B3B698FA56</v>
      </c>
      <c r="B3113" t="str">
        <f t="shared" si="803"/>
        <v>Milling tab (Horizontal + vertical strategy) - 1st (shallow) operation</v>
      </c>
      <c r="C3113" t="s">
        <v>67</v>
      </c>
      <c r="D3113" t="s">
        <v>2475</v>
      </c>
      <c r="E3113" t="s">
        <v>1970</v>
      </c>
    </row>
    <row r="3114" spans="1:5" x14ac:dyDescent="0.25">
      <c r="A3114" t="str">
        <f t="shared" si="802"/>
        <v>GUID-E612C477-2DEB-4769-9BE6-B9B3B698FA56</v>
      </c>
      <c r="B3114" t="str">
        <f t="shared" si="803"/>
        <v>Milling tab (Horizontal + vertical strategy) - 1st (shallow) operation</v>
      </c>
      <c r="C3114" t="s">
        <v>67</v>
      </c>
      <c r="D3114" t="s">
        <v>990</v>
      </c>
      <c r="E3114" t="s">
        <v>2654</v>
      </c>
    </row>
    <row r="3115" spans="1:5" x14ac:dyDescent="0.25">
      <c r="A3115" t="str">
        <f t="shared" si="802"/>
        <v>GUID-E612C477-2DEB-4769-9BE6-B9B3B698FA56</v>
      </c>
      <c r="B3115" t="str">
        <f t="shared" si="803"/>
        <v>Milling tab (Horizontal + vertical strategy) - 1st (shallow) operation</v>
      </c>
      <c r="C3115" t="s">
        <v>67</v>
      </c>
      <c r="D3115" t="s">
        <v>724</v>
      </c>
      <c r="E3115" t="s">
        <v>725</v>
      </c>
    </row>
    <row r="3116" spans="1:5" x14ac:dyDescent="0.25">
      <c r="A3116" t="str">
        <f t="shared" si="802"/>
        <v>GUID-E612C477-2DEB-4769-9BE6-B9B3B698FA56</v>
      </c>
      <c r="B3116" t="str">
        <f t="shared" si="803"/>
        <v>Milling tab (Horizontal + vertical strategy) - 1st (shallow) operation</v>
      </c>
      <c r="C3116" t="s">
        <v>67</v>
      </c>
      <c r="D3116" t="s">
        <v>2002</v>
      </c>
      <c r="E3116" t="s">
        <v>817</v>
      </c>
    </row>
    <row r="3117" spans="1:5" x14ac:dyDescent="0.25">
      <c r="A3117" t="str">
        <f t="shared" si="802"/>
        <v>GUID-E612C477-2DEB-4769-9BE6-B9B3B698FA56</v>
      </c>
      <c r="B3117" t="str">
        <f t="shared" si="803"/>
        <v>Milling tab (Horizontal + vertical strategy) - 1st (shallow) operation</v>
      </c>
      <c r="C3117" t="s">
        <v>67</v>
      </c>
      <c r="D3117" t="s">
        <v>990</v>
      </c>
      <c r="E3117" t="s">
        <v>2259</v>
      </c>
    </row>
    <row r="3118" spans="1:5" x14ac:dyDescent="0.25">
      <c r="A3118" t="str">
        <f t="shared" si="802"/>
        <v>GUID-E612C477-2DEB-4769-9BE6-B9B3B698FA56</v>
      </c>
      <c r="B3118" t="str">
        <f t="shared" si="803"/>
        <v>Milling tab (Horizontal + vertical strategy) - 1st (shallow) operation</v>
      </c>
      <c r="C3118" t="s">
        <v>67</v>
      </c>
      <c r="E3118" t="s">
        <v>2232</v>
      </c>
    </row>
    <row r="3119" spans="1:5" x14ac:dyDescent="0.25">
      <c r="A3119" t="str">
        <f t="shared" si="802"/>
        <v>GUID-E612C477-2DEB-4769-9BE6-B9B3B698FA56</v>
      </c>
      <c r="B3119" t="str">
        <f t="shared" si="803"/>
        <v>Milling tab (Horizontal + vertical strategy) - 1st (shallow) operation</v>
      </c>
      <c r="C3119" t="s">
        <v>67</v>
      </c>
      <c r="D3119" t="s">
        <v>990</v>
      </c>
      <c r="E3119" t="s">
        <v>2626</v>
      </c>
    </row>
    <row r="3120" spans="1:5" x14ac:dyDescent="0.25">
      <c r="A3120" t="str">
        <f t="shared" si="802"/>
        <v>GUID-E612C477-2DEB-4769-9BE6-B9B3B698FA56</v>
      </c>
      <c r="B3120" t="str">
        <f t="shared" si="803"/>
        <v>Milling tab (Horizontal + vertical strategy) - 1st (shallow) operation</v>
      </c>
      <c r="C3120" t="s">
        <v>67</v>
      </c>
      <c r="D3120" t="e">
        <f>- this is used to determine whether to feed or rapid between toolpaths.</f>
        <v>#NAME?</v>
      </c>
      <c r="E3120" t="s">
        <v>2656</v>
      </c>
    </row>
    <row r="3121" spans="1:5" x14ac:dyDescent="0.25">
      <c r="A3121" t="str">
        <f t="shared" si="802"/>
        <v>GUID-E612C477-2DEB-4769-9BE6-B9B3B698FA56</v>
      </c>
      <c r="B3121" t="str">
        <f t="shared" si="803"/>
        <v>Milling tab (Horizontal + vertical strategy) - 1st (shallow) operation</v>
      </c>
      <c r="C3121" t="s">
        <v>67</v>
      </c>
      <c r="D3121" t="s">
        <v>2662</v>
      </c>
      <c r="E3121" t="s">
        <v>2234</v>
      </c>
    </row>
    <row r="3122" spans="1:5" x14ac:dyDescent="0.25">
      <c r="A3122" t="str">
        <f t="shared" si="802"/>
        <v>GUID-E612C477-2DEB-4769-9BE6-B9B3B698FA56</v>
      </c>
      <c r="B3122" t="str">
        <f t="shared" si="803"/>
        <v>Milling tab (Horizontal + vertical strategy) - 1st (shallow) operation</v>
      </c>
      <c r="C3122" t="s">
        <v>67</v>
      </c>
      <c r="D3122" t="e">
        <f>- this attribute controls how accurately the toolpath follows the surface. if your part appears faceted, Set the tolerance to a lower value.</f>
        <v>#NAME?</v>
      </c>
      <c r="E3122" t="s">
        <v>2657</v>
      </c>
    </row>
    <row r="3123" spans="1:5" x14ac:dyDescent="0.25">
      <c r="A3123" t="str">
        <f t="shared" si="802"/>
        <v>GUID-E612C477-2DEB-4769-9BE6-B9B3B698FA56</v>
      </c>
      <c r="B3123" t="str">
        <f t="shared" si="803"/>
        <v>Milling tab (Horizontal + vertical strategy) - 1st (shallow) operation</v>
      </c>
      <c r="C3123" t="s">
        <v>67</v>
      </c>
      <c r="D3123" t="s">
        <v>2728</v>
      </c>
      <c r="E3123" t="s">
        <v>2647</v>
      </c>
    </row>
    <row r="3124" spans="1:5" x14ac:dyDescent="0.25">
      <c r="A3124" s="3" t="s">
        <v>2732</v>
      </c>
      <c r="B3124" t="s">
        <v>2670</v>
      </c>
    </row>
    <row r="3125" spans="1:5" x14ac:dyDescent="0.25">
      <c r="A3125" t="str">
        <f t="shared" ref="A3125:A3149" si="804">A3124</f>
        <v>GUID-4407662D-22B3-4971-A6EF-A410AD3369D3</v>
      </c>
      <c r="B3125" t="str">
        <f t="shared" ref="B3125:B3149" si="805">B3124</f>
        <v>Milling tab (Horizontal + vertical strategy) - 2nd (steep) operation</v>
      </c>
      <c r="C3125" t="s">
        <v>67</v>
      </c>
      <c r="D3125" t="s">
        <v>726</v>
      </c>
      <c r="E3125" t="s">
        <v>727</v>
      </c>
    </row>
    <row r="3126" spans="1:5" x14ac:dyDescent="0.25">
      <c r="A3126" t="str">
        <f t="shared" si="804"/>
        <v>GUID-4407662D-22B3-4971-A6EF-A410AD3369D3</v>
      </c>
      <c r="B3126" t="str">
        <f t="shared" si="805"/>
        <v>Milling tab (Horizontal + vertical strategy) - 2nd (steep) operation</v>
      </c>
      <c r="C3126" t="s">
        <v>67</v>
      </c>
      <c r="D3126" t="s">
        <v>2475</v>
      </c>
      <c r="E3126" t="s">
        <v>1970</v>
      </c>
    </row>
    <row r="3127" spans="1:5" x14ac:dyDescent="0.25">
      <c r="A3127" t="str">
        <f t="shared" si="804"/>
        <v>GUID-4407662D-22B3-4971-A6EF-A410AD3369D3</v>
      </c>
      <c r="B3127" t="str">
        <f t="shared" si="805"/>
        <v>Milling tab (Horizontal + vertical strategy) - 2nd (steep) operation</v>
      </c>
      <c r="C3127" t="s">
        <v>67</v>
      </c>
      <c r="E3127" t="s">
        <v>2698</v>
      </c>
    </row>
    <row r="3128" spans="1:5" x14ac:dyDescent="0.25">
      <c r="A3128" t="str">
        <f t="shared" si="804"/>
        <v>GUID-4407662D-22B3-4971-A6EF-A410AD3369D3</v>
      </c>
      <c r="B3128" t="str">
        <f t="shared" si="805"/>
        <v>Milling tab (Horizontal + vertical strategy) - 2nd (steep) operation</v>
      </c>
      <c r="C3128" t="s">
        <v>67</v>
      </c>
      <c r="D3128" t="e">
        <f>- this setting avoids sharp changes in direction by inserting an arc. to Enable It, Enter a percentage of the tool diameter to use for the arc radius.</f>
        <v>#NAME?</v>
      </c>
      <c r="E3128" t="s">
        <v>2659</v>
      </c>
    </row>
    <row r="3129" spans="1:5" x14ac:dyDescent="0.25">
      <c r="A3129" t="str">
        <f t="shared" si="804"/>
        <v>GUID-4407662D-22B3-4971-A6EF-A410AD3369D3</v>
      </c>
      <c r="B3129" t="str">
        <f t="shared" si="805"/>
        <v>Milling tab (Horizontal + vertical strategy) - 2nd (steep) operation</v>
      </c>
      <c r="C3129" t="s">
        <v>67</v>
      </c>
      <c r="D3129" t="s">
        <v>990</v>
      </c>
      <c r="E3129" t="s">
        <v>2654</v>
      </c>
    </row>
    <row r="3130" spans="1:5" x14ac:dyDescent="0.25">
      <c r="A3130" t="str">
        <f t="shared" si="804"/>
        <v>GUID-4407662D-22B3-4971-A6EF-A410AD3369D3</v>
      </c>
      <c r="B3130" t="str">
        <f t="shared" si="805"/>
        <v>Milling tab (Horizontal + vertical strategy) - 2nd (steep) operation</v>
      </c>
      <c r="C3130" t="s">
        <v>67</v>
      </c>
      <c r="D3130" t="e">
        <f>- this inserts a final profile pass exactly at the base of a flat pocket.</f>
        <v>#NAME?</v>
      </c>
      <c r="E3130" t="s">
        <v>2699</v>
      </c>
    </row>
    <row r="3131" spans="1:5" x14ac:dyDescent="0.25">
      <c r="A3131" t="str">
        <f t="shared" si="804"/>
        <v>GUID-4407662D-22B3-4971-A6EF-A410AD3369D3</v>
      </c>
      <c r="B3131" t="str">
        <f t="shared" si="805"/>
        <v>Milling tab (Horizontal + vertical strategy) - 2nd (steep) operation</v>
      </c>
      <c r="C3131" t="s">
        <v>67</v>
      </c>
      <c r="D3131" t="s">
        <v>724</v>
      </c>
      <c r="E3131" t="s">
        <v>725</v>
      </c>
    </row>
    <row r="3132" spans="1:5" x14ac:dyDescent="0.25">
      <c r="A3132" t="str">
        <f t="shared" si="804"/>
        <v>GUID-4407662D-22B3-4971-A6EF-A410AD3369D3</v>
      </c>
      <c r="B3132" t="str">
        <f t="shared" si="805"/>
        <v>Milling tab (Horizontal + vertical strategy) - 2nd (steep) operation</v>
      </c>
      <c r="C3132" t="s">
        <v>67</v>
      </c>
      <c r="D3132" t="s">
        <v>2002</v>
      </c>
      <c r="E3132" t="s">
        <v>817</v>
      </c>
    </row>
    <row r="3133" spans="1:5" x14ac:dyDescent="0.25">
      <c r="A3133" t="str">
        <f t="shared" si="804"/>
        <v>GUID-4407662D-22B3-4971-A6EF-A410AD3369D3</v>
      </c>
      <c r="B3133" t="str">
        <f t="shared" si="805"/>
        <v>Milling tab (Horizontal + vertical strategy) - 2nd (steep) operation</v>
      </c>
      <c r="C3133" t="s">
        <v>67</v>
      </c>
      <c r="D3133" t="s">
        <v>990</v>
      </c>
      <c r="E3133" t="s">
        <v>2259</v>
      </c>
    </row>
    <row r="3134" spans="1:5" x14ac:dyDescent="0.25">
      <c r="A3134" t="str">
        <f t="shared" si="804"/>
        <v>GUID-4407662D-22B3-4971-A6EF-A410AD3369D3</v>
      </c>
      <c r="B3134" t="str">
        <f t="shared" si="805"/>
        <v>Milling tab (Horizontal + vertical strategy) - 2nd (steep) operation</v>
      </c>
      <c r="C3134" t="s">
        <v>67</v>
      </c>
      <c r="E3134" t="s">
        <v>2232</v>
      </c>
    </row>
    <row r="3135" spans="1:5" x14ac:dyDescent="0.25">
      <c r="A3135" t="str">
        <f t="shared" si="804"/>
        <v>GUID-4407662D-22B3-4971-A6EF-A410AD3369D3</v>
      </c>
      <c r="B3135" t="str">
        <f t="shared" si="805"/>
        <v>Milling tab (Horizontal + vertical strategy) - 2nd (steep) operation</v>
      </c>
      <c r="C3135" t="s">
        <v>67</v>
      </c>
      <c r="D3135" t="e">
        <f>- Enable this option to create a depth-first strategy. Wi</f>
        <v>#NAME?</v>
      </c>
      <c r="E3135" t="s">
        <v>2661</v>
      </c>
    </row>
    <row r="3136" spans="1:5" x14ac:dyDescent="0.25">
      <c r="A3136" t="str">
        <f t="shared" si="804"/>
        <v>GUID-4407662D-22B3-4971-A6EF-A410AD3369D3</v>
      </c>
      <c r="B3136" t="str">
        <f t="shared" si="805"/>
        <v>Milling tab (Horizontal + vertical strategy) - 2nd (steep) operation</v>
      </c>
      <c r="C3136" t="s">
        <v>67</v>
      </c>
      <c r="D3136" t="s">
        <v>990</v>
      </c>
      <c r="E3136" t="s">
        <v>2626</v>
      </c>
    </row>
    <row r="3137" spans="1:5" x14ac:dyDescent="0.25">
      <c r="A3137" t="str">
        <f t="shared" si="804"/>
        <v>GUID-4407662D-22B3-4971-A6EF-A410AD3369D3</v>
      </c>
      <c r="B3137" t="str">
        <f t="shared" si="805"/>
        <v>Milling tab (Horizontal + vertical strategy) - 2nd (steep) operation</v>
      </c>
      <c r="C3137" t="s">
        <v>67</v>
      </c>
      <c r="E3137" t="s">
        <v>2700</v>
      </c>
    </row>
    <row r="3138" spans="1:5" x14ac:dyDescent="0.25">
      <c r="A3138" t="str">
        <f t="shared" si="804"/>
        <v>GUID-4407662D-22B3-4971-A6EF-A410AD3369D3</v>
      </c>
      <c r="B3138" t="str">
        <f t="shared" si="805"/>
        <v>Milling tab (Horizontal + vertical strategy) - 2nd (steep) operation</v>
      </c>
      <c r="C3138" t="s">
        <v>67</v>
      </c>
      <c r="E3138" t="s">
        <v>2701</v>
      </c>
    </row>
    <row r="3139" spans="1:5" x14ac:dyDescent="0.25">
      <c r="A3139" t="str">
        <f t="shared" si="804"/>
        <v>GUID-4407662D-22B3-4971-A6EF-A410AD3369D3</v>
      </c>
      <c r="B3139" t="str">
        <f t="shared" si="805"/>
        <v>Milling tab (Horizontal + vertical strategy) - 2nd (steep) operation</v>
      </c>
      <c r="C3139" t="s">
        <v>67</v>
      </c>
      <c r="D3139" t="e">
        <f ca="1">- override the default start point(s) of a toolpath by entering the name of a curve that, when projected, intersects the toolpath at the point you want. you can use a curve with multiple segments to Set multiple start points for a toolpath, and alternating segments are used to Set the start points.</f>
        <v>#NAME?</v>
      </c>
      <c r="E3139" t="s">
        <v>2323</v>
      </c>
    </row>
    <row r="3140" spans="1:5" x14ac:dyDescent="0.25">
      <c r="A3140" t="str">
        <f t="shared" si="804"/>
        <v>GUID-4407662D-22B3-4971-A6EF-A410AD3369D3</v>
      </c>
      <c r="B3140" t="str">
        <f t="shared" si="805"/>
        <v>Milling tab (Horizontal + vertical strategy) - 2nd (steep) operation</v>
      </c>
      <c r="C3140" t="s">
        <v>67</v>
      </c>
      <c r="D3140" t="e">
        <f>- this is used to determine whether to feed or rapid between toolpaths.</f>
        <v>#NAME?</v>
      </c>
      <c r="E3140" t="s">
        <v>2656</v>
      </c>
    </row>
    <row r="3141" spans="1:5" x14ac:dyDescent="0.25">
      <c r="A3141" t="str">
        <f t="shared" si="804"/>
        <v>GUID-4407662D-22B3-4971-A6EF-A410AD3369D3</v>
      </c>
      <c r="B3141" t="str">
        <f t="shared" si="805"/>
        <v>Milling tab (Horizontal + vertical strategy) - 2nd (steep) operation</v>
      </c>
      <c r="C3141" t="s">
        <v>67</v>
      </c>
      <c r="D3141" t="s">
        <v>2662</v>
      </c>
      <c r="E3141" t="s">
        <v>2234</v>
      </c>
    </row>
    <row r="3142" spans="1:5" x14ac:dyDescent="0.25">
      <c r="A3142" t="str">
        <f t="shared" si="804"/>
        <v>GUID-4407662D-22B3-4971-A6EF-A410AD3369D3</v>
      </c>
      <c r="B3142" t="str">
        <f t="shared" si="805"/>
        <v>Milling tab (Horizontal + vertical strategy) - 2nd (steep) operation</v>
      </c>
      <c r="C3142" t="s">
        <v>67</v>
      </c>
      <c r="D3142" t="e">
        <f>- this attribute controls how accurately the toolpath follows the surface. if your part appears faceted, Set the tolerance to a lower value.</f>
        <v>#NAME?</v>
      </c>
      <c r="E3142" t="s">
        <v>2657</v>
      </c>
    </row>
    <row r="3143" spans="1:5" x14ac:dyDescent="0.25">
      <c r="A3143" t="str">
        <f t="shared" si="804"/>
        <v>GUID-4407662D-22B3-4971-A6EF-A410AD3369D3</v>
      </c>
      <c r="B3143" t="str">
        <f t="shared" si="805"/>
        <v>Milling tab (Horizontal + vertical strategy) - 2nd (steep) operation</v>
      </c>
      <c r="C3143" t="s">
        <v>67</v>
      </c>
      <c r="D3143" t="s">
        <v>2728</v>
      </c>
      <c r="E3143" t="s">
        <v>2659</v>
      </c>
    </row>
    <row r="3144" spans="1:5" x14ac:dyDescent="0.25">
      <c r="A3144" t="str">
        <f t="shared" si="804"/>
        <v>GUID-4407662D-22B3-4971-A6EF-A410AD3369D3</v>
      </c>
      <c r="B3144" t="str">
        <f t="shared" si="805"/>
        <v>Milling tab (Horizontal + vertical strategy) - 2nd (steep) operation</v>
      </c>
      <c r="C3144" t="s">
        <v>67</v>
      </c>
      <c r="E3144" t="s">
        <v>2698</v>
      </c>
    </row>
    <row r="3145" spans="1:5" x14ac:dyDescent="0.25">
      <c r="A3145" t="str">
        <f t="shared" si="804"/>
        <v>GUID-4407662D-22B3-4971-A6EF-A410AD3369D3</v>
      </c>
      <c r="B3145" t="str">
        <f t="shared" si="805"/>
        <v>Milling tab (Horizontal + vertical strategy) - 2nd (steep) operation</v>
      </c>
      <c r="C3145" t="s">
        <v>67</v>
      </c>
      <c r="E3145" t="s">
        <v>2661</v>
      </c>
    </row>
    <row r="3146" spans="1:5" x14ac:dyDescent="0.25">
      <c r="A3146" t="str">
        <f t="shared" si="804"/>
        <v>GUID-4407662D-22B3-4971-A6EF-A410AD3369D3</v>
      </c>
      <c r="B3146" t="str">
        <f t="shared" si="805"/>
        <v>Milling tab (Horizontal + vertical strategy) - 2nd (steep) operation</v>
      </c>
      <c r="C3146" t="s">
        <v>67</v>
      </c>
      <c r="E3146" t="s">
        <v>2699</v>
      </c>
    </row>
    <row r="3147" spans="1:5" x14ac:dyDescent="0.25">
      <c r="A3147" t="str">
        <f t="shared" si="804"/>
        <v>GUID-4407662D-22B3-4971-A6EF-A410AD3369D3</v>
      </c>
      <c r="B3147" t="str">
        <f t="shared" si="805"/>
        <v>Milling tab (Horizontal + vertical strategy) - 2nd (steep) operation</v>
      </c>
      <c r="C3147" t="s">
        <v>67</v>
      </c>
      <c r="E3147" t="s">
        <v>2701</v>
      </c>
    </row>
    <row r="3148" spans="1:5" x14ac:dyDescent="0.25">
      <c r="A3148" t="str">
        <f t="shared" si="804"/>
        <v>GUID-4407662D-22B3-4971-A6EF-A410AD3369D3</v>
      </c>
      <c r="B3148" t="str">
        <f t="shared" si="805"/>
        <v>Milling tab (Horizontal + vertical strategy) - 2nd (steep) operation</v>
      </c>
      <c r="C3148" t="s">
        <v>67</v>
      </c>
      <c r="E3148" t="s">
        <v>2700</v>
      </c>
    </row>
    <row r="3149" spans="1:5" x14ac:dyDescent="0.25">
      <c r="A3149" t="str">
        <f t="shared" si="804"/>
        <v>GUID-4407662D-22B3-4971-A6EF-A410AD3369D3</v>
      </c>
      <c r="B3149" t="str">
        <f t="shared" si="805"/>
        <v>Milling tab (Horizontal + vertical strategy) - 2nd (steep) operation</v>
      </c>
      <c r="C3149" t="s">
        <v>67</v>
      </c>
      <c r="E3149" t="s">
        <v>2647</v>
      </c>
    </row>
    <row r="3150" spans="1:5" x14ac:dyDescent="0.25">
      <c r="A3150" s="3" t="s">
        <v>2667</v>
      </c>
      <c r="B3150" t="s">
        <v>2668</v>
      </c>
    </row>
    <row r="3151" spans="1:5" x14ac:dyDescent="0.25">
      <c r="A3151" t="str">
        <f t="shared" ref="A3151:A3154" si="806">A3150</f>
        <v>GUID-73A54E11-8C60-4BBB-B190-C662309E3835</v>
      </c>
      <c r="B3151" t="str">
        <f t="shared" ref="B3151:B3154" si="807">B3150</f>
        <v>Corner radius %</v>
      </c>
      <c r="C3151" t="s">
        <v>67</v>
      </c>
      <c r="D3151" t="s">
        <v>2335</v>
      </c>
      <c r="E3151" t="s">
        <v>2336</v>
      </c>
    </row>
    <row r="3152" spans="1:5" x14ac:dyDescent="0.25">
      <c r="A3152" t="str">
        <f t="shared" si="806"/>
        <v>GUID-73A54E11-8C60-4BBB-B190-C662309E3835</v>
      </c>
      <c r="B3152" t="str">
        <f t="shared" si="807"/>
        <v>Corner radius %</v>
      </c>
      <c r="C3152" t="s">
        <v>67</v>
      </c>
      <c r="D3152" t="s">
        <v>2669</v>
      </c>
      <c r="E3152" t="s">
        <v>2507</v>
      </c>
    </row>
    <row r="3153" spans="1:5" x14ac:dyDescent="0.25">
      <c r="A3153" t="str">
        <f t="shared" si="806"/>
        <v>GUID-73A54E11-8C60-4BBB-B190-C662309E3835</v>
      </c>
      <c r="B3153" t="str">
        <f t="shared" si="807"/>
        <v>Corner radius %</v>
      </c>
      <c r="C3153" t="s">
        <v>67</v>
      </c>
      <c r="D3153" t="s">
        <v>2670</v>
      </c>
      <c r="E3153" t="s">
        <v>2671</v>
      </c>
    </row>
    <row r="3154" spans="1:5" x14ac:dyDescent="0.25">
      <c r="A3154" t="str">
        <f t="shared" si="806"/>
        <v>GUID-73A54E11-8C60-4BBB-B190-C662309E3835</v>
      </c>
      <c r="B3154" t="str">
        <f t="shared" si="807"/>
        <v>Corner radius %</v>
      </c>
      <c r="C3154" t="s">
        <v>67</v>
      </c>
      <c r="D3154" t="s">
        <v>2672</v>
      </c>
      <c r="E3154" t="s">
        <v>2651</v>
      </c>
    </row>
    <row r="3155" spans="1:5" x14ac:dyDescent="0.25">
      <c r="A3155" s="3" t="s">
        <v>2702</v>
      </c>
      <c r="B3155" t="s">
        <v>2703</v>
      </c>
    </row>
    <row r="3156" spans="1:5" x14ac:dyDescent="0.25">
      <c r="A3156" t="str">
        <f t="shared" ref="A3156:A3157" si="808">A3155</f>
        <v>GUID-273AAB0B-FBB6-4FA0-B5A7-386E15EAA069</v>
      </c>
      <c r="B3156" t="str">
        <f t="shared" ref="B3156:B3157" si="809">B3155</f>
        <v>Corner correction</v>
      </c>
      <c r="C3156" t="s">
        <v>67</v>
      </c>
      <c r="D3156" t="s">
        <v>2669</v>
      </c>
      <c r="E3156" t="s">
        <v>2507</v>
      </c>
    </row>
    <row r="3157" spans="1:5" x14ac:dyDescent="0.25">
      <c r="A3157" t="str">
        <f t="shared" si="808"/>
        <v>GUID-273AAB0B-FBB6-4FA0-B5A7-386E15EAA069</v>
      </c>
      <c r="B3157" t="str">
        <f t="shared" si="809"/>
        <v>Corner correction</v>
      </c>
      <c r="C3157" t="s">
        <v>67</v>
      </c>
      <c r="D3157" t="s">
        <v>2670</v>
      </c>
      <c r="E3157" t="s">
        <v>2671</v>
      </c>
    </row>
    <row r="3158" spans="1:5" x14ac:dyDescent="0.25">
      <c r="A3158" s="3" t="s">
        <v>2673</v>
      </c>
      <c r="B3158" t="s">
        <v>2674</v>
      </c>
    </row>
    <row r="3159" spans="1:5" x14ac:dyDescent="0.25">
      <c r="A3159" t="str">
        <f t="shared" ref="A3159:A3162" si="810">A3158</f>
        <v>GUID-DC27418B-CB98-4780-8CA0-C9BE960E6DE7</v>
      </c>
      <c r="B3159" t="str">
        <f t="shared" ref="B3159:B3162" si="811">B3158</f>
        <v>Reorder for Z-level ops</v>
      </c>
      <c r="C3159" t="s">
        <v>67</v>
      </c>
      <c r="D3159" t="s">
        <v>2335</v>
      </c>
      <c r="E3159" t="s">
        <v>2336</v>
      </c>
    </row>
    <row r="3160" spans="1:5" x14ac:dyDescent="0.25">
      <c r="A3160" t="str">
        <f t="shared" si="810"/>
        <v>GUID-DC27418B-CB98-4780-8CA0-C9BE960E6DE7</v>
      </c>
      <c r="B3160" t="str">
        <f t="shared" si="811"/>
        <v>Reorder for Z-level ops</v>
      </c>
      <c r="C3160" t="s">
        <v>67</v>
      </c>
      <c r="D3160" t="s">
        <v>2669</v>
      </c>
      <c r="E3160" t="s">
        <v>2507</v>
      </c>
    </row>
    <row r="3161" spans="1:5" x14ac:dyDescent="0.25">
      <c r="A3161" t="str">
        <f t="shared" si="810"/>
        <v>GUID-DC27418B-CB98-4780-8CA0-C9BE960E6DE7</v>
      </c>
      <c r="B3161" t="str">
        <f t="shared" si="811"/>
        <v>Reorder for Z-level ops</v>
      </c>
      <c r="C3161" t="s">
        <v>67</v>
      </c>
      <c r="D3161" t="s">
        <v>2675</v>
      </c>
      <c r="E3161" t="s">
        <v>2642</v>
      </c>
    </row>
    <row r="3162" spans="1:5" x14ac:dyDescent="0.25">
      <c r="A3162" t="str">
        <f t="shared" si="810"/>
        <v>GUID-DC27418B-CB98-4780-8CA0-C9BE960E6DE7</v>
      </c>
      <c r="B3162" t="str">
        <f t="shared" si="811"/>
        <v>Reorder for Z-level ops</v>
      </c>
      <c r="C3162" t="s">
        <v>67</v>
      </c>
      <c r="D3162" t="s">
        <v>2670</v>
      </c>
      <c r="E3162" t="s">
        <v>2671</v>
      </c>
    </row>
    <row r="3163" spans="1:5" x14ac:dyDescent="0.25">
      <c r="A3163" s="3" t="s">
        <v>2704</v>
      </c>
      <c r="B3163" t="s">
        <v>2705</v>
      </c>
    </row>
    <row r="3164" spans="1:5" x14ac:dyDescent="0.25">
      <c r="A3164" t="str">
        <f t="shared" ref="A3164:A3165" si="812">A3163</f>
        <v>GUID-BEDDC4D0-DE5A-4A50-8465-1E02AB98D588</v>
      </c>
      <c r="B3164" t="str">
        <f t="shared" ref="B3164:B3165" si="813">B3163</f>
        <v>Flat surface support examples</v>
      </c>
      <c r="C3164" t="s">
        <v>67</v>
      </c>
      <c r="D3164" t="s">
        <v>2669</v>
      </c>
      <c r="E3164" t="s">
        <v>2507</v>
      </c>
    </row>
    <row r="3165" spans="1:5" x14ac:dyDescent="0.25">
      <c r="A3165" t="str">
        <f t="shared" si="812"/>
        <v>GUID-BEDDC4D0-DE5A-4A50-8465-1E02AB98D588</v>
      </c>
      <c r="B3165" t="str">
        <f t="shared" si="813"/>
        <v>Flat surface support examples</v>
      </c>
      <c r="C3165" t="s">
        <v>67</v>
      </c>
      <c r="D3165" t="s">
        <v>2670</v>
      </c>
      <c r="E3165" t="s">
        <v>2671</v>
      </c>
    </row>
    <row r="3166" spans="1:5" x14ac:dyDescent="0.25">
      <c r="A3166" s="3" t="s">
        <v>2706</v>
      </c>
      <c r="B3166" t="s">
        <v>2707</v>
      </c>
    </row>
    <row r="3167" spans="1:5" x14ac:dyDescent="0.25">
      <c r="A3167" t="str">
        <f t="shared" ref="A3167:A3170" si="814">A3166</f>
        <v>GUID-D7EAE934-0DEE-499D-B075-99ABB9B04B8C</v>
      </c>
      <c r="B3167" t="str">
        <f t="shared" ref="B3167:B3170" si="815">B3166</f>
        <v>Scallop height</v>
      </c>
      <c r="C3167" t="s">
        <v>67</v>
      </c>
      <c r="D3167" t="s">
        <v>2669</v>
      </c>
      <c r="E3167" t="s">
        <v>2507</v>
      </c>
    </row>
    <row r="3168" spans="1:5" x14ac:dyDescent="0.25">
      <c r="A3168" t="str">
        <f t="shared" si="814"/>
        <v>GUID-D7EAE934-0DEE-499D-B075-99ABB9B04B8C</v>
      </c>
      <c r="B3168" t="str">
        <f t="shared" si="815"/>
        <v>Scallop height</v>
      </c>
      <c r="C3168" t="s">
        <v>67</v>
      </c>
      <c r="D3168" t="s">
        <v>2670</v>
      </c>
      <c r="E3168" t="s">
        <v>2671</v>
      </c>
    </row>
    <row r="3169" spans="1:5" x14ac:dyDescent="0.25">
      <c r="A3169" t="str">
        <f t="shared" si="814"/>
        <v>GUID-D7EAE934-0DEE-499D-B075-99ABB9B04B8C</v>
      </c>
      <c r="B3169" t="str">
        <f t="shared" si="815"/>
        <v>Scallop height</v>
      </c>
      <c r="C3169" t="s">
        <v>67</v>
      </c>
      <c r="D3169" t="s">
        <v>2708</v>
      </c>
      <c r="E3169" t="s">
        <v>2648</v>
      </c>
    </row>
    <row r="3170" spans="1:5" x14ac:dyDescent="0.25">
      <c r="A3170" t="str">
        <f t="shared" si="814"/>
        <v>GUID-D7EAE934-0DEE-499D-B075-99ABB9B04B8C</v>
      </c>
      <c r="B3170" t="str">
        <f t="shared" si="815"/>
        <v>Scallop height</v>
      </c>
      <c r="C3170" t="s">
        <v>67</v>
      </c>
      <c r="D3170" t="s">
        <v>2709</v>
      </c>
      <c r="E3170" t="s">
        <v>2653</v>
      </c>
    </row>
    <row r="3171" spans="1:5" x14ac:dyDescent="0.25">
      <c r="A3171" s="3" t="s">
        <v>2710</v>
      </c>
      <c r="B3171" t="s">
        <v>2711</v>
      </c>
    </row>
    <row r="3172" spans="1:5" x14ac:dyDescent="0.25">
      <c r="A3172" t="str">
        <f t="shared" ref="A3172:A3174" si="816">A3171</f>
        <v>GUID-3ED879DE-F10A-4477-8F8E-BC47F9FA65B7</v>
      </c>
      <c r="B3172" t="str">
        <f t="shared" ref="B3172:B3174" si="817">B3171</f>
        <v>Scallop stepover</v>
      </c>
      <c r="C3172" t="s">
        <v>67</v>
      </c>
      <c r="D3172" t="s">
        <v>2669</v>
      </c>
      <c r="E3172" t="s">
        <v>2507</v>
      </c>
    </row>
    <row r="3173" spans="1:5" x14ac:dyDescent="0.25">
      <c r="A3173" t="str">
        <f t="shared" si="816"/>
        <v>GUID-3ED879DE-F10A-4477-8F8E-BC47F9FA65B7</v>
      </c>
      <c r="B3173" t="str">
        <f t="shared" si="817"/>
        <v>Scallop stepover</v>
      </c>
      <c r="C3173" t="s">
        <v>67</v>
      </c>
      <c r="D3173" t="s">
        <v>2670</v>
      </c>
      <c r="E3173" t="s">
        <v>2671</v>
      </c>
    </row>
    <row r="3174" spans="1:5" x14ac:dyDescent="0.25">
      <c r="A3174" t="str">
        <f t="shared" si="816"/>
        <v>GUID-3ED879DE-F10A-4477-8F8E-BC47F9FA65B7</v>
      </c>
      <c r="B3174" t="str">
        <f t="shared" si="817"/>
        <v>Scallop stepover</v>
      </c>
      <c r="C3174" t="s">
        <v>67</v>
      </c>
      <c r="D3174" t="s">
        <v>2709</v>
      </c>
      <c r="E3174" t="s">
        <v>2653</v>
      </c>
    </row>
    <row r="3175" spans="1:5" x14ac:dyDescent="0.25">
      <c r="A3175" s="3" t="s">
        <v>2733</v>
      </c>
      <c r="B3175" t="s">
        <v>2708</v>
      </c>
    </row>
    <row r="3176" spans="1:5" x14ac:dyDescent="0.25">
      <c r="A3176" t="str">
        <f t="shared" ref="A3176:A3189" si="818">A3175</f>
        <v>GUID-51614730-224D-45CC-941D-B6A5EE4AE61C</v>
      </c>
      <c r="B3176" t="str">
        <f t="shared" ref="B3176:B3189" si="819">B3175</f>
        <v>Milling tab (Corner remachine strategy)</v>
      </c>
      <c r="C3176" t="s">
        <v>67</v>
      </c>
      <c r="D3176" t="s">
        <v>726</v>
      </c>
      <c r="E3176" t="s">
        <v>727</v>
      </c>
    </row>
    <row r="3177" spans="1:5" x14ac:dyDescent="0.25">
      <c r="A3177" t="str">
        <f t="shared" si="818"/>
        <v>GUID-51614730-224D-45CC-941D-B6A5EE4AE61C</v>
      </c>
      <c r="B3177" t="str">
        <f t="shared" si="819"/>
        <v>Milling tab (Corner remachine strategy)</v>
      </c>
      <c r="C3177" t="s">
        <v>67</v>
      </c>
      <c r="D3177" t="s">
        <v>2475</v>
      </c>
      <c r="E3177" t="s">
        <v>1970</v>
      </c>
    </row>
    <row r="3178" spans="1:5" x14ac:dyDescent="0.25">
      <c r="A3178" t="str">
        <f t="shared" si="818"/>
        <v>GUID-51614730-224D-45CC-941D-B6A5EE4AE61C</v>
      </c>
      <c r="B3178" t="str">
        <f t="shared" si="819"/>
        <v>Milling tab (Corner remachine strategy)</v>
      </c>
      <c r="C3178" t="s">
        <v>67</v>
      </c>
      <c r="D3178" t="s">
        <v>990</v>
      </c>
      <c r="E3178" t="s">
        <v>2654</v>
      </c>
    </row>
    <row r="3179" spans="1:5" x14ac:dyDescent="0.25">
      <c r="A3179" t="str">
        <f t="shared" si="818"/>
        <v>GUID-51614730-224D-45CC-941D-B6A5EE4AE61C</v>
      </c>
      <c r="B3179" t="str">
        <f t="shared" si="819"/>
        <v>Milling tab (Corner remachine strategy)</v>
      </c>
      <c r="C3179" t="s">
        <v>67</v>
      </c>
      <c r="D3179" t="s">
        <v>724</v>
      </c>
      <c r="E3179" t="s">
        <v>725</v>
      </c>
    </row>
    <row r="3180" spans="1:5" x14ac:dyDescent="0.25">
      <c r="A3180" t="str">
        <f t="shared" si="818"/>
        <v>GUID-51614730-224D-45CC-941D-B6A5EE4AE61C</v>
      </c>
      <c r="B3180" t="str">
        <f t="shared" si="819"/>
        <v>Milling tab (Corner remachine strategy)</v>
      </c>
      <c r="C3180" t="s">
        <v>67</v>
      </c>
      <c r="D3180" t="s">
        <v>2002</v>
      </c>
      <c r="E3180" t="s">
        <v>817</v>
      </c>
    </row>
    <row r="3181" spans="1:5" x14ac:dyDescent="0.25">
      <c r="A3181" t="str">
        <f t="shared" si="818"/>
        <v>GUID-51614730-224D-45CC-941D-B6A5EE4AE61C</v>
      </c>
      <c r="B3181" t="str">
        <f t="shared" si="819"/>
        <v>Milling tab (Corner remachine strategy)</v>
      </c>
      <c r="C3181" t="s">
        <v>67</v>
      </c>
      <c r="D3181" t="s">
        <v>990</v>
      </c>
      <c r="E3181" t="s">
        <v>2259</v>
      </c>
    </row>
    <row r="3182" spans="1:5" x14ac:dyDescent="0.25">
      <c r="A3182" t="str">
        <f t="shared" si="818"/>
        <v>GUID-51614730-224D-45CC-941D-B6A5EE4AE61C</v>
      </c>
      <c r="B3182" t="str">
        <f t="shared" si="819"/>
        <v>Milling tab (Corner remachine strategy)</v>
      </c>
      <c r="C3182" t="s">
        <v>67</v>
      </c>
      <c r="E3182" t="s">
        <v>2232</v>
      </c>
    </row>
    <row r="3183" spans="1:5" x14ac:dyDescent="0.25">
      <c r="A3183" t="str">
        <f t="shared" si="818"/>
        <v>GUID-51614730-224D-45CC-941D-B6A5EE4AE61C</v>
      </c>
      <c r="B3183" t="str">
        <f t="shared" si="819"/>
        <v>Milling tab (Corner remachine strategy)</v>
      </c>
      <c r="C3183" t="s">
        <v>67</v>
      </c>
      <c r="D3183" t="s">
        <v>990</v>
      </c>
      <c r="E3183" t="s">
        <v>2626</v>
      </c>
    </row>
    <row r="3184" spans="1:5" x14ac:dyDescent="0.25">
      <c r="A3184" t="str">
        <f t="shared" si="818"/>
        <v>GUID-51614730-224D-45CC-941D-B6A5EE4AE61C</v>
      </c>
      <c r="B3184" t="str">
        <f t="shared" si="819"/>
        <v>Milling tab (Corner remachine strategy)</v>
      </c>
      <c r="C3184" t="s">
        <v>67</v>
      </c>
      <c r="E3184" t="s">
        <v>2701</v>
      </c>
    </row>
    <row r="3185" spans="1:5" x14ac:dyDescent="0.25">
      <c r="A3185" t="str">
        <f t="shared" si="818"/>
        <v>GUID-51614730-224D-45CC-941D-B6A5EE4AE61C</v>
      </c>
      <c r="B3185" t="str">
        <f t="shared" si="819"/>
        <v>Milling tab (Corner remachine strategy)</v>
      </c>
      <c r="C3185" t="s">
        <v>67</v>
      </c>
      <c r="D3185" t="s">
        <v>2662</v>
      </c>
      <c r="E3185" t="s">
        <v>2234</v>
      </c>
    </row>
    <row r="3186" spans="1:5" x14ac:dyDescent="0.25">
      <c r="A3186" t="str">
        <f t="shared" si="818"/>
        <v>GUID-51614730-224D-45CC-941D-B6A5EE4AE61C</v>
      </c>
      <c r="B3186" t="str">
        <f t="shared" si="819"/>
        <v>Milling tab (Corner remachine strategy)</v>
      </c>
      <c r="C3186" t="s">
        <v>67</v>
      </c>
      <c r="D3186" t="e">
        <f>- this sets how close milling is to the mathematically ideal surface.</f>
        <v>#NAME?</v>
      </c>
      <c r="E3186" t="s">
        <v>2734</v>
      </c>
    </row>
    <row r="3187" spans="1:5" x14ac:dyDescent="0.25">
      <c r="A3187" t="str">
        <f t="shared" si="818"/>
        <v>GUID-51614730-224D-45CC-941D-B6A5EE4AE61C</v>
      </c>
      <c r="B3187" t="str">
        <f t="shared" si="819"/>
        <v>Milling tab (Corner remachine strategy)</v>
      </c>
      <c r="C3187" t="s">
        <v>67</v>
      </c>
      <c r="D3187" t="s">
        <v>946</v>
      </c>
      <c r="E3187" t="s">
        <v>2701</v>
      </c>
    </row>
    <row r="3188" spans="1:5" x14ac:dyDescent="0.25">
      <c r="A3188" t="str">
        <f t="shared" si="818"/>
        <v>GUID-51614730-224D-45CC-941D-B6A5EE4AE61C</v>
      </c>
      <c r="B3188" t="str">
        <f t="shared" si="819"/>
        <v>Milling tab (Corner remachine strategy)</v>
      </c>
      <c r="C3188" t="s">
        <v>67</v>
      </c>
      <c r="E3188" t="s">
        <v>2734</v>
      </c>
    </row>
    <row r="3189" spans="1:5" x14ac:dyDescent="0.25">
      <c r="A3189" t="str">
        <f t="shared" si="818"/>
        <v>GUID-51614730-224D-45CC-941D-B6A5EE4AE61C</v>
      </c>
      <c r="B3189" t="str">
        <f t="shared" si="819"/>
        <v>Milling tab (Corner remachine strategy)</v>
      </c>
      <c r="C3189" t="s">
        <v>67</v>
      </c>
      <c r="E3189" t="s">
        <v>925</v>
      </c>
    </row>
    <row r="3190" spans="1:5" x14ac:dyDescent="0.25">
      <c r="A3190" s="3" t="s">
        <v>2706</v>
      </c>
      <c r="B3190" t="s">
        <v>2707</v>
      </c>
    </row>
    <row r="3191" spans="1:5" x14ac:dyDescent="0.25">
      <c r="A3191" t="str">
        <f t="shared" ref="A3191:A3194" si="820">A3190</f>
        <v>GUID-D7EAE934-0DEE-499D-B075-99ABB9B04B8C</v>
      </c>
      <c r="B3191" t="str">
        <f t="shared" ref="B3191:B3194" si="821">B3190</f>
        <v>Scallop height</v>
      </c>
      <c r="C3191" t="s">
        <v>67</v>
      </c>
      <c r="D3191" t="s">
        <v>2669</v>
      </c>
      <c r="E3191" t="s">
        <v>2507</v>
      </c>
    </row>
    <row r="3192" spans="1:5" x14ac:dyDescent="0.25">
      <c r="A3192" t="str">
        <f t="shared" si="820"/>
        <v>GUID-D7EAE934-0DEE-499D-B075-99ABB9B04B8C</v>
      </c>
      <c r="B3192" t="str">
        <f t="shared" si="821"/>
        <v>Scallop height</v>
      </c>
      <c r="C3192" t="s">
        <v>67</v>
      </c>
      <c r="D3192" t="s">
        <v>2670</v>
      </c>
      <c r="E3192" t="s">
        <v>2671</v>
      </c>
    </row>
    <row r="3193" spans="1:5" x14ac:dyDescent="0.25">
      <c r="A3193" t="str">
        <f t="shared" si="820"/>
        <v>GUID-D7EAE934-0DEE-499D-B075-99ABB9B04B8C</v>
      </c>
      <c r="B3193" t="str">
        <f t="shared" si="821"/>
        <v>Scallop height</v>
      </c>
      <c r="C3193" t="s">
        <v>67</v>
      </c>
      <c r="D3193" t="s">
        <v>2708</v>
      </c>
      <c r="E3193" t="s">
        <v>2648</v>
      </c>
    </row>
    <row r="3194" spans="1:5" x14ac:dyDescent="0.25">
      <c r="A3194" t="str">
        <f t="shared" si="820"/>
        <v>GUID-D7EAE934-0DEE-499D-B075-99ABB9B04B8C</v>
      </c>
      <c r="B3194" t="str">
        <f t="shared" si="821"/>
        <v>Scallop height</v>
      </c>
      <c r="C3194" t="s">
        <v>67</v>
      </c>
      <c r="D3194" t="s">
        <v>2709</v>
      </c>
      <c r="E3194" t="s">
        <v>2653</v>
      </c>
    </row>
    <row r="3195" spans="1:5" x14ac:dyDescent="0.25">
      <c r="A3195" s="3" t="s">
        <v>2735</v>
      </c>
      <c r="B3195" t="s">
        <v>2736</v>
      </c>
    </row>
    <row r="3196" spans="1:5" x14ac:dyDescent="0.25">
      <c r="A3196" t="str">
        <f>A3195</f>
        <v>GUID-E3D439D9-9C1F-450B-BA35-B51AA923A742</v>
      </c>
      <c r="B3196" t="str">
        <f>B3195</f>
        <v>Tolerance</v>
      </c>
      <c r="C3196" t="s">
        <v>67</v>
      </c>
      <c r="D3196" t="s">
        <v>2708</v>
      </c>
      <c r="E3196" t="s">
        <v>2648</v>
      </c>
    </row>
    <row r="3197" spans="1:5" x14ac:dyDescent="0.25">
      <c r="A3197" s="3" t="s">
        <v>2737</v>
      </c>
      <c r="B3197" t="s">
        <v>2738</v>
      </c>
    </row>
    <row r="3198" spans="1:5" x14ac:dyDescent="0.25">
      <c r="A3198" t="str">
        <f t="shared" ref="A3198:A3208" si="822">A3197</f>
        <v>GUID-641585D0-9849-4ECD-987F-CEEB327E2BCA</v>
      </c>
      <c r="B3198" t="str">
        <f t="shared" ref="B3198:B3208" si="823">B3197</f>
        <v>Milling tab (Pencil strategy)</v>
      </c>
      <c r="C3198" t="s">
        <v>67</v>
      </c>
      <c r="D3198" t="s">
        <v>726</v>
      </c>
      <c r="E3198" t="s">
        <v>727</v>
      </c>
    </row>
    <row r="3199" spans="1:5" x14ac:dyDescent="0.25">
      <c r="A3199" t="str">
        <f t="shared" si="822"/>
        <v>GUID-641585D0-9849-4ECD-987F-CEEB327E2BCA</v>
      </c>
      <c r="B3199" t="str">
        <f t="shared" si="823"/>
        <v>Milling tab (Pencil strategy)</v>
      </c>
      <c r="C3199" t="s">
        <v>67</v>
      </c>
      <c r="D3199" t="s">
        <v>2475</v>
      </c>
      <c r="E3199" t="s">
        <v>1970</v>
      </c>
    </row>
    <row r="3200" spans="1:5" x14ac:dyDescent="0.25">
      <c r="A3200" t="str">
        <f t="shared" si="822"/>
        <v>GUID-641585D0-9849-4ECD-987F-CEEB327E2BCA</v>
      </c>
      <c r="B3200" t="str">
        <f t="shared" si="823"/>
        <v>Milling tab (Pencil strategy)</v>
      </c>
      <c r="C3200" t="s">
        <v>67</v>
      </c>
      <c r="D3200" t="s">
        <v>990</v>
      </c>
      <c r="E3200" t="s">
        <v>2654</v>
      </c>
    </row>
    <row r="3201" spans="1:5" x14ac:dyDescent="0.25">
      <c r="A3201" t="str">
        <f t="shared" si="822"/>
        <v>GUID-641585D0-9849-4ECD-987F-CEEB327E2BCA</v>
      </c>
      <c r="B3201" t="str">
        <f t="shared" si="823"/>
        <v>Milling tab (Pencil strategy)</v>
      </c>
      <c r="C3201" t="s">
        <v>67</v>
      </c>
      <c r="D3201" t="s">
        <v>724</v>
      </c>
      <c r="E3201" t="s">
        <v>725</v>
      </c>
    </row>
    <row r="3202" spans="1:5" x14ac:dyDescent="0.25">
      <c r="A3202" t="str">
        <f t="shared" si="822"/>
        <v>GUID-641585D0-9849-4ECD-987F-CEEB327E2BCA</v>
      </c>
      <c r="B3202" t="str">
        <f t="shared" si="823"/>
        <v>Milling tab (Pencil strategy)</v>
      </c>
      <c r="C3202" t="s">
        <v>67</v>
      </c>
      <c r="D3202" t="s">
        <v>2002</v>
      </c>
      <c r="E3202" t="s">
        <v>817</v>
      </c>
    </row>
    <row r="3203" spans="1:5" x14ac:dyDescent="0.25">
      <c r="A3203" t="str">
        <f t="shared" si="822"/>
        <v>GUID-641585D0-9849-4ECD-987F-CEEB327E2BCA</v>
      </c>
      <c r="B3203" t="str">
        <f t="shared" si="823"/>
        <v>Milling tab (Pencil strategy)</v>
      </c>
      <c r="C3203" t="s">
        <v>67</v>
      </c>
      <c r="D3203" t="s">
        <v>990</v>
      </c>
      <c r="E3203" t="s">
        <v>2259</v>
      </c>
    </row>
    <row r="3204" spans="1:5" x14ac:dyDescent="0.25">
      <c r="A3204" t="str">
        <f t="shared" si="822"/>
        <v>GUID-641585D0-9849-4ECD-987F-CEEB327E2BCA</v>
      </c>
      <c r="B3204" t="str">
        <f t="shared" si="823"/>
        <v>Milling tab (Pencil strategy)</v>
      </c>
      <c r="C3204" t="s">
        <v>67</v>
      </c>
      <c r="E3204" t="s">
        <v>2232</v>
      </c>
    </row>
    <row r="3205" spans="1:5" x14ac:dyDescent="0.25">
      <c r="A3205" t="str">
        <f t="shared" si="822"/>
        <v>GUID-641585D0-9849-4ECD-987F-CEEB327E2BCA</v>
      </c>
      <c r="B3205" t="str">
        <f t="shared" si="823"/>
        <v>Milling tab (Pencil strategy)</v>
      </c>
      <c r="C3205" t="s">
        <v>67</v>
      </c>
      <c r="D3205" t="s">
        <v>990</v>
      </c>
      <c r="E3205" t="s">
        <v>2626</v>
      </c>
    </row>
    <row r="3206" spans="1:5" x14ac:dyDescent="0.25">
      <c r="A3206" t="str">
        <f t="shared" si="822"/>
        <v>GUID-641585D0-9849-4ECD-987F-CEEB327E2BCA</v>
      </c>
      <c r="B3206" t="str">
        <f t="shared" si="823"/>
        <v>Milling tab (Pencil strategy)</v>
      </c>
      <c r="C3206" t="s">
        <v>67</v>
      </c>
      <c r="D3206" t="s">
        <v>2662</v>
      </c>
      <c r="E3206" t="s">
        <v>2234</v>
      </c>
    </row>
    <row r="3207" spans="1:5" x14ac:dyDescent="0.25">
      <c r="A3207" t="str">
        <f t="shared" si="822"/>
        <v>GUID-641585D0-9849-4ECD-987F-CEEB327E2BCA</v>
      </c>
      <c r="B3207" t="str">
        <f t="shared" si="823"/>
        <v>Milling tab (Pencil strategy)</v>
      </c>
      <c r="C3207" t="s">
        <v>67</v>
      </c>
      <c r="D3207" t="e">
        <f>- this attribute controls how accurately the toolpath follows the surface. if your part appears faceted, Set the tolerance to a lower value.</f>
        <v>#NAME?</v>
      </c>
      <c r="E3207" t="s">
        <v>2657</v>
      </c>
    </row>
    <row r="3208" spans="1:5" x14ac:dyDescent="0.25">
      <c r="A3208" t="str">
        <f t="shared" si="822"/>
        <v>GUID-641585D0-9849-4ECD-987F-CEEB327E2BCA</v>
      </c>
      <c r="B3208" t="str">
        <f t="shared" si="823"/>
        <v>Milling tab (Pencil strategy)</v>
      </c>
      <c r="C3208" t="s">
        <v>67</v>
      </c>
      <c r="D3208" t="s">
        <v>946</v>
      </c>
      <c r="E3208" t="s">
        <v>925</v>
      </c>
    </row>
    <row r="3209" spans="1:5" x14ac:dyDescent="0.25">
      <c r="A3209" s="3" t="s">
        <v>2739</v>
      </c>
      <c r="B3209" t="s">
        <v>2695</v>
      </c>
    </row>
    <row r="3210" spans="1:5" x14ac:dyDescent="0.25">
      <c r="A3210" t="str">
        <f t="shared" ref="A3210:A3223" si="824">A3209</f>
        <v>GUID-6E384D52-35D4-43E4-B318-45493D1F1C73</v>
      </c>
      <c r="B3210" t="str">
        <f t="shared" ref="B3210:B3223" si="825">B3209</f>
        <v>Milling tab (4-axis rotary)</v>
      </c>
      <c r="C3210" t="s">
        <v>67</v>
      </c>
      <c r="E3210" t="s">
        <v>2719</v>
      </c>
    </row>
    <row r="3211" spans="1:5" x14ac:dyDescent="0.25">
      <c r="A3211" t="str">
        <f t="shared" si="824"/>
        <v>GUID-6E384D52-35D4-43E4-B318-45493D1F1C73</v>
      </c>
      <c r="B3211" t="str">
        <f t="shared" si="825"/>
        <v>Milling tab (4-axis rotary)</v>
      </c>
      <c r="C3211" t="s">
        <v>67</v>
      </c>
      <c r="D3211" t="s">
        <v>990</v>
      </c>
      <c r="E3211" t="s">
        <v>2654</v>
      </c>
    </row>
    <row r="3212" spans="1:5" x14ac:dyDescent="0.25">
      <c r="A3212" t="str">
        <f t="shared" si="824"/>
        <v>GUID-6E384D52-35D4-43E4-B318-45493D1F1C73</v>
      </c>
      <c r="B3212" t="str">
        <f t="shared" si="825"/>
        <v>Milling tab (4-axis rotary)</v>
      </c>
      <c r="C3212" t="s">
        <v>67</v>
      </c>
      <c r="D3212" t="s">
        <v>724</v>
      </c>
      <c r="E3212" t="s">
        <v>725</v>
      </c>
    </row>
    <row r="3213" spans="1:5" x14ac:dyDescent="0.25">
      <c r="A3213" t="str">
        <f t="shared" si="824"/>
        <v>GUID-6E384D52-35D4-43E4-B318-45493D1F1C73</v>
      </c>
      <c r="B3213" t="str">
        <f t="shared" si="825"/>
        <v>Milling tab (4-axis rotary)</v>
      </c>
      <c r="C3213" t="s">
        <v>67</v>
      </c>
      <c r="D3213" t="s">
        <v>2002</v>
      </c>
      <c r="E3213" t="s">
        <v>817</v>
      </c>
    </row>
    <row r="3214" spans="1:5" x14ac:dyDescent="0.25">
      <c r="A3214" t="str">
        <f t="shared" si="824"/>
        <v>GUID-6E384D52-35D4-43E4-B318-45493D1F1C73</v>
      </c>
      <c r="B3214" t="str">
        <f t="shared" si="825"/>
        <v>Milling tab (4-axis rotary)</v>
      </c>
      <c r="C3214" t="s">
        <v>67</v>
      </c>
      <c r="D3214" t="s">
        <v>2690</v>
      </c>
      <c r="E3214" t="s">
        <v>2691</v>
      </c>
    </row>
    <row r="3215" spans="1:5" x14ac:dyDescent="0.25">
      <c r="A3215" t="str">
        <f t="shared" si="824"/>
        <v>GUID-6E384D52-35D4-43E4-B318-45493D1F1C73</v>
      </c>
      <c r="B3215" t="str">
        <f t="shared" si="825"/>
        <v>Milling tab (4-axis rotary)</v>
      </c>
      <c r="C3215" t="s">
        <v>67</v>
      </c>
      <c r="D3215" t="e">
        <f>- Enter the minimum distance, as a percentage of the tool diameter, that the tool can use a rapid Move for. moves smaller than this distance use a feed move.</f>
        <v>#NAME?</v>
      </c>
      <c r="E3215" t="s">
        <v>2655</v>
      </c>
    </row>
    <row r="3216" spans="1:5" x14ac:dyDescent="0.25">
      <c r="A3216" t="str">
        <f t="shared" si="824"/>
        <v>GUID-6E384D52-35D4-43E4-B318-45493D1F1C73</v>
      </c>
      <c r="B3216" t="str">
        <f t="shared" si="825"/>
        <v>Milling tab (4-axis rotary)</v>
      </c>
      <c r="C3216" t="s">
        <v>67</v>
      </c>
      <c r="D3216" t="s">
        <v>990</v>
      </c>
      <c r="E3216" t="s">
        <v>2259</v>
      </c>
    </row>
    <row r="3217" spans="1:5" x14ac:dyDescent="0.25">
      <c r="A3217" t="str">
        <f t="shared" si="824"/>
        <v>GUID-6E384D52-35D4-43E4-B318-45493D1F1C73</v>
      </c>
      <c r="B3217" t="str">
        <f t="shared" si="825"/>
        <v>Milling tab (4-axis rotary)</v>
      </c>
      <c r="C3217" t="s">
        <v>67</v>
      </c>
      <c r="E3217" t="s">
        <v>2232</v>
      </c>
    </row>
    <row r="3218" spans="1:5" x14ac:dyDescent="0.25">
      <c r="A3218" t="str">
        <f t="shared" si="824"/>
        <v>GUID-6E384D52-35D4-43E4-B318-45493D1F1C73</v>
      </c>
      <c r="B3218" t="str">
        <f t="shared" si="825"/>
        <v>Milling tab (4-axis rotary)</v>
      </c>
      <c r="C3218" t="s">
        <v>67</v>
      </c>
      <c r="D3218" t="s">
        <v>990</v>
      </c>
      <c r="E3218" t="s">
        <v>2626</v>
      </c>
    </row>
    <row r="3219" spans="1:5" x14ac:dyDescent="0.25">
      <c r="A3219" t="str">
        <f t="shared" si="824"/>
        <v>GUID-6E384D52-35D4-43E4-B318-45493D1F1C73</v>
      </c>
      <c r="B3219" t="str">
        <f t="shared" si="825"/>
        <v>Milling tab (4-axis rotary)</v>
      </c>
      <c r="C3219" t="s">
        <v>67</v>
      </c>
      <c r="D3219" t="e">
        <f>- this is used to determine whether to feed or rapid between toolpaths.</f>
        <v>#NAME?</v>
      </c>
      <c r="E3219" t="s">
        <v>2656</v>
      </c>
    </row>
    <row r="3220" spans="1:5" x14ac:dyDescent="0.25">
      <c r="A3220" t="str">
        <f t="shared" si="824"/>
        <v>GUID-6E384D52-35D4-43E4-B318-45493D1F1C73</v>
      </c>
      <c r="B3220" t="str">
        <f t="shared" si="825"/>
        <v>Milling tab (4-axis rotary)</v>
      </c>
      <c r="C3220" t="s">
        <v>67</v>
      </c>
      <c r="D3220" t="s">
        <v>2662</v>
      </c>
      <c r="E3220" t="s">
        <v>2234</v>
      </c>
    </row>
    <row r="3221" spans="1:5" x14ac:dyDescent="0.25">
      <c r="A3221" t="str">
        <f t="shared" si="824"/>
        <v>GUID-6E384D52-35D4-43E4-B318-45493D1F1C73</v>
      </c>
      <c r="B3221" t="str">
        <f t="shared" si="825"/>
        <v>Milling tab (4-axis rotary)</v>
      </c>
      <c r="C3221" t="s">
        <v>67</v>
      </c>
      <c r="D3221" t="e">
        <f>- this attribute controls how accurately the toolpath follows the surface. if your part appears faceted, Set the tolerance to a lower value.</f>
        <v>#NAME?</v>
      </c>
      <c r="E3221" t="s">
        <v>2657</v>
      </c>
    </row>
    <row r="3222" spans="1:5" x14ac:dyDescent="0.25">
      <c r="A3222" t="str">
        <f t="shared" si="824"/>
        <v>GUID-6E384D52-35D4-43E4-B318-45493D1F1C73</v>
      </c>
      <c r="B3222" t="str">
        <f t="shared" si="825"/>
        <v>Milling tab (4-axis rotary)</v>
      </c>
      <c r="C3222" t="s">
        <v>67</v>
      </c>
      <c r="D3222" t="s">
        <v>946</v>
      </c>
      <c r="E3222" t="s">
        <v>2691</v>
      </c>
    </row>
    <row r="3223" spans="1:5" x14ac:dyDescent="0.25">
      <c r="A3223" t="str">
        <f t="shared" si="824"/>
        <v>GUID-6E384D52-35D4-43E4-B318-45493D1F1C73</v>
      </c>
      <c r="B3223" t="str">
        <f t="shared" si="825"/>
        <v>Milling tab (4-axis rotary)</v>
      </c>
      <c r="C3223" t="s">
        <v>67</v>
      </c>
      <c r="E3223" t="s">
        <v>925</v>
      </c>
    </row>
    <row r="3224" spans="1:5" x14ac:dyDescent="0.25">
      <c r="A3224" s="3" t="s">
        <v>2693</v>
      </c>
      <c r="B3224" t="s">
        <v>2694</v>
      </c>
    </row>
    <row r="3225" spans="1:5" x14ac:dyDescent="0.25">
      <c r="A3225" t="str">
        <f t="shared" ref="A3225:A3226" si="826">A3224</f>
        <v>GUID-02501D9C-5F5C-434E-86D3-C348D7DCD75F</v>
      </c>
      <c r="B3225" t="str">
        <f t="shared" ref="B3225:B3226" si="827">B3224</f>
        <v>Leave allowance</v>
      </c>
      <c r="C3225" t="s">
        <v>67</v>
      </c>
      <c r="D3225" t="s">
        <v>2689</v>
      </c>
      <c r="E3225" t="s">
        <v>2640</v>
      </c>
    </row>
    <row r="3226" spans="1:5" x14ac:dyDescent="0.25">
      <c r="A3226" t="str">
        <f t="shared" si="826"/>
        <v>GUID-02501D9C-5F5C-434E-86D3-C348D7DCD75F</v>
      </c>
      <c r="B3226" t="str">
        <f t="shared" si="827"/>
        <v>Leave allowance</v>
      </c>
      <c r="C3226" t="s">
        <v>67</v>
      </c>
      <c r="D3226" t="s">
        <v>2695</v>
      </c>
      <c r="E3226" t="s">
        <v>2650</v>
      </c>
    </row>
    <row r="3227" spans="1:5" x14ac:dyDescent="0.25">
      <c r="A3227" s="3" t="s">
        <v>2740</v>
      </c>
      <c r="B3227" t="s">
        <v>2672</v>
      </c>
    </row>
    <row r="3228" spans="1:5" x14ac:dyDescent="0.25">
      <c r="A3228" t="str">
        <f t="shared" ref="A3228:A3256" si="828">A3227</f>
        <v>GUID-36548514-9386-4EA9-A651-CEE27963E67D</v>
      </c>
      <c r="B3228" t="str">
        <f t="shared" ref="B3228:B3256" si="829">B3227</f>
        <v>Milling tab (Swarf strategy)</v>
      </c>
      <c r="C3228" t="s">
        <v>67</v>
      </c>
      <c r="D3228" t="s">
        <v>726</v>
      </c>
      <c r="E3228" t="s">
        <v>727</v>
      </c>
    </row>
    <row r="3229" spans="1:5" x14ac:dyDescent="0.25">
      <c r="A3229" t="str">
        <f t="shared" si="828"/>
        <v>GUID-36548514-9386-4EA9-A651-CEE27963E67D</v>
      </c>
      <c r="B3229" t="str">
        <f t="shared" si="829"/>
        <v>Milling tab (Swarf strategy)</v>
      </c>
      <c r="C3229" t="s">
        <v>67</v>
      </c>
      <c r="D3229" t="e">
        <f>- this attribute offsets the lowest position of the toolpath along the tool axis. Positive numbers offset the toolpath towards the tool holder, negative numbers away.</f>
        <v>#NAME?</v>
      </c>
      <c r="E3229" t="s">
        <v>2741</v>
      </c>
    </row>
    <row r="3230" spans="1:5" x14ac:dyDescent="0.25">
      <c r="A3230" t="str">
        <f t="shared" si="828"/>
        <v>GUID-36548514-9386-4EA9-A651-CEE27963E67D</v>
      </c>
      <c r="B3230" t="str">
        <f t="shared" si="829"/>
        <v>Milling tab (Swarf strategy)</v>
      </c>
      <c r="C3230" t="s">
        <v>67</v>
      </c>
      <c r="D3230" t="e">
        <f>- this helps to stabilize the tool axis and reduce tool load.</f>
        <v>#NAME?</v>
      </c>
      <c r="E3230" t="s">
        <v>2742</v>
      </c>
    </row>
    <row r="3231" spans="1:5" x14ac:dyDescent="0.25">
      <c r="A3231" t="str">
        <f t="shared" si="828"/>
        <v>GUID-36548514-9386-4EA9-A651-CEE27963E67D</v>
      </c>
      <c r="B3231" t="str">
        <f t="shared" si="829"/>
        <v>Milling tab (Swarf strategy)</v>
      </c>
      <c r="C3231" t="s">
        <v>67</v>
      </c>
      <c r="D3231" t="s">
        <v>2475</v>
      </c>
      <c r="E3231" t="s">
        <v>1970</v>
      </c>
    </row>
    <row r="3232" spans="1:5" x14ac:dyDescent="0.25">
      <c r="A3232" t="str">
        <f t="shared" si="828"/>
        <v>GUID-36548514-9386-4EA9-A651-CEE27963E67D</v>
      </c>
      <c r="B3232" t="str">
        <f t="shared" si="829"/>
        <v>Milling tab (Swarf strategy)</v>
      </c>
      <c r="C3232" t="s">
        <v>67</v>
      </c>
      <c r="D3232" t="e">
        <f>- this setting avoids sharp changes in direction by inserting an arc. to Enable It, Enter a percentage of the tool diameter to use for the arc radius.</f>
        <v>#NAME?</v>
      </c>
      <c r="E3232" t="s">
        <v>2659</v>
      </c>
    </row>
    <row r="3233" spans="1:5" x14ac:dyDescent="0.25">
      <c r="A3233" t="str">
        <f t="shared" si="828"/>
        <v>GUID-36548514-9386-4EA9-A651-CEE27963E67D</v>
      </c>
      <c r="B3233" t="str">
        <f t="shared" si="829"/>
        <v>Milling tab (Swarf strategy)</v>
      </c>
      <c r="C3233" t="s">
        <v>67</v>
      </c>
      <c r="D3233" t="s">
        <v>2743</v>
      </c>
      <c r="E3233" t="s">
        <v>2744</v>
      </c>
    </row>
    <row r="3234" spans="1:5" x14ac:dyDescent="0.25">
      <c r="A3234" t="str">
        <f t="shared" si="828"/>
        <v>GUID-36548514-9386-4EA9-A651-CEE27963E67D</v>
      </c>
      <c r="B3234" t="str">
        <f t="shared" si="829"/>
        <v>Milling tab (Swarf strategy)</v>
      </c>
      <c r="C3234" t="s">
        <v>67</v>
      </c>
      <c r="D3234" t="s">
        <v>990</v>
      </c>
      <c r="E3234" t="s">
        <v>2654</v>
      </c>
    </row>
    <row r="3235" spans="1:5" x14ac:dyDescent="0.25">
      <c r="A3235" t="str">
        <f t="shared" si="828"/>
        <v>GUID-36548514-9386-4EA9-A651-CEE27963E67D</v>
      </c>
      <c r="B3235" t="str">
        <f t="shared" si="829"/>
        <v>Milling tab (Swarf strategy)</v>
      </c>
      <c r="C3235" t="s">
        <v>67</v>
      </c>
      <c r="D3235" t="s">
        <v>724</v>
      </c>
      <c r="E3235" t="s">
        <v>725</v>
      </c>
    </row>
    <row r="3236" spans="1:5" x14ac:dyDescent="0.25">
      <c r="A3236" t="str">
        <f t="shared" si="828"/>
        <v>GUID-36548514-9386-4EA9-A651-CEE27963E67D</v>
      </c>
      <c r="B3236" t="str">
        <f t="shared" si="829"/>
        <v>Milling tab (Swarf strategy)</v>
      </c>
      <c r="C3236" t="s">
        <v>67</v>
      </c>
      <c r="D3236" t="s">
        <v>2002</v>
      </c>
      <c r="E3236" t="s">
        <v>817</v>
      </c>
    </row>
    <row r="3237" spans="1:5" x14ac:dyDescent="0.25">
      <c r="A3237" t="str">
        <f t="shared" si="828"/>
        <v>GUID-36548514-9386-4EA9-A651-CEE27963E67D</v>
      </c>
      <c r="B3237" t="str">
        <f t="shared" si="829"/>
        <v>Milling tab (Swarf strategy)</v>
      </c>
      <c r="C3237" t="s">
        <v>67</v>
      </c>
      <c r="D3237" t="e">
        <f>- Enter the distance over which the tool can change from one ruling direction to the next.</f>
        <v>#NAME?</v>
      </c>
      <c r="E3237" t="s">
        <v>2745</v>
      </c>
    </row>
    <row r="3238" spans="1:5" x14ac:dyDescent="0.25">
      <c r="A3238" t="str">
        <f t="shared" si="828"/>
        <v>GUID-36548514-9386-4EA9-A651-CEE27963E67D</v>
      </c>
      <c r="B3238" t="str">
        <f t="shared" si="829"/>
        <v>Milling tab (Swarf strategy)</v>
      </c>
      <c r="C3238" t="s">
        <v>67</v>
      </c>
      <c r="D3238" t="e">
        <f>- this enables multiple passes down the tool axis.</f>
        <v>#NAME?</v>
      </c>
      <c r="E3238" t="s">
        <v>2746</v>
      </c>
    </row>
    <row r="3239" spans="1:5" x14ac:dyDescent="0.25">
      <c r="A3239" t="str">
        <f t="shared" si="828"/>
        <v>GUID-36548514-9386-4EA9-A651-CEE27963E67D</v>
      </c>
      <c r="B3239" t="str">
        <f t="shared" si="829"/>
        <v>Milling tab (Swarf strategy)</v>
      </c>
      <c r="C3239" t="s">
        <v>67</v>
      </c>
      <c r="D3239" t="e">
        <f>- to use multiple cuts, first Enable t</f>
        <v>#NAME?</v>
      </c>
      <c r="E3239" t="s">
        <v>2747</v>
      </c>
    </row>
    <row r="3240" spans="1:5" x14ac:dyDescent="0.25">
      <c r="A3240" t="str">
        <f t="shared" si="828"/>
        <v>GUID-36548514-9386-4EA9-A651-CEE27963E67D</v>
      </c>
      <c r="B3240" t="str">
        <f t="shared" si="829"/>
        <v>Milling tab (Swarf strategy)</v>
      </c>
      <c r="C3240" t="s">
        <v>67</v>
      </c>
      <c r="D3240" t="s">
        <v>990</v>
      </c>
      <c r="E3240" t="s">
        <v>2259</v>
      </c>
    </row>
    <row r="3241" spans="1:5" x14ac:dyDescent="0.25">
      <c r="A3241" t="str">
        <f t="shared" si="828"/>
        <v>GUID-36548514-9386-4EA9-A651-CEE27963E67D</v>
      </c>
      <c r="B3241" t="str">
        <f t="shared" si="829"/>
        <v>Milling tab (Swarf strategy)</v>
      </c>
      <c r="C3241" t="s">
        <v>67</v>
      </c>
      <c r="E3241" t="s">
        <v>2232</v>
      </c>
    </row>
    <row r="3242" spans="1:5" x14ac:dyDescent="0.25">
      <c r="A3242" t="str">
        <f t="shared" si="828"/>
        <v>GUID-36548514-9386-4EA9-A651-CEE27963E67D</v>
      </c>
      <c r="B3242" t="str">
        <f t="shared" si="829"/>
        <v>Milling tab (Swarf strategy)</v>
      </c>
      <c r="C3242" t="s">
        <v>67</v>
      </c>
      <c r="D3242" t="s">
        <v>990</v>
      </c>
      <c r="E3242" t="s">
        <v>2626</v>
      </c>
    </row>
    <row r="3243" spans="1:5" x14ac:dyDescent="0.25">
      <c r="A3243" t="str">
        <f t="shared" si="828"/>
        <v>GUID-36548514-9386-4EA9-A651-CEE27963E67D</v>
      </c>
      <c r="B3243" t="str">
        <f t="shared" si="829"/>
        <v>Milling tab (Swarf strategy)</v>
      </c>
      <c r="C3243" t="s">
        <v>67</v>
      </c>
      <c r="D3243" t="e">
        <f ca="1">- override the default start point(s) of a toolpath by entering the name of a curve that, when projected, intersects the toolpath at the point you want. you can use a curve with multiple segments to Set multiple start points for a toolpath, and alternating segments are used to Set the start points.</f>
        <v>#NAME?</v>
      </c>
      <c r="E3243" t="s">
        <v>2323</v>
      </c>
    </row>
    <row r="3244" spans="1:5" x14ac:dyDescent="0.25">
      <c r="A3244" t="str">
        <f t="shared" si="828"/>
        <v>GUID-36548514-9386-4EA9-A651-CEE27963E67D</v>
      </c>
      <c r="B3244" t="str">
        <f t="shared" si="829"/>
        <v>Milling tab (Swarf strategy)</v>
      </c>
      <c r="C3244" t="s">
        <v>67</v>
      </c>
      <c r="D3244" t="e">
        <f>- this is used to determine whether to feed or rapid between toolpaths.</f>
        <v>#NAME?</v>
      </c>
      <c r="E3244" t="s">
        <v>2656</v>
      </c>
    </row>
    <row r="3245" spans="1:5" x14ac:dyDescent="0.25">
      <c r="A3245" t="str">
        <f t="shared" si="828"/>
        <v>GUID-36548514-9386-4EA9-A651-CEE27963E67D</v>
      </c>
      <c r="B3245" t="str">
        <f t="shared" si="829"/>
        <v>Milling tab (Swarf strategy)</v>
      </c>
      <c r="C3245" t="s">
        <v>67</v>
      </c>
      <c r="D3245" t="s">
        <v>2662</v>
      </c>
      <c r="E3245" t="s">
        <v>2234</v>
      </c>
    </row>
    <row r="3246" spans="1:5" x14ac:dyDescent="0.25">
      <c r="A3246" t="str">
        <f t="shared" si="828"/>
        <v>GUID-36548514-9386-4EA9-A651-CEE27963E67D</v>
      </c>
      <c r="B3246" t="str">
        <f t="shared" si="829"/>
        <v>Milling tab (Swarf strategy)</v>
      </c>
      <c r="C3246" t="s">
        <v>67</v>
      </c>
      <c r="D3246" t="e">
        <f>- this attribute controls how accurately the toolpath follows the surface. if your part appears faceted, Set the tolerance to a lower value.</f>
        <v>#NAME?</v>
      </c>
      <c r="E3246" t="s">
        <v>2657</v>
      </c>
    </row>
    <row r="3247" spans="1:5" x14ac:dyDescent="0.25">
      <c r="A3247" t="str">
        <f t="shared" si="828"/>
        <v>GUID-36548514-9386-4EA9-A651-CEE27963E67D</v>
      </c>
      <c r="B3247" t="str">
        <f t="shared" si="829"/>
        <v>Milling tab (Swarf strategy)</v>
      </c>
      <c r="C3247" t="s">
        <v>67</v>
      </c>
      <c r="D3247" t="e">
        <f>- Occasionally, the swarf toolpath must Move up and down to avoid gouging. the Smoothing happens within the tolerance you Enter here. Enter a percentage of the tool diameter.</f>
        <v>#NAME?</v>
      </c>
      <c r="E3247" t="s">
        <v>2748</v>
      </c>
    </row>
    <row r="3248" spans="1:5" x14ac:dyDescent="0.25">
      <c r="A3248" t="str">
        <f t="shared" si="828"/>
        <v>GUID-36548514-9386-4EA9-A651-CEE27963E67D</v>
      </c>
      <c r="B3248" t="str">
        <f t="shared" si="829"/>
        <v>Milling tab (Swarf strategy)</v>
      </c>
      <c r="C3248" t="s">
        <v>67</v>
      </c>
      <c r="D3248" t="s">
        <v>946</v>
      </c>
      <c r="E3248" t="s">
        <v>2741</v>
      </c>
    </row>
    <row r="3249" spans="1:5" x14ac:dyDescent="0.25">
      <c r="A3249" t="str">
        <f t="shared" si="828"/>
        <v>GUID-36548514-9386-4EA9-A651-CEE27963E67D</v>
      </c>
      <c r="B3249" t="str">
        <f t="shared" si="829"/>
        <v>Milling tab (Swarf strategy)</v>
      </c>
      <c r="C3249" t="s">
        <v>67</v>
      </c>
      <c r="E3249" t="s">
        <v>2659</v>
      </c>
    </row>
    <row r="3250" spans="1:5" x14ac:dyDescent="0.25">
      <c r="A3250" t="str">
        <f t="shared" si="828"/>
        <v>GUID-36548514-9386-4EA9-A651-CEE27963E67D</v>
      </c>
      <c r="B3250" t="str">
        <f t="shared" si="829"/>
        <v>Milling tab (Swarf strategy)</v>
      </c>
      <c r="C3250" t="s">
        <v>67</v>
      </c>
      <c r="E3250" t="s">
        <v>2742</v>
      </c>
    </row>
    <row r="3251" spans="1:5" x14ac:dyDescent="0.25">
      <c r="A3251" t="str">
        <f t="shared" si="828"/>
        <v>GUID-36548514-9386-4EA9-A651-CEE27963E67D</v>
      </c>
      <c r="B3251" t="str">
        <f t="shared" si="829"/>
        <v>Milling tab (Swarf strategy)</v>
      </c>
      <c r="C3251" t="s">
        <v>67</v>
      </c>
      <c r="E3251" t="s">
        <v>2744</v>
      </c>
    </row>
    <row r="3252" spans="1:5" x14ac:dyDescent="0.25">
      <c r="A3252" t="str">
        <f t="shared" si="828"/>
        <v>GUID-36548514-9386-4EA9-A651-CEE27963E67D</v>
      </c>
      <c r="B3252" t="str">
        <f t="shared" si="829"/>
        <v>Milling tab (Swarf strategy)</v>
      </c>
      <c r="C3252" t="s">
        <v>67</v>
      </c>
      <c r="E3252" t="s">
        <v>2745</v>
      </c>
    </row>
    <row r="3253" spans="1:5" x14ac:dyDescent="0.25">
      <c r="A3253" t="str">
        <f t="shared" si="828"/>
        <v>GUID-36548514-9386-4EA9-A651-CEE27963E67D</v>
      </c>
      <c r="B3253" t="str">
        <f t="shared" si="829"/>
        <v>Milling tab (Swarf strategy)</v>
      </c>
      <c r="C3253" t="s">
        <v>67</v>
      </c>
      <c r="E3253" t="s">
        <v>2747</v>
      </c>
    </row>
    <row r="3254" spans="1:5" x14ac:dyDescent="0.25">
      <c r="A3254" t="str">
        <f t="shared" si="828"/>
        <v>GUID-36548514-9386-4EA9-A651-CEE27963E67D</v>
      </c>
      <c r="B3254" t="str">
        <f t="shared" si="829"/>
        <v>Milling tab (Swarf strategy)</v>
      </c>
      <c r="C3254" t="s">
        <v>67</v>
      </c>
      <c r="E3254" t="s">
        <v>2746</v>
      </c>
    </row>
    <row r="3255" spans="1:5" x14ac:dyDescent="0.25">
      <c r="A3255" t="str">
        <f t="shared" si="828"/>
        <v>GUID-36548514-9386-4EA9-A651-CEE27963E67D</v>
      </c>
      <c r="B3255" t="str">
        <f t="shared" si="829"/>
        <v>Milling tab (Swarf strategy)</v>
      </c>
      <c r="C3255" t="s">
        <v>67</v>
      </c>
      <c r="E3255" t="s">
        <v>2748</v>
      </c>
    </row>
    <row r="3256" spans="1:5" x14ac:dyDescent="0.25">
      <c r="A3256" t="str">
        <f t="shared" si="828"/>
        <v>GUID-36548514-9386-4EA9-A651-CEE27963E67D</v>
      </c>
      <c r="B3256" t="str">
        <f t="shared" si="829"/>
        <v>Milling tab (Swarf strategy)</v>
      </c>
      <c r="C3256" t="s">
        <v>67</v>
      </c>
      <c r="E3256" t="s">
        <v>925</v>
      </c>
    </row>
    <row r="3257" spans="1:5" x14ac:dyDescent="0.25">
      <c r="A3257" s="3" t="s">
        <v>2749</v>
      </c>
      <c r="B3257" t="s">
        <v>2750</v>
      </c>
    </row>
    <row r="3258" spans="1:5" x14ac:dyDescent="0.25">
      <c r="A3258" t="str">
        <f t="shared" ref="A3258:A3259" si="830">A3257</f>
        <v>GUID-6DCAF17A-23C6-4F5D-9982-6884834FB7E4</v>
      </c>
      <c r="B3258" t="str">
        <f t="shared" ref="B3258:B3259" si="831">B3257</f>
        <v>Axial offset</v>
      </c>
      <c r="C3258" t="s">
        <v>67</v>
      </c>
      <c r="D3258" t="s">
        <v>2672</v>
      </c>
      <c r="E3258" t="s">
        <v>2651</v>
      </c>
    </row>
    <row r="3259" spans="1:5" x14ac:dyDescent="0.25">
      <c r="A3259" t="str">
        <f t="shared" si="830"/>
        <v>GUID-6DCAF17A-23C6-4F5D-9982-6884834FB7E4</v>
      </c>
      <c r="B3259" t="str">
        <f t="shared" si="831"/>
        <v>Axial offset</v>
      </c>
      <c r="C3259" t="s">
        <v>67</v>
      </c>
      <c r="D3259" t="s">
        <v>2751</v>
      </c>
      <c r="E3259" t="s">
        <v>2652</v>
      </c>
    </row>
    <row r="3260" spans="1:5" x14ac:dyDescent="0.25">
      <c r="A3260" s="3" t="s">
        <v>2667</v>
      </c>
      <c r="B3260" t="s">
        <v>2668</v>
      </c>
    </row>
    <row r="3261" spans="1:5" x14ac:dyDescent="0.25">
      <c r="A3261" t="str">
        <f t="shared" ref="A3261:A3264" si="832">A3260</f>
        <v>GUID-73A54E11-8C60-4BBB-B190-C662309E3835</v>
      </c>
      <c r="B3261" t="str">
        <f t="shared" ref="B3261:B3264" si="833">B3260</f>
        <v>Corner radius %</v>
      </c>
      <c r="C3261" t="s">
        <v>67</v>
      </c>
      <c r="D3261" t="s">
        <v>2335</v>
      </c>
      <c r="E3261" t="s">
        <v>2336</v>
      </c>
    </row>
    <row r="3262" spans="1:5" x14ac:dyDescent="0.25">
      <c r="A3262" t="str">
        <f t="shared" si="832"/>
        <v>GUID-73A54E11-8C60-4BBB-B190-C662309E3835</v>
      </c>
      <c r="B3262" t="str">
        <f t="shared" si="833"/>
        <v>Corner radius %</v>
      </c>
      <c r="C3262" t="s">
        <v>67</v>
      </c>
      <c r="D3262" t="s">
        <v>2669</v>
      </c>
      <c r="E3262" t="s">
        <v>2507</v>
      </c>
    </row>
    <row r="3263" spans="1:5" x14ac:dyDescent="0.25">
      <c r="A3263" t="str">
        <f t="shared" si="832"/>
        <v>GUID-73A54E11-8C60-4BBB-B190-C662309E3835</v>
      </c>
      <c r="B3263" t="str">
        <f t="shared" si="833"/>
        <v>Corner radius %</v>
      </c>
      <c r="C3263" t="s">
        <v>67</v>
      </c>
      <c r="D3263" t="s">
        <v>2670</v>
      </c>
      <c r="E3263" t="s">
        <v>2671</v>
      </c>
    </row>
    <row r="3264" spans="1:5" x14ac:dyDescent="0.25">
      <c r="A3264" t="str">
        <f t="shared" si="832"/>
        <v>GUID-73A54E11-8C60-4BBB-B190-C662309E3835</v>
      </c>
      <c r="B3264" t="str">
        <f t="shared" si="833"/>
        <v>Corner radius %</v>
      </c>
      <c r="C3264" t="s">
        <v>67</v>
      </c>
      <c r="D3264" t="s">
        <v>2672</v>
      </c>
      <c r="E3264" t="s">
        <v>2651</v>
      </c>
    </row>
    <row r="3265" spans="1:5" x14ac:dyDescent="0.25">
      <c r="A3265" s="3" t="s">
        <v>2752</v>
      </c>
      <c r="B3265" t="s">
        <v>2753</v>
      </c>
    </row>
    <row r="3266" spans="1:5" x14ac:dyDescent="0.25">
      <c r="A3266" t="str">
        <f t="shared" ref="A3266:A3267" si="834">A3265</f>
        <v>GUID-1BACE0AA-7DAB-466F-962C-A6B58F80DD7A</v>
      </c>
      <c r="B3266" t="str">
        <f t="shared" ref="B3266:B3267" si="835">B3265</f>
        <v>Axial tolerance</v>
      </c>
      <c r="C3266" t="s">
        <v>67</v>
      </c>
      <c r="D3266" t="s">
        <v>2672</v>
      </c>
      <c r="E3266" t="s">
        <v>2651</v>
      </c>
    </row>
    <row r="3267" spans="1:5" x14ac:dyDescent="0.25">
      <c r="A3267" t="str">
        <f t="shared" si="834"/>
        <v>GUID-1BACE0AA-7DAB-466F-962C-A6B58F80DD7A</v>
      </c>
      <c r="B3267" t="str">
        <f t="shared" si="835"/>
        <v>Axial tolerance</v>
      </c>
      <c r="C3267" t="s">
        <v>67</v>
      </c>
      <c r="D3267" t="s">
        <v>2754</v>
      </c>
      <c r="E3267" t="s">
        <v>2755</v>
      </c>
    </row>
    <row r="3268" spans="1:5" x14ac:dyDescent="0.25">
      <c r="A3268" s="3" t="s">
        <v>2756</v>
      </c>
      <c r="B3268" t="s">
        <v>2757</v>
      </c>
    </row>
    <row r="3269" spans="1:5" x14ac:dyDescent="0.25">
      <c r="A3269" t="str">
        <f>A3268</f>
        <v>GUID-9F1A018A-32DE-4076-9148-D18967B12519</v>
      </c>
      <c r="B3269" t="str">
        <f>B3268</f>
        <v>Degouge tolerance</v>
      </c>
      <c r="C3269" t="s">
        <v>67</v>
      </c>
      <c r="D3269" t="s">
        <v>2672</v>
      </c>
      <c r="E3269" t="s">
        <v>2651</v>
      </c>
    </row>
    <row r="3270" spans="1:5" x14ac:dyDescent="0.25">
      <c r="A3270" s="3" t="s">
        <v>2758</v>
      </c>
      <c r="B3270" t="s">
        <v>2759</v>
      </c>
    </row>
    <row r="3271" spans="1:5" x14ac:dyDescent="0.25">
      <c r="A3271" t="str">
        <f>A3270</f>
        <v>GUID-084524F3-2A6D-40E1-9806-4EC838A0EA57</v>
      </c>
      <c r="B3271" t="str">
        <f>B3270</f>
        <v>Minimum fanning</v>
      </c>
      <c r="C3271" t="s">
        <v>67</v>
      </c>
      <c r="D3271" t="s">
        <v>2672</v>
      </c>
      <c r="E3271" t="s">
        <v>2651</v>
      </c>
    </row>
    <row r="3272" spans="1:5" x14ac:dyDescent="0.25">
      <c r="A3272" s="3" t="s">
        <v>2760</v>
      </c>
      <c r="B3272" t="s">
        <v>2761</v>
      </c>
    </row>
    <row r="3273" spans="1:5" x14ac:dyDescent="0.25">
      <c r="A3273" t="str">
        <f>A3272</f>
        <v>GUID-493DF142-73FB-47D1-BE40-03A4A9992786</v>
      </c>
      <c r="B3273" t="str">
        <f>B3272</f>
        <v>Multicut strategy options</v>
      </c>
      <c r="C3273" t="s">
        <v>67</v>
      </c>
      <c r="D3273" t="s">
        <v>2672</v>
      </c>
      <c r="E3273" t="s">
        <v>2651</v>
      </c>
    </row>
    <row r="3274" spans="1:5" x14ac:dyDescent="0.25">
      <c r="A3274" s="3" t="s">
        <v>2762</v>
      </c>
      <c r="B3274" t="s">
        <v>2763</v>
      </c>
    </row>
    <row r="3275" spans="1:5" x14ac:dyDescent="0.25">
      <c r="A3275" t="str">
        <f t="shared" ref="A3275:A3276" si="836">A3274</f>
        <v>GUID-0F4E4130-1CB5-4808-A208-A4689E6FF3E6</v>
      </c>
      <c r="B3275" t="str">
        <f t="shared" ref="B3275:B3276" si="837">B3274</f>
        <v>Multiple cuts</v>
      </c>
      <c r="C3275" t="s">
        <v>67</v>
      </c>
      <c r="D3275" t="s">
        <v>2672</v>
      </c>
      <c r="E3275" t="s">
        <v>2651</v>
      </c>
    </row>
    <row r="3276" spans="1:5" x14ac:dyDescent="0.25">
      <c r="A3276" t="str">
        <f t="shared" si="836"/>
        <v>GUID-0F4E4130-1CB5-4808-A208-A4689E6FF3E6</v>
      </c>
      <c r="B3276" t="str">
        <f t="shared" si="837"/>
        <v>Multiple cuts</v>
      </c>
      <c r="C3276" t="s">
        <v>67</v>
      </c>
      <c r="D3276" t="s">
        <v>2751</v>
      </c>
      <c r="E3276" t="s">
        <v>2652</v>
      </c>
    </row>
    <row r="3277" spans="1:5" x14ac:dyDescent="0.25">
      <c r="A3277" s="3" t="s">
        <v>2764</v>
      </c>
      <c r="B3277" t="s">
        <v>2765</v>
      </c>
    </row>
    <row r="3278" spans="1:5" x14ac:dyDescent="0.25">
      <c r="A3278" t="str">
        <f>A3277</f>
        <v>GUID-A52EBAE6-1A96-4270-95EF-47FE4F81BA4C</v>
      </c>
      <c r="B3278" t="str">
        <f>B3277</f>
        <v>Up/Down smoothing %</v>
      </c>
      <c r="C3278" t="s">
        <v>67</v>
      </c>
      <c r="D3278" t="s">
        <v>2672</v>
      </c>
      <c r="E3278" t="s">
        <v>2651</v>
      </c>
    </row>
    <row r="3279" spans="1:5" x14ac:dyDescent="0.25">
      <c r="A3279" s="3" t="s">
        <v>2766</v>
      </c>
      <c r="B3279" t="s">
        <v>2751</v>
      </c>
    </row>
    <row r="3280" spans="1:5" x14ac:dyDescent="0.25">
      <c r="A3280" t="str">
        <f t="shared" ref="A3280:A3299" si="838">A3279</f>
        <v>GUID-750FDD78-2BE9-4F0E-B6A9-745678A4A883</v>
      </c>
      <c r="B3280" t="str">
        <f t="shared" ref="B3280:B3299" si="839">B3279</f>
        <v>Milling tab (5-axis trim)</v>
      </c>
      <c r="C3280" t="s">
        <v>67</v>
      </c>
      <c r="D3280" t="s">
        <v>726</v>
      </c>
      <c r="E3280" t="s">
        <v>727</v>
      </c>
    </row>
    <row r="3281" spans="1:5" x14ac:dyDescent="0.25">
      <c r="A3281" t="str">
        <f t="shared" si="838"/>
        <v>GUID-750FDD78-2BE9-4F0E-B6A9-745678A4A883</v>
      </c>
      <c r="B3281" t="str">
        <f t="shared" si="839"/>
        <v>Milling tab (5-axis trim)</v>
      </c>
      <c r="C3281" t="s">
        <v>67</v>
      </c>
      <c r="D3281" t="e">
        <f>- this attribute offsets the lowest position of the toolpath along the tool axis. Positive numbers offset the toolpath towards the tool holder, negative numbers away.</f>
        <v>#NAME?</v>
      </c>
      <c r="E3281" t="s">
        <v>2741</v>
      </c>
    </row>
    <row r="3282" spans="1:5" x14ac:dyDescent="0.25">
      <c r="A3282" t="str">
        <f t="shared" si="838"/>
        <v>GUID-750FDD78-2BE9-4F0E-B6A9-745678A4A883</v>
      </c>
      <c r="B3282" t="str">
        <f t="shared" si="839"/>
        <v>Milling tab (5-axis trim)</v>
      </c>
      <c r="C3282" t="s">
        <v>67</v>
      </c>
      <c r="D3282" t="s">
        <v>2475</v>
      </c>
      <c r="E3282" t="s">
        <v>1970</v>
      </c>
    </row>
    <row r="3283" spans="1:5" x14ac:dyDescent="0.25">
      <c r="A3283" t="str">
        <f t="shared" si="838"/>
        <v>GUID-750FDD78-2BE9-4F0E-B6A9-745678A4A883</v>
      </c>
      <c r="B3283" t="str">
        <f t="shared" si="839"/>
        <v>Milling tab (5-axis trim)</v>
      </c>
      <c r="C3283" t="s">
        <v>67</v>
      </c>
      <c r="D3283" t="s">
        <v>990</v>
      </c>
      <c r="E3283" t="s">
        <v>2654</v>
      </c>
    </row>
    <row r="3284" spans="1:5" x14ac:dyDescent="0.25">
      <c r="A3284" t="str">
        <f t="shared" si="838"/>
        <v>GUID-750FDD78-2BE9-4F0E-B6A9-745678A4A883</v>
      </c>
      <c r="B3284" t="str">
        <f t="shared" si="839"/>
        <v>Milling tab (5-axis trim)</v>
      </c>
      <c r="C3284" t="s">
        <v>67</v>
      </c>
      <c r="D3284" t="s">
        <v>724</v>
      </c>
      <c r="E3284" t="s">
        <v>725</v>
      </c>
    </row>
    <row r="3285" spans="1:5" x14ac:dyDescent="0.25">
      <c r="A3285" t="str">
        <f t="shared" si="838"/>
        <v>GUID-750FDD78-2BE9-4F0E-B6A9-745678A4A883</v>
      </c>
      <c r="B3285" t="str">
        <f t="shared" si="839"/>
        <v>Milling tab (5-axis trim)</v>
      </c>
      <c r="C3285" t="s">
        <v>67</v>
      </c>
      <c r="D3285" t="s">
        <v>2002</v>
      </c>
      <c r="E3285" t="s">
        <v>817</v>
      </c>
    </row>
    <row r="3286" spans="1:5" x14ac:dyDescent="0.25">
      <c r="A3286" t="str">
        <f t="shared" si="838"/>
        <v>GUID-750FDD78-2BE9-4F0E-B6A9-745678A4A883</v>
      </c>
      <c r="B3286" t="str">
        <f t="shared" si="839"/>
        <v>Milling tab (5-axis trim)</v>
      </c>
      <c r="C3286" t="s">
        <v>67</v>
      </c>
      <c r="D3286" t="e">
        <f>- this enables multiple passes down the tool axis.</f>
        <v>#NAME?</v>
      </c>
      <c r="E3286" t="s">
        <v>2746</v>
      </c>
    </row>
    <row r="3287" spans="1:5" x14ac:dyDescent="0.25">
      <c r="A3287" t="str">
        <f t="shared" si="838"/>
        <v>GUID-750FDD78-2BE9-4F0E-B6A9-745678A4A883</v>
      </c>
      <c r="B3287" t="str">
        <f t="shared" si="839"/>
        <v>Milling tab (5-axis trim)</v>
      </c>
      <c r="C3287" t="s">
        <v>67</v>
      </c>
      <c r="D3287" t="s">
        <v>990</v>
      </c>
      <c r="E3287" t="s">
        <v>2259</v>
      </c>
    </row>
    <row r="3288" spans="1:5" x14ac:dyDescent="0.25">
      <c r="A3288" t="str">
        <f t="shared" si="838"/>
        <v>GUID-750FDD78-2BE9-4F0E-B6A9-745678A4A883</v>
      </c>
      <c r="B3288" t="str">
        <f t="shared" si="839"/>
        <v>Milling tab (5-axis trim)</v>
      </c>
      <c r="C3288" t="s">
        <v>67</v>
      </c>
      <c r="E3288" t="s">
        <v>2232</v>
      </c>
    </row>
    <row r="3289" spans="1:5" x14ac:dyDescent="0.25">
      <c r="A3289" t="str">
        <f t="shared" si="838"/>
        <v>GUID-750FDD78-2BE9-4F0E-B6A9-745678A4A883</v>
      </c>
      <c r="B3289" t="str">
        <f t="shared" si="839"/>
        <v>Milling tab (5-axis trim)</v>
      </c>
      <c r="C3289" t="s">
        <v>67</v>
      </c>
      <c r="D3289" t="s">
        <v>990</v>
      </c>
      <c r="E3289" t="s">
        <v>2626</v>
      </c>
    </row>
    <row r="3290" spans="1:5" x14ac:dyDescent="0.25">
      <c r="A3290" t="str">
        <f t="shared" si="838"/>
        <v>GUID-750FDD78-2BE9-4F0E-B6A9-745678A4A883</v>
      </c>
      <c r="B3290" t="str">
        <f t="shared" si="839"/>
        <v>Milling tab (5-axis trim)</v>
      </c>
      <c r="C3290" t="s">
        <v>67</v>
      </c>
      <c r="D3290" t="e">
        <f ca="1">- override the default start point(s) of a toolpath by entering the name of a curve that, when projected, intersects the toolpath at the point you want. you can use a curve with multiple segments to Set multiple start points for a toolpath, and alternating segments are used to Set the start points.</f>
        <v>#NAME?</v>
      </c>
      <c r="E3290" t="s">
        <v>2767</v>
      </c>
    </row>
    <row r="3291" spans="1:5" x14ac:dyDescent="0.25">
      <c r="A3291" t="str">
        <f t="shared" si="838"/>
        <v>GUID-750FDD78-2BE9-4F0E-B6A9-745678A4A883</v>
      </c>
      <c r="B3291" t="str">
        <f t="shared" si="839"/>
        <v>Milling tab (5-axis trim)</v>
      </c>
      <c r="C3291" t="s">
        <v>67</v>
      </c>
      <c r="D3291" t="e">
        <f>- this is used to determine whether to feed or rapid between toolpaths.</f>
        <v>#NAME?</v>
      </c>
      <c r="E3291" t="s">
        <v>2656</v>
      </c>
    </row>
    <row r="3292" spans="1:5" x14ac:dyDescent="0.25">
      <c r="A3292" t="str">
        <f t="shared" si="838"/>
        <v>GUID-750FDD78-2BE9-4F0E-B6A9-745678A4A883</v>
      </c>
      <c r="B3292" t="str">
        <f t="shared" si="839"/>
        <v>Milling tab (5-axis trim)</v>
      </c>
      <c r="C3292" t="s">
        <v>67</v>
      </c>
      <c r="E3292" t="s">
        <v>2768</v>
      </c>
    </row>
    <row r="3293" spans="1:5" x14ac:dyDescent="0.25">
      <c r="A3293" t="str">
        <f t="shared" si="838"/>
        <v>GUID-750FDD78-2BE9-4F0E-B6A9-745678A4A883</v>
      </c>
      <c r="B3293" t="str">
        <f t="shared" si="839"/>
        <v>Milling tab (5-axis trim)</v>
      </c>
      <c r="C3293" t="s">
        <v>67</v>
      </c>
      <c r="D3293" t="s">
        <v>2662</v>
      </c>
      <c r="E3293" t="s">
        <v>2234</v>
      </c>
    </row>
    <row r="3294" spans="1:5" x14ac:dyDescent="0.25">
      <c r="A3294" t="str">
        <f t="shared" si="838"/>
        <v>GUID-750FDD78-2BE9-4F0E-B6A9-745678A4A883</v>
      </c>
      <c r="B3294" t="str">
        <f t="shared" si="839"/>
        <v>Milling tab (5-axis trim)</v>
      </c>
      <c r="C3294" t="s">
        <v>67</v>
      </c>
      <c r="D3294" t="e">
        <f>- this attribute controls how accurately the toolpath follows the surface. if your part appears faceted, Set the tolerance to a lower value.</f>
        <v>#NAME?</v>
      </c>
      <c r="E3294" t="s">
        <v>2657</v>
      </c>
    </row>
    <row r="3295" spans="1:5" x14ac:dyDescent="0.25">
      <c r="A3295" t="str">
        <f t="shared" si="838"/>
        <v>GUID-750FDD78-2BE9-4F0E-B6A9-745678A4A883</v>
      </c>
      <c r="B3295" t="str">
        <f t="shared" si="839"/>
        <v>Milling tab (5-axis trim)</v>
      </c>
      <c r="C3295" t="s">
        <v>67</v>
      </c>
      <c r="D3295" t="s">
        <v>946</v>
      </c>
      <c r="E3295" t="s">
        <v>2767</v>
      </c>
    </row>
    <row r="3296" spans="1:5" x14ac:dyDescent="0.25">
      <c r="A3296" t="str">
        <f t="shared" si="838"/>
        <v>GUID-750FDD78-2BE9-4F0E-B6A9-745678A4A883</v>
      </c>
      <c r="B3296" t="str">
        <f t="shared" si="839"/>
        <v>Milling tab (5-axis trim)</v>
      </c>
      <c r="C3296" t="s">
        <v>67</v>
      </c>
      <c r="E3296" t="s">
        <v>2741</v>
      </c>
    </row>
    <row r="3297" spans="1:5" x14ac:dyDescent="0.25">
      <c r="A3297" t="str">
        <f t="shared" si="838"/>
        <v>GUID-750FDD78-2BE9-4F0E-B6A9-745678A4A883</v>
      </c>
      <c r="B3297" t="str">
        <f t="shared" si="839"/>
        <v>Milling tab (5-axis trim)</v>
      </c>
      <c r="C3297" t="s">
        <v>67</v>
      </c>
      <c r="E3297" t="s">
        <v>2746</v>
      </c>
    </row>
    <row r="3298" spans="1:5" x14ac:dyDescent="0.25">
      <c r="A3298" t="str">
        <f t="shared" si="838"/>
        <v>GUID-750FDD78-2BE9-4F0E-B6A9-745678A4A883</v>
      </c>
      <c r="B3298" t="str">
        <f t="shared" si="839"/>
        <v>Milling tab (5-axis trim)</v>
      </c>
      <c r="C3298" t="s">
        <v>67</v>
      </c>
      <c r="E3298" t="s">
        <v>2768</v>
      </c>
    </row>
    <row r="3299" spans="1:5" x14ac:dyDescent="0.25">
      <c r="A3299" t="str">
        <f t="shared" si="838"/>
        <v>GUID-750FDD78-2BE9-4F0E-B6A9-745678A4A883</v>
      </c>
      <c r="B3299" t="str">
        <f t="shared" si="839"/>
        <v>Milling tab (5-axis trim)</v>
      </c>
      <c r="C3299" t="s">
        <v>67</v>
      </c>
      <c r="E3299" t="s">
        <v>925</v>
      </c>
    </row>
    <row r="3300" spans="1:5" x14ac:dyDescent="0.25">
      <c r="A3300" s="3" t="s">
        <v>2769</v>
      </c>
      <c r="B3300" t="s">
        <v>2770</v>
      </c>
    </row>
    <row r="3301" spans="1:5" x14ac:dyDescent="0.25">
      <c r="A3301" t="str">
        <f>A3300</f>
        <v>GUID-A04235C9-F63C-47B2-95BB-A9104A1AFF75</v>
      </c>
      <c r="B3301" t="str">
        <f>B3300</f>
        <v>5-axis start points example</v>
      </c>
      <c r="C3301" t="s">
        <v>67</v>
      </c>
      <c r="D3301" t="s">
        <v>2751</v>
      </c>
      <c r="E3301" t="s">
        <v>2652</v>
      </c>
    </row>
    <row r="3302" spans="1:5" x14ac:dyDescent="0.25">
      <c r="A3302" s="3" t="s">
        <v>2749</v>
      </c>
      <c r="B3302" t="s">
        <v>2750</v>
      </c>
    </row>
    <row r="3303" spans="1:5" x14ac:dyDescent="0.25">
      <c r="A3303" t="str">
        <f t="shared" ref="A3303:A3304" si="840">A3302</f>
        <v>GUID-6DCAF17A-23C6-4F5D-9982-6884834FB7E4</v>
      </c>
      <c r="B3303" t="str">
        <f t="shared" ref="B3303:B3304" si="841">B3302</f>
        <v>Axial offset</v>
      </c>
      <c r="C3303" t="s">
        <v>67</v>
      </c>
      <c r="D3303" t="s">
        <v>2672</v>
      </c>
      <c r="E3303" t="s">
        <v>2651</v>
      </c>
    </row>
    <row r="3304" spans="1:5" x14ac:dyDescent="0.25">
      <c r="A3304" t="str">
        <f t="shared" si="840"/>
        <v>GUID-6DCAF17A-23C6-4F5D-9982-6884834FB7E4</v>
      </c>
      <c r="B3304" t="str">
        <f t="shared" si="841"/>
        <v>Axial offset</v>
      </c>
      <c r="C3304" t="s">
        <v>67</v>
      </c>
      <c r="D3304" t="s">
        <v>2751</v>
      </c>
      <c r="E3304" t="s">
        <v>2652</v>
      </c>
    </row>
    <row r="3305" spans="1:5" x14ac:dyDescent="0.25">
      <c r="A3305" s="3" t="s">
        <v>2762</v>
      </c>
      <c r="B3305" t="s">
        <v>2763</v>
      </c>
    </row>
    <row r="3306" spans="1:5" x14ac:dyDescent="0.25">
      <c r="A3306" t="str">
        <f t="shared" ref="A3306:A3307" si="842">A3305</f>
        <v>GUID-0F4E4130-1CB5-4808-A208-A4689E6FF3E6</v>
      </c>
      <c r="B3306" t="str">
        <f t="shared" ref="B3306:B3307" si="843">B3305</f>
        <v>Multiple cuts</v>
      </c>
      <c r="C3306" t="s">
        <v>67</v>
      </c>
      <c r="D3306" t="s">
        <v>2672</v>
      </c>
      <c r="E3306" t="s">
        <v>2651</v>
      </c>
    </row>
    <row r="3307" spans="1:5" x14ac:dyDescent="0.25">
      <c r="A3307" t="str">
        <f t="shared" si="842"/>
        <v>GUID-0F4E4130-1CB5-4808-A208-A4689E6FF3E6</v>
      </c>
      <c r="B3307" t="str">
        <f t="shared" si="843"/>
        <v>Multiple cuts</v>
      </c>
      <c r="C3307" t="s">
        <v>67</v>
      </c>
      <c r="D3307" t="s">
        <v>2751</v>
      </c>
      <c r="E3307" t="s">
        <v>2652</v>
      </c>
    </row>
    <row r="3308" spans="1:5" x14ac:dyDescent="0.25">
      <c r="A3308" s="3" t="s">
        <v>2771</v>
      </c>
      <c r="B3308" t="s">
        <v>2772</v>
      </c>
    </row>
    <row r="3309" spans="1:5" x14ac:dyDescent="0.25">
      <c r="A3309" t="str">
        <f>A3308</f>
        <v>GUID-1BD9E3FE-5D7E-4C88-AD49-C291E4458442</v>
      </c>
      <c r="B3309" t="str">
        <f>B3308</f>
        <v>Surface join tolerance</v>
      </c>
      <c r="C3309" t="s">
        <v>67</v>
      </c>
      <c r="D3309" t="s">
        <v>2751</v>
      </c>
      <c r="E3309" t="s">
        <v>2652</v>
      </c>
    </row>
    <row r="3310" spans="1:5" x14ac:dyDescent="0.25">
      <c r="A3310" s="3" t="s">
        <v>2773</v>
      </c>
      <c r="B3310" t="s">
        <v>2709</v>
      </c>
    </row>
    <row r="3311" spans="1:5" x14ac:dyDescent="0.25">
      <c r="A3311" t="str">
        <f t="shared" ref="A3311:A3326" si="844">A3310</f>
        <v>GUID-B0D19572-B8FE-4A9F-BA3D-DC44B476049C</v>
      </c>
      <c r="B3311" t="str">
        <f t="shared" ref="B3311:B3326" si="845">B3310</f>
        <v>Milling tab (Steep and shallow)</v>
      </c>
      <c r="C3311" t="s">
        <v>67</v>
      </c>
      <c r="D3311" t="s">
        <v>726</v>
      </c>
      <c r="E3311" t="s">
        <v>727</v>
      </c>
    </row>
    <row r="3312" spans="1:5" x14ac:dyDescent="0.25">
      <c r="A3312" t="str">
        <f t="shared" si="844"/>
        <v>GUID-B0D19572-B8FE-4A9F-BA3D-DC44B476049C</v>
      </c>
      <c r="B3312" t="str">
        <f t="shared" si="845"/>
        <v>Milling tab (Steep and shallow)</v>
      </c>
      <c r="C3312" t="s">
        <v>67</v>
      </c>
      <c r="D3312" t="s">
        <v>2475</v>
      </c>
      <c r="E3312" t="s">
        <v>1970</v>
      </c>
    </row>
    <row r="3313" spans="1:5" x14ac:dyDescent="0.25">
      <c r="A3313" t="str">
        <f t="shared" si="844"/>
        <v>GUID-B0D19572-B8FE-4A9F-BA3D-DC44B476049C</v>
      </c>
      <c r="B3313" t="str">
        <f t="shared" si="845"/>
        <v>Milling tab (Steep and shallow)</v>
      </c>
      <c r="C3313" t="s">
        <v>67</v>
      </c>
      <c r="D3313" t="s">
        <v>990</v>
      </c>
      <c r="E3313" t="s">
        <v>2654</v>
      </c>
    </row>
    <row r="3314" spans="1:5" x14ac:dyDescent="0.25">
      <c r="A3314" t="str">
        <f t="shared" si="844"/>
        <v>GUID-B0D19572-B8FE-4A9F-BA3D-DC44B476049C</v>
      </c>
      <c r="B3314" t="str">
        <f t="shared" si="845"/>
        <v>Milling tab (Steep and shallow)</v>
      </c>
      <c r="C3314" t="s">
        <v>67</v>
      </c>
      <c r="D3314" t="s">
        <v>724</v>
      </c>
      <c r="E3314" t="s">
        <v>725</v>
      </c>
    </row>
    <row r="3315" spans="1:5" x14ac:dyDescent="0.25">
      <c r="A3315" t="str">
        <f t="shared" si="844"/>
        <v>GUID-B0D19572-B8FE-4A9F-BA3D-DC44B476049C</v>
      </c>
      <c r="B3315" t="str">
        <f t="shared" si="845"/>
        <v>Milling tab (Steep and shallow)</v>
      </c>
      <c r="C3315" t="s">
        <v>67</v>
      </c>
      <c r="D3315" t="s">
        <v>2002</v>
      </c>
      <c r="E3315" t="s">
        <v>817</v>
      </c>
    </row>
    <row r="3316" spans="1:5" x14ac:dyDescent="0.25">
      <c r="A3316" t="str">
        <f t="shared" si="844"/>
        <v>GUID-B0D19572-B8FE-4A9F-BA3D-DC44B476049C</v>
      </c>
      <c r="B3316" t="str">
        <f t="shared" si="845"/>
        <v>Milling tab (Steep and shallow)</v>
      </c>
      <c r="C3316" t="s">
        <v>67</v>
      </c>
      <c r="D3316" t="e">
        <f>- Enter the minimum distance, as a percentage of the tool diameter, that the tool can use a rapid Move for. moves smaller than this distance use a feed move.</f>
        <v>#NAME?</v>
      </c>
      <c r="E3316" t="s">
        <v>2655</v>
      </c>
    </row>
    <row r="3317" spans="1:5" x14ac:dyDescent="0.25">
      <c r="A3317" t="str">
        <f t="shared" si="844"/>
        <v>GUID-B0D19572-B8FE-4A9F-BA3D-DC44B476049C</v>
      </c>
      <c r="B3317" t="str">
        <f t="shared" si="845"/>
        <v>Milling tab (Steep and shallow)</v>
      </c>
      <c r="C3317" t="s">
        <v>67</v>
      </c>
      <c r="D3317" t="s">
        <v>990</v>
      </c>
      <c r="E3317" t="s">
        <v>2259</v>
      </c>
    </row>
    <row r="3318" spans="1:5" x14ac:dyDescent="0.25">
      <c r="A3318" t="str">
        <f t="shared" si="844"/>
        <v>GUID-B0D19572-B8FE-4A9F-BA3D-DC44B476049C</v>
      </c>
      <c r="B3318" t="str">
        <f t="shared" si="845"/>
        <v>Milling tab (Steep and shallow)</v>
      </c>
      <c r="C3318" t="s">
        <v>67</v>
      </c>
      <c r="E3318" t="s">
        <v>2232</v>
      </c>
    </row>
    <row r="3319" spans="1:5" x14ac:dyDescent="0.25">
      <c r="A3319" t="str">
        <f t="shared" si="844"/>
        <v>GUID-B0D19572-B8FE-4A9F-BA3D-DC44B476049C</v>
      </c>
      <c r="B3319" t="str">
        <f t="shared" si="845"/>
        <v>Milling tab (Steep and shallow)</v>
      </c>
      <c r="C3319" t="s">
        <v>67</v>
      </c>
      <c r="D3319" t="s">
        <v>990</v>
      </c>
      <c r="E3319" t="s">
        <v>2626</v>
      </c>
    </row>
    <row r="3320" spans="1:5" x14ac:dyDescent="0.25">
      <c r="A3320" t="str">
        <f t="shared" si="844"/>
        <v>GUID-B0D19572-B8FE-4A9F-BA3D-DC44B476049C</v>
      </c>
      <c r="B3320" t="str">
        <f t="shared" si="845"/>
        <v>Milling tab (Steep and shallow)</v>
      </c>
      <c r="C3320" t="s">
        <v>67</v>
      </c>
      <c r="E3320" t="s">
        <v>2700</v>
      </c>
    </row>
    <row r="3321" spans="1:5" x14ac:dyDescent="0.25">
      <c r="A3321" t="str">
        <f t="shared" si="844"/>
        <v>GUID-B0D19572-B8FE-4A9F-BA3D-DC44B476049C</v>
      </c>
      <c r="B3321" t="str">
        <f t="shared" si="845"/>
        <v>Milling tab (Steep and shallow)</v>
      </c>
      <c r="C3321" t="s">
        <v>67</v>
      </c>
      <c r="E3321" t="s">
        <v>2701</v>
      </c>
    </row>
    <row r="3322" spans="1:5" x14ac:dyDescent="0.25">
      <c r="A3322" t="str">
        <f t="shared" si="844"/>
        <v>GUID-B0D19572-B8FE-4A9F-BA3D-DC44B476049C</v>
      </c>
      <c r="B3322" t="str">
        <f t="shared" si="845"/>
        <v>Milling tab (Steep and shallow)</v>
      </c>
      <c r="C3322" t="s">
        <v>67</v>
      </c>
      <c r="D3322" t="s">
        <v>2662</v>
      </c>
      <c r="E3322" t="s">
        <v>2234</v>
      </c>
    </row>
    <row r="3323" spans="1:5" x14ac:dyDescent="0.25">
      <c r="A3323" t="str">
        <f t="shared" si="844"/>
        <v>GUID-B0D19572-B8FE-4A9F-BA3D-DC44B476049C</v>
      </c>
      <c r="B3323" t="str">
        <f t="shared" si="845"/>
        <v>Milling tab (Steep and shallow)</v>
      </c>
      <c r="C3323" t="s">
        <v>67</v>
      </c>
      <c r="D3323" t="e">
        <f>- this attribute controls how accurately the toolpath follows the surface. if your part appears faceted, Set the tolerance to a lower value.</f>
        <v>#NAME?</v>
      </c>
      <c r="E3323" t="s">
        <v>2657</v>
      </c>
    </row>
    <row r="3324" spans="1:5" x14ac:dyDescent="0.25">
      <c r="A3324" t="str">
        <f t="shared" si="844"/>
        <v>GUID-B0D19572-B8FE-4A9F-BA3D-DC44B476049C</v>
      </c>
      <c r="B3324" t="str">
        <f t="shared" si="845"/>
        <v>Milling tab (Steep and shallow)</v>
      </c>
      <c r="C3324" t="s">
        <v>67</v>
      </c>
      <c r="D3324" t="s">
        <v>946</v>
      </c>
      <c r="E3324" t="s">
        <v>2701</v>
      </c>
    </row>
    <row r="3325" spans="1:5" x14ac:dyDescent="0.25">
      <c r="A3325" t="str">
        <f t="shared" si="844"/>
        <v>GUID-B0D19572-B8FE-4A9F-BA3D-DC44B476049C</v>
      </c>
      <c r="B3325" t="str">
        <f t="shared" si="845"/>
        <v>Milling tab (Steep and shallow)</v>
      </c>
      <c r="C3325" t="s">
        <v>67</v>
      </c>
      <c r="E3325" t="s">
        <v>2700</v>
      </c>
    </row>
    <row r="3326" spans="1:5" x14ac:dyDescent="0.25">
      <c r="A3326" t="str">
        <f t="shared" si="844"/>
        <v>GUID-B0D19572-B8FE-4A9F-BA3D-DC44B476049C</v>
      </c>
      <c r="B3326" t="str">
        <f t="shared" si="845"/>
        <v>Milling tab (Steep and shallow)</v>
      </c>
      <c r="C3326" t="s">
        <v>67</v>
      </c>
      <c r="E3326" t="s">
        <v>925</v>
      </c>
    </row>
    <row r="3327" spans="1:5" x14ac:dyDescent="0.25">
      <c r="A3327" s="3" t="s">
        <v>2706</v>
      </c>
      <c r="B3327" t="s">
        <v>2707</v>
      </c>
    </row>
    <row r="3328" spans="1:5" x14ac:dyDescent="0.25">
      <c r="A3328" t="str">
        <f t="shared" ref="A3328:A3331" si="846">A3327</f>
        <v>GUID-D7EAE934-0DEE-499D-B075-99ABB9B04B8C</v>
      </c>
      <c r="B3328" t="str">
        <f t="shared" ref="B3328:B3331" si="847">B3327</f>
        <v>Scallop height</v>
      </c>
      <c r="C3328" t="s">
        <v>67</v>
      </c>
      <c r="D3328" t="s">
        <v>2669</v>
      </c>
      <c r="E3328" t="s">
        <v>2507</v>
      </c>
    </row>
    <row r="3329" spans="1:5" x14ac:dyDescent="0.25">
      <c r="A3329" t="str">
        <f t="shared" si="846"/>
        <v>GUID-D7EAE934-0DEE-499D-B075-99ABB9B04B8C</v>
      </c>
      <c r="B3329" t="str">
        <f t="shared" si="847"/>
        <v>Scallop height</v>
      </c>
      <c r="C3329" t="s">
        <v>67</v>
      </c>
      <c r="D3329" t="s">
        <v>2670</v>
      </c>
      <c r="E3329" t="s">
        <v>2671</v>
      </c>
    </row>
    <row r="3330" spans="1:5" x14ac:dyDescent="0.25">
      <c r="A3330" t="str">
        <f t="shared" si="846"/>
        <v>GUID-D7EAE934-0DEE-499D-B075-99ABB9B04B8C</v>
      </c>
      <c r="B3330" t="str">
        <f t="shared" si="847"/>
        <v>Scallop height</v>
      </c>
      <c r="C3330" t="s">
        <v>67</v>
      </c>
      <c r="D3330" t="s">
        <v>2708</v>
      </c>
      <c r="E3330" t="s">
        <v>2648</v>
      </c>
    </row>
    <row r="3331" spans="1:5" x14ac:dyDescent="0.25">
      <c r="A3331" t="str">
        <f t="shared" si="846"/>
        <v>GUID-D7EAE934-0DEE-499D-B075-99ABB9B04B8C</v>
      </c>
      <c r="B3331" t="str">
        <f t="shared" si="847"/>
        <v>Scallop height</v>
      </c>
      <c r="C3331" t="s">
        <v>67</v>
      </c>
      <c r="D3331" t="s">
        <v>2709</v>
      </c>
      <c r="E3331" t="s">
        <v>2653</v>
      </c>
    </row>
    <row r="3332" spans="1:5" x14ac:dyDescent="0.25">
      <c r="A3332" s="3" t="s">
        <v>2710</v>
      </c>
      <c r="B3332" t="s">
        <v>2711</v>
      </c>
    </row>
    <row r="3333" spans="1:5" x14ac:dyDescent="0.25">
      <c r="A3333" t="str">
        <f t="shared" ref="A3333:A3335" si="848">A3332</f>
        <v>GUID-3ED879DE-F10A-4477-8F8E-BC47F9FA65B7</v>
      </c>
      <c r="B3333" t="str">
        <f t="shared" ref="B3333:B3335" si="849">B3332</f>
        <v>Scallop stepover</v>
      </c>
      <c r="C3333" t="s">
        <v>67</v>
      </c>
      <c r="D3333" t="s">
        <v>2669</v>
      </c>
      <c r="E3333" t="s">
        <v>2507</v>
      </c>
    </row>
    <row r="3334" spans="1:5" x14ac:dyDescent="0.25">
      <c r="A3334" t="str">
        <f t="shared" si="848"/>
        <v>GUID-3ED879DE-F10A-4477-8F8E-BC47F9FA65B7</v>
      </c>
      <c r="B3334" t="str">
        <f t="shared" si="849"/>
        <v>Scallop stepover</v>
      </c>
      <c r="C3334" t="s">
        <v>67</v>
      </c>
      <c r="D3334" t="s">
        <v>2670</v>
      </c>
      <c r="E3334" t="s">
        <v>2671</v>
      </c>
    </row>
    <row r="3335" spans="1:5" x14ac:dyDescent="0.25">
      <c r="A3335" t="str">
        <f t="shared" si="848"/>
        <v>GUID-3ED879DE-F10A-4477-8F8E-BC47F9FA65B7</v>
      </c>
      <c r="B3335" t="str">
        <f t="shared" si="849"/>
        <v>Scallop stepover</v>
      </c>
      <c r="C3335" t="s">
        <v>67</v>
      </c>
      <c r="D3335" t="s">
        <v>2709</v>
      </c>
      <c r="E3335" t="s">
        <v>2653</v>
      </c>
    </row>
    <row r="3336" spans="1:5" x14ac:dyDescent="0.25">
      <c r="A3336" s="3" t="s">
        <v>2774</v>
      </c>
      <c r="B3336" t="s">
        <v>2775</v>
      </c>
    </row>
    <row r="3337" spans="1:5" x14ac:dyDescent="0.25">
      <c r="A3337" t="str">
        <f>A3336</f>
        <v>GUID-4099540E-77C1-4C4A-95D8-6A475EC81EBF</v>
      </c>
      <c r="B3337" t="str">
        <f>B3336</f>
        <v>Cut Direction dialog</v>
      </c>
      <c r="C3337" t="s">
        <v>67</v>
      </c>
      <c r="D3337" t="s">
        <v>946</v>
      </c>
      <c r="E3337" t="s">
        <v>925</v>
      </c>
    </row>
    <row r="3338" spans="1:5" x14ac:dyDescent="0.25">
      <c r="A3338" s="3" t="s">
        <v>2776</v>
      </c>
      <c r="B3338" t="s">
        <v>2777</v>
      </c>
    </row>
    <row r="3339" spans="1:5" x14ac:dyDescent="0.25">
      <c r="A3339" t="str">
        <f t="shared" ref="A3339:A3342" si="850">A3338</f>
        <v>GUID-64A0AD30-56DC-4B27-8B82-FBABC8571E8A</v>
      </c>
      <c r="B3339" t="str">
        <f t="shared" ref="B3339:B3342" si="851">B3338</f>
        <v>Retract and Plunge dialog</v>
      </c>
      <c r="C3339" t="s">
        <v>67</v>
      </c>
      <c r="E3339" t="s">
        <v>2155</v>
      </c>
    </row>
    <row r="3340" spans="1:5" x14ac:dyDescent="0.25">
      <c r="A3340" t="str">
        <f t="shared" si="850"/>
        <v>GUID-64A0AD30-56DC-4B27-8B82-FBABC8571E8A</v>
      </c>
      <c r="B3340" t="str">
        <f t="shared" si="851"/>
        <v>Retract and Plunge dialog</v>
      </c>
      <c r="C3340" t="s">
        <v>67</v>
      </c>
      <c r="E3340" t="s">
        <v>2778</v>
      </c>
    </row>
    <row r="3341" spans="1:5" x14ac:dyDescent="0.25">
      <c r="A3341" t="str">
        <f t="shared" si="850"/>
        <v>GUID-64A0AD30-56DC-4B27-8B82-FBABC8571E8A</v>
      </c>
      <c r="B3341" t="str">
        <f t="shared" si="851"/>
        <v>Retract and Plunge dialog</v>
      </c>
      <c r="C3341" t="s">
        <v>67</v>
      </c>
      <c r="D3341" t="s">
        <v>946</v>
      </c>
      <c r="E3341" t="s">
        <v>2778</v>
      </c>
    </row>
    <row r="3342" spans="1:5" x14ac:dyDescent="0.25">
      <c r="A3342" t="str">
        <f t="shared" si="850"/>
        <v>GUID-64A0AD30-56DC-4B27-8B82-FBABC8571E8A</v>
      </c>
      <c r="B3342" t="str">
        <f t="shared" si="851"/>
        <v>Retract and Plunge dialog</v>
      </c>
      <c r="C3342" t="s">
        <v>67</v>
      </c>
      <c r="E3342" t="s">
        <v>925</v>
      </c>
    </row>
    <row r="3343" spans="1:5" x14ac:dyDescent="0.25">
      <c r="A3343" s="3" t="s">
        <v>2779</v>
      </c>
      <c r="B3343" t="s">
        <v>2780</v>
      </c>
    </row>
    <row r="3344" spans="1:5" x14ac:dyDescent="0.25">
      <c r="A3344" t="str">
        <f>A3343</f>
        <v>GUID-9E233487-D321-43DB-9CD0-62FD6B46D5F0</v>
      </c>
      <c r="B3344" t="str">
        <f>B3343</f>
        <v>Retract options</v>
      </c>
      <c r="C3344" t="s">
        <v>67</v>
      </c>
      <c r="D3344" t="s">
        <v>2777</v>
      </c>
      <c r="E3344" t="s">
        <v>2626</v>
      </c>
    </row>
    <row r="3345" spans="1:5" x14ac:dyDescent="0.25">
      <c r="A3345" s="3" t="s">
        <v>941</v>
      </c>
      <c r="B3345" t="s">
        <v>942</v>
      </c>
    </row>
    <row r="3346" spans="1:5" x14ac:dyDescent="0.25">
      <c r="A3346" t="str">
        <f t="shared" ref="A3346:A3349" si="852">A3345</f>
        <v>GUID-F7BA8040-9CE5-4C30-B6E0-E6B5C6D2AA64</v>
      </c>
      <c r="B3346" t="str">
        <f t="shared" ref="B3346:B3349" si="853">B3345</f>
        <v>Orientation angle</v>
      </c>
      <c r="C3346" t="s">
        <v>67</v>
      </c>
      <c r="D3346" t="s">
        <v>943</v>
      </c>
      <c r="E3346" t="s">
        <v>727</v>
      </c>
    </row>
    <row r="3347" spans="1:5" x14ac:dyDescent="0.25">
      <c r="A3347" t="str">
        <f t="shared" si="852"/>
        <v>GUID-F7BA8040-9CE5-4C30-B6E0-E6B5C6D2AA64</v>
      </c>
      <c r="B3347" t="str">
        <f t="shared" si="853"/>
        <v>Orientation angle</v>
      </c>
      <c r="C3347" t="s">
        <v>67</v>
      </c>
      <c r="D3347" t="s">
        <v>807</v>
      </c>
      <c r="E3347" t="s">
        <v>782</v>
      </c>
    </row>
    <row r="3348" spans="1:5" x14ac:dyDescent="0.25">
      <c r="A3348" t="str">
        <f t="shared" si="852"/>
        <v>GUID-F7BA8040-9CE5-4C30-B6E0-E6B5C6D2AA64</v>
      </c>
      <c r="B3348" t="str">
        <f t="shared" si="853"/>
        <v>Orientation angle</v>
      </c>
      <c r="C3348" t="s">
        <v>67</v>
      </c>
      <c r="D3348" t="s">
        <v>944</v>
      </c>
      <c r="E3348" t="s">
        <v>945</v>
      </c>
    </row>
    <row r="3349" spans="1:5" x14ac:dyDescent="0.25">
      <c r="A3349" t="str">
        <f t="shared" si="852"/>
        <v>GUID-F7BA8040-9CE5-4C30-B6E0-E6B5C6D2AA64</v>
      </c>
      <c r="B3349" t="str">
        <f t="shared" si="853"/>
        <v>Orientation angle</v>
      </c>
      <c r="C3349" t="s">
        <v>67</v>
      </c>
      <c r="D3349" t="s">
        <v>946</v>
      </c>
      <c r="E3349" t="s">
        <v>925</v>
      </c>
    </row>
    <row r="3350" spans="1:5" x14ac:dyDescent="0.25">
      <c r="A3350" s="3" t="s">
        <v>2781</v>
      </c>
      <c r="B3350" t="s">
        <v>2782</v>
      </c>
    </row>
    <row r="3351" spans="1:5" x14ac:dyDescent="0.25">
      <c r="A3351" t="str">
        <f>A3350</f>
        <v>GUID-747B050D-2055-486E-B97B-41EE13506C02</v>
      </c>
      <c r="B3351" t="str">
        <f>B3350</f>
        <v>Min rapid distance</v>
      </c>
      <c r="C3351" t="s">
        <v>67</v>
      </c>
      <c r="D3351" t="s">
        <v>946</v>
      </c>
      <c r="E3351" t="s">
        <v>925</v>
      </c>
    </row>
    <row r="3352" spans="1:5" x14ac:dyDescent="0.25">
      <c r="A3352" s="3" t="s">
        <v>2783</v>
      </c>
      <c r="B3352" t="s">
        <v>2784</v>
      </c>
    </row>
    <row r="3353" spans="1:5" x14ac:dyDescent="0.25">
      <c r="A3353" t="str">
        <f t="shared" ref="A3353:A3357" si="854">A3352</f>
        <v>GUID-2E09DF3A-6F51-4A31-85ED-A135A733AD6F</v>
      </c>
      <c r="B3353" t="str">
        <f t="shared" ref="B3353:B3357" si="855">B3352</f>
        <v>Priority</v>
      </c>
      <c r="C3353" t="s">
        <v>67</v>
      </c>
      <c r="D3353" t="s">
        <v>946</v>
      </c>
      <c r="E3353" t="s">
        <v>925</v>
      </c>
    </row>
    <row r="3354" spans="1:5" x14ac:dyDescent="0.25">
      <c r="A3354" t="str">
        <f t="shared" si="854"/>
        <v>GUID-2E09DF3A-6F51-4A31-85ED-A135A733AD6F</v>
      </c>
      <c r="B3354" t="str">
        <f t="shared" si="855"/>
        <v>Priority</v>
      </c>
      <c r="C3354" t="s">
        <v>67</v>
      </c>
      <c r="D3354" t="s">
        <v>2785</v>
      </c>
      <c r="E3354" t="s">
        <v>2786</v>
      </c>
    </row>
    <row r="3355" spans="1:5" x14ac:dyDescent="0.25">
      <c r="A3355" t="str">
        <f t="shared" si="854"/>
        <v>GUID-2E09DF3A-6F51-4A31-85ED-A135A733AD6F</v>
      </c>
      <c r="B3355" t="str">
        <f t="shared" si="855"/>
        <v>Priority</v>
      </c>
      <c r="C3355" t="s">
        <v>67</v>
      </c>
      <c r="D3355" t="s">
        <v>2787</v>
      </c>
      <c r="E3355" t="s">
        <v>2788</v>
      </c>
    </row>
    <row r="3356" spans="1:5" x14ac:dyDescent="0.25">
      <c r="A3356" t="str">
        <f t="shared" si="854"/>
        <v>GUID-2E09DF3A-6F51-4A31-85ED-A135A733AD6F</v>
      </c>
      <c r="B3356" t="str">
        <f t="shared" si="855"/>
        <v>Priority</v>
      </c>
      <c r="C3356" t="s">
        <v>67</v>
      </c>
      <c r="D3356" t="s">
        <v>2789</v>
      </c>
      <c r="E3356" t="s">
        <v>2790</v>
      </c>
    </row>
    <row r="3357" spans="1:5" x14ac:dyDescent="0.25">
      <c r="A3357" t="str">
        <f t="shared" si="854"/>
        <v>GUID-2E09DF3A-6F51-4A31-85ED-A135A733AD6F</v>
      </c>
      <c r="B3357" t="str">
        <f t="shared" si="855"/>
        <v>Priority</v>
      </c>
      <c r="C3357" t="s">
        <v>67</v>
      </c>
      <c r="D3357" t="s">
        <v>2791</v>
      </c>
      <c r="E3357" t="s">
        <v>2792</v>
      </c>
    </row>
    <row r="3358" spans="1:5" x14ac:dyDescent="0.25">
      <c r="A3358" s="3" t="s">
        <v>2793</v>
      </c>
      <c r="B3358" t="s">
        <v>2794</v>
      </c>
    </row>
    <row r="3359" spans="1:5" x14ac:dyDescent="0.25">
      <c r="A3359" t="str">
        <f>A3358</f>
        <v>GUID-FD1C9E0C-2CEA-4E90-B339-EA765F83200C</v>
      </c>
      <c r="B3359" t="str">
        <f>B3358</f>
        <v>Stepover rapid distance</v>
      </c>
      <c r="C3359" t="s">
        <v>67</v>
      </c>
      <c r="D3359" t="s">
        <v>946</v>
      </c>
      <c r="E3359" t="s">
        <v>925</v>
      </c>
    </row>
    <row r="3360" spans="1:5" x14ac:dyDescent="0.25">
      <c r="A3360" s="3" t="s">
        <v>2795</v>
      </c>
      <c r="B3360" t="s">
        <v>2796</v>
      </c>
    </row>
    <row r="3361" spans="1:5" x14ac:dyDescent="0.25">
      <c r="A3361" t="str">
        <f>A3360</f>
        <v>GUID-ED11CFB4-101C-4803-BB75-48265656A175</v>
      </c>
      <c r="B3361" t="str">
        <f>B3360</f>
        <v>Tolerance example</v>
      </c>
      <c r="C3361" t="s">
        <v>67</v>
      </c>
      <c r="D3361" t="s">
        <v>946</v>
      </c>
      <c r="E3361" t="s">
        <v>925</v>
      </c>
    </row>
    <row r="3362" spans="1:5" x14ac:dyDescent="0.25">
      <c r="A3362" s="3" t="s">
        <v>2306</v>
      </c>
      <c r="B3362" t="s">
        <v>2307</v>
      </c>
    </row>
    <row r="3363" spans="1:5" x14ac:dyDescent="0.25">
      <c r="A3363" t="str">
        <f t="shared" ref="A3363:A3367" si="856">A3362</f>
        <v>GUID-DBAA8051-8E10-4947-A066-76E1126A5629</v>
      </c>
      <c r="B3363" t="str">
        <f t="shared" ref="B3363:B3367" si="857">B3362</f>
        <v>Target horsepower</v>
      </c>
      <c r="C3363" t="s">
        <v>67</v>
      </c>
      <c r="D3363" t="s">
        <v>2308</v>
      </c>
      <c r="E3363" t="s">
        <v>2309</v>
      </c>
    </row>
    <row r="3364" spans="1:5" x14ac:dyDescent="0.25">
      <c r="A3364" t="str">
        <f t="shared" si="856"/>
        <v>GUID-DBAA8051-8E10-4947-A066-76E1126A5629</v>
      </c>
      <c r="B3364" t="str">
        <f t="shared" si="857"/>
        <v>Target horsepower</v>
      </c>
      <c r="C3364" t="s">
        <v>67</v>
      </c>
      <c r="D3364" t="s">
        <v>2308</v>
      </c>
      <c r="E3364" t="s">
        <v>2309</v>
      </c>
    </row>
    <row r="3365" spans="1:5" x14ac:dyDescent="0.25">
      <c r="A3365" t="str">
        <f t="shared" si="856"/>
        <v>GUID-DBAA8051-8E10-4947-A066-76E1126A5629</v>
      </c>
      <c r="B3365" t="str">
        <f t="shared" si="857"/>
        <v>Target horsepower</v>
      </c>
      <c r="C3365" t="s">
        <v>67</v>
      </c>
      <c r="D3365" t="s">
        <v>2310</v>
      </c>
      <c r="E3365" t="s">
        <v>2311</v>
      </c>
    </row>
    <row r="3366" spans="1:5" x14ac:dyDescent="0.25">
      <c r="A3366" t="str">
        <f t="shared" si="856"/>
        <v>GUID-DBAA8051-8E10-4947-A066-76E1126A5629</v>
      </c>
      <c r="B3366" t="str">
        <f t="shared" si="857"/>
        <v>Target horsepower</v>
      </c>
      <c r="C3366" t="s">
        <v>67</v>
      </c>
      <c r="D3366" t="s">
        <v>2230</v>
      </c>
      <c r="E3366" t="s">
        <v>962</v>
      </c>
    </row>
    <row r="3367" spans="1:5" x14ac:dyDescent="0.25">
      <c r="A3367" t="str">
        <f t="shared" si="856"/>
        <v>GUID-DBAA8051-8E10-4947-A066-76E1126A5629</v>
      </c>
      <c r="B3367" t="str">
        <f t="shared" si="857"/>
        <v>Target horsepower</v>
      </c>
      <c r="C3367" t="s">
        <v>67</v>
      </c>
      <c r="D3367" t="s">
        <v>946</v>
      </c>
      <c r="E3367" t="s">
        <v>925</v>
      </c>
    </row>
    <row r="3368" spans="1:5" x14ac:dyDescent="0.25">
      <c r="A3368" s="3" t="s">
        <v>2797</v>
      </c>
      <c r="B3368" t="s">
        <v>2798</v>
      </c>
    </row>
    <row r="3369" spans="1:5" x14ac:dyDescent="0.25">
      <c r="A3369" t="str">
        <f t="shared" ref="A3369:A3378" si="858">A3368</f>
        <v>GUID-6CF8C0AB-736B-4D5E-9BAF-994BBB47266D</v>
      </c>
      <c r="B3369" t="str">
        <f t="shared" ref="B3369:B3378" si="859">B3368</f>
        <v>Leads tab</v>
      </c>
      <c r="C3369" t="s">
        <v>67</v>
      </c>
      <c r="D3369" t="s">
        <v>2428</v>
      </c>
      <c r="E3369" t="s">
        <v>1953</v>
      </c>
    </row>
    <row r="3370" spans="1:5" x14ac:dyDescent="0.25">
      <c r="A3370" t="str">
        <f t="shared" si="858"/>
        <v>GUID-6CF8C0AB-736B-4D5E-9BAF-994BBB47266D</v>
      </c>
      <c r="B3370" t="str">
        <f t="shared" si="859"/>
        <v>Leads tab</v>
      </c>
      <c r="C3370" t="s">
        <v>67</v>
      </c>
      <c r="D3370" t="s">
        <v>2799</v>
      </c>
      <c r="E3370" t="s">
        <v>2800</v>
      </c>
    </row>
    <row r="3371" spans="1:5" x14ac:dyDescent="0.25">
      <c r="A3371" t="str">
        <f t="shared" si="858"/>
        <v>GUID-6CF8C0AB-736B-4D5E-9BAF-994BBB47266D</v>
      </c>
      <c r="B3371" t="str">
        <f t="shared" si="859"/>
        <v>Leads tab</v>
      </c>
      <c r="C3371" t="s">
        <v>67</v>
      </c>
      <c r="D3371" t="s">
        <v>2801</v>
      </c>
      <c r="E3371" t="s">
        <v>2802</v>
      </c>
    </row>
    <row r="3372" spans="1:5" x14ac:dyDescent="0.25">
      <c r="A3372" t="str">
        <f t="shared" si="858"/>
        <v>GUID-6CF8C0AB-736B-4D5E-9BAF-994BBB47266D</v>
      </c>
      <c r="B3372" t="str">
        <f t="shared" si="859"/>
        <v>Leads tab</v>
      </c>
      <c r="C3372" t="s">
        <v>67</v>
      </c>
      <c r="D3372" t="s">
        <v>2803</v>
      </c>
      <c r="E3372" t="s">
        <v>2804</v>
      </c>
    </row>
    <row r="3373" spans="1:5" x14ac:dyDescent="0.25">
      <c r="A3373" t="str">
        <f t="shared" si="858"/>
        <v>GUID-6CF8C0AB-736B-4D5E-9BAF-994BBB47266D</v>
      </c>
      <c r="B3373" t="str">
        <f t="shared" si="859"/>
        <v>Leads tab</v>
      </c>
      <c r="C3373" t="s">
        <v>67</v>
      </c>
      <c r="D3373" t="s">
        <v>2805</v>
      </c>
      <c r="E3373" t="s">
        <v>2806</v>
      </c>
    </row>
    <row r="3374" spans="1:5" x14ac:dyDescent="0.25">
      <c r="A3374" t="str">
        <f t="shared" si="858"/>
        <v>GUID-6CF8C0AB-736B-4D5E-9BAF-994BBB47266D</v>
      </c>
      <c r="B3374" t="str">
        <f t="shared" si="859"/>
        <v>Leads tab</v>
      </c>
      <c r="C3374" t="s">
        <v>67</v>
      </c>
      <c r="D3374" t="s">
        <v>2379</v>
      </c>
      <c r="E3374" t="s">
        <v>2800</v>
      </c>
    </row>
    <row r="3375" spans="1:5" x14ac:dyDescent="0.25">
      <c r="A3375" t="str">
        <f t="shared" si="858"/>
        <v>GUID-6CF8C0AB-736B-4D5E-9BAF-994BBB47266D</v>
      </c>
      <c r="B3375" t="str">
        <f t="shared" si="859"/>
        <v>Leads tab</v>
      </c>
      <c r="C3375" t="s">
        <v>67</v>
      </c>
      <c r="E3375" t="s">
        <v>2802</v>
      </c>
    </row>
    <row r="3376" spans="1:5" x14ac:dyDescent="0.25">
      <c r="A3376" t="str">
        <f t="shared" si="858"/>
        <v>GUID-6CF8C0AB-736B-4D5E-9BAF-994BBB47266D</v>
      </c>
      <c r="B3376" t="str">
        <f t="shared" si="859"/>
        <v>Leads tab</v>
      </c>
      <c r="C3376" t="s">
        <v>67</v>
      </c>
      <c r="E3376" t="s">
        <v>2806</v>
      </c>
    </row>
    <row r="3377" spans="1:5" x14ac:dyDescent="0.25">
      <c r="A3377" t="str">
        <f t="shared" si="858"/>
        <v>GUID-6CF8C0AB-736B-4D5E-9BAF-994BBB47266D</v>
      </c>
      <c r="B3377" t="str">
        <f t="shared" si="859"/>
        <v>Leads tab</v>
      </c>
      <c r="C3377" t="s">
        <v>67</v>
      </c>
      <c r="E3377" t="s">
        <v>2804</v>
      </c>
    </row>
    <row r="3378" spans="1:5" x14ac:dyDescent="0.25">
      <c r="A3378" t="str">
        <f t="shared" si="858"/>
        <v>GUID-6CF8C0AB-736B-4D5E-9BAF-994BBB47266D</v>
      </c>
      <c r="B3378" t="str">
        <f t="shared" si="859"/>
        <v>Leads tab</v>
      </c>
      <c r="C3378" t="s">
        <v>67</v>
      </c>
      <c r="E3378" t="s">
        <v>1953</v>
      </c>
    </row>
    <row r="3379" spans="1:5" x14ac:dyDescent="0.25">
      <c r="A3379" s="3" t="s">
        <v>2807</v>
      </c>
      <c r="B3379" t="s">
        <v>2808</v>
      </c>
    </row>
    <row r="3380" spans="1:5" x14ac:dyDescent="0.25">
      <c r="A3380" t="str">
        <f t="shared" ref="A3380:A3384" si="860">A3379</f>
        <v>GUID-ABECE0B2-0446-4190-A173-E26D89CD903C</v>
      </c>
      <c r="B3380" t="str">
        <f t="shared" ref="B3380:B3384" si="861">B3379</f>
        <v>Leads tab (Z-level rough)</v>
      </c>
      <c r="C3380" t="s">
        <v>67</v>
      </c>
      <c r="D3380" t="s">
        <v>2809</v>
      </c>
      <c r="E3380" t="s">
        <v>2802</v>
      </c>
    </row>
    <row r="3381" spans="1:5" x14ac:dyDescent="0.25">
      <c r="A3381" t="str">
        <f t="shared" si="860"/>
        <v>GUID-ABECE0B2-0446-4190-A173-E26D89CD903C</v>
      </c>
      <c r="B3381" t="str">
        <f t="shared" si="861"/>
        <v>Leads tab (Z-level rough)</v>
      </c>
      <c r="C3381" t="s">
        <v>67</v>
      </c>
      <c r="D3381" t="s">
        <v>2810</v>
      </c>
      <c r="E3381" t="s">
        <v>2811</v>
      </c>
    </row>
    <row r="3382" spans="1:5" x14ac:dyDescent="0.25">
      <c r="A3382" t="str">
        <f t="shared" si="860"/>
        <v>GUID-ABECE0B2-0446-4190-A173-E26D89CD903C</v>
      </c>
      <c r="B3382" t="str">
        <f t="shared" si="861"/>
        <v>Leads tab (Z-level rough)</v>
      </c>
      <c r="C3382" t="s">
        <v>67</v>
      </c>
      <c r="D3382" t="s">
        <v>2798</v>
      </c>
      <c r="E3382" t="s">
        <v>2802</v>
      </c>
    </row>
    <row r="3383" spans="1:5" x14ac:dyDescent="0.25">
      <c r="A3383" t="str">
        <f t="shared" si="860"/>
        <v>GUID-ABECE0B2-0446-4190-A173-E26D89CD903C</v>
      </c>
      <c r="B3383" t="str">
        <f t="shared" si="861"/>
        <v>Leads tab (Z-level rough)</v>
      </c>
      <c r="C3383" t="s">
        <v>67</v>
      </c>
      <c r="E3383" t="s">
        <v>2811</v>
      </c>
    </row>
    <row r="3384" spans="1:5" x14ac:dyDescent="0.25">
      <c r="A3384" t="str">
        <f t="shared" si="860"/>
        <v>GUID-ABECE0B2-0446-4190-A173-E26D89CD903C</v>
      </c>
      <c r="B3384" t="str">
        <f t="shared" si="861"/>
        <v>Leads tab (Z-level rough)</v>
      </c>
      <c r="C3384" t="s">
        <v>67</v>
      </c>
      <c r="E3384" t="s">
        <v>2388</v>
      </c>
    </row>
    <row r="3385" spans="1:5" x14ac:dyDescent="0.25">
      <c r="A3385" s="3" t="s">
        <v>2812</v>
      </c>
      <c r="B3385" t="s">
        <v>2809</v>
      </c>
    </row>
    <row r="3386" spans="1:5" x14ac:dyDescent="0.25">
      <c r="A3386" t="str">
        <f t="shared" ref="A3386:A3387" si="862">A3385</f>
        <v>GUID-E2B73F13-9C12-4CC5-B825-0C12536775B8</v>
      </c>
      <c r="B3386" t="str">
        <f t="shared" ref="B3386:B3387" si="863">B3385</f>
        <v>Stepover type</v>
      </c>
      <c r="C3386" t="s">
        <v>67</v>
      </c>
      <c r="D3386" t="s">
        <v>2808</v>
      </c>
      <c r="E3386" t="s">
        <v>2800</v>
      </c>
    </row>
    <row r="3387" spans="1:5" x14ac:dyDescent="0.25">
      <c r="A3387" t="str">
        <f t="shared" si="862"/>
        <v>GUID-E2B73F13-9C12-4CC5-B825-0C12536775B8</v>
      </c>
      <c r="B3387" t="str">
        <f t="shared" si="863"/>
        <v>Stepover type</v>
      </c>
      <c r="C3387" t="s">
        <v>67</v>
      </c>
      <c r="D3387" t="s">
        <v>2798</v>
      </c>
      <c r="E3387" t="s">
        <v>2388</v>
      </c>
    </row>
    <row r="3388" spans="1:5" x14ac:dyDescent="0.25">
      <c r="A3388" s="3" t="s">
        <v>2813</v>
      </c>
      <c r="B3388" t="s">
        <v>2814</v>
      </c>
    </row>
    <row r="3389" spans="1:5" x14ac:dyDescent="0.25">
      <c r="A3389" t="str">
        <f t="shared" ref="A3389:A3390" si="864">A3388</f>
        <v>GUID-BA0EA501-1B75-4F36-B1E0-990E370DC2CC</v>
      </c>
      <c r="B3389" t="str">
        <f t="shared" ref="B3389:B3390" si="865">B3388</f>
        <v>Max ramp angle</v>
      </c>
      <c r="C3389" t="s">
        <v>67</v>
      </c>
      <c r="D3389" t="s">
        <v>2808</v>
      </c>
      <c r="E3389" t="s">
        <v>2800</v>
      </c>
    </row>
    <row r="3390" spans="1:5" x14ac:dyDescent="0.25">
      <c r="A3390" t="str">
        <f t="shared" si="864"/>
        <v>GUID-BA0EA501-1B75-4F36-B1E0-990E370DC2CC</v>
      </c>
      <c r="B3390" t="str">
        <f t="shared" si="865"/>
        <v>Max ramp angle</v>
      </c>
      <c r="C3390" t="s">
        <v>67</v>
      </c>
      <c r="D3390" t="s">
        <v>2162</v>
      </c>
      <c r="E3390" t="s">
        <v>725</v>
      </c>
    </row>
    <row r="3391" spans="1:5" x14ac:dyDescent="0.25">
      <c r="A3391" s="3" t="s">
        <v>2812</v>
      </c>
      <c r="B3391" t="s">
        <v>2809</v>
      </c>
    </row>
    <row r="3392" spans="1:5" x14ac:dyDescent="0.25">
      <c r="A3392" t="str">
        <f t="shared" ref="A3392:A3393" si="866">A3391</f>
        <v>GUID-E2B73F13-9C12-4CC5-B825-0C12536775B8</v>
      </c>
      <c r="B3392" t="str">
        <f t="shared" ref="B3392:B3393" si="867">B3391</f>
        <v>Stepover type</v>
      </c>
      <c r="C3392" t="s">
        <v>67</v>
      </c>
      <c r="D3392" t="s">
        <v>2808</v>
      </c>
      <c r="E3392" t="s">
        <v>2800</v>
      </c>
    </row>
    <row r="3393" spans="1:5" x14ac:dyDescent="0.25">
      <c r="A3393" t="str">
        <f t="shared" si="866"/>
        <v>GUID-E2B73F13-9C12-4CC5-B825-0C12536775B8</v>
      </c>
      <c r="B3393" t="str">
        <f t="shared" si="867"/>
        <v>Stepover type</v>
      </c>
      <c r="C3393" t="s">
        <v>67</v>
      </c>
      <c r="D3393" t="s">
        <v>2798</v>
      </c>
      <c r="E3393" t="s">
        <v>2388</v>
      </c>
    </row>
    <row r="3394" spans="1:5" x14ac:dyDescent="0.25">
      <c r="A3394" s="3" t="s">
        <v>2815</v>
      </c>
      <c r="B3394" t="s">
        <v>2816</v>
      </c>
    </row>
    <row r="3395" spans="1:5" x14ac:dyDescent="0.25">
      <c r="A3395" t="str">
        <f>A3394</f>
        <v>GUID-B7008324-F986-403D-BC75-346AC9103331</v>
      </c>
      <c r="B3395" t="str">
        <f>B3394</f>
        <v>Lead in/out plane</v>
      </c>
      <c r="C3395" t="s">
        <v>67</v>
      </c>
      <c r="D3395" t="s">
        <v>2798</v>
      </c>
      <c r="E3395" t="s">
        <v>2388</v>
      </c>
    </row>
    <row r="3396" spans="1:5" x14ac:dyDescent="0.25">
      <c r="A3396" s="3" t="s">
        <v>2817</v>
      </c>
      <c r="B3396" t="s">
        <v>2818</v>
      </c>
    </row>
    <row r="3397" spans="1:5" x14ac:dyDescent="0.25">
      <c r="A3397" t="str">
        <f t="shared" ref="A3397:A3398" si="868">A3396</f>
        <v>GUID-C4057A3B-41DA-4054-BCB2-055E17A376C7</v>
      </c>
      <c r="B3397" t="str">
        <f t="shared" ref="B3397:B3398" si="869">B3396</f>
        <v>Use lead in/out</v>
      </c>
      <c r="C3397" t="s">
        <v>67</v>
      </c>
      <c r="D3397" t="s">
        <v>2798</v>
      </c>
      <c r="E3397" t="s">
        <v>2388</v>
      </c>
    </row>
    <row r="3398" spans="1:5" x14ac:dyDescent="0.25">
      <c r="A3398" t="str">
        <f t="shared" si="868"/>
        <v>GUID-C4057A3B-41DA-4054-BCB2-055E17A376C7</v>
      </c>
      <c r="B3398" t="str">
        <f t="shared" si="869"/>
        <v>Use lead in/out</v>
      </c>
      <c r="C3398" t="s">
        <v>67</v>
      </c>
      <c r="D3398" t="s">
        <v>2819</v>
      </c>
      <c r="E3398" t="s">
        <v>2820</v>
      </c>
    </row>
    <row r="3399" spans="1:5" x14ac:dyDescent="0.25">
      <c r="A3399" s="3" t="s">
        <v>2821</v>
      </c>
      <c r="B3399" t="s">
        <v>2150</v>
      </c>
    </row>
    <row r="3400" spans="1:5" x14ac:dyDescent="0.25">
      <c r="A3400" t="str">
        <f t="shared" ref="A3400:A3413" si="870">A3399</f>
        <v>GUID-0E38F825-7BFB-4C17-8FD6-F0E219594B25</v>
      </c>
      <c r="B3400" t="str">
        <f t="shared" ref="B3400:B3413" si="871">B3399</f>
        <v>Turning feature attributes</v>
      </c>
      <c r="C3400" t="s">
        <v>67</v>
      </c>
      <c r="D3400" t="s">
        <v>1950</v>
      </c>
      <c r="E3400" t="s">
        <v>2822</v>
      </c>
    </row>
    <row r="3401" spans="1:5" x14ac:dyDescent="0.25">
      <c r="A3401" t="str">
        <f t="shared" si="870"/>
        <v>GUID-0E38F825-7BFB-4C17-8FD6-F0E219594B25</v>
      </c>
      <c r="B3401" t="str">
        <f t="shared" si="871"/>
        <v>Turning feature attributes</v>
      </c>
      <c r="C3401" t="s">
        <v>67</v>
      </c>
      <c r="E3401" t="s">
        <v>2184</v>
      </c>
    </row>
    <row r="3402" spans="1:5" x14ac:dyDescent="0.25">
      <c r="A3402" t="str">
        <f t="shared" si="870"/>
        <v>GUID-0E38F825-7BFB-4C17-8FD6-F0E219594B25</v>
      </c>
      <c r="B3402" t="str">
        <f t="shared" si="871"/>
        <v>Turning feature attributes</v>
      </c>
      <c r="C3402" t="s">
        <v>67</v>
      </c>
      <c r="E3402" t="s">
        <v>2008</v>
      </c>
    </row>
    <row r="3403" spans="1:5" x14ac:dyDescent="0.25">
      <c r="A3403" t="str">
        <f t="shared" si="870"/>
        <v>GUID-0E38F825-7BFB-4C17-8FD6-F0E219594B25</v>
      </c>
      <c r="B3403" t="str">
        <f t="shared" si="871"/>
        <v>Turning feature attributes</v>
      </c>
      <c r="C3403" t="s">
        <v>67</v>
      </c>
      <c r="E3403" t="s">
        <v>2823</v>
      </c>
    </row>
    <row r="3404" spans="1:5" x14ac:dyDescent="0.25">
      <c r="A3404" t="str">
        <f t="shared" si="870"/>
        <v>GUID-0E38F825-7BFB-4C17-8FD6-F0E219594B25</v>
      </c>
      <c r="B3404" t="str">
        <f t="shared" si="871"/>
        <v>Turning feature attributes</v>
      </c>
      <c r="C3404" t="s">
        <v>67</v>
      </c>
      <c r="E3404" t="s">
        <v>2824</v>
      </c>
    </row>
    <row r="3405" spans="1:5" x14ac:dyDescent="0.25">
      <c r="A3405" t="str">
        <f t="shared" si="870"/>
        <v>GUID-0E38F825-7BFB-4C17-8FD6-F0E219594B25</v>
      </c>
      <c r="B3405" t="str">
        <f t="shared" si="871"/>
        <v>Turning feature attributes</v>
      </c>
      <c r="C3405" t="s">
        <v>67</v>
      </c>
      <c r="E3405" t="s">
        <v>2825</v>
      </c>
    </row>
    <row r="3406" spans="1:5" x14ac:dyDescent="0.25">
      <c r="A3406" t="str">
        <f t="shared" si="870"/>
        <v>GUID-0E38F825-7BFB-4C17-8FD6-F0E219594B25</v>
      </c>
      <c r="B3406" t="str">
        <f t="shared" si="871"/>
        <v>Turning feature attributes</v>
      </c>
      <c r="C3406" t="s">
        <v>67</v>
      </c>
      <c r="E3406" t="s">
        <v>2193</v>
      </c>
    </row>
    <row r="3407" spans="1:5" x14ac:dyDescent="0.25">
      <c r="A3407" t="str">
        <f t="shared" si="870"/>
        <v>GUID-0E38F825-7BFB-4C17-8FD6-F0E219594B25</v>
      </c>
      <c r="B3407" t="str">
        <f t="shared" si="871"/>
        <v>Turning feature attributes</v>
      </c>
      <c r="C3407" t="s">
        <v>67</v>
      </c>
      <c r="E3407" t="s">
        <v>2826</v>
      </c>
    </row>
    <row r="3408" spans="1:5" x14ac:dyDescent="0.25">
      <c r="A3408" t="str">
        <f t="shared" si="870"/>
        <v>GUID-0E38F825-7BFB-4C17-8FD6-F0E219594B25</v>
      </c>
      <c r="B3408" t="str">
        <f t="shared" si="871"/>
        <v>Turning feature attributes</v>
      </c>
      <c r="C3408" t="s">
        <v>67</v>
      </c>
      <c r="E3408" t="s">
        <v>2827</v>
      </c>
    </row>
    <row r="3409" spans="1:5" x14ac:dyDescent="0.25">
      <c r="A3409" t="str">
        <f t="shared" si="870"/>
        <v>GUID-0E38F825-7BFB-4C17-8FD6-F0E219594B25</v>
      </c>
      <c r="B3409" t="str">
        <f t="shared" si="871"/>
        <v>Turning feature attributes</v>
      </c>
      <c r="C3409" t="s">
        <v>67</v>
      </c>
      <c r="E3409" t="s">
        <v>2786</v>
      </c>
    </row>
    <row r="3410" spans="1:5" x14ac:dyDescent="0.25">
      <c r="A3410" t="str">
        <f t="shared" si="870"/>
        <v>GUID-0E38F825-7BFB-4C17-8FD6-F0E219594B25</v>
      </c>
      <c r="B3410" t="str">
        <f t="shared" si="871"/>
        <v>Turning feature attributes</v>
      </c>
      <c r="C3410" t="s">
        <v>67</v>
      </c>
      <c r="E3410" t="s">
        <v>2788</v>
      </c>
    </row>
    <row r="3411" spans="1:5" x14ac:dyDescent="0.25">
      <c r="A3411" t="str">
        <f t="shared" si="870"/>
        <v>GUID-0E38F825-7BFB-4C17-8FD6-F0E219594B25</v>
      </c>
      <c r="B3411" t="str">
        <f t="shared" si="871"/>
        <v>Turning feature attributes</v>
      </c>
      <c r="C3411" t="s">
        <v>67</v>
      </c>
      <c r="E3411" t="s">
        <v>2790</v>
      </c>
    </row>
    <row r="3412" spans="1:5" x14ac:dyDescent="0.25">
      <c r="A3412" t="str">
        <f t="shared" si="870"/>
        <v>GUID-0E38F825-7BFB-4C17-8FD6-F0E219594B25</v>
      </c>
      <c r="B3412" t="str">
        <f t="shared" si="871"/>
        <v>Turning feature attributes</v>
      </c>
      <c r="C3412" t="s">
        <v>67</v>
      </c>
      <c r="E3412" t="s">
        <v>2792</v>
      </c>
    </row>
    <row r="3413" spans="1:5" x14ac:dyDescent="0.25">
      <c r="A3413" t="str">
        <f t="shared" si="870"/>
        <v>GUID-0E38F825-7BFB-4C17-8FD6-F0E219594B25</v>
      </c>
      <c r="B3413" t="str">
        <f t="shared" si="871"/>
        <v>Turning feature attributes</v>
      </c>
      <c r="C3413" t="s">
        <v>67</v>
      </c>
      <c r="E3413" t="s">
        <v>1940</v>
      </c>
    </row>
    <row r="3414" spans="1:5" x14ac:dyDescent="0.25">
      <c r="A3414" s="3" t="s">
        <v>2828</v>
      </c>
      <c r="B3414" t="s">
        <v>2829</v>
      </c>
    </row>
    <row r="3415" spans="1:5" x14ac:dyDescent="0.25">
      <c r="A3415" t="str">
        <f t="shared" ref="A3415:A3427" si="872">A3414</f>
        <v>GUID-36C3D795-28C0-460B-B014-3E6FF0C8AFD6</v>
      </c>
      <c r="B3415" t="str">
        <f t="shared" ref="B3415:B3427" si="873">B3414</f>
        <v>Dimensions tab (Turning)</v>
      </c>
      <c r="C3415" t="s">
        <v>67</v>
      </c>
      <c r="D3415" t="s">
        <v>2830</v>
      </c>
      <c r="E3415" t="s">
        <v>1954</v>
      </c>
    </row>
    <row r="3416" spans="1:5" x14ac:dyDescent="0.25">
      <c r="A3416" t="str">
        <f t="shared" si="872"/>
        <v>GUID-36C3D795-28C0-460B-B014-3E6FF0C8AFD6</v>
      </c>
      <c r="B3416" t="str">
        <f t="shared" si="873"/>
        <v>Dimensions tab (Turning)</v>
      </c>
      <c r="C3416" t="s">
        <v>67</v>
      </c>
      <c r="D3416" t="s">
        <v>2831</v>
      </c>
      <c r="E3416" t="s">
        <v>850</v>
      </c>
    </row>
    <row r="3417" spans="1:5" x14ac:dyDescent="0.25">
      <c r="A3417" t="str">
        <f t="shared" si="872"/>
        <v>GUID-36C3D795-28C0-460B-B014-3E6FF0C8AFD6</v>
      </c>
      <c r="B3417" t="str">
        <f t="shared" si="873"/>
        <v>Dimensions tab (Turning)</v>
      </c>
      <c r="C3417" t="s">
        <v>67</v>
      </c>
      <c r="D3417" t="s">
        <v>2150</v>
      </c>
      <c r="E3417" t="s">
        <v>2832</v>
      </c>
    </row>
    <row r="3418" spans="1:5" x14ac:dyDescent="0.25">
      <c r="A3418" t="str">
        <f t="shared" si="872"/>
        <v>GUID-36C3D795-28C0-460B-B014-3E6FF0C8AFD6</v>
      </c>
      <c r="B3418" t="str">
        <f t="shared" si="873"/>
        <v>Dimensions tab (Turning)</v>
      </c>
      <c r="C3418" t="s">
        <v>67</v>
      </c>
      <c r="E3418" t="s">
        <v>2833</v>
      </c>
    </row>
    <row r="3419" spans="1:5" x14ac:dyDescent="0.25">
      <c r="A3419" t="str">
        <f t="shared" si="872"/>
        <v>GUID-36C3D795-28C0-460B-B014-3E6FF0C8AFD6</v>
      </c>
      <c r="B3419" t="str">
        <f t="shared" si="873"/>
        <v>Dimensions tab (Turning)</v>
      </c>
      <c r="C3419" t="s">
        <v>67</v>
      </c>
      <c r="E3419" t="s">
        <v>2834</v>
      </c>
    </row>
    <row r="3420" spans="1:5" x14ac:dyDescent="0.25">
      <c r="A3420" t="str">
        <f t="shared" si="872"/>
        <v>GUID-36C3D795-28C0-460B-B014-3E6FF0C8AFD6</v>
      </c>
      <c r="B3420" t="str">
        <f t="shared" si="873"/>
        <v>Dimensions tab (Turning)</v>
      </c>
      <c r="C3420" t="s">
        <v>67</v>
      </c>
      <c r="E3420" t="s">
        <v>2835</v>
      </c>
    </row>
    <row r="3421" spans="1:5" x14ac:dyDescent="0.25">
      <c r="A3421" t="str">
        <f t="shared" si="872"/>
        <v>GUID-36C3D795-28C0-460B-B014-3E6FF0C8AFD6</v>
      </c>
      <c r="B3421" t="str">
        <f t="shared" si="873"/>
        <v>Dimensions tab (Turning)</v>
      </c>
      <c r="C3421" t="s">
        <v>67</v>
      </c>
      <c r="E3421" t="s">
        <v>2836</v>
      </c>
    </row>
    <row r="3422" spans="1:5" x14ac:dyDescent="0.25">
      <c r="A3422" t="str">
        <f t="shared" si="872"/>
        <v>GUID-36C3D795-28C0-460B-B014-3E6FF0C8AFD6</v>
      </c>
      <c r="B3422" t="str">
        <f t="shared" si="873"/>
        <v>Dimensions tab (Turning)</v>
      </c>
      <c r="C3422" t="s">
        <v>67</v>
      </c>
      <c r="E3422" t="s">
        <v>2837</v>
      </c>
    </row>
    <row r="3423" spans="1:5" x14ac:dyDescent="0.25">
      <c r="A3423" t="str">
        <f t="shared" si="872"/>
        <v>GUID-36C3D795-28C0-460B-B014-3E6FF0C8AFD6</v>
      </c>
      <c r="B3423" t="str">
        <f t="shared" si="873"/>
        <v>Dimensions tab (Turning)</v>
      </c>
      <c r="C3423" t="s">
        <v>67</v>
      </c>
      <c r="E3423" t="s">
        <v>2838</v>
      </c>
    </row>
    <row r="3424" spans="1:5" x14ac:dyDescent="0.25">
      <c r="A3424" t="str">
        <f t="shared" si="872"/>
        <v>GUID-36C3D795-28C0-460B-B014-3E6FF0C8AFD6</v>
      </c>
      <c r="B3424" t="str">
        <f t="shared" si="873"/>
        <v>Dimensions tab (Turning)</v>
      </c>
      <c r="C3424" t="s">
        <v>67</v>
      </c>
      <c r="E3424" t="s">
        <v>2839</v>
      </c>
    </row>
    <row r="3425" spans="1:5" x14ac:dyDescent="0.25">
      <c r="A3425" t="str">
        <f t="shared" si="872"/>
        <v>GUID-36C3D795-28C0-460B-B014-3E6FF0C8AFD6</v>
      </c>
      <c r="B3425" t="str">
        <f t="shared" si="873"/>
        <v>Dimensions tab (Turning)</v>
      </c>
      <c r="C3425" t="s">
        <v>67</v>
      </c>
      <c r="E3425" t="s">
        <v>2840</v>
      </c>
    </row>
    <row r="3426" spans="1:5" x14ac:dyDescent="0.25">
      <c r="A3426" t="str">
        <f t="shared" si="872"/>
        <v>GUID-36C3D795-28C0-460B-B014-3E6FF0C8AFD6</v>
      </c>
      <c r="B3426" t="str">
        <f t="shared" si="873"/>
        <v>Dimensions tab (Turning)</v>
      </c>
      <c r="C3426" t="s">
        <v>67</v>
      </c>
      <c r="E3426" t="s">
        <v>2841</v>
      </c>
    </row>
    <row r="3427" spans="1:5" x14ac:dyDescent="0.25">
      <c r="A3427" t="str">
        <f t="shared" si="872"/>
        <v>GUID-36C3D795-28C0-460B-B014-3E6FF0C8AFD6</v>
      </c>
      <c r="B3427" t="str">
        <f t="shared" si="873"/>
        <v>Dimensions tab (Turning)</v>
      </c>
      <c r="C3427" t="s">
        <v>67</v>
      </c>
      <c r="E3427" t="s">
        <v>1954</v>
      </c>
    </row>
    <row r="3428" spans="1:5" x14ac:dyDescent="0.25">
      <c r="A3428" s="3" t="s">
        <v>2842</v>
      </c>
      <c r="B3428" t="s">
        <v>2843</v>
      </c>
    </row>
    <row r="3429" spans="1:5" x14ac:dyDescent="0.25">
      <c r="A3429" t="str">
        <f>A3428</f>
        <v>GUID-03A5BB3C-6E29-43A2-9AC1-E93D8DA47573</v>
      </c>
      <c r="B3429" t="str">
        <f>B3428</f>
        <v>Dimensions tab (Groove)</v>
      </c>
      <c r="C3429" t="s">
        <v>67</v>
      </c>
      <c r="D3429" t="s">
        <v>2829</v>
      </c>
      <c r="E3429" t="s">
        <v>2822</v>
      </c>
    </row>
    <row r="3430" spans="1:5" x14ac:dyDescent="0.25">
      <c r="A3430" s="3" t="s">
        <v>2844</v>
      </c>
      <c r="B3430" t="s">
        <v>2845</v>
      </c>
    </row>
    <row r="3431" spans="1:5" x14ac:dyDescent="0.25">
      <c r="A3431" t="str">
        <f t="shared" ref="A3431:A3432" si="874">A3430</f>
        <v>GUID-323A4D27-AD51-4198-88C4-6855EC8DBF23</v>
      </c>
      <c r="B3431" t="str">
        <f t="shared" ref="B3431:B3432" si="875">B3430</f>
        <v>Dimensions tab (Thread)</v>
      </c>
      <c r="C3431" t="s">
        <v>67</v>
      </c>
      <c r="D3431" t="s">
        <v>931</v>
      </c>
      <c r="E3431" t="s">
        <v>2846</v>
      </c>
    </row>
    <row r="3432" spans="1:5" x14ac:dyDescent="0.25">
      <c r="A3432" t="str">
        <f t="shared" si="874"/>
        <v>GUID-323A4D27-AD51-4198-88C4-6855EC8DBF23</v>
      </c>
      <c r="B3432" t="str">
        <f t="shared" si="875"/>
        <v>Dimensions tab (Thread)</v>
      </c>
      <c r="C3432" t="s">
        <v>67</v>
      </c>
      <c r="D3432" t="s">
        <v>2829</v>
      </c>
      <c r="E3432" t="s">
        <v>2822</v>
      </c>
    </row>
    <row r="3433" spans="1:5" x14ac:dyDescent="0.25">
      <c r="A3433" s="3" t="s">
        <v>2847</v>
      </c>
      <c r="B3433" t="s">
        <v>2848</v>
      </c>
    </row>
    <row r="3434" spans="1:5" x14ac:dyDescent="0.25">
      <c r="A3434" t="str">
        <f>A3433</f>
        <v>GUID-54223CC9-01A6-40DA-8F95-0845ED70FA87</v>
      </c>
      <c r="B3434" t="str">
        <f>B3433</f>
        <v>Dimensions tab (Face)</v>
      </c>
      <c r="C3434" t="s">
        <v>67</v>
      </c>
      <c r="D3434" t="s">
        <v>2829</v>
      </c>
      <c r="E3434" t="s">
        <v>2822</v>
      </c>
    </row>
    <row r="3435" spans="1:5" x14ac:dyDescent="0.25">
      <c r="A3435" s="3" t="s">
        <v>2849</v>
      </c>
      <c r="B3435" t="s">
        <v>2850</v>
      </c>
    </row>
    <row r="3436" spans="1:5" x14ac:dyDescent="0.25">
      <c r="A3436" t="str">
        <f>A3435</f>
        <v>GUID-EE1F4F2D-E65F-42DA-952D-ADD759438B9F</v>
      </c>
      <c r="B3436" t="str">
        <f>B3435</f>
        <v>Dimensions tab (Cutoff)</v>
      </c>
      <c r="C3436" t="s">
        <v>67</v>
      </c>
      <c r="D3436" t="s">
        <v>2829</v>
      </c>
      <c r="E3436" t="s">
        <v>2822</v>
      </c>
    </row>
    <row r="3437" spans="1:5" x14ac:dyDescent="0.25">
      <c r="A3437" s="3" t="s">
        <v>2851</v>
      </c>
      <c r="B3437" t="s">
        <v>2852</v>
      </c>
    </row>
    <row r="3438" spans="1:5" x14ac:dyDescent="0.25">
      <c r="A3438" t="str">
        <f>A3437</f>
        <v>GUID-571ACF3C-8B74-4675-A925-8EF18C56E69D</v>
      </c>
      <c r="B3438" t="str">
        <f>B3437</f>
        <v>Dimensions tab (Bar Feed/Bar Pull)</v>
      </c>
      <c r="C3438" t="s">
        <v>67</v>
      </c>
      <c r="D3438" t="s">
        <v>2829</v>
      </c>
      <c r="E3438" t="s">
        <v>2822</v>
      </c>
    </row>
    <row r="3439" spans="1:5" x14ac:dyDescent="0.25">
      <c r="A3439" s="3" t="s">
        <v>2853</v>
      </c>
      <c r="B3439" t="s">
        <v>2854</v>
      </c>
    </row>
    <row r="3440" spans="1:5" x14ac:dyDescent="0.25">
      <c r="A3440" t="str">
        <f t="shared" ref="A3440:A3442" si="876">A3439</f>
        <v>GUID-535D938B-E213-4670-8013-C5F61354360E</v>
      </c>
      <c r="B3440" t="str">
        <f t="shared" ref="B3440:B3442" si="877">B3439</f>
        <v>Dimensions tab (Turn)</v>
      </c>
      <c r="C3440" t="s">
        <v>67</v>
      </c>
      <c r="D3440" t="s">
        <v>990</v>
      </c>
      <c r="E3440" t="s">
        <v>2840</v>
      </c>
    </row>
    <row r="3441" spans="1:5" x14ac:dyDescent="0.25">
      <c r="A3441" t="str">
        <f t="shared" si="876"/>
        <v>GUID-535D938B-E213-4670-8013-C5F61354360E</v>
      </c>
      <c r="B3441" t="str">
        <f t="shared" si="877"/>
        <v>Dimensions tab (Turn)</v>
      </c>
      <c r="C3441" t="s">
        <v>67</v>
      </c>
      <c r="D3441" t="e">
        <f>- Enter a value to automatically deburr sharp corners. Sele</f>
        <v>#NAME?</v>
      </c>
      <c r="E3441" t="s">
        <v>2841</v>
      </c>
    </row>
    <row r="3442" spans="1:5" x14ac:dyDescent="0.25">
      <c r="A3442" t="str">
        <f t="shared" si="876"/>
        <v>GUID-535D938B-E213-4670-8013-C5F61354360E</v>
      </c>
      <c r="B3442" t="str">
        <f t="shared" si="877"/>
        <v>Dimensions tab (Turn)</v>
      </c>
      <c r="C3442" t="s">
        <v>67</v>
      </c>
      <c r="D3442" t="s">
        <v>2829</v>
      </c>
      <c r="E3442" t="s">
        <v>2822</v>
      </c>
    </row>
    <row r="3443" spans="1:5" x14ac:dyDescent="0.25">
      <c r="A3443" s="3" t="s">
        <v>2855</v>
      </c>
      <c r="B3443" t="s">
        <v>2856</v>
      </c>
    </row>
    <row r="3444" spans="1:5" x14ac:dyDescent="0.25">
      <c r="A3444" t="str">
        <f t="shared" ref="A3444:A3447" si="878">A3443</f>
        <v>GUID-E65146AE-88CF-49A6-9775-4B4888F50687</v>
      </c>
      <c r="B3444" t="str">
        <f t="shared" ref="B3444:B3447" si="879">B3443</f>
        <v>Dimensions tab (Bore)</v>
      </c>
      <c r="C3444" t="s">
        <v>67</v>
      </c>
      <c r="D3444" t="s">
        <v>990</v>
      </c>
      <c r="E3444" t="s">
        <v>2840</v>
      </c>
    </row>
    <row r="3445" spans="1:5" x14ac:dyDescent="0.25">
      <c r="A3445" t="str">
        <f t="shared" si="878"/>
        <v>GUID-E65146AE-88CF-49A6-9775-4B4888F50687</v>
      </c>
      <c r="B3445" t="str">
        <f t="shared" si="879"/>
        <v>Dimensions tab (Bore)</v>
      </c>
      <c r="C3445" t="s">
        <v>67</v>
      </c>
      <c r="D3445" t="e">
        <f>- Enter a value to automatically deburr sharp corners. Sele</f>
        <v>#NAME?</v>
      </c>
      <c r="E3445" t="s">
        <v>2857</v>
      </c>
    </row>
    <row r="3446" spans="1:5" x14ac:dyDescent="0.25">
      <c r="A3446" t="str">
        <f t="shared" si="878"/>
        <v>GUID-E65146AE-88CF-49A6-9775-4B4888F50687</v>
      </c>
      <c r="B3446" t="str">
        <f t="shared" si="879"/>
        <v>Dimensions tab (Bore)</v>
      </c>
      <c r="C3446" t="s">
        <v>67</v>
      </c>
      <c r="D3446" t="s">
        <v>2829</v>
      </c>
      <c r="E3446" t="s">
        <v>2857</v>
      </c>
    </row>
    <row r="3447" spans="1:5" x14ac:dyDescent="0.25">
      <c r="A3447" t="str">
        <f t="shared" si="878"/>
        <v>GUID-E65146AE-88CF-49A6-9775-4B4888F50687</v>
      </c>
      <c r="B3447" t="str">
        <f t="shared" si="879"/>
        <v>Dimensions tab (Bore)</v>
      </c>
      <c r="C3447" t="s">
        <v>67</v>
      </c>
      <c r="E3447" t="s">
        <v>2822</v>
      </c>
    </row>
    <row r="3448" spans="1:5" x14ac:dyDescent="0.25">
      <c r="A3448" s="3" t="s">
        <v>2858</v>
      </c>
      <c r="B3448" t="s">
        <v>2859</v>
      </c>
    </row>
    <row r="3449" spans="1:5" x14ac:dyDescent="0.25">
      <c r="A3449" t="str">
        <f>A3448</f>
        <v>GUID-A5FE2808-4BFB-4074-9C0D-8E4133B7CC42</v>
      </c>
      <c r="B3449" t="str">
        <f>B3448</f>
        <v>Fillet radius (Bore)</v>
      </c>
      <c r="C3449" t="s">
        <v>67</v>
      </c>
      <c r="D3449" t="s">
        <v>2856</v>
      </c>
      <c r="E3449" t="s">
        <v>2838</v>
      </c>
    </row>
    <row r="3450" spans="1:5" x14ac:dyDescent="0.25">
      <c r="A3450" s="3" t="s">
        <v>2860</v>
      </c>
      <c r="B3450" t="s">
        <v>2861</v>
      </c>
    </row>
    <row r="3451" spans="1:5" x14ac:dyDescent="0.25">
      <c r="A3451" t="str">
        <f>A3450</f>
        <v>GUID-5EF2C4FA-5D88-4520-8CAD-1BA5D098123D</v>
      </c>
      <c r="B3451" t="str">
        <f>B3450</f>
        <v>Dimensions tab (Part Handling)</v>
      </c>
      <c r="C3451" t="s">
        <v>67</v>
      </c>
      <c r="D3451" t="s">
        <v>2829</v>
      </c>
      <c r="E3451" t="s">
        <v>2822</v>
      </c>
    </row>
    <row r="3452" spans="1:5" x14ac:dyDescent="0.25">
      <c r="A3452" s="3" t="s">
        <v>2862</v>
      </c>
      <c r="B3452" t="s">
        <v>2863</v>
      </c>
    </row>
    <row r="3453" spans="1:5" x14ac:dyDescent="0.25">
      <c r="A3453" t="str">
        <f>A3452</f>
        <v>GUID-E16A911B-D6BF-4998-9E2E-1B2C9892B904</v>
      </c>
      <c r="B3453" t="str">
        <f>B3452</f>
        <v>Select Curve dialog</v>
      </c>
      <c r="C3453" t="s">
        <v>67</v>
      </c>
      <c r="D3453" t="s">
        <v>2829</v>
      </c>
      <c r="E3453" t="s">
        <v>2822</v>
      </c>
    </row>
    <row r="3454" spans="1:5" x14ac:dyDescent="0.25">
      <c r="A3454" s="3" t="s">
        <v>2864</v>
      </c>
      <c r="B3454" t="s">
        <v>2865</v>
      </c>
    </row>
    <row r="3455" spans="1:5" x14ac:dyDescent="0.25">
      <c r="A3455" t="str">
        <f>A3454</f>
        <v>GUID-51721AB6-F893-45F5-AC3E-5A5729557262</v>
      </c>
      <c r="B3455" t="str">
        <f>B3454</f>
        <v>Fillet radius (Turn)</v>
      </c>
      <c r="C3455" t="s">
        <v>67</v>
      </c>
      <c r="D3455" t="s">
        <v>2829</v>
      </c>
      <c r="E3455" t="s">
        <v>2822</v>
      </c>
    </row>
    <row r="3456" spans="1:5" x14ac:dyDescent="0.25">
      <c r="A3456" s="3" t="s">
        <v>2866</v>
      </c>
      <c r="B3456" t="s">
        <v>2867</v>
      </c>
    </row>
    <row r="3457" spans="1:5" x14ac:dyDescent="0.25">
      <c r="A3457" t="str">
        <f t="shared" ref="A3457:A3467" si="880">A3456</f>
        <v>GUID-8521D17E-7831-454F-9535-508B7093E322</v>
      </c>
      <c r="B3457" t="str">
        <f t="shared" ref="B3457:B3467" si="881">B3456</f>
        <v>Strategy tab (Turning)</v>
      </c>
      <c r="C3457" t="s">
        <v>67</v>
      </c>
      <c r="D3457" t="s">
        <v>2868</v>
      </c>
      <c r="E3457" t="s">
        <v>1954</v>
      </c>
    </row>
    <row r="3458" spans="1:5" x14ac:dyDescent="0.25">
      <c r="A3458" t="str">
        <f t="shared" si="880"/>
        <v>GUID-8521D17E-7831-454F-9535-508B7093E322</v>
      </c>
      <c r="B3458" t="str">
        <f t="shared" si="881"/>
        <v>Strategy tab (Turning)</v>
      </c>
      <c r="C3458" t="s">
        <v>67</v>
      </c>
      <c r="D3458" t="s">
        <v>2150</v>
      </c>
      <c r="E3458" t="s">
        <v>2869</v>
      </c>
    </row>
    <row r="3459" spans="1:5" x14ac:dyDescent="0.25">
      <c r="A3459" t="str">
        <f t="shared" si="880"/>
        <v>GUID-8521D17E-7831-454F-9535-508B7093E322</v>
      </c>
      <c r="B3459" t="str">
        <f t="shared" si="881"/>
        <v>Strategy tab (Turning)</v>
      </c>
      <c r="C3459" t="s">
        <v>67</v>
      </c>
      <c r="E3459" t="s">
        <v>2870</v>
      </c>
    </row>
    <row r="3460" spans="1:5" x14ac:dyDescent="0.25">
      <c r="A3460" t="str">
        <f t="shared" si="880"/>
        <v>GUID-8521D17E-7831-454F-9535-508B7093E322</v>
      </c>
      <c r="B3460" t="str">
        <f t="shared" si="881"/>
        <v>Strategy tab (Turning)</v>
      </c>
      <c r="C3460" t="s">
        <v>67</v>
      </c>
      <c r="E3460" t="s">
        <v>2871</v>
      </c>
    </row>
    <row r="3461" spans="1:5" x14ac:dyDescent="0.25">
      <c r="A3461" t="str">
        <f t="shared" si="880"/>
        <v>GUID-8521D17E-7831-454F-9535-508B7093E322</v>
      </c>
      <c r="B3461" t="str">
        <f t="shared" si="881"/>
        <v>Strategy tab (Turning)</v>
      </c>
      <c r="C3461" t="s">
        <v>67</v>
      </c>
      <c r="E3461" t="s">
        <v>2872</v>
      </c>
    </row>
    <row r="3462" spans="1:5" x14ac:dyDescent="0.25">
      <c r="A3462" t="str">
        <f t="shared" si="880"/>
        <v>GUID-8521D17E-7831-454F-9535-508B7093E322</v>
      </c>
      <c r="B3462" t="str">
        <f t="shared" si="881"/>
        <v>Strategy tab (Turning)</v>
      </c>
      <c r="C3462" t="s">
        <v>67</v>
      </c>
      <c r="E3462" t="s">
        <v>2873</v>
      </c>
    </row>
    <row r="3463" spans="1:5" x14ac:dyDescent="0.25">
      <c r="A3463" t="str">
        <f t="shared" si="880"/>
        <v>GUID-8521D17E-7831-454F-9535-508B7093E322</v>
      </c>
      <c r="B3463" t="str">
        <f t="shared" si="881"/>
        <v>Strategy tab (Turning)</v>
      </c>
      <c r="C3463" t="s">
        <v>67</v>
      </c>
      <c r="E3463" t="s">
        <v>2874</v>
      </c>
    </row>
    <row r="3464" spans="1:5" x14ac:dyDescent="0.25">
      <c r="A3464" t="str">
        <f t="shared" si="880"/>
        <v>GUID-8521D17E-7831-454F-9535-508B7093E322</v>
      </c>
      <c r="B3464" t="str">
        <f t="shared" si="881"/>
        <v>Strategy tab (Turning)</v>
      </c>
      <c r="C3464" t="s">
        <v>67</v>
      </c>
      <c r="E3464" t="s">
        <v>2875</v>
      </c>
    </row>
    <row r="3465" spans="1:5" x14ac:dyDescent="0.25">
      <c r="A3465" t="str">
        <f t="shared" si="880"/>
        <v>GUID-8521D17E-7831-454F-9535-508B7093E322</v>
      </c>
      <c r="B3465" t="str">
        <f t="shared" si="881"/>
        <v>Strategy tab (Turning)</v>
      </c>
      <c r="C3465" t="s">
        <v>67</v>
      </c>
      <c r="E3465" t="s">
        <v>2876</v>
      </c>
    </row>
    <row r="3466" spans="1:5" x14ac:dyDescent="0.25">
      <c r="A3466" t="str">
        <f t="shared" si="880"/>
        <v>GUID-8521D17E-7831-454F-9535-508B7093E322</v>
      </c>
      <c r="B3466" t="str">
        <f t="shared" si="881"/>
        <v>Strategy tab (Turning)</v>
      </c>
      <c r="C3466" t="s">
        <v>67</v>
      </c>
      <c r="E3466" t="s">
        <v>2877</v>
      </c>
    </row>
    <row r="3467" spans="1:5" x14ac:dyDescent="0.25">
      <c r="A3467" t="str">
        <f t="shared" si="880"/>
        <v>GUID-8521D17E-7831-454F-9535-508B7093E322</v>
      </c>
      <c r="B3467" t="str">
        <f t="shared" si="881"/>
        <v>Strategy tab (Turning)</v>
      </c>
      <c r="C3467" t="s">
        <v>67</v>
      </c>
      <c r="E3467" t="s">
        <v>1954</v>
      </c>
    </row>
    <row r="3468" spans="1:5" x14ac:dyDescent="0.25">
      <c r="A3468" s="3" t="s">
        <v>2878</v>
      </c>
      <c r="B3468" t="s">
        <v>2879</v>
      </c>
    </row>
    <row r="3469" spans="1:5" x14ac:dyDescent="0.25">
      <c r="A3469" t="str">
        <f t="shared" ref="A3469:A3478" si="882">A3468</f>
        <v>GUID-964FB49E-2F4D-4136-AF80-E44B03813662</v>
      </c>
      <c r="B3469" t="str">
        <f t="shared" ref="B3469:B3478" si="883">B3468</f>
        <v>Strategy tab (Turn feature)</v>
      </c>
      <c r="C3469" t="s">
        <v>67</v>
      </c>
      <c r="E3469" t="s">
        <v>2880</v>
      </c>
    </row>
    <row r="3470" spans="1:5" x14ac:dyDescent="0.25">
      <c r="A3470" t="str">
        <f t="shared" si="882"/>
        <v>GUID-964FB49E-2F4D-4136-AF80-E44B03813662</v>
      </c>
      <c r="B3470" t="str">
        <f t="shared" si="883"/>
        <v>Strategy tab (Turn feature)</v>
      </c>
      <c r="C3470" t="s">
        <v>67</v>
      </c>
      <c r="E3470" t="s">
        <v>2881</v>
      </c>
    </row>
    <row r="3471" spans="1:5" x14ac:dyDescent="0.25">
      <c r="A3471" t="str">
        <f t="shared" si="882"/>
        <v>GUID-964FB49E-2F4D-4136-AF80-E44B03813662</v>
      </c>
      <c r="B3471" t="str">
        <f t="shared" si="883"/>
        <v>Strategy tab (Turn feature)</v>
      </c>
      <c r="C3471" t="s">
        <v>67</v>
      </c>
      <c r="D3471" t="s">
        <v>2882</v>
      </c>
      <c r="E3471" t="s">
        <v>2870</v>
      </c>
    </row>
    <row r="3472" spans="1:5" x14ac:dyDescent="0.25">
      <c r="A3472" t="str">
        <f t="shared" si="882"/>
        <v>GUID-964FB49E-2F4D-4136-AF80-E44B03813662</v>
      </c>
      <c r="B3472" t="str">
        <f t="shared" si="883"/>
        <v>Strategy tab (Turn feature)</v>
      </c>
      <c r="C3472" t="s">
        <v>67</v>
      </c>
      <c r="D3472" t="s">
        <v>2883</v>
      </c>
      <c r="E3472" t="s">
        <v>2884</v>
      </c>
    </row>
    <row r="3473" spans="1:5" x14ac:dyDescent="0.25">
      <c r="A3473" t="str">
        <f t="shared" si="882"/>
        <v>GUID-964FB49E-2F4D-4136-AF80-E44B03813662</v>
      </c>
      <c r="B3473" t="str">
        <f t="shared" si="883"/>
        <v>Strategy tab (Turn feature)</v>
      </c>
      <c r="C3473" t="s">
        <v>468</v>
      </c>
      <c r="D3473" t="s">
        <v>2885</v>
      </c>
      <c r="E3473" t="s">
        <v>2886</v>
      </c>
    </row>
    <row r="3474" spans="1:5" x14ac:dyDescent="0.25">
      <c r="A3474" t="str">
        <f t="shared" si="882"/>
        <v>GUID-964FB49E-2F4D-4136-AF80-E44B03813662</v>
      </c>
      <c r="B3474" t="str">
        <f t="shared" si="883"/>
        <v>Strategy tab (Turn feature)</v>
      </c>
      <c r="C3474" t="s">
        <v>67</v>
      </c>
      <c r="D3474" t="s">
        <v>2887</v>
      </c>
      <c r="E3474" t="s">
        <v>2827</v>
      </c>
    </row>
    <row r="3475" spans="1:5" x14ac:dyDescent="0.25">
      <c r="A3475" t="str">
        <f t="shared" si="882"/>
        <v>GUID-964FB49E-2F4D-4136-AF80-E44B03813662</v>
      </c>
      <c r="B3475" t="str">
        <f t="shared" si="883"/>
        <v>Strategy tab (Turn feature)</v>
      </c>
      <c r="C3475" t="s">
        <v>67</v>
      </c>
      <c r="D3475" t="s">
        <v>2069</v>
      </c>
      <c r="E3475" t="s">
        <v>2070</v>
      </c>
    </row>
    <row r="3476" spans="1:5" x14ac:dyDescent="0.25">
      <c r="A3476" t="str">
        <f t="shared" si="882"/>
        <v>GUID-964FB49E-2F4D-4136-AF80-E44B03813662</v>
      </c>
      <c r="B3476" t="str">
        <f t="shared" si="883"/>
        <v>Strategy tab (Turn feature)</v>
      </c>
      <c r="C3476" t="s">
        <v>67</v>
      </c>
      <c r="E3476" t="s">
        <v>2071</v>
      </c>
    </row>
    <row r="3477" spans="1:5" x14ac:dyDescent="0.25">
      <c r="A3477" t="str">
        <f t="shared" si="882"/>
        <v>GUID-964FB49E-2F4D-4136-AF80-E44B03813662</v>
      </c>
      <c r="B3477" t="str">
        <f t="shared" si="883"/>
        <v>Strategy tab (Turn feature)</v>
      </c>
      <c r="C3477" t="s">
        <v>67</v>
      </c>
      <c r="D3477" t="s">
        <v>2867</v>
      </c>
      <c r="E3477" t="s">
        <v>2071</v>
      </c>
    </row>
    <row r="3478" spans="1:5" x14ac:dyDescent="0.25">
      <c r="A3478" t="str">
        <f t="shared" si="882"/>
        <v>GUID-964FB49E-2F4D-4136-AF80-E44B03813662</v>
      </c>
      <c r="B3478" t="str">
        <f t="shared" si="883"/>
        <v>Strategy tab (Turn feature)</v>
      </c>
      <c r="C3478" t="s">
        <v>67</v>
      </c>
      <c r="E3478" t="s">
        <v>2184</v>
      </c>
    </row>
    <row r="3479" spans="1:5" x14ac:dyDescent="0.25">
      <c r="A3479" s="3" t="s">
        <v>2888</v>
      </c>
      <c r="B3479" t="s">
        <v>2889</v>
      </c>
    </row>
    <row r="3480" spans="1:5" x14ac:dyDescent="0.25">
      <c r="A3480" t="str">
        <f t="shared" ref="A3480:A3483" si="884">A3479</f>
        <v>GUID-F9E28E6D-CCD1-45B1-9A37-19586030134F</v>
      </c>
      <c r="B3480" t="str">
        <f t="shared" ref="B3480:B3483" si="885">B3479</f>
        <v>Use Finish Tool</v>
      </c>
      <c r="C3480" t="s">
        <v>67</v>
      </c>
      <c r="D3480" t="s">
        <v>2879</v>
      </c>
      <c r="E3480" t="s">
        <v>2869</v>
      </c>
    </row>
    <row r="3481" spans="1:5" x14ac:dyDescent="0.25">
      <c r="A3481" t="str">
        <f t="shared" si="884"/>
        <v>GUID-F9E28E6D-CCD1-45B1-9A37-19586030134F</v>
      </c>
      <c r="B3481" t="str">
        <f t="shared" si="885"/>
        <v>Use Finish Tool</v>
      </c>
      <c r="C3481" t="s">
        <v>67</v>
      </c>
      <c r="D3481" t="s">
        <v>2890</v>
      </c>
      <c r="E3481" t="s">
        <v>2871</v>
      </c>
    </row>
    <row r="3482" spans="1:5" x14ac:dyDescent="0.25">
      <c r="A3482" t="str">
        <f t="shared" si="884"/>
        <v>GUID-F9E28E6D-CCD1-45B1-9A37-19586030134F</v>
      </c>
      <c r="B3482" t="str">
        <f t="shared" si="885"/>
        <v>Use Finish Tool</v>
      </c>
      <c r="C3482" t="s">
        <v>67</v>
      </c>
      <c r="D3482" t="s">
        <v>2891</v>
      </c>
      <c r="E3482" t="s">
        <v>2872</v>
      </c>
    </row>
    <row r="3483" spans="1:5" x14ac:dyDescent="0.25">
      <c r="A3483" t="str">
        <f t="shared" si="884"/>
        <v>GUID-F9E28E6D-CCD1-45B1-9A37-19586030134F</v>
      </c>
      <c r="B3483" t="str">
        <f t="shared" si="885"/>
        <v>Use Finish Tool</v>
      </c>
      <c r="C3483" t="s">
        <v>67</v>
      </c>
      <c r="D3483" t="s">
        <v>2892</v>
      </c>
      <c r="E3483" t="s">
        <v>2874</v>
      </c>
    </row>
    <row r="3484" spans="1:5" x14ac:dyDescent="0.25">
      <c r="A3484" s="3" t="s">
        <v>2893</v>
      </c>
      <c r="B3484" t="s">
        <v>2894</v>
      </c>
    </row>
    <row r="3485" spans="1:5" x14ac:dyDescent="0.25">
      <c r="A3485" t="str">
        <f t="shared" ref="A3485:A3487" si="886">A3484</f>
        <v>GUID-0C73F1DD-B42F-47AB-B120-5F7C8DB519BB</v>
      </c>
      <c r="B3485" t="str">
        <f t="shared" ref="B3485:B3487" si="887">B3484</f>
        <v>Turn rough Toward face</v>
      </c>
      <c r="C3485" t="s">
        <v>67</v>
      </c>
      <c r="D3485" t="s">
        <v>2867</v>
      </c>
      <c r="E3485" t="s">
        <v>2881</v>
      </c>
    </row>
    <row r="3486" spans="1:5" x14ac:dyDescent="0.25">
      <c r="A3486" t="str">
        <f t="shared" si="886"/>
        <v>GUID-0C73F1DD-B42F-47AB-B120-5F7C8DB519BB</v>
      </c>
      <c r="B3486" t="str">
        <f t="shared" si="887"/>
        <v>Turn rough Toward face</v>
      </c>
      <c r="C3486" t="s">
        <v>67</v>
      </c>
      <c r="D3486" t="s">
        <v>2890</v>
      </c>
      <c r="E3486" t="s">
        <v>2184</v>
      </c>
    </row>
    <row r="3487" spans="1:5" x14ac:dyDescent="0.25">
      <c r="A3487" t="str">
        <f t="shared" si="886"/>
        <v>GUID-0C73F1DD-B42F-47AB-B120-5F7C8DB519BB</v>
      </c>
      <c r="B3487" t="str">
        <f t="shared" si="887"/>
        <v>Turn rough Toward face</v>
      </c>
      <c r="C3487" t="s">
        <v>67</v>
      </c>
      <c r="E3487" t="s">
        <v>2871</v>
      </c>
    </row>
    <row r="3488" spans="1:5" x14ac:dyDescent="0.25">
      <c r="A3488" s="3" t="s">
        <v>2895</v>
      </c>
      <c r="B3488" t="s">
        <v>2896</v>
      </c>
    </row>
    <row r="3489" spans="1:5" x14ac:dyDescent="0.25">
      <c r="A3489" t="str">
        <f t="shared" ref="A3489:A3490" si="888">A3488</f>
        <v>GUID-0394B27A-BE76-4BEA-B5F3-7C3A3605B568</v>
      </c>
      <c r="B3489" t="str">
        <f t="shared" ref="B3489:B3490" si="889">B3488</f>
        <v>Turn rough toward spindle</v>
      </c>
      <c r="C3489" t="s">
        <v>67</v>
      </c>
      <c r="D3489" t="s">
        <v>2894</v>
      </c>
      <c r="E3489" t="s">
        <v>2870</v>
      </c>
    </row>
    <row r="3490" spans="1:5" x14ac:dyDescent="0.25">
      <c r="A3490" t="str">
        <f t="shared" si="888"/>
        <v>GUID-0394B27A-BE76-4BEA-B5F3-7C3A3605B568</v>
      </c>
      <c r="B3490" t="str">
        <f t="shared" si="889"/>
        <v>Turn rough toward spindle</v>
      </c>
      <c r="C3490" t="s">
        <v>67</v>
      </c>
      <c r="D3490" t="s">
        <v>2890</v>
      </c>
      <c r="E3490" t="s">
        <v>2871</v>
      </c>
    </row>
    <row r="3491" spans="1:5" x14ac:dyDescent="0.25">
      <c r="A3491" s="3" t="s">
        <v>2897</v>
      </c>
      <c r="B3491" t="s">
        <v>2890</v>
      </c>
    </row>
    <row r="3492" spans="1:5" x14ac:dyDescent="0.25">
      <c r="A3492" t="str">
        <f t="shared" ref="A3492:A3504" si="890">A3491</f>
        <v>GUID-6145BFB7-C294-439E-8A3D-65CB33F5544D</v>
      </c>
      <c r="B3492" t="str">
        <f t="shared" ref="B3492:B3504" si="891">B3491</f>
        <v>Strategy tab (Bore feature)</v>
      </c>
      <c r="C3492" t="s">
        <v>67</v>
      </c>
      <c r="E3492" t="s">
        <v>2880</v>
      </c>
    </row>
    <row r="3493" spans="1:5" x14ac:dyDescent="0.25">
      <c r="A3493" t="str">
        <f t="shared" si="890"/>
        <v>GUID-6145BFB7-C294-439E-8A3D-65CB33F5544D</v>
      </c>
      <c r="B3493" t="str">
        <f t="shared" si="891"/>
        <v>Strategy tab (Bore feature)</v>
      </c>
      <c r="C3493" t="s">
        <v>67</v>
      </c>
      <c r="E3493" t="s">
        <v>2881</v>
      </c>
    </row>
    <row r="3494" spans="1:5" x14ac:dyDescent="0.25">
      <c r="A3494" t="str">
        <f t="shared" si="890"/>
        <v>GUID-6145BFB7-C294-439E-8A3D-65CB33F5544D</v>
      </c>
      <c r="B3494" t="str">
        <f t="shared" si="891"/>
        <v>Strategy tab (Bore feature)</v>
      </c>
      <c r="C3494" t="s">
        <v>67</v>
      </c>
      <c r="D3494" t="s">
        <v>2882</v>
      </c>
      <c r="E3494" t="s">
        <v>2870</v>
      </c>
    </row>
    <row r="3495" spans="1:5" x14ac:dyDescent="0.25">
      <c r="A3495" t="str">
        <f t="shared" si="890"/>
        <v>GUID-6145BFB7-C294-439E-8A3D-65CB33F5544D</v>
      </c>
      <c r="B3495" t="str">
        <f t="shared" si="891"/>
        <v>Strategy tab (Bore feature)</v>
      </c>
      <c r="C3495" t="s">
        <v>67</v>
      </c>
      <c r="D3495" t="s">
        <v>2883</v>
      </c>
      <c r="E3495" t="s">
        <v>2884</v>
      </c>
    </row>
    <row r="3496" spans="1:5" x14ac:dyDescent="0.25">
      <c r="A3496" t="str">
        <f t="shared" si="890"/>
        <v>GUID-6145BFB7-C294-439E-8A3D-65CB33F5544D</v>
      </c>
      <c r="B3496" t="str">
        <f t="shared" si="891"/>
        <v>Strategy tab (Bore feature)</v>
      </c>
      <c r="C3496" t="s">
        <v>67</v>
      </c>
      <c r="D3496" t="s">
        <v>2069</v>
      </c>
      <c r="E3496" t="s">
        <v>2070</v>
      </c>
    </row>
    <row r="3497" spans="1:5" x14ac:dyDescent="0.25">
      <c r="A3497" t="str">
        <f t="shared" si="890"/>
        <v>GUID-6145BFB7-C294-439E-8A3D-65CB33F5544D</v>
      </c>
      <c r="B3497" t="str">
        <f t="shared" si="891"/>
        <v>Strategy tab (Bore feature)</v>
      </c>
      <c r="C3497" t="s">
        <v>67</v>
      </c>
      <c r="E3497" t="s">
        <v>2071</v>
      </c>
    </row>
    <row r="3498" spans="1:5" x14ac:dyDescent="0.25">
      <c r="A3498" t="str">
        <f t="shared" si="890"/>
        <v>GUID-6145BFB7-C294-439E-8A3D-65CB33F5544D</v>
      </c>
      <c r="B3498" t="str">
        <f t="shared" si="891"/>
        <v>Strategy tab (Bore feature)</v>
      </c>
      <c r="C3498" t="s">
        <v>67</v>
      </c>
      <c r="E3498" t="s">
        <v>683</v>
      </c>
    </row>
    <row r="3499" spans="1:5" x14ac:dyDescent="0.25">
      <c r="A3499" t="str">
        <f t="shared" si="890"/>
        <v>GUID-6145BFB7-C294-439E-8A3D-65CB33F5544D</v>
      </c>
      <c r="B3499" t="str">
        <f t="shared" si="891"/>
        <v>Strategy tab (Bore feature)</v>
      </c>
      <c r="C3499" t="s">
        <v>67</v>
      </c>
      <c r="D3499" t="s">
        <v>2867</v>
      </c>
      <c r="E3499" t="s">
        <v>683</v>
      </c>
    </row>
    <row r="3500" spans="1:5" x14ac:dyDescent="0.25">
      <c r="A3500" t="str">
        <f t="shared" si="890"/>
        <v>GUID-6145BFB7-C294-439E-8A3D-65CB33F5544D</v>
      </c>
      <c r="B3500" t="str">
        <f t="shared" si="891"/>
        <v>Strategy tab (Bore feature)</v>
      </c>
      <c r="C3500" t="s">
        <v>67</v>
      </c>
      <c r="E3500" t="s">
        <v>2870</v>
      </c>
    </row>
    <row r="3501" spans="1:5" x14ac:dyDescent="0.25">
      <c r="A3501" t="str">
        <f t="shared" si="890"/>
        <v>GUID-6145BFB7-C294-439E-8A3D-65CB33F5544D</v>
      </c>
      <c r="B3501" t="str">
        <f t="shared" si="891"/>
        <v>Strategy tab (Bore feature)</v>
      </c>
      <c r="C3501" t="s">
        <v>67</v>
      </c>
      <c r="E3501" t="s">
        <v>2881</v>
      </c>
    </row>
    <row r="3502" spans="1:5" x14ac:dyDescent="0.25">
      <c r="A3502" t="str">
        <f t="shared" si="890"/>
        <v>GUID-6145BFB7-C294-439E-8A3D-65CB33F5544D</v>
      </c>
      <c r="B3502" t="str">
        <f t="shared" si="891"/>
        <v>Strategy tab (Bore feature)</v>
      </c>
      <c r="C3502" t="s">
        <v>67</v>
      </c>
      <c r="E3502" t="s">
        <v>2880</v>
      </c>
    </row>
    <row r="3503" spans="1:5" x14ac:dyDescent="0.25">
      <c r="A3503" t="str">
        <f t="shared" si="890"/>
        <v>GUID-6145BFB7-C294-439E-8A3D-65CB33F5544D</v>
      </c>
      <c r="B3503" t="str">
        <f t="shared" si="891"/>
        <v>Strategy tab (Bore feature)</v>
      </c>
      <c r="C3503" t="s">
        <v>67</v>
      </c>
      <c r="E3503" t="s">
        <v>2071</v>
      </c>
    </row>
    <row r="3504" spans="1:5" x14ac:dyDescent="0.25">
      <c r="A3504" t="str">
        <f t="shared" si="890"/>
        <v>GUID-6145BFB7-C294-439E-8A3D-65CB33F5544D</v>
      </c>
      <c r="B3504" t="str">
        <f t="shared" si="891"/>
        <v>Strategy tab (Bore feature)</v>
      </c>
      <c r="C3504" t="s">
        <v>67</v>
      </c>
      <c r="E3504" t="s">
        <v>2184</v>
      </c>
    </row>
    <row r="3505" spans="1:5" x14ac:dyDescent="0.25">
      <c r="A3505" s="3" t="s">
        <v>2898</v>
      </c>
      <c r="B3505" t="s">
        <v>2899</v>
      </c>
    </row>
    <row r="3506" spans="1:5" x14ac:dyDescent="0.25">
      <c r="A3506" t="str">
        <f t="shared" ref="A3506:A3509" si="892">A3505</f>
        <v>GUID-8CD63318-1C14-4F7D-903A-86A716277A13</v>
      </c>
      <c r="B3506" t="str">
        <f t="shared" ref="B3506:B3509" si="893">B3505</f>
        <v>TNR Comp</v>
      </c>
      <c r="C3506" t="s">
        <v>67</v>
      </c>
      <c r="D3506" t="s">
        <v>2900</v>
      </c>
      <c r="E3506" t="s">
        <v>2786</v>
      </c>
    </row>
    <row r="3507" spans="1:5" x14ac:dyDescent="0.25">
      <c r="A3507" t="str">
        <f t="shared" si="892"/>
        <v>GUID-8CD63318-1C14-4F7D-903A-86A716277A13</v>
      </c>
      <c r="B3507" t="str">
        <f t="shared" si="893"/>
        <v>TNR Comp</v>
      </c>
      <c r="C3507" t="s">
        <v>67</v>
      </c>
      <c r="D3507" t="s">
        <v>2901</v>
      </c>
      <c r="E3507" t="s">
        <v>2827</v>
      </c>
    </row>
    <row r="3508" spans="1:5" x14ac:dyDescent="0.25">
      <c r="A3508" t="str">
        <f t="shared" si="892"/>
        <v>GUID-8CD63318-1C14-4F7D-903A-86A716277A13</v>
      </c>
      <c r="B3508" t="str">
        <f t="shared" si="893"/>
        <v>TNR Comp</v>
      </c>
      <c r="C3508" t="s">
        <v>67</v>
      </c>
      <c r="D3508" t="s">
        <v>2890</v>
      </c>
      <c r="E3508" t="s">
        <v>2871</v>
      </c>
    </row>
    <row r="3509" spans="1:5" x14ac:dyDescent="0.25">
      <c r="A3509" t="str">
        <f t="shared" si="892"/>
        <v>GUID-8CD63318-1C14-4F7D-903A-86A716277A13</v>
      </c>
      <c r="B3509" t="str">
        <f t="shared" si="893"/>
        <v>TNR Comp</v>
      </c>
      <c r="C3509" t="s">
        <v>67</v>
      </c>
      <c r="D3509" t="s">
        <v>2892</v>
      </c>
      <c r="E3509" t="s">
        <v>2874</v>
      </c>
    </row>
    <row r="3510" spans="1:5" x14ac:dyDescent="0.25">
      <c r="A3510" s="3" t="s">
        <v>2893</v>
      </c>
      <c r="B3510" t="s">
        <v>2894</v>
      </c>
    </row>
    <row r="3511" spans="1:5" x14ac:dyDescent="0.25">
      <c r="A3511" t="str">
        <f t="shared" ref="A3511:A3513" si="894">A3510</f>
        <v>GUID-0C73F1DD-B42F-47AB-B120-5F7C8DB519BB</v>
      </c>
      <c r="B3511" t="str">
        <f t="shared" ref="B3511:B3513" si="895">B3510</f>
        <v>Turn rough Toward face</v>
      </c>
      <c r="C3511" t="s">
        <v>67</v>
      </c>
      <c r="D3511" t="s">
        <v>2867</v>
      </c>
      <c r="E3511" t="s">
        <v>2881</v>
      </c>
    </row>
    <row r="3512" spans="1:5" x14ac:dyDescent="0.25">
      <c r="A3512" t="str">
        <f t="shared" si="894"/>
        <v>GUID-0C73F1DD-B42F-47AB-B120-5F7C8DB519BB</v>
      </c>
      <c r="B3512" t="str">
        <f t="shared" si="895"/>
        <v>Turn rough Toward face</v>
      </c>
      <c r="C3512" t="s">
        <v>67</v>
      </c>
      <c r="D3512" t="s">
        <v>2890</v>
      </c>
      <c r="E3512" t="s">
        <v>2184</v>
      </c>
    </row>
    <row r="3513" spans="1:5" x14ac:dyDescent="0.25">
      <c r="A3513" t="str">
        <f t="shared" si="894"/>
        <v>GUID-0C73F1DD-B42F-47AB-B120-5F7C8DB519BB</v>
      </c>
      <c r="B3513" t="str">
        <f t="shared" si="895"/>
        <v>Turn rough Toward face</v>
      </c>
      <c r="C3513" t="s">
        <v>67</v>
      </c>
      <c r="E3513" t="s">
        <v>2871</v>
      </c>
    </row>
    <row r="3514" spans="1:5" x14ac:dyDescent="0.25">
      <c r="A3514" s="3" t="s">
        <v>2895</v>
      </c>
      <c r="B3514" t="s">
        <v>2896</v>
      </c>
    </row>
    <row r="3515" spans="1:5" x14ac:dyDescent="0.25">
      <c r="A3515" t="str">
        <f t="shared" ref="A3515:A3516" si="896">A3514</f>
        <v>GUID-0394B27A-BE76-4BEA-B5F3-7C3A3605B568</v>
      </c>
      <c r="B3515" t="str">
        <f t="shared" ref="B3515:B3516" si="897">B3514</f>
        <v>Turn rough toward spindle</v>
      </c>
      <c r="C3515" t="s">
        <v>67</v>
      </c>
      <c r="D3515" t="s">
        <v>2894</v>
      </c>
      <c r="E3515" t="s">
        <v>2870</v>
      </c>
    </row>
    <row r="3516" spans="1:5" x14ac:dyDescent="0.25">
      <c r="A3516" t="str">
        <f t="shared" si="896"/>
        <v>GUID-0394B27A-BE76-4BEA-B5F3-7C3A3605B568</v>
      </c>
      <c r="B3516" t="str">
        <f t="shared" si="897"/>
        <v>Turn rough toward spindle</v>
      </c>
      <c r="C3516" t="s">
        <v>67</v>
      </c>
      <c r="D3516" t="s">
        <v>2890</v>
      </c>
      <c r="E3516" t="s">
        <v>2871</v>
      </c>
    </row>
    <row r="3517" spans="1:5" x14ac:dyDescent="0.25">
      <c r="A3517" s="3" t="s">
        <v>2902</v>
      </c>
      <c r="B3517" t="s">
        <v>2903</v>
      </c>
    </row>
    <row r="3518" spans="1:5" x14ac:dyDescent="0.25">
      <c r="A3518" t="str">
        <f t="shared" ref="A3518:A3520" si="898">A3517</f>
        <v>GUID-5695438E-69A4-4EF8-9DB5-361BC7F95A83</v>
      </c>
      <c r="B3518" t="str">
        <f t="shared" ref="B3518:B3520" si="899">B3517</f>
        <v>Use canned cycle</v>
      </c>
      <c r="C3518" t="s">
        <v>67</v>
      </c>
      <c r="D3518" t="s">
        <v>2890</v>
      </c>
      <c r="E3518" t="s">
        <v>2871</v>
      </c>
    </row>
    <row r="3519" spans="1:5" x14ac:dyDescent="0.25">
      <c r="A3519" t="str">
        <f t="shared" si="898"/>
        <v>GUID-5695438E-69A4-4EF8-9DB5-361BC7F95A83</v>
      </c>
      <c r="B3519" t="str">
        <f t="shared" si="899"/>
        <v>Use canned cycle</v>
      </c>
      <c r="C3519" t="s">
        <v>67</v>
      </c>
      <c r="D3519" t="s">
        <v>2892</v>
      </c>
      <c r="E3519" t="s">
        <v>2874</v>
      </c>
    </row>
    <row r="3520" spans="1:5" x14ac:dyDescent="0.25">
      <c r="A3520" t="str">
        <f t="shared" si="898"/>
        <v>GUID-5695438E-69A4-4EF8-9DB5-361BC7F95A83</v>
      </c>
      <c r="B3520" t="str">
        <f t="shared" si="899"/>
        <v>Use canned cycle</v>
      </c>
      <c r="C3520" t="s">
        <v>67</v>
      </c>
      <c r="D3520" t="s">
        <v>2904</v>
      </c>
      <c r="E3520" t="s">
        <v>2905</v>
      </c>
    </row>
    <row r="3521" spans="1:5" x14ac:dyDescent="0.25">
      <c r="A3521" s="3" t="s">
        <v>2888</v>
      </c>
      <c r="B3521" t="s">
        <v>2889</v>
      </c>
    </row>
    <row r="3522" spans="1:5" x14ac:dyDescent="0.25">
      <c r="A3522" t="str">
        <f t="shared" ref="A3522:A3525" si="900">A3521</f>
        <v>GUID-F9E28E6D-CCD1-45B1-9A37-19586030134F</v>
      </c>
      <c r="B3522" t="str">
        <f t="shared" ref="B3522:B3525" si="901">B3521</f>
        <v>Use Finish Tool</v>
      </c>
      <c r="C3522" t="s">
        <v>67</v>
      </c>
      <c r="D3522" t="s">
        <v>2879</v>
      </c>
      <c r="E3522" t="s">
        <v>2869</v>
      </c>
    </row>
    <row r="3523" spans="1:5" x14ac:dyDescent="0.25">
      <c r="A3523" t="str">
        <f t="shared" si="900"/>
        <v>GUID-F9E28E6D-CCD1-45B1-9A37-19586030134F</v>
      </c>
      <c r="B3523" t="str">
        <f t="shared" si="901"/>
        <v>Use Finish Tool</v>
      </c>
      <c r="C3523" t="s">
        <v>67</v>
      </c>
      <c r="D3523" t="s">
        <v>2890</v>
      </c>
      <c r="E3523" t="s">
        <v>2871</v>
      </c>
    </row>
    <row r="3524" spans="1:5" x14ac:dyDescent="0.25">
      <c r="A3524" t="str">
        <f t="shared" si="900"/>
        <v>GUID-F9E28E6D-CCD1-45B1-9A37-19586030134F</v>
      </c>
      <c r="B3524" t="str">
        <f t="shared" si="901"/>
        <v>Use Finish Tool</v>
      </c>
      <c r="C3524" t="s">
        <v>67</v>
      </c>
      <c r="D3524" t="s">
        <v>2891</v>
      </c>
      <c r="E3524" t="s">
        <v>2872</v>
      </c>
    </row>
    <row r="3525" spans="1:5" x14ac:dyDescent="0.25">
      <c r="A3525" t="str">
        <f t="shared" si="900"/>
        <v>GUID-F9E28E6D-CCD1-45B1-9A37-19586030134F</v>
      </c>
      <c r="B3525" t="str">
        <f t="shared" si="901"/>
        <v>Use Finish Tool</v>
      </c>
      <c r="C3525" t="s">
        <v>67</v>
      </c>
      <c r="D3525" t="s">
        <v>2892</v>
      </c>
      <c r="E3525" t="s">
        <v>2874</v>
      </c>
    </row>
    <row r="3526" spans="1:5" x14ac:dyDescent="0.25">
      <c r="A3526" s="3" t="s">
        <v>2906</v>
      </c>
      <c r="B3526" t="s">
        <v>2891</v>
      </c>
    </row>
    <row r="3527" spans="1:5" x14ac:dyDescent="0.25">
      <c r="A3527" t="str">
        <f t="shared" ref="A3527:A3529" si="902">A3526</f>
        <v>GUID-354428B0-34C2-4C16-9094-55B30346A803</v>
      </c>
      <c r="B3527" t="str">
        <f t="shared" ref="B3527:B3529" si="903">B3526</f>
        <v>Strategy tab (Groove feature)</v>
      </c>
      <c r="C3527" t="s">
        <v>67</v>
      </c>
      <c r="E3527" t="s">
        <v>2071</v>
      </c>
    </row>
    <row r="3528" spans="1:5" x14ac:dyDescent="0.25">
      <c r="A3528" t="str">
        <f t="shared" si="902"/>
        <v>GUID-354428B0-34C2-4C16-9094-55B30346A803</v>
      </c>
      <c r="B3528" t="str">
        <f t="shared" si="903"/>
        <v>Strategy tab (Groove feature)</v>
      </c>
      <c r="C3528" t="s">
        <v>67</v>
      </c>
      <c r="D3528" t="s">
        <v>2867</v>
      </c>
      <c r="E3528" t="s">
        <v>2071</v>
      </c>
    </row>
    <row r="3529" spans="1:5" x14ac:dyDescent="0.25">
      <c r="A3529" t="str">
        <f t="shared" si="902"/>
        <v>GUID-354428B0-34C2-4C16-9094-55B30346A803</v>
      </c>
      <c r="B3529" t="str">
        <f t="shared" si="903"/>
        <v>Strategy tab (Groove feature)</v>
      </c>
      <c r="C3529" t="s">
        <v>67</v>
      </c>
      <c r="E3529" t="s">
        <v>2184</v>
      </c>
    </row>
    <row r="3530" spans="1:5" x14ac:dyDescent="0.25">
      <c r="A3530" s="3" t="s">
        <v>2888</v>
      </c>
      <c r="B3530" t="s">
        <v>2889</v>
      </c>
    </row>
    <row r="3531" spans="1:5" x14ac:dyDescent="0.25">
      <c r="A3531" t="str">
        <f t="shared" ref="A3531:A3534" si="904">A3530</f>
        <v>GUID-F9E28E6D-CCD1-45B1-9A37-19586030134F</v>
      </c>
      <c r="B3531" t="str">
        <f t="shared" ref="B3531:B3534" si="905">B3530</f>
        <v>Use Finish Tool</v>
      </c>
      <c r="C3531" t="s">
        <v>67</v>
      </c>
      <c r="D3531" t="s">
        <v>2879</v>
      </c>
      <c r="E3531" t="s">
        <v>2869</v>
      </c>
    </row>
    <row r="3532" spans="1:5" x14ac:dyDescent="0.25">
      <c r="A3532" t="str">
        <f t="shared" si="904"/>
        <v>GUID-F9E28E6D-CCD1-45B1-9A37-19586030134F</v>
      </c>
      <c r="B3532" t="str">
        <f t="shared" si="905"/>
        <v>Use Finish Tool</v>
      </c>
      <c r="C3532" t="s">
        <v>67</v>
      </c>
      <c r="D3532" t="s">
        <v>2890</v>
      </c>
      <c r="E3532" t="s">
        <v>2871</v>
      </c>
    </row>
    <row r="3533" spans="1:5" x14ac:dyDescent="0.25">
      <c r="A3533" t="str">
        <f t="shared" si="904"/>
        <v>GUID-F9E28E6D-CCD1-45B1-9A37-19586030134F</v>
      </c>
      <c r="B3533" t="str">
        <f t="shared" si="905"/>
        <v>Use Finish Tool</v>
      </c>
      <c r="C3533" t="s">
        <v>67</v>
      </c>
      <c r="D3533" t="s">
        <v>2891</v>
      </c>
      <c r="E3533" t="s">
        <v>2872</v>
      </c>
    </row>
    <row r="3534" spans="1:5" x14ac:dyDescent="0.25">
      <c r="A3534" t="str">
        <f t="shared" si="904"/>
        <v>GUID-F9E28E6D-CCD1-45B1-9A37-19586030134F</v>
      </c>
      <c r="B3534" t="str">
        <f t="shared" si="905"/>
        <v>Use Finish Tool</v>
      </c>
      <c r="C3534" t="s">
        <v>67</v>
      </c>
      <c r="D3534" t="s">
        <v>2892</v>
      </c>
      <c r="E3534" t="s">
        <v>2874</v>
      </c>
    </row>
    <row r="3535" spans="1:5" x14ac:dyDescent="0.25">
      <c r="A3535" s="3" t="s">
        <v>2907</v>
      </c>
      <c r="B3535" t="s">
        <v>2908</v>
      </c>
    </row>
    <row r="3536" spans="1:5" x14ac:dyDescent="0.25">
      <c r="A3536" t="str">
        <f t="shared" ref="A3536:A3540" si="906">A3535</f>
        <v>GUID-AEFA45EA-39BE-4A6E-9742-1B118A5CC51D</v>
      </c>
      <c r="B3536" t="str">
        <f t="shared" ref="B3536:B3540" si="907">B3535</f>
        <v>Strategy tab (Thread feature)</v>
      </c>
      <c r="C3536" t="s">
        <v>67</v>
      </c>
      <c r="D3536" t="s">
        <v>2909</v>
      </c>
      <c r="E3536" t="s">
        <v>2910</v>
      </c>
    </row>
    <row r="3537" spans="1:5" x14ac:dyDescent="0.25">
      <c r="A3537" t="str">
        <f t="shared" si="906"/>
        <v>GUID-AEFA45EA-39BE-4A6E-9742-1B118A5CC51D</v>
      </c>
      <c r="B3537" t="str">
        <f t="shared" si="907"/>
        <v>Strategy tab (Thread feature)</v>
      </c>
      <c r="C3537" t="s">
        <v>67</v>
      </c>
      <c r="D3537" t="e">
        <f>- Enable t</f>
        <v>#NAME?</v>
      </c>
      <c r="E3537" t="s">
        <v>2911</v>
      </c>
    </row>
    <row r="3538" spans="1:5" x14ac:dyDescent="0.25">
      <c r="A3538" t="str">
        <f t="shared" si="906"/>
        <v>GUID-AEFA45EA-39BE-4A6E-9742-1B118A5CC51D</v>
      </c>
      <c r="B3538" t="str">
        <f t="shared" si="907"/>
        <v>Strategy tab (Thread feature)</v>
      </c>
      <c r="C3538" t="s">
        <v>67</v>
      </c>
      <c r="E3538" t="s">
        <v>2912</v>
      </c>
    </row>
    <row r="3539" spans="1:5" x14ac:dyDescent="0.25">
      <c r="A3539" t="str">
        <f t="shared" si="906"/>
        <v>GUID-AEFA45EA-39BE-4A6E-9742-1B118A5CC51D</v>
      </c>
      <c r="B3539" t="str">
        <f t="shared" si="907"/>
        <v>Strategy tab (Thread feature)</v>
      </c>
      <c r="C3539" t="s">
        <v>67</v>
      </c>
      <c r="D3539" t="s">
        <v>2867</v>
      </c>
      <c r="E3539" t="s">
        <v>2912</v>
      </c>
    </row>
    <row r="3540" spans="1:5" x14ac:dyDescent="0.25">
      <c r="A3540" t="str">
        <f t="shared" si="906"/>
        <v>GUID-AEFA45EA-39BE-4A6E-9742-1B118A5CC51D</v>
      </c>
      <c r="B3540" t="str">
        <f t="shared" si="907"/>
        <v>Strategy tab (Thread feature)</v>
      </c>
      <c r="C3540" t="s">
        <v>67</v>
      </c>
      <c r="E3540" t="s">
        <v>2184</v>
      </c>
    </row>
    <row r="3541" spans="1:5" x14ac:dyDescent="0.25">
      <c r="A3541" s="3" t="s">
        <v>2913</v>
      </c>
      <c r="B3541" t="s">
        <v>2914</v>
      </c>
    </row>
    <row r="3542" spans="1:5" x14ac:dyDescent="0.25">
      <c r="A3542" t="str">
        <f t="shared" ref="A3542:A3543" si="908">A3541</f>
        <v>GUID-A6A37901-B8D1-40E0-8AF2-78877F249D9E</v>
      </c>
      <c r="B3542" t="str">
        <f t="shared" ref="B3542:B3543" si="909">B3541</f>
        <v>Relief Groove</v>
      </c>
      <c r="C3542" t="s">
        <v>67</v>
      </c>
      <c r="D3542" t="s">
        <v>2915</v>
      </c>
      <c r="E3542" t="s">
        <v>2916</v>
      </c>
    </row>
    <row r="3543" spans="1:5" x14ac:dyDescent="0.25">
      <c r="A3543" t="str">
        <f t="shared" si="908"/>
        <v>GUID-A6A37901-B8D1-40E0-8AF2-78877F249D9E</v>
      </c>
      <c r="B3543" t="str">
        <f t="shared" si="909"/>
        <v>Relief Groove</v>
      </c>
      <c r="C3543" t="s">
        <v>67</v>
      </c>
      <c r="D3543" t="s">
        <v>2908</v>
      </c>
      <c r="E3543" t="s">
        <v>2873</v>
      </c>
    </row>
    <row r="3544" spans="1:5" x14ac:dyDescent="0.25">
      <c r="A3544" s="3" t="s">
        <v>2917</v>
      </c>
      <c r="B3544" t="s">
        <v>2892</v>
      </c>
    </row>
    <row r="3545" spans="1:5" x14ac:dyDescent="0.25">
      <c r="A3545" t="str">
        <f t="shared" ref="A3545:A3551" si="910">A3544</f>
        <v>GUID-0FA1E244-51EE-4C98-BEFC-229C38BFB762</v>
      </c>
      <c r="B3545" t="str">
        <f t="shared" ref="B3545:B3551" si="911">B3544</f>
        <v>Strategy tab (Face feature)</v>
      </c>
      <c r="C3545" t="s">
        <v>67</v>
      </c>
      <c r="E3545" t="s">
        <v>2880</v>
      </c>
    </row>
    <row r="3546" spans="1:5" x14ac:dyDescent="0.25">
      <c r="A3546" t="str">
        <f t="shared" si="910"/>
        <v>GUID-0FA1E244-51EE-4C98-BEFC-229C38BFB762</v>
      </c>
      <c r="B3546" t="str">
        <f t="shared" si="911"/>
        <v>Strategy tab (Face feature)</v>
      </c>
      <c r="C3546" t="s">
        <v>67</v>
      </c>
      <c r="E3546" t="s">
        <v>2071</v>
      </c>
    </row>
    <row r="3547" spans="1:5" x14ac:dyDescent="0.25">
      <c r="A3547" t="str">
        <f t="shared" si="910"/>
        <v>GUID-0FA1E244-51EE-4C98-BEFC-229C38BFB762</v>
      </c>
      <c r="B3547" t="str">
        <f t="shared" si="911"/>
        <v>Strategy tab (Face feature)</v>
      </c>
      <c r="C3547" t="s">
        <v>67</v>
      </c>
      <c r="E3547" t="s">
        <v>683</v>
      </c>
    </row>
    <row r="3548" spans="1:5" x14ac:dyDescent="0.25">
      <c r="A3548" t="str">
        <f t="shared" si="910"/>
        <v>GUID-0FA1E244-51EE-4C98-BEFC-229C38BFB762</v>
      </c>
      <c r="B3548" t="str">
        <f t="shared" si="911"/>
        <v>Strategy tab (Face feature)</v>
      </c>
      <c r="C3548" t="s">
        <v>67</v>
      </c>
      <c r="D3548" t="s">
        <v>2867</v>
      </c>
      <c r="E3548" t="s">
        <v>683</v>
      </c>
    </row>
    <row r="3549" spans="1:5" x14ac:dyDescent="0.25">
      <c r="A3549" t="str">
        <f t="shared" si="910"/>
        <v>GUID-0FA1E244-51EE-4C98-BEFC-229C38BFB762</v>
      </c>
      <c r="B3549" t="str">
        <f t="shared" si="911"/>
        <v>Strategy tab (Face feature)</v>
      </c>
      <c r="C3549" t="s">
        <v>67</v>
      </c>
      <c r="E3549" t="s">
        <v>2880</v>
      </c>
    </row>
    <row r="3550" spans="1:5" x14ac:dyDescent="0.25">
      <c r="A3550" t="str">
        <f t="shared" si="910"/>
        <v>GUID-0FA1E244-51EE-4C98-BEFC-229C38BFB762</v>
      </c>
      <c r="B3550" t="str">
        <f t="shared" si="911"/>
        <v>Strategy tab (Face feature)</v>
      </c>
      <c r="C3550" t="s">
        <v>67</v>
      </c>
      <c r="E3550" t="s">
        <v>2071</v>
      </c>
    </row>
    <row r="3551" spans="1:5" x14ac:dyDescent="0.25">
      <c r="A3551" t="str">
        <f t="shared" si="910"/>
        <v>GUID-0FA1E244-51EE-4C98-BEFC-229C38BFB762</v>
      </c>
      <c r="B3551" t="str">
        <f t="shared" si="911"/>
        <v>Strategy tab (Face feature)</v>
      </c>
      <c r="C3551" t="s">
        <v>67</v>
      </c>
      <c r="E3551" t="s">
        <v>2184</v>
      </c>
    </row>
    <row r="3552" spans="1:5" x14ac:dyDescent="0.25">
      <c r="A3552" s="3" t="s">
        <v>2898</v>
      </c>
      <c r="B3552" t="s">
        <v>2899</v>
      </c>
    </row>
    <row r="3553" spans="1:5" x14ac:dyDescent="0.25">
      <c r="A3553" t="str">
        <f t="shared" ref="A3553:A3556" si="912">A3552</f>
        <v>GUID-8CD63318-1C14-4F7D-903A-86A716277A13</v>
      </c>
      <c r="B3553" t="str">
        <f t="shared" ref="B3553:B3556" si="913">B3552</f>
        <v>TNR Comp</v>
      </c>
      <c r="C3553" t="s">
        <v>67</v>
      </c>
      <c r="D3553" t="s">
        <v>2900</v>
      </c>
      <c r="E3553" t="s">
        <v>2786</v>
      </c>
    </row>
    <row r="3554" spans="1:5" x14ac:dyDescent="0.25">
      <c r="A3554" t="str">
        <f t="shared" si="912"/>
        <v>GUID-8CD63318-1C14-4F7D-903A-86A716277A13</v>
      </c>
      <c r="B3554" t="str">
        <f t="shared" si="913"/>
        <v>TNR Comp</v>
      </c>
      <c r="C3554" t="s">
        <v>67</v>
      </c>
      <c r="D3554" t="s">
        <v>2901</v>
      </c>
      <c r="E3554" t="s">
        <v>2827</v>
      </c>
    </row>
    <row r="3555" spans="1:5" x14ac:dyDescent="0.25">
      <c r="A3555" t="str">
        <f t="shared" si="912"/>
        <v>GUID-8CD63318-1C14-4F7D-903A-86A716277A13</v>
      </c>
      <c r="B3555" t="str">
        <f t="shared" si="913"/>
        <v>TNR Comp</v>
      </c>
      <c r="C3555" t="s">
        <v>67</v>
      </c>
      <c r="D3555" t="s">
        <v>2890</v>
      </c>
      <c r="E3555" t="s">
        <v>2871</v>
      </c>
    </row>
    <row r="3556" spans="1:5" x14ac:dyDescent="0.25">
      <c r="A3556" t="str">
        <f t="shared" si="912"/>
        <v>GUID-8CD63318-1C14-4F7D-903A-86A716277A13</v>
      </c>
      <c r="B3556" t="str">
        <f t="shared" si="913"/>
        <v>TNR Comp</v>
      </c>
      <c r="C3556" t="s">
        <v>67</v>
      </c>
      <c r="D3556" t="s">
        <v>2892</v>
      </c>
      <c r="E3556" t="s">
        <v>2874</v>
      </c>
    </row>
    <row r="3557" spans="1:5" x14ac:dyDescent="0.25">
      <c r="A3557" s="3" t="s">
        <v>2902</v>
      </c>
      <c r="B3557" t="s">
        <v>2903</v>
      </c>
    </row>
    <row r="3558" spans="1:5" x14ac:dyDescent="0.25">
      <c r="A3558" t="str">
        <f t="shared" ref="A3558:A3560" si="914">A3557</f>
        <v>GUID-5695438E-69A4-4EF8-9DB5-361BC7F95A83</v>
      </c>
      <c r="B3558" t="str">
        <f t="shared" ref="B3558:B3560" si="915">B3557</f>
        <v>Use canned cycle</v>
      </c>
      <c r="C3558" t="s">
        <v>67</v>
      </c>
      <c r="D3558" t="s">
        <v>2890</v>
      </c>
      <c r="E3558" t="s">
        <v>2871</v>
      </c>
    </row>
    <row r="3559" spans="1:5" x14ac:dyDescent="0.25">
      <c r="A3559" t="str">
        <f t="shared" si="914"/>
        <v>GUID-5695438E-69A4-4EF8-9DB5-361BC7F95A83</v>
      </c>
      <c r="B3559" t="str">
        <f t="shared" si="915"/>
        <v>Use canned cycle</v>
      </c>
      <c r="C3559" t="s">
        <v>67</v>
      </c>
      <c r="D3559" t="s">
        <v>2892</v>
      </c>
      <c r="E3559" t="s">
        <v>2874</v>
      </c>
    </row>
    <row r="3560" spans="1:5" x14ac:dyDescent="0.25">
      <c r="A3560" t="str">
        <f t="shared" si="914"/>
        <v>GUID-5695438E-69A4-4EF8-9DB5-361BC7F95A83</v>
      </c>
      <c r="B3560" t="str">
        <f t="shared" si="915"/>
        <v>Use canned cycle</v>
      </c>
      <c r="C3560" t="s">
        <v>67</v>
      </c>
      <c r="D3560" t="s">
        <v>2904</v>
      </c>
      <c r="E3560" t="s">
        <v>2905</v>
      </c>
    </row>
    <row r="3561" spans="1:5" x14ac:dyDescent="0.25">
      <c r="A3561" s="3" t="s">
        <v>2888</v>
      </c>
      <c r="B3561" t="s">
        <v>2889</v>
      </c>
    </row>
    <row r="3562" spans="1:5" x14ac:dyDescent="0.25">
      <c r="A3562" t="str">
        <f t="shared" ref="A3562:A3565" si="916">A3561</f>
        <v>GUID-F9E28E6D-CCD1-45B1-9A37-19586030134F</v>
      </c>
      <c r="B3562" t="str">
        <f t="shared" ref="B3562:B3565" si="917">B3561</f>
        <v>Use Finish Tool</v>
      </c>
      <c r="C3562" t="s">
        <v>67</v>
      </c>
      <c r="D3562" t="s">
        <v>2879</v>
      </c>
      <c r="E3562" t="s">
        <v>2869</v>
      </c>
    </row>
    <row r="3563" spans="1:5" x14ac:dyDescent="0.25">
      <c r="A3563" t="str">
        <f t="shared" si="916"/>
        <v>GUID-F9E28E6D-CCD1-45B1-9A37-19586030134F</v>
      </c>
      <c r="B3563" t="str">
        <f t="shared" si="917"/>
        <v>Use Finish Tool</v>
      </c>
      <c r="C3563" t="s">
        <v>67</v>
      </c>
      <c r="D3563" t="s">
        <v>2890</v>
      </c>
      <c r="E3563" t="s">
        <v>2871</v>
      </c>
    </row>
    <row r="3564" spans="1:5" x14ac:dyDescent="0.25">
      <c r="A3564" t="str">
        <f t="shared" si="916"/>
        <v>GUID-F9E28E6D-CCD1-45B1-9A37-19586030134F</v>
      </c>
      <c r="B3564" t="str">
        <f t="shared" si="917"/>
        <v>Use Finish Tool</v>
      </c>
      <c r="C3564" t="s">
        <v>67</v>
      </c>
      <c r="D3564" t="s">
        <v>2891</v>
      </c>
      <c r="E3564" t="s">
        <v>2872</v>
      </c>
    </row>
    <row r="3565" spans="1:5" x14ac:dyDescent="0.25">
      <c r="A3565" t="str">
        <f t="shared" si="916"/>
        <v>GUID-F9E28E6D-CCD1-45B1-9A37-19586030134F</v>
      </c>
      <c r="B3565" t="str">
        <f t="shared" si="917"/>
        <v>Use Finish Tool</v>
      </c>
      <c r="C3565" t="s">
        <v>67</v>
      </c>
      <c r="D3565" t="s">
        <v>2892</v>
      </c>
      <c r="E3565" t="s">
        <v>2874</v>
      </c>
    </row>
    <row r="3566" spans="1:5" x14ac:dyDescent="0.25">
      <c r="A3566" s="3" t="s">
        <v>2918</v>
      </c>
      <c r="B3566" t="s">
        <v>2919</v>
      </c>
    </row>
    <row r="3567" spans="1:5" x14ac:dyDescent="0.25">
      <c r="A3567" t="str">
        <f t="shared" ref="A3567:A3569" si="918">A3566</f>
        <v>GUID-09D55E33-ADD8-4728-AF7A-719C9491FCD6</v>
      </c>
      <c r="B3567" t="str">
        <f t="shared" ref="B3567:B3569" si="919">B3566</f>
        <v>Strategy tab (Cutoff feature)</v>
      </c>
      <c r="C3567" t="s">
        <v>67</v>
      </c>
      <c r="D3567" t="s">
        <v>2920</v>
      </c>
      <c r="E3567" t="s">
        <v>2835</v>
      </c>
    </row>
    <row r="3568" spans="1:5" x14ac:dyDescent="0.25">
      <c r="A3568" t="str">
        <f t="shared" si="918"/>
        <v>GUID-09D55E33-ADD8-4728-AF7A-719C9491FCD6</v>
      </c>
      <c r="B3568" t="str">
        <f t="shared" si="919"/>
        <v>Strategy tab (Cutoff feature)</v>
      </c>
      <c r="C3568" t="s">
        <v>67</v>
      </c>
      <c r="D3568" t="s">
        <v>990</v>
      </c>
      <c r="E3568" t="s">
        <v>2921</v>
      </c>
    </row>
    <row r="3569" spans="1:5" x14ac:dyDescent="0.25">
      <c r="A3569" t="str">
        <f t="shared" si="918"/>
        <v>GUID-09D55E33-ADD8-4728-AF7A-719C9491FCD6</v>
      </c>
      <c r="B3569" t="str">
        <f t="shared" si="919"/>
        <v>Strategy tab (Cutoff feature)</v>
      </c>
      <c r="C3569" t="s">
        <v>67</v>
      </c>
      <c r="D3569" t="s">
        <v>2867</v>
      </c>
      <c r="E3569" t="s">
        <v>2184</v>
      </c>
    </row>
    <row r="3570" spans="1:5" x14ac:dyDescent="0.25">
      <c r="A3570" s="3" t="s">
        <v>2922</v>
      </c>
      <c r="B3570" t="s">
        <v>2923</v>
      </c>
    </row>
    <row r="3571" spans="1:5" x14ac:dyDescent="0.25">
      <c r="A3571" t="str">
        <f t="shared" ref="A3571:A3572" si="920">A3570</f>
        <v>GUID-46248B66-F1A6-4C1A-9521-0ECA6D2812E8</v>
      </c>
      <c r="B3571" t="str">
        <f t="shared" ref="B3571:B3572" si="921">B3570</f>
        <v>Strategy tab (Part Handling feature)</v>
      </c>
      <c r="C3571" t="s">
        <v>67</v>
      </c>
      <c r="D3571" t="s">
        <v>2867</v>
      </c>
      <c r="E3571" t="s">
        <v>2921</v>
      </c>
    </row>
    <row r="3572" spans="1:5" x14ac:dyDescent="0.25">
      <c r="A3572" t="str">
        <f t="shared" si="920"/>
        <v>GUID-46248B66-F1A6-4C1A-9521-0ECA6D2812E8</v>
      </c>
      <c r="B3572" t="str">
        <f t="shared" si="921"/>
        <v>Strategy tab (Part Handling feature)</v>
      </c>
      <c r="C3572" t="s">
        <v>67</v>
      </c>
      <c r="E3572" t="s">
        <v>2184</v>
      </c>
    </row>
    <row r="3573" spans="1:5" x14ac:dyDescent="0.25">
      <c r="A3573" s="3" t="s">
        <v>2924</v>
      </c>
      <c r="B3573" t="s">
        <v>2925</v>
      </c>
    </row>
    <row r="3574" spans="1:5" x14ac:dyDescent="0.25">
      <c r="A3574" t="str">
        <f>A3573</f>
        <v>GUID-FF5F73BC-B723-4270-939C-87AF62397C72</v>
      </c>
      <c r="B3574" t="str">
        <f>B3573</f>
        <v>Transfer Tool Post Control dialog</v>
      </c>
      <c r="C3574" t="s">
        <v>67</v>
      </c>
      <c r="D3574" t="s">
        <v>2923</v>
      </c>
      <c r="E3574" t="s">
        <v>2876</v>
      </c>
    </row>
    <row r="3575" spans="1:5" x14ac:dyDescent="0.25">
      <c r="A3575" s="3" t="s">
        <v>2926</v>
      </c>
      <c r="B3575" t="s">
        <v>2927</v>
      </c>
    </row>
    <row r="3576" spans="1:5" x14ac:dyDescent="0.25">
      <c r="A3576" t="str">
        <f>A3575</f>
        <v>GUID-05B6E9AC-9EF5-4B96-ABBD-F60CEE9AA052</v>
      </c>
      <c r="B3576" t="str">
        <f>B3575</f>
        <v>Strategy tab (Air Blast feature)</v>
      </c>
      <c r="C3576" t="s">
        <v>67</v>
      </c>
      <c r="D3576" t="s">
        <v>2867</v>
      </c>
      <c r="E3576" t="s">
        <v>2184</v>
      </c>
    </row>
    <row r="3577" spans="1:5" x14ac:dyDescent="0.25">
      <c r="A3577" s="3" t="s">
        <v>2146</v>
      </c>
      <c r="B3577" t="s">
        <v>2147</v>
      </c>
    </row>
    <row r="3578" spans="1:5" x14ac:dyDescent="0.25">
      <c r="A3578" t="str">
        <f t="shared" ref="A3578:A3580" si="922">A3577</f>
        <v>GUID-88B82FC3-1BF8-4D4C-8A0D-B43F4FBAEB01</v>
      </c>
      <c r="B3578" t="str">
        <f t="shared" ref="B3578:B3580" si="923">B3577</f>
        <v>Right Angle Head tab</v>
      </c>
      <c r="C3578" t="s">
        <v>468</v>
      </c>
      <c r="D3578" t="s">
        <v>2148</v>
      </c>
      <c r="E3578" t="s">
        <v>2149</v>
      </c>
    </row>
    <row r="3579" spans="1:5" x14ac:dyDescent="0.25">
      <c r="A3579" t="str">
        <f t="shared" si="922"/>
        <v>GUID-88B82FC3-1BF8-4D4C-8A0D-B43F4FBAEB01</v>
      </c>
      <c r="B3579" t="str">
        <f t="shared" si="923"/>
        <v>Right Angle Head tab</v>
      </c>
      <c r="C3579" t="s">
        <v>67</v>
      </c>
      <c r="D3579" t="s">
        <v>2004</v>
      </c>
      <c r="E3579" t="s">
        <v>1952</v>
      </c>
    </row>
    <row r="3580" spans="1:5" x14ac:dyDescent="0.25">
      <c r="A3580" t="str">
        <f t="shared" si="922"/>
        <v>GUID-88B82FC3-1BF8-4D4C-8A0D-B43F4FBAEB01</v>
      </c>
      <c r="B3580" t="str">
        <f t="shared" si="923"/>
        <v>Right Angle Head tab</v>
      </c>
      <c r="C3580" t="s">
        <v>67</v>
      </c>
      <c r="D3580" t="s">
        <v>2150</v>
      </c>
      <c r="E3580" t="s">
        <v>1954</v>
      </c>
    </row>
    <row r="3581" spans="1:5" x14ac:dyDescent="0.25">
      <c r="A3581" s="3" t="s">
        <v>2928</v>
      </c>
      <c r="B3581" t="s">
        <v>2929</v>
      </c>
    </row>
    <row r="3582" spans="1:5" x14ac:dyDescent="0.25">
      <c r="A3582" t="str">
        <f t="shared" ref="A3582:A3583" si="924">A3581</f>
        <v>GUID-08287911-A10A-4510-BFEC-CAEFFBD5EB9D</v>
      </c>
      <c r="B3582" t="str">
        <f t="shared" ref="B3582:B3583" si="925">B3581</f>
        <v>Misc tab (TURN)</v>
      </c>
      <c r="C3582" t="s">
        <v>67</v>
      </c>
      <c r="D3582" t="s">
        <v>2930</v>
      </c>
      <c r="E3582" t="s">
        <v>1954</v>
      </c>
    </row>
    <row r="3583" spans="1:5" x14ac:dyDescent="0.25">
      <c r="A3583" t="str">
        <f t="shared" si="924"/>
        <v>GUID-08287911-A10A-4510-BFEC-CAEFFBD5EB9D</v>
      </c>
      <c r="B3583" t="str">
        <f t="shared" si="925"/>
        <v>Misc tab (TURN)</v>
      </c>
      <c r="C3583" t="s">
        <v>67</v>
      </c>
      <c r="D3583" t="s">
        <v>2150</v>
      </c>
      <c r="E3583" t="s">
        <v>1954</v>
      </c>
    </row>
    <row r="3584" spans="1:5" x14ac:dyDescent="0.25">
      <c r="A3584" s="3" t="s">
        <v>2931</v>
      </c>
      <c r="B3584" t="s">
        <v>2932</v>
      </c>
    </row>
    <row r="3585" spans="1:5" x14ac:dyDescent="0.25">
      <c r="A3585" t="str">
        <f t="shared" ref="A3585:A3591" si="926">A3584</f>
        <v>GUID-08EB45D3-DB83-4E76-A3A6-C40B5A98E4A7</v>
      </c>
      <c r="B3585" t="str">
        <f t="shared" ref="B3585:B3591" si="927">B3584</f>
        <v>Tools tab (Turning)</v>
      </c>
      <c r="C3585" t="s">
        <v>67</v>
      </c>
      <c r="D3585" t="s">
        <v>990</v>
      </c>
      <c r="E3585" t="s">
        <v>2180</v>
      </c>
    </row>
    <row r="3586" spans="1:5" x14ac:dyDescent="0.25">
      <c r="A3586" t="str">
        <f t="shared" si="926"/>
        <v>GUID-08EB45D3-DB83-4E76-A3A6-C40B5A98E4A7</v>
      </c>
      <c r="B3586" t="str">
        <f t="shared" si="927"/>
        <v>Tools tab (Turning)</v>
      </c>
      <c r="C3586" t="s">
        <v>67</v>
      </c>
      <c r="D3586" t="s">
        <v>2181</v>
      </c>
      <c r="E3586" t="s">
        <v>2182</v>
      </c>
    </row>
    <row r="3587" spans="1:5" x14ac:dyDescent="0.25">
      <c r="A3587" t="str">
        <f t="shared" si="926"/>
        <v>GUID-08EB45D3-DB83-4E76-A3A6-C40B5A98E4A7</v>
      </c>
      <c r="B3587" t="str">
        <f t="shared" si="927"/>
        <v>Tools tab (Turning)</v>
      </c>
      <c r="C3587" t="s">
        <v>67</v>
      </c>
      <c r="D3587" t="s">
        <v>2183</v>
      </c>
      <c r="E3587" t="s">
        <v>2184</v>
      </c>
    </row>
    <row r="3588" spans="1:5" x14ac:dyDescent="0.25">
      <c r="A3588" t="str">
        <f t="shared" si="926"/>
        <v>GUID-08EB45D3-DB83-4E76-A3A6-C40B5A98E4A7</v>
      </c>
      <c r="B3588" t="str">
        <f t="shared" si="927"/>
        <v>Tools tab (Turning)</v>
      </c>
      <c r="C3588" t="s">
        <v>67</v>
      </c>
      <c r="D3588" t="s">
        <v>990</v>
      </c>
      <c r="E3588" t="s">
        <v>2185</v>
      </c>
    </row>
    <row r="3589" spans="1:5" x14ac:dyDescent="0.25">
      <c r="A3589" t="str">
        <f t="shared" si="926"/>
        <v>GUID-08EB45D3-DB83-4E76-A3A6-C40B5A98E4A7</v>
      </c>
      <c r="B3589" t="str">
        <f t="shared" si="927"/>
        <v>Tools tab (Turning)</v>
      </c>
      <c r="C3589" t="s">
        <v>67</v>
      </c>
      <c r="D3589" t="s">
        <v>2186</v>
      </c>
      <c r="E3589" t="s">
        <v>2182</v>
      </c>
    </row>
    <row r="3590" spans="1:5" x14ac:dyDescent="0.25">
      <c r="A3590" t="str">
        <f t="shared" si="926"/>
        <v>GUID-08EB45D3-DB83-4E76-A3A6-C40B5A98E4A7</v>
      </c>
      <c r="B3590" t="str">
        <f t="shared" si="927"/>
        <v>Tools tab (Turning)</v>
      </c>
      <c r="C3590" t="s">
        <v>67</v>
      </c>
      <c r="D3590" t="s">
        <v>2150</v>
      </c>
      <c r="E3590" t="s">
        <v>2185</v>
      </c>
    </row>
    <row r="3591" spans="1:5" x14ac:dyDescent="0.25">
      <c r="A3591" t="str">
        <f t="shared" si="926"/>
        <v>GUID-08EB45D3-DB83-4E76-A3A6-C40B5A98E4A7</v>
      </c>
      <c r="B3591" t="str">
        <f t="shared" si="927"/>
        <v>Tools tab (Turning)</v>
      </c>
      <c r="C3591" t="s">
        <v>67</v>
      </c>
      <c r="E3591" t="s">
        <v>1954</v>
      </c>
    </row>
    <row r="3592" spans="1:5" x14ac:dyDescent="0.25">
      <c r="A3592" s="3" t="s">
        <v>2933</v>
      </c>
      <c r="B3592" t="s">
        <v>2934</v>
      </c>
    </row>
    <row r="3593" spans="1:5" x14ac:dyDescent="0.25">
      <c r="A3593" t="str">
        <f t="shared" ref="A3593:A3594" si="928">A3592</f>
        <v>GUID-39D1976A-22DC-4DF3-89D9-B58184DDD0DC</v>
      </c>
      <c r="B3593" t="str">
        <f t="shared" ref="B3593:B3594" si="929">B3592</f>
        <v>B-Axis Tool Orientation dialog</v>
      </c>
      <c r="C3593" t="s">
        <v>67</v>
      </c>
      <c r="D3593" t="s">
        <v>932</v>
      </c>
      <c r="E3593" t="s">
        <v>2184</v>
      </c>
    </row>
    <row r="3594" spans="1:5" x14ac:dyDescent="0.25">
      <c r="A3594" t="str">
        <f t="shared" si="928"/>
        <v>GUID-39D1976A-22DC-4DF3-89D9-B58184DDD0DC</v>
      </c>
      <c r="B3594" t="str">
        <f t="shared" si="929"/>
        <v>B-Axis Tool Orientation dialog</v>
      </c>
      <c r="C3594" t="s">
        <v>67</v>
      </c>
      <c r="D3594" t="s">
        <v>2932</v>
      </c>
      <c r="E3594" t="s">
        <v>2824</v>
      </c>
    </row>
    <row r="3595" spans="1:5" x14ac:dyDescent="0.25">
      <c r="A3595" s="3" t="s">
        <v>2935</v>
      </c>
      <c r="B3595" t="s">
        <v>2936</v>
      </c>
    </row>
    <row r="3596" spans="1:5" x14ac:dyDescent="0.25">
      <c r="A3596" t="str">
        <f>A3595</f>
        <v>GUID-49A5508D-2B8F-4605-B830-846E3219BFAB</v>
      </c>
      <c r="B3596" t="str">
        <f>B3595</f>
        <v>Tool Usage tab</v>
      </c>
      <c r="C3596" t="s">
        <v>67</v>
      </c>
      <c r="D3596" t="s">
        <v>2150</v>
      </c>
      <c r="E3596" t="s">
        <v>1954</v>
      </c>
    </row>
    <row r="3597" spans="1:5" x14ac:dyDescent="0.25">
      <c r="A3597" s="3" t="s">
        <v>2937</v>
      </c>
      <c r="B3597" t="s">
        <v>2192</v>
      </c>
    </row>
    <row r="3598" spans="1:5" x14ac:dyDescent="0.25">
      <c r="A3598" t="str">
        <f t="shared" ref="A3598:A3607" si="930">A3597</f>
        <v>GUID-82234B5C-301D-4990-8815-59CCC53A3FC6</v>
      </c>
      <c r="B3598" t="str">
        <f t="shared" ref="B3598:B3607" si="931">B3597</f>
        <v>Feed/Speed tab</v>
      </c>
      <c r="C3598" t="s">
        <v>67</v>
      </c>
      <c r="D3598" t="s">
        <v>1977</v>
      </c>
      <c r="E3598" t="s">
        <v>2938</v>
      </c>
    </row>
    <row r="3599" spans="1:5" x14ac:dyDescent="0.25">
      <c r="A3599" t="str">
        <f t="shared" si="930"/>
        <v>GUID-82234B5C-301D-4990-8815-59CCC53A3FC6</v>
      </c>
      <c r="B3599" t="str">
        <f t="shared" si="931"/>
        <v>Feed/Speed tab</v>
      </c>
      <c r="C3599" t="s">
        <v>67</v>
      </c>
      <c r="D3599" t="s">
        <v>2939</v>
      </c>
      <c r="E3599" t="s">
        <v>2940</v>
      </c>
    </row>
    <row r="3600" spans="1:5" x14ac:dyDescent="0.25">
      <c r="A3600" t="str">
        <f t="shared" si="930"/>
        <v>GUID-82234B5C-301D-4990-8815-59CCC53A3FC6</v>
      </c>
      <c r="B3600" t="str">
        <f t="shared" si="931"/>
        <v>Feed/Speed tab</v>
      </c>
      <c r="C3600" t="s">
        <v>67</v>
      </c>
      <c r="D3600" t="e">
        <f>- if your machine has explicit spindle speed ranges, you can Set this option.</f>
        <v>#NAME?</v>
      </c>
      <c r="E3600" t="s">
        <v>2189</v>
      </c>
    </row>
    <row r="3601" spans="1:5" x14ac:dyDescent="0.25">
      <c r="A3601" t="str">
        <f t="shared" si="930"/>
        <v>GUID-82234B5C-301D-4990-8815-59CCC53A3FC6</v>
      </c>
      <c r="B3601" t="str">
        <f t="shared" si="931"/>
        <v>Feed/Speed tab</v>
      </c>
      <c r="C3601" t="s">
        <v>67</v>
      </c>
      <c r="D3601" t="s">
        <v>2941</v>
      </c>
      <c r="E3601" t="s">
        <v>2786</v>
      </c>
    </row>
    <row r="3602" spans="1:5" x14ac:dyDescent="0.25">
      <c r="A3602" t="str">
        <f t="shared" si="930"/>
        <v>GUID-82234B5C-301D-4990-8815-59CCC53A3FC6</v>
      </c>
      <c r="B3602" t="str">
        <f t="shared" si="931"/>
        <v>Feed/Speed tab</v>
      </c>
      <c r="C3602" t="s">
        <v>67</v>
      </c>
      <c r="D3602" t="s">
        <v>2942</v>
      </c>
      <c r="E3602" t="s">
        <v>2943</v>
      </c>
    </row>
    <row r="3603" spans="1:5" x14ac:dyDescent="0.25">
      <c r="A3603" t="str">
        <f t="shared" si="930"/>
        <v>GUID-82234B5C-301D-4990-8815-59CCC53A3FC6</v>
      </c>
      <c r="B3603" t="str">
        <f t="shared" si="931"/>
        <v>Feed/Speed tab</v>
      </c>
      <c r="C3603" t="s">
        <v>67</v>
      </c>
      <c r="D3603" t="s">
        <v>2150</v>
      </c>
      <c r="E3603" t="s">
        <v>2938</v>
      </c>
    </row>
    <row r="3604" spans="1:5" x14ac:dyDescent="0.25">
      <c r="A3604" t="str">
        <f t="shared" si="930"/>
        <v>GUID-82234B5C-301D-4990-8815-59CCC53A3FC6</v>
      </c>
      <c r="B3604" t="str">
        <f t="shared" si="931"/>
        <v>Feed/Speed tab</v>
      </c>
      <c r="C3604" t="s">
        <v>67</v>
      </c>
      <c r="E3604" t="s">
        <v>2940</v>
      </c>
    </row>
    <row r="3605" spans="1:5" x14ac:dyDescent="0.25">
      <c r="A3605" t="str">
        <f t="shared" si="930"/>
        <v>GUID-82234B5C-301D-4990-8815-59CCC53A3FC6</v>
      </c>
      <c r="B3605" t="str">
        <f t="shared" si="931"/>
        <v>Feed/Speed tab</v>
      </c>
      <c r="C3605" t="s">
        <v>67</v>
      </c>
      <c r="E3605" t="s">
        <v>2189</v>
      </c>
    </row>
    <row r="3606" spans="1:5" x14ac:dyDescent="0.25">
      <c r="A3606" t="str">
        <f t="shared" si="930"/>
        <v>GUID-82234B5C-301D-4990-8815-59CCC53A3FC6</v>
      </c>
      <c r="B3606" t="str">
        <f t="shared" si="931"/>
        <v>Feed/Speed tab</v>
      </c>
      <c r="C3606" t="s">
        <v>67</v>
      </c>
      <c r="E3606" t="s">
        <v>2944</v>
      </c>
    </row>
    <row r="3607" spans="1:5" x14ac:dyDescent="0.25">
      <c r="A3607" t="str">
        <f t="shared" si="930"/>
        <v>GUID-82234B5C-301D-4990-8815-59CCC53A3FC6</v>
      </c>
      <c r="B3607" t="str">
        <f t="shared" si="931"/>
        <v>Feed/Speed tab</v>
      </c>
      <c r="C3607" t="s">
        <v>67</v>
      </c>
      <c r="E3607" t="s">
        <v>1954</v>
      </c>
    </row>
    <row r="3608" spans="1:5" x14ac:dyDescent="0.25">
      <c r="A3608" s="3" t="s">
        <v>2945</v>
      </c>
      <c r="B3608" t="s">
        <v>2946</v>
      </c>
    </row>
    <row r="3609" spans="1:5" x14ac:dyDescent="0.25">
      <c r="A3609" t="str">
        <f t="shared" ref="A3609:A3612" si="932">A3608</f>
        <v>GUID-E2182BD1-A23F-4A37-97F3-BCCC0301D402</v>
      </c>
      <c r="B3609" t="str">
        <f t="shared" ref="B3609:B3612" si="933">B3608</f>
        <v>Turn F/S tab</v>
      </c>
      <c r="C3609" t="s">
        <v>67</v>
      </c>
      <c r="D3609" t="e">
        <f>- if your machine has explicit spindle speed ranges, you can Set this option.</f>
        <v>#NAME?</v>
      </c>
      <c r="E3609" t="s">
        <v>2189</v>
      </c>
    </row>
    <row r="3610" spans="1:5" x14ac:dyDescent="0.25">
      <c r="A3610" t="str">
        <f t="shared" si="932"/>
        <v>GUID-E2182BD1-A23F-4A37-97F3-BCCC0301D402</v>
      </c>
      <c r="B3610" t="str">
        <f t="shared" si="933"/>
        <v>Turn F/S tab</v>
      </c>
      <c r="C3610" t="s">
        <v>67</v>
      </c>
      <c r="D3610" t="s">
        <v>2941</v>
      </c>
      <c r="E3610" t="s">
        <v>2786</v>
      </c>
    </row>
    <row r="3611" spans="1:5" x14ac:dyDescent="0.25">
      <c r="A3611" t="str">
        <f t="shared" si="932"/>
        <v>GUID-E2182BD1-A23F-4A37-97F3-BCCC0301D402</v>
      </c>
      <c r="B3611" t="str">
        <f t="shared" si="933"/>
        <v>Turn F/S tab</v>
      </c>
      <c r="C3611" t="s">
        <v>67</v>
      </c>
      <c r="D3611" t="s">
        <v>2942</v>
      </c>
      <c r="E3611" t="s">
        <v>2943</v>
      </c>
    </row>
    <row r="3612" spans="1:5" x14ac:dyDescent="0.25">
      <c r="A3612" t="str">
        <f t="shared" si="932"/>
        <v>GUID-E2182BD1-A23F-4A37-97F3-BCCC0301D402</v>
      </c>
      <c r="B3612" t="str">
        <f t="shared" si="933"/>
        <v>Turn F/S tab</v>
      </c>
      <c r="C3612" t="s">
        <v>67</v>
      </c>
      <c r="D3612" t="s">
        <v>2192</v>
      </c>
      <c r="E3612" t="s">
        <v>2193</v>
      </c>
    </row>
    <row r="3613" spans="1:5" x14ac:dyDescent="0.25">
      <c r="A3613" s="3" t="s">
        <v>2947</v>
      </c>
      <c r="B3613" t="s">
        <v>2948</v>
      </c>
    </row>
    <row r="3614" spans="1:5" x14ac:dyDescent="0.25">
      <c r="A3614" t="str">
        <f>A3613</f>
        <v>GUID-21A82E31-266D-4627-82A8-7A42FA3725FD</v>
      </c>
      <c r="B3614" t="str">
        <f>B3613</f>
        <v>Mill Speed tab</v>
      </c>
      <c r="C3614" t="s">
        <v>67</v>
      </c>
      <c r="D3614" t="s">
        <v>2192</v>
      </c>
      <c r="E3614" t="s">
        <v>2193</v>
      </c>
    </row>
    <row r="3615" spans="1:5" x14ac:dyDescent="0.25">
      <c r="A3615" s="3" t="s">
        <v>2190</v>
      </c>
      <c r="B3615" t="s">
        <v>2191</v>
      </c>
    </row>
    <row r="3616" spans="1:5" x14ac:dyDescent="0.25">
      <c r="A3616" t="str">
        <f t="shared" ref="A3616:A3617" si="934">A3615</f>
        <v>GUID-44EA575F-F8BF-40BA-A5BE-28C0866AA1B5</v>
      </c>
      <c r="B3616" t="str">
        <f t="shared" ref="B3616:B3617" si="935">B3615</f>
        <v>RPM Range</v>
      </c>
      <c r="C3616" t="s">
        <v>67</v>
      </c>
      <c r="D3616" t="s">
        <v>2188</v>
      </c>
      <c r="E3616" t="s">
        <v>2012</v>
      </c>
    </row>
    <row r="3617" spans="1:5" x14ac:dyDescent="0.25">
      <c r="A3617" t="str">
        <f t="shared" si="934"/>
        <v>GUID-44EA575F-F8BF-40BA-A5BE-28C0866AA1B5</v>
      </c>
      <c r="B3617" t="str">
        <f t="shared" si="935"/>
        <v>RPM Range</v>
      </c>
      <c r="C3617" t="s">
        <v>67</v>
      </c>
      <c r="D3617" t="s">
        <v>2192</v>
      </c>
      <c r="E3617" t="s">
        <v>2193</v>
      </c>
    </row>
    <row r="3618" spans="1:5" x14ac:dyDescent="0.25">
      <c r="A3618" s="3" t="s">
        <v>2949</v>
      </c>
      <c r="B3618" t="s">
        <v>2950</v>
      </c>
    </row>
    <row r="3619" spans="1:5" x14ac:dyDescent="0.25">
      <c r="A3619" t="str">
        <f>A3618</f>
        <v>GUID-6A0E8786-78E1-4376-B946-C77A1A09D3F2</v>
      </c>
      <c r="B3619" t="str">
        <f>B3618</f>
        <v>Start curve as feed move example</v>
      </c>
      <c r="C3619" t="s">
        <v>67</v>
      </c>
      <c r="D3619" t="s">
        <v>2192</v>
      </c>
      <c r="E3619" t="s">
        <v>2193</v>
      </c>
    </row>
    <row r="3620" spans="1:5" x14ac:dyDescent="0.25">
      <c r="A3620" s="3" t="s">
        <v>2951</v>
      </c>
      <c r="B3620" t="s">
        <v>2952</v>
      </c>
    </row>
    <row r="3621" spans="1:5" x14ac:dyDescent="0.25">
      <c r="A3621" t="str">
        <f t="shared" ref="A3621:A3626" si="936">A3620</f>
        <v>GUID-CC2AF8F3-644B-44B4-8CC4-48DA1E575D5D</v>
      </c>
      <c r="B3621" t="str">
        <f t="shared" ref="B3621:B3626" si="937">B3620</f>
        <v>B-Axis tab</v>
      </c>
      <c r="C3621" t="s">
        <v>67</v>
      </c>
      <c r="D3621" t="s">
        <v>2953</v>
      </c>
      <c r="E3621" t="s">
        <v>1954</v>
      </c>
    </row>
    <row r="3622" spans="1:5" x14ac:dyDescent="0.25">
      <c r="A3622" t="str">
        <f t="shared" si="936"/>
        <v>GUID-CC2AF8F3-644B-44B4-8CC4-48DA1E575D5D</v>
      </c>
      <c r="B3622" t="str">
        <f t="shared" si="937"/>
        <v>B-Axis tab</v>
      </c>
      <c r="C3622" t="s">
        <v>67</v>
      </c>
      <c r="D3622" t="s">
        <v>2954</v>
      </c>
      <c r="E3622" t="s">
        <v>2955</v>
      </c>
    </row>
    <row r="3623" spans="1:5" x14ac:dyDescent="0.25">
      <c r="A3623" t="str">
        <f t="shared" si="936"/>
        <v>GUID-CC2AF8F3-644B-44B4-8CC4-48DA1E575D5D</v>
      </c>
      <c r="B3623" t="str">
        <f t="shared" si="937"/>
        <v>B-Axis tab</v>
      </c>
      <c r="C3623" t="s">
        <v>67</v>
      </c>
      <c r="D3623" t="s">
        <v>932</v>
      </c>
      <c r="E3623" t="s">
        <v>2184</v>
      </c>
    </row>
    <row r="3624" spans="1:5" x14ac:dyDescent="0.25">
      <c r="A3624" t="str">
        <f t="shared" si="936"/>
        <v>GUID-CC2AF8F3-644B-44B4-8CC4-48DA1E575D5D</v>
      </c>
      <c r="B3624" t="str">
        <f t="shared" si="937"/>
        <v>B-Axis tab</v>
      </c>
      <c r="C3624" t="s">
        <v>67</v>
      </c>
      <c r="D3624" t="s">
        <v>932</v>
      </c>
      <c r="E3624" t="s">
        <v>2786</v>
      </c>
    </row>
    <row r="3625" spans="1:5" x14ac:dyDescent="0.25">
      <c r="A3625" t="str">
        <f t="shared" si="936"/>
        <v>GUID-CC2AF8F3-644B-44B4-8CC4-48DA1E575D5D</v>
      </c>
      <c r="B3625" t="str">
        <f t="shared" si="937"/>
        <v>B-Axis tab</v>
      </c>
      <c r="C3625" t="s">
        <v>67</v>
      </c>
      <c r="D3625" t="s">
        <v>2150</v>
      </c>
      <c r="E3625" t="s">
        <v>2956</v>
      </c>
    </row>
    <row r="3626" spans="1:5" x14ac:dyDescent="0.25">
      <c r="A3626" t="str">
        <f t="shared" si="936"/>
        <v>GUID-CC2AF8F3-644B-44B4-8CC4-48DA1E575D5D</v>
      </c>
      <c r="B3626" t="str">
        <f t="shared" si="937"/>
        <v>B-Axis tab</v>
      </c>
      <c r="C3626" t="s">
        <v>67</v>
      </c>
      <c r="E3626" t="s">
        <v>1954</v>
      </c>
    </row>
    <row r="3627" spans="1:5" x14ac:dyDescent="0.25">
      <c r="A3627" s="3" t="s">
        <v>2957</v>
      </c>
      <c r="B3627" t="s">
        <v>2958</v>
      </c>
    </row>
    <row r="3628" spans="1:5" x14ac:dyDescent="0.25">
      <c r="A3628" t="str">
        <f>A3627</f>
        <v>GUID-3E4577CD-D6A7-4DE0-803F-D4B06AE408E2</v>
      </c>
      <c r="B3628" t="str">
        <f>B3627</f>
        <v>B-axis simultaneous example</v>
      </c>
      <c r="C3628" t="s">
        <v>67</v>
      </c>
      <c r="D3628" t="s">
        <v>2952</v>
      </c>
      <c r="E3628" t="s">
        <v>2826</v>
      </c>
    </row>
    <row r="3629" spans="1:5" x14ac:dyDescent="0.25">
      <c r="A3629" s="3" t="s">
        <v>2959</v>
      </c>
      <c r="B3629" t="s">
        <v>2798</v>
      </c>
    </row>
    <row r="3630" spans="1:5" x14ac:dyDescent="0.25">
      <c r="A3630" t="str">
        <f t="shared" ref="A3630:A3642" si="938">A3629</f>
        <v>GUID-78631E74-B4BB-4907-90C7-6A90FC3D4913</v>
      </c>
      <c r="B3630" t="str">
        <f t="shared" ref="B3630:B3642" si="939">B3629</f>
        <v>Leads tab</v>
      </c>
      <c r="C3630" t="s">
        <v>67</v>
      </c>
      <c r="D3630" t="s">
        <v>2960</v>
      </c>
      <c r="E3630" t="s">
        <v>1954</v>
      </c>
    </row>
    <row r="3631" spans="1:5" x14ac:dyDescent="0.25">
      <c r="A3631" t="str">
        <f t="shared" si="938"/>
        <v>GUID-78631E74-B4BB-4907-90C7-6A90FC3D4913</v>
      </c>
      <c r="B3631" t="str">
        <f t="shared" si="939"/>
        <v>Leads tab</v>
      </c>
      <c r="C3631" t="s">
        <v>67</v>
      </c>
      <c r="D3631" t="e">
        <f>- Select this option to use an arc ramp-in Move and Enter t</f>
        <v>#NAME?</v>
      </c>
      <c r="E3631" t="s">
        <v>2961</v>
      </c>
    </row>
    <row r="3632" spans="1:5" x14ac:dyDescent="0.25">
      <c r="A3632" t="str">
        <f t="shared" si="938"/>
        <v>GUID-78631E74-B4BB-4907-90C7-6A90FC3D4913</v>
      </c>
      <c r="B3632" t="str">
        <f t="shared" si="939"/>
        <v>Leads tab</v>
      </c>
      <c r="C3632" t="s">
        <v>67</v>
      </c>
      <c r="D3632" t="e">
        <f>- Select this option to use a linear lead-in Move and Enter t</f>
        <v>#NAME?</v>
      </c>
      <c r="E3632" t="s">
        <v>2962</v>
      </c>
    </row>
    <row r="3633" spans="1:5" x14ac:dyDescent="0.25">
      <c r="A3633" t="str">
        <f t="shared" si="938"/>
        <v>GUID-78631E74-B4BB-4907-90C7-6A90FC3D4913</v>
      </c>
      <c r="B3633" t="str">
        <f t="shared" si="939"/>
        <v>Leads tab</v>
      </c>
      <c r="C3633" t="s">
        <v>67</v>
      </c>
      <c r="D3633" t="e">
        <f>- this attribute is available f</f>
        <v>#NAME?</v>
      </c>
      <c r="E3633" t="s">
        <v>2963</v>
      </c>
    </row>
    <row r="3634" spans="1:5" x14ac:dyDescent="0.25">
      <c r="A3634" t="str">
        <f t="shared" si="938"/>
        <v>GUID-78631E74-B4BB-4907-90C7-6A90FC3D4913</v>
      </c>
      <c r="B3634" t="str">
        <f t="shared" si="939"/>
        <v>Leads tab</v>
      </c>
      <c r="C3634" t="s">
        <v>67</v>
      </c>
      <c r="D3634" t="e">
        <f>- Enter the angle at which the tool enters the Stock for boundary moves. this attribute is available for the finish and semi-finish pass</f>
        <v>#NAME?</v>
      </c>
      <c r="E3634" t="s">
        <v>2964</v>
      </c>
    </row>
    <row r="3635" spans="1:5" x14ac:dyDescent="0.25">
      <c r="A3635" t="str">
        <f t="shared" si="938"/>
        <v>GUID-78631E74-B4BB-4907-90C7-6A90FC3D4913</v>
      </c>
      <c r="B3635" t="str">
        <f t="shared" si="939"/>
        <v>Leads tab</v>
      </c>
      <c r="C3635" t="s">
        <v>67</v>
      </c>
      <c r="D3635" t="e">
        <f>- Select this option to use a linear lead-out Move and Enter t</f>
        <v>#NAME?</v>
      </c>
      <c r="E3635" t="s">
        <v>2962</v>
      </c>
    </row>
    <row r="3636" spans="1:5" x14ac:dyDescent="0.25">
      <c r="A3636" t="str">
        <f t="shared" si="938"/>
        <v>GUID-78631E74-B4BB-4907-90C7-6A90FC3D4913</v>
      </c>
      <c r="B3636" t="str">
        <f t="shared" si="939"/>
        <v>Leads tab</v>
      </c>
      <c r="C3636" t="s">
        <v>67</v>
      </c>
      <c r="D3636" t="e">
        <f>- this attribute is available f</f>
        <v>#NAME?</v>
      </c>
      <c r="E3636" t="s">
        <v>2965</v>
      </c>
    </row>
    <row r="3637" spans="1:5" x14ac:dyDescent="0.25">
      <c r="A3637" t="str">
        <f t="shared" si="938"/>
        <v>GUID-78631E74-B4BB-4907-90C7-6A90FC3D4913</v>
      </c>
      <c r="B3637" t="str">
        <f t="shared" si="939"/>
        <v>Leads tab</v>
      </c>
      <c r="C3637" t="s">
        <v>67</v>
      </c>
      <c r="D3637" t="s">
        <v>2150</v>
      </c>
      <c r="E3637" t="s">
        <v>2961</v>
      </c>
    </row>
    <row r="3638" spans="1:5" x14ac:dyDescent="0.25">
      <c r="A3638" t="str">
        <f t="shared" si="938"/>
        <v>GUID-78631E74-B4BB-4907-90C7-6A90FC3D4913</v>
      </c>
      <c r="B3638" t="str">
        <f t="shared" si="939"/>
        <v>Leads tab</v>
      </c>
      <c r="C3638" t="s">
        <v>67</v>
      </c>
      <c r="E3638" t="s">
        <v>2962</v>
      </c>
    </row>
    <row r="3639" spans="1:5" x14ac:dyDescent="0.25">
      <c r="A3639" t="str">
        <f t="shared" si="938"/>
        <v>GUID-78631E74-B4BB-4907-90C7-6A90FC3D4913</v>
      </c>
      <c r="B3639" t="str">
        <f t="shared" si="939"/>
        <v>Leads tab</v>
      </c>
      <c r="C3639" t="s">
        <v>67</v>
      </c>
      <c r="E3639" t="s">
        <v>2963</v>
      </c>
    </row>
    <row r="3640" spans="1:5" x14ac:dyDescent="0.25">
      <c r="A3640" t="str">
        <f t="shared" si="938"/>
        <v>GUID-78631E74-B4BB-4907-90C7-6A90FC3D4913</v>
      </c>
      <c r="B3640" t="str">
        <f t="shared" si="939"/>
        <v>Leads tab</v>
      </c>
      <c r="C3640" t="s">
        <v>67</v>
      </c>
      <c r="E3640" t="s">
        <v>2964</v>
      </c>
    </row>
    <row r="3641" spans="1:5" x14ac:dyDescent="0.25">
      <c r="A3641" t="str">
        <f t="shared" si="938"/>
        <v>GUID-78631E74-B4BB-4907-90C7-6A90FC3D4913</v>
      </c>
      <c r="B3641" t="str">
        <f t="shared" si="939"/>
        <v>Leads tab</v>
      </c>
      <c r="C3641" t="s">
        <v>67</v>
      </c>
      <c r="E3641" t="s">
        <v>2965</v>
      </c>
    </row>
    <row r="3642" spans="1:5" x14ac:dyDescent="0.25">
      <c r="A3642" t="str">
        <f t="shared" si="938"/>
        <v>GUID-78631E74-B4BB-4907-90C7-6A90FC3D4913</v>
      </c>
      <c r="B3642" t="str">
        <f t="shared" si="939"/>
        <v>Leads tab</v>
      </c>
      <c r="C3642" t="s">
        <v>67</v>
      </c>
      <c r="E3642" t="s">
        <v>1954</v>
      </c>
    </row>
    <row r="3643" spans="1:5" x14ac:dyDescent="0.25">
      <c r="A3643" s="3" t="s">
        <v>2966</v>
      </c>
      <c r="B3643" t="s">
        <v>2967</v>
      </c>
    </row>
    <row r="3644" spans="1:5" x14ac:dyDescent="0.25">
      <c r="A3644" t="str">
        <f t="shared" ref="A3644:A3645" si="940">A3643</f>
        <v>GUID-CF0A6E4A-3C1A-4080-855C-5F3A645D16A8</v>
      </c>
      <c r="B3644" t="str">
        <f t="shared" ref="B3644:B3645" si="941">B3643</f>
        <v>Arc in/out example</v>
      </c>
      <c r="C3644" t="s">
        <v>67</v>
      </c>
      <c r="D3644" t="s">
        <v>2968</v>
      </c>
      <c r="E3644" t="s">
        <v>2184</v>
      </c>
    </row>
    <row r="3645" spans="1:5" x14ac:dyDescent="0.25">
      <c r="A3645" t="str">
        <f t="shared" si="940"/>
        <v>GUID-CF0A6E4A-3C1A-4080-855C-5F3A645D16A8</v>
      </c>
      <c r="B3645" t="str">
        <f t="shared" si="941"/>
        <v>Arc in/out example</v>
      </c>
      <c r="C3645" t="s">
        <v>67</v>
      </c>
      <c r="D3645" t="s">
        <v>2798</v>
      </c>
      <c r="E3645" t="s">
        <v>2827</v>
      </c>
    </row>
    <row r="3646" spans="1:5" x14ac:dyDescent="0.25">
      <c r="A3646" s="3" t="s">
        <v>2969</v>
      </c>
      <c r="B3646" t="s">
        <v>2970</v>
      </c>
    </row>
    <row r="3647" spans="1:5" x14ac:dyDescent="0.25">
      <c r="A3647" t="str">
        <f>A3646</f>
        <v>GUID-AE96806C-7D1D-4128-A326-A45BE725D752</v>
      </c>
      <c r="B3647" t="str">
        <f>B3646</f>
        <v>Linear in/out example</v>
      </c>
      <c r="C3647" t="s">
        <v>67</v>
      </c>
      <c r="D3647" t="s">
        <v>2798</v>
      </c>
      <c r="E3647" t="s">
        <v>2827</v>
      </c>
    </row>
    <row r="3648" spans="1:5" x14ac:dyDescent="0.25">
      <c r="A3648" s="3" t="s">
        <v>2971</v>
      </c>
      <c r="B3648" t="s">
        <v>2972</v>
      </c>
    </row>
    <row r="3649" spans="1:5" x14ac:dyDescent="0.25">
      <c r="A3649" t="str">
        <f t="shared" ref="A3649:A3650" si="942">A3648</f>
        <v>GUID-78ADF181-E20C-4684-BFDB-4B5C2F36F8E3</v>
      </c>
      <c r="B3649" t="str">
        <f t="shared" ref="B3649:B3650" si="943">B3648</f>
        <v>Engage angle</v>
      </c>
      <c r="C3649" t="s">
        <v>67</v>
      </c>
      <c r="D3649" t="s">
        <v>2798</v>
      </c>
      <c r="E3649" t="s">
        <v>2827</v>
      </c>
    </row>
    <row r="3650" spans="1:5" x14ac:dyDescent="0.25">
      <c r="A3650" t="str">
        <f t="shared" si="942"/>
        <v>GUID-78ADF181-E20C-4684-BFDB-4B5C2F36F8E3</v>
      </c>
      <c r="B3650" t="str">
        <f t="shared" si="943"/>
        <v>Engage angle</v>
      </c>
      <c r="C3650" t="s">
        <v>67</v>
      </c>
      <c r="D3650" t="s">
        <v>2904</v>
      </c>
      <c r="E3650" t="s">
        <v>2905</v>
      </c>
    </row>
    <row r="3651" spans="1:5" x14ac:dyDescent="0.25">
      <c r="A3651" s="3" t="s">
        <v>2973</v>
      </c>
      <c r="B3651" t="s">
        <v>2974</v>
      </c>
    </row>
    <row r="3652" spans="1:5" x14ac:dyDescent="0.25">
      <c r="A3652" t="str">
        <f t="shared" ref="A3652:A3653" si="944">A3651</f>
        <v>GUID-84C6D0A9-ABF5-4789-AD2D-7C918A42E792</v>
      </c>
      <c r="B3652" t="str">
        <f t="shared" ref="B3652:B3653" si="945">B3651</f>
        <v>Lead In Angle</v>
      </c>
      <c r="C3652" t="s">
        <v>67</v>
      </c>
      <c r="D3652" t="s">
        <v>2798</v>
      </c>
      <c r="E3652" t="s">
        <v>2827</v>
      </c>
    </row>
    <row r="3653" spans="1:5" x14ac:dyDescent="0.25">
      <c r="A3653" t="str">
        <f t="shared" si="944"/>
        <v>GUID-84C6D0A9-ABF5-4789-AD2D-7C918A42E792</v>
      </c>
      <c r="B3653" t="str">
        <f t="shared" si="945"/>
        <v>Lead In Angle</v>
      </c>
      <c r="C3653" t="s">
        <v>67</v>
      </c>
      <c r="D3653" t="s">
        <v>2904</v>
      </c>
      <c r="E3653" t="s">
        <v>2905</v>
      </c>
    </row>
    <row r="3654" spans="1:5" x14ac:dyDescent="0.25">
      <c r="A3654" s="3" t="s">
        <v>2975</v>
      </c>
      <c r="B3654" t="s">
        <v>2976</v>
      </c>
    </row>
    <row r="3655" spans="1:5" x14ac:dyDescent="0.25">
      <c r="A3655" t="str">
        <f t="shared" ref="A3655:A3656" si="946">A3654</f>
        <v>GUID-11A02A89-B98C-4C50-B5B9-D9EA68DEA85F</v>
      </c>
      <c r="B3655" t="str">
        <f t="shared" ref="B3655:B3656" si="947">B3654</f>
        <v>Withdraw angle</v>
      </c>
      <c r="C3655" t="s">
        <v>67</v>
      </c>
      <c r="D3655" t="s">
        <v>2798</v>
      </c>
      <c r="E3655" t="s">
        <v>2827</v>
      </c>
    </row>
    <row r="3656" spans="1:5" x14ac:dyDescent="0.25">
      <c r="A3656" t="str">
        <f t="shared" si="946"/>
        <v>GUID-11A02A89-B98C-4C50-B5B9-D9EA68DEA85F</v>
      </c>
      <c r="B3656" t="str">
        <f t="shared" si="947"/>
        <v>Withdraw angle</v>
      </c>
      <c r="C3656" t="s">
        <v>67</v>
      </c>
      <c r="D3656" t="s">
        <v>2787</v>
      </c>
      <c r="E3656" t="s">
        <v>2788</v>
      </c>
    </row>
    <row r="3657" spans="1:5" x14ac:dyDescent="0.25">
      <c r="A3657" s="3" t="s">
        <v>2975</v>
      </c>
      <c r="B3657" t="s">
        <v>2976</v>
      </c>
    </row>
    <row r="3658" spans="1:5" x14ac:dyDescent="0.25">
      <c r="A3658" t="str">
        <f t="shared" ref="A3658:A3659" si="948">A3657</f>
        <v>GUID-11A02A89-B98C-4C50-B5B9-D9EA68DEA85F</v>
      </c>
      <c r="B3658" t="str">
        <f t="shared" ref="B3658:B3659" si="949">B3657</f>
        <v>Withdraw angle</v>
      </c>
      <c r="C3658" t="s">
        <v>67</v>
      </c>
      <c r="D3658" t="s">
        <v>2798</v>
      </c>
      <c r="E3658" t="s">
        <v>2827</v>
      </c>
    </row>
    <row r="3659" spans="1:5" x14ac:dyDescent="0.25">
      <c r="A3659" t="str">
        <f t="shared" si="948"/>
        <v>GUID-11A02A89-B98C-4C50-B5B9-D9EA68DEA85F</v>
      </c>
      <c r="B3659" t="str">
        <f t="shared" si="949"/>
        <v>Withdraw angle</v>
      </c>
      <c r="C3659" t="s">
        <v>67</v>
      </c>
      <c r="D3659" t="s">
        <v>2787</v>
      </c>
      <c r="E3659" t="s">
        <v>2788</v>
      </c>
    </row>
    <row r="3660" spans="1:5" x14ac:dyDescent="0.25">
      <c r="A3660" s="3" t="s">
        <v>2977</v>
      </c>
      <c r="B3660" t="s">
        <v>2785</v>
      </c>
    </row>
    <row r="3661" spans="1:5" x14ac:dyDescent="0.25">
      <c r="A3661" t="str">
        <f t="shared" ref="A3661:A3701" si="950">A3660</f>
        <v>GUID-ABC570CA-422D-46D0-86B6-B9514EF6CE6C</v>
      </c>
      <c r="B3661" t="str">
        <f t="shared" ref="B3661:B3701" si="951">B3660</f>
        <v>Turning tab</v>
      </c>
      <c r="C3661" t="s">
        <v>67</v>
      </c>
      <c r="D3661" t="s">
        <v>2978</v>
      </c>
      <c r="E3661" t="s">
        <v>1954</v>
      </c>
    </row>
    <row r="3662" spans="1:5" x14ac:dyDescent="0.25">
      <c r="A3662" t="str">
        <f t="shared" si="950"/>
        <v>GUID-ABC570CA-422D-46D0-86B6-B9514EF6CE6C</v>
      </c>
      <c r="B3662" t="str">
        <f t="shared" si="951"/>
        <v>Turning tab</v>
      </c>
      <c r="C3662" t="s">
        <v>67</v>
      </c>
      <c r="E3662" t="s">
        <v>2979</v>
      </c>
    </row>
    <row r="3663" spans="1:5" x14ac:dyDescent="0.25">
      <c r="A3663" t="str">
        <f t="shared" si="950"/>
        <v>GUID-ABC570CA-422D-46D0-86B6-B9514EF6CE6C</v>
      </c>
      <c r="B3663" t="str">
        <f t="shared" si="951"/>
        <v>Turning tab</v>
      </c>
      <c r="C3663" t="s">
        <v>67</v>
      </c>
      <c r="E3663" t="s">
        <v>2980</v>
      </c>
    </row>
    <row r="3664" spans="1:5" x14ac:dyDescent="0.25">
      <c r="A3664" t="str">
        <f t="shared" si="950"/>
        <v>GUID-ABC570CA-422D-46D0-86B6-B9514EF6CE6C</v>
      </c>
      <c r="B3664" t="str">
        <f t="shared" si="951"/>
        <v>Turning tab</v>
      </c>
      <c r="C3664" t="s">
        <v>67</v>
      </c>
      <c r="E3664" t="s">
        <v>2981</v>
      </c>
    </row>
    <row r="3665" spans="1:5" x14ac:dyDescent="0.25">
      <c r="A3665" t="str">
        <f t="shared" si="950"/>
        <v>GUID-ABC570CA-422D-46D0-86B6-B9514EF6CE6C</v>
      </c>
      <c r="B3665" t="str">
        <f t="shared" si="951"/>
        <v>Turning tab</v>
      </c>
      <c r="C3665" t="s">
        <v>67</v>
      </c>
      <c r="E3665" t="s">
        <v>2982</v>
      </c>
    </row>
    <row r="3666" spans="1:5" x14ac:dyDescent="0.25">
      <c r="A3666" t="str">
        <f t="shared" si="950"/>
        <v>GUID-ABC570CA-422D-46D0-86B6-B9514EF6CE6C</v>
      </c>
      <c r="B3666" t="str">
        <f t="shared" si="951"/>
        <v>Turning tab</v>
      </c>
      <c r="C3666" t="s">
        <v>67</v>
      </c>
      <c r="E3666" t="s">
        <v>2983</v>
      </c>
    </row>
    <row r="3667" spans="1:5" x14ac:dyDescent="0.25">
      <c r="A3667" t="str">
        <f t="shared" si="950"/>
        <v>GUID-ABC570CA-422D-46D0-86B6-B9514EF6CE6C</v>
      </c>
      <c r="B3667" t="str">
        <f t="shared" si="951"/>
        <v>Turning tab</v>
      </c>
      <c r="C3667" t="s">
        <v>67</v>
      </c>
      <c r="D3667" t="s">
        <v>2984</v>
      </c>
      <c r="E3667" t="s">
        <v>2869</v>
      </c>
    </row>
    <row r="3668" spans="1:5" x14ac:dyDescent="0.25">
      <c r="A3668" t="str">
        <f t="shared" si="950"/>
        <v>GUID-ABC570CA-422D-46D0-86B6-B9514EF6CE6C</v>
      </c>
      <c r="B3668" t="str">
        <f t="shared" si="951"/>
        <v>Turning tab</v>
      </c>
      <c r="C3668" t="s">
        <v>67</v>
      </c>
      <c r="D3668" t="s">
        <v>2984</v>
      </c>
      <c r="E3668" t="s">
        <v>2869</v>
      </c>
    </row>
    <row r="3669" spans="1:5" x14ac:dyDescent="0.25">
      <c r="A3669" t="str">
        <f t="shared" si="950"/>
        <v>GUID-ABC570CA-422D-46D0-86B6-B9514EF6CE6C</v>
      </c>
      <c r="B3669" t="str">
        <f t="shared" si="951"/>
        <v>Turning tab</v>
      </c>
      <c r="C3669" t="s">
        <v>67</v>
      </c>
      <c r="D3669" t="s">
        <v>2985</v>
      </c>
      <c r="E3669" t="s">
        <v>2184</v>
      </c>
    </row>
    <row r="3670" spans="1:5" x14ac:dyDescent="0.25">
      <c r="A3670" t="str">
        <f t="shared" si="950"/>
        <v>GUID-ABC570CA-422D-46D0-86B6-B9514EF6CE6C</v>
      </c>
      <c r="B3670" t="str">
        <f t="shared" si="951"/>
        <v>Turning tab</v>
      </c>
      <c r="C3670" t="s">
        <v>67</v>
      </c>
      <c r="E3670" t="s">
        <v>2986</v>
      </c>
    </row>
    <row r="3671" spans="1:5" x14ac:dyDescent="0.25">
      <c r="A3671" t="str">
        <f t="shared" si="950"/>
        <v>GUID-ABC570CA-422D-46D0-86B6-B9514EF6CE6C</v>
      </c>
      <c r="B3671" t="str">
        <f t="shared" si="951"/>
        <v>Turning tab</v>
      </c>
      <c r="C3671" t="s">
        <v>67</v>
      </c>
      <c r="E3671" t="s">
        <v>2987</v>
      </c>
    </row>
    <row r="3672" spans="1:5" x14ac:dyDescent="0.25">
      <c r="A3672" t="str">
        <f t="shared" si="950"/>
        <v>GUID-ABC570CA-422D-46D0-86B6-B9514EF6CE6C</v>
      </c>
      <c r="B3672" t="str">
        <f t="shared" si="951"/>
        <v>Turning tab</v>
      </c>
      <c r="C3672" t="s">
        <v>67</v>
      </c>
      <c r="D3672" t="e">
        <f>- Set the point that the tool-tip center rapids to at the end of the operation.</f>
        <v>#NAME?</v>
      </c>
      <c r="E3672" t="s">
        <v>2988</v>
      </c>
    </row>
    <row r="3673" spans="1:5" x14ac:dyDescent="0.25">
      <c r="A3673" t="str">
        <f t="shared" si="950"/>
        <v>GUID-ABC570CA-422D-46D0-86B6-B9514EF6CE6C</v>
      </c>
      <c r="B3673" t="str">
        <f t="shared" si="951"/>
        <v>Turning tab</v>
      </c>
      <c r="C3673" t="s">
        <v>67</v>
      </c>
      <c r="D3673" t="e">
        <f>- Enter the angle at which the tool enters the Stock for boundary moves. this attribute is available for the rough pass</f>
        <v>#NAME?</v>
      </c>
      <c r="E3673" t="s">
        <v>2963</v>
      </c>
    </row>
    <row r="3674" spans="1:5" x14ac:dyDescent="0.25">
      <c r="A3674" t="str">
        <f t="shared" si="950"/>
        <v>GUID-ABC570CA-422D-46D0-86B6-B9514EF6CE6C</v>
      </c>
      <c r="B3674" t="str">
        <f t="shared" si="951"/>
        <v>Turning tab</v>
      </c>
      <c r="C3674" t="s">
        <v>67</v>
      </c>
      <c r="D3674" t="s">
        <v>2475</v>
      </c>
      <c r="E3674" t="s">
        <v>2827</v>
      </c>
    </row>
    <row r="3675" spans="1:5" x14ac:dyDescent="0.25">
      <c r="A3675" t="str">
        <f t="shared" si="950"/>
        <v>GUID-ABC570CA-422D-46D0-86B6-B9514EF6CE6C</v>
      </c>
      <c r="B3675" t="str">
        <f t="shared" si="951"/>
        <v>Turning tab</v>
      </c>
      <c r="C3675" t="s">
        <v>67</v>
      </c>
      <c r="D3675" t="s">
        <v>2989</v>
      </c>
      <c r="E3675" t="s">
        <v>2184</v>
      </c>
    </row>
    <row r="3676" spans="1:5" x14ac:dyDescent="0.25">
      <c r="A3676" t="str">
        <f t="shared" si="950"/>
        <v>GUID-ABC570CA-422D-46D0-86B6-B9514EF6CE6C</v>
      </c>
      <c r="B3676" t="str">
        <f t="shared" si="951"/>
        <v>Turning tab</v>
      </c>
      <c r="C3676" t="s">
        <v>67</v>
      </c>
      <c r="D3676" t="s">
        <v>2475</v>
      </c>
      <c r="E3676" t="s">
        <v>2827</v>
      </c>
    </row>
    <row r="3677" spans="1:5" x14ac:dyDescent="0.25">
      <c r="A3677" t="str">
        <f t="shared" si="950"/>
        <v>GUID-ABC570CA-422D-46D0-86B6-B9514EF6CE6C</v>
      </c>
      <c r="B3677" t="str">
        <f t="shared" si="951"/>
        <v>Turning tab</v>
      </c>
      <c r="C3677" t="s">
        <v>67</v>
      </c>
      <c r="D3677" t="s">
        <v>2475</v>
      </c>
      <c r="E3677" t="s">
        <v>2827</v>
      </c>
    </row>
    <row r="3678" spans="1:5" x14ac:dyDescent="0.25">
      <c r="A3678" t="str">
        <f t="shared" si="950"/>
        <v>GUID-ABC570CA-422D-46D0-86B6-B9514EF6CE6C</v>
      </c>
      <c r="B3678" t="str">
        <f t="shared" si="951"/>
        <v>Turning tab</v>
      </c>
      <c r="C3678" t="s">
        <v>67</v>
      </c>
      <c r="D3678" t="s">
        <v>2475</v>
      </c>
      <c r="E3678" t="s">
        <v>2827</v>
      </c>
    </row>
    <row r="3679" spans="1:5" x14ac:dyDescent="0.25">
      <c r="A3679" t="str">
        <f t="shared" si="950"/>
        <v>GUID-ABC570CA-422D-46D0-86B6-B9514EF6CE6C</v>
      </c>
      <c r="B3679" t="str">
        <f t="shared" si="951"/>
        <v>Turning tab</v>
      </c>
      <c r="C3679" t="s">
        <v>67</v>
      </c>
      <c r="E3679" t="s">
        <v>2232</v>
      </c>
    </row>
    <row r="3680" spans="1:5" x14ac:dyDescent="0.25">
      <c r="A3680" t="str">
        <f t="shared" si="950"/>
        <v>GUID-ABC570CA-422D-46D0-86B6-B9514EF6CE6C</v>
      </c>
      <c r="B3680" t="str">
        <f t="shared" si="951"/>
        <v>Turning tab</v>
      </c>
      <c r="C3680" t="s">
        <v>67</v>
      </c>
      <c r="D3680" t="s">
        <v>2990</v>
      </c>
      <c r="E3680" t="s">
        <v>2991</v>
      </c>
    </row>
    <row r="3681" spans="1:5" x14ac:dyDescent="0.25">
      <c r="A3681" t="str">
        <f t="shared" si="950"/>
        <v>GUID-ABC570CA-422D-46D0-86B6-B9514EF6CE6C</v>
      </c>
      <c r="B3681" t="str">
        <f t="shared" si="951"/>
        <v>Turning tab</v>
      </c>
      <c r="C3681" t="s">
        <v>67</v>
      </c>
      <c r="D3681" t="s">
        <v>2992</v>
      </c>
      <c r="E3681" t="s">
        <v>2991</v>
      </c>
    </row>
    <row r="3682" spans="1:5" x14ac:dyDescent="0.25">
      <c r="A3682" t="str">
        <f t="shared" si="950"/>
        <v>GUID-ABC570CA-422D-46D0-86B6-B9514EF6CE6C</v>
      </c>
      <c r="B3682" t="str">
        <f t="shared" si="951"/>
        <v>Turning tab</v>
      </c>
      <c r="C3682" t="s">
        <v>67</v>
      </c>
      <c r="E3682" t="s">
        <v>2993</v>
      </c>
    </row>
    <row r="3683" spans="1:5" x14ac:dyDescent="0.25">
      <c r="A3683" t="str">
        <f t="shared" si="950"/>
        <v>GUID-ABC570CA-422D-46D0-86B6-B9514EF6CE6C</v>
      </c>
      <c r="B3683" t="str">
        <f t="shared" si="951"/>
        <v>Turning tab</v>
      </c>
      <c r="C3683" t="s">
        <v>67</v>
      </c>
      <c r="D3683" t="e">
        <f>- Set the point that the tool-tip center rapids to at the start of the operation.</f>
        <v>#NAME?</v>
      </c>
      <c r="E3683" t="s">
        <v>2988</v>
      </c>
    </row>
    <row r="3684" spans="1:5" x14ac:dyDescent="0.25">
      <c r="A3684" t="str">
        <f t="shared" si="950"/>
        <v>GUID-ABC570CA-422D-46D0-86B6-B9514EF6CE6C</v>
      </c>
      <c r="B3684" t="str">
        <f t="shared" si="951"/>
        <v>Turning tab</v>
      </c>
      <c r="C3684" t="s">
        <v>67</v>
      </c>
      <c r="D3684" t="s">
        <v>2994</v>
      </c>
      <c r="E3684" t="s">
        <v>1348</v>
      </c>
    </row>
    <row r="3685" spans="1:5" x14ac:dyDescent="0.25">
      <c r="A3685" t="str">
        <f t="shared" si="950"/>
        <v>GUID-ABC570CA-422D-46D0-86B6-B9514EF6CE6C</v>
      </c>
      <c r="B3685" t="str">
        <f t="shared" si="951"/>
        <v>Turning tab</v>
      </c>
      <c r="C3685" t="s">
        <v>67</v>
      </c>
      <c r="D3685" t="e">
        <f>- Enter an offset distance from the feature boundary to machine to Instead of machining to the Stock boundary. this option is available only for roughing operations</f>
        <v>#NAME?</v>
      </c>
      <c r="E3685" t="s">
        <v>2884</v>
      </c>
    </row>
    <row r="3686" spans="1:5" x14ac:dyDescent="0.25">
      <c r="A3686" t="str">
        <f t="shared" si="950"/>
        <v>GUID-ABC570CA-422D-46D0-86B6-B9514EF6CE6C</v>
      </c>
      <c r="B3686" t="str">
        <f t="shared" si="951"/>
        <v>Turning tab</v>
      </c>
      <c r="C3686" t="s">
        <v>67</v>
      </c>
      <c r="D3686" t="s">
        <v>2995</v>
      </c>
      <c r="E3686" t="s">
        <v>2869</v>
      </c>
    </row>
    <row r="3687" spans="1:5" x14ac:dyDescent="0.25">
      <c r="A3687" t="str">
        <f t="shared" si="950"/>
        <v>GUID-ABC570CA-422D-46D0-86B6-B9514EF6CE6C</v>
      </c>
      <c r="B3687" t="str">
        <f t="shared" si="951"/>
        <v>Turning tab</v>
      </c>
      <c r="C3687" t="s">
        <v>67</v>
      </c>
      <c r="D3687" t="s">
        <v>993</v>
      </c>
      <c r="E3687" t="s">
        <v>2996</v>
      </c>
    </row>
    <row r="3688" spans="1:5" x14ac:dyDescent="0.25">
      <c r="A3688" t="str">
        <f t="shared" si="950"/>
        <v>GUID-ABC570CA-422D-46D0-86B6-B9514EF6CE6C</v>
      </c>
      <c r="B3688" t="str">
        <f t="shared" si="951"/>
        <v>Turning tab</v>
      </c>
      <c r="C3688" t="s">
        <v>67</v>
      </c>
      <c r="D3688" t="s">
        <v>2150</v>
      </c>
      <c r="E3688" t="s">
        <v>2979</v>
      </c>
    </row>
    <row r="3689" spans="1:5" x14ac:dyDescent="0.25">
      <c r="A3689" t="str">
        <f t="shared" si="950"/>
        <v>GUID-ABC570CA-422D-46D0-86B6-B9514EF6CE6C</v>
      </c>
      <c r="B3689" t="str">
        <f t="shared" si="951"/>
        <v>Turning tab</v>
      </c>
      <c r="C3689" t="s">
        <v>67</v>
      </c>
      <c r="E3689" t="s">
        <v>2884</v>
      </c>
    </row>
    <row r="3690" spans="1:5" x14ac:dyDescent="0.25">
      <c r="A3690" t="str">
        <f t="shared" si="950"/>
        <v>GUID-ABC570CA-422D-46D0-86B6-B9514EF6CE6C</v>
      </c>
      <c r="B3690" t="str">
        <f t="shared" si="951"/>
        <v>Turning tab</v>
      </c>
      <c r="C3690" t="s">
        <v>67</v>
      </c>
      <c r="E3690" t="s">
        <v>2980</v>
      </c>
    </row>
    <row r="3691" spans="1:5" x14ac:dyDescent="0.25">
      <c r="A3691" t="str">
        <f t="shared" si="950"/>
        <v>GUID-ABC570CA-422D-46D0-86B6-B9514EF6CE6C</v>
      </c>
      <c r="B3691" t="str">
        <f t="shared" si="951"/>
        <v>Turning tab</v>
      </c>
      <c r="C3691" t="s">
        <v>67</v>
      </c>
      <c r="E3691" t="s">
        <v>2982</v>
      </c>
    </row>
    <row r="3692" spans="1:5" x14ac:dyDescent="0.25">
      <c r="A3692" t="str">
        <f t="shared" si="950"/>
        <v>GUID-ABC570CA-422D-46D0-86B6-B9514EF6CE6C</v>
      </c>
      <c r="B3692" t="str">
        <f t="shared" si="951"/>
        <v>Turning tab</v>
      </c>
      <c r="C3692" t="s">
        <v>67</v>
      </c>
      <c r="E3692" t="s">
        <v>2981</v>
      </c>
    </row>
    <row r="3693" spans="1:5" x14ac:dyDescent="0.25">
      <c r="A3693" t="str">
        <f t="shared" si="950"/>
        <v>GUID-ABC570CA-422D-46D0-86B6-B9514EF6CE6C</v>
      </c>
      <c r="B3693" t="str">
        <f t="shared" si="951"/>
        <v>Turning tab</v>
      </c>
      <c r="C3693" t="s">
        <v>67</v>
      </c>
      <c r="E3693" t="s">
        <v>2983</v>
      </c>
    </row>
    <row r="3694" spans="1:5" x14ac:dyDescent="0.25">
      <c r="A3694" t="str">
        <f t="shared" si="950"/>
        <v>GUID-ABC570CA-422D-46D0-86B6-B9514EF6CE6C</v>
      </c>
      <c r="B3694" t="str">
        <f t="shared" si="951"/>
        <v>Turning tab</v>
      </c>
      <c r="C3694" t="s">
        <v>67</v>
      </c>
      <c r="E3694" t="s">
        <v>2986</v>
      </c>
    </row>
    <row r="3695" spans="1:5" x14ac:dyDescent="0.25">
      <c r="A3695" t="str">
        <f t="shared" si="950"/>
        <v>GUID-ABC570CA-422D-46D0-86B6-B9514EF6CE6C</v>
      </c>
      <c r="B3695" t="str">
        <f t="shared" si="951"/>
        <v>Turning tab</v>
      </c>
      <c r="C3695" t="s">
        <v>67</v>
      </c>
      <c r="E3695" t="s">
        <v>2987</v>
      </c>
    </row>
    <row r="3696" spans="1:5" x14ac:dyDescent="0.25">
      <c r="A3696" t="str">
        <f t="shared" si="950"/>
        <v>GUID-ABC570CA-422D-46D0-86B6-B9514EF6CE6C</v>
      </c>
      <c r="B3696" t="str">
        <f t="shared" si="951"/>
        <v>Turning tab</v>
      </c>
      <c r="C3696" t="s">
        <v>67</v>
      </c>
      <c r="E3696" t="s">
        <v>2988</v>
      </c>
    </row>
    <row r="3697" spans="1:5" x14ac:dyDescent="0.25">
      <c r="A3697" t="str">
        <f t="shared" si="950"/>
        <v>GUID-ABC570CA-422D-46D0-86B6-B9514EF6CE6C</v>
      </c>
      <c r="B3697" t="str">
        <f t="shared" si="951"/>
        <v>Turning tab</v>
      </c>
      <c r="C3697" t="s">
        <v>67</v>
      </c>
      <c r="E3697" t="s">
        <v>2232</v>
      </c>
    </row>
    <row r="3698" spans="1:5" x14ac:dyDescent="0.25">
      <c r="A3698" t="str">
        <f t="shared" si="950"/>
        <v>GUID-ABC570CA-422D-46D0-86B6-B9514EF6CE6C</v>
      </c>
      <c r="B3698" t="str">
        <f t="shared" si="951"/>
        <v>Turning tab</v>
      </c>
      <c r="C3698" t="s">
        <v>67</v>
      </c>
      <c r="E3698" t="s">
        <v>2996</v>
      </c>
    </row>
    <row r="3699" spans="1:5" x14ac:dyDescent="0.25">
      <c r="A3699" t="str">
        <f t="shared" si="950"/>
        <v>GUID-ABC570CA-422D-46D0-86B6-B9514EF6CE6C</v>
      </c>
      <c r="B3699" t="str">
        <f t="shared" si="951"/>
        <v>Turning tab</v>
      </c>
      <c r="C3699" t="s">
        <v>67</v>
      </c>
      <c r="E3699" t="s">
        <v>2991</v>
      </c>
    </row>
    <row r="3700" spans="1:5" x14ac:dyDescent="0.25">
      <c r="A3700" t="str">
        <f t="shared" si="950"/>
        <v>GUID-ABC570CA-422D-46D0-86B6-B9514EF6CE6C</v>
      </c>
      <c r="B3700" t="str">
        <f t="shared" si="951"/>
        <v>Turning tab</v>
      </c>
      <c r="C3700" t="s">
        <v>67</v>
      </c>
      <c r="E3700" t="s">
        <v>2993</v>
      </c>
    </row>
    <row r="3701" spans="1:5" x14ac:dyDescent="0.25">
      <c r="A3701" t="str">
        <f t="shared" si="950"/>
        <v>GUID-ABC570CA-422D-46D0-86B6-B9514EF6CE6C</v>
      </c>
      <c r="B3701" t="str">
        <f t="shared" si="951"/>
        <v>Turning tab</v>
      </c>
      <c r="C3701" t="s">
        <v>67</v>
      </c>
      <c r="E3701" t="s">
        <v>1954</v>
      </c>
    </row>
    <row r="3702" spans="1:5" x14ac:dyDescent="0.25">
      <c r="A3702" s="3" t="s">
        <v>2997</v>
      </c>
      <c r="B3702" t="s">
        <v>2998</v>
      </c>
    </row>
    <row r="3703" spans="1:5" x14ac:dyDescent="0.25">
      <c r="A3703" t="str">
        <f t="shared" ref="A3703:A3705" si="952">A3702</f>
        <v>GUID-9C7DCC50-D45A-40E9-A48C-A4557110FE64</v>
      </c>
      <c r="B3703" t="str">
        <f t="shared" ref="B3703:B3705" si="953">B3702</f>
        <v>Auto round</v>
      </c>
      <c r="C3703" t="s">
        <v>67</v>
      </c>
      <c r="D3703" t="s">
        <v>2785</v>
      </c>
      <c r="E3703" t="s">
        <v>2786</v>
      </c>
    </row>
    <row r="3704" spans="1:5" x14ac:dyDescent="0.25">
      <c r="A3704" t="str">
        <f t="shared" si="952"/>
        <v>GUID-9C7DCC50-D45A-40E9-A48C-A4557110FE64</v>
      </c>
      <c r="B3704" t="str">
        <f t="shared" si="953"/>
        <v>Auto round</v>
      </c>
      <c r="C3704" t="s">
        <v>67</v>
      </c>
      <c r="D3704" t="s">
        <v>2787</v>
      </c>
      <c r="E3704" t="s">
        <v>2788</v>
      </c>
    </row>
    <row r="3705" spans="1:5" x14ac:dyDescent="0.25">
      <c r="A3705" t="str">
        <f t="shared" si="952"/>
        <v>GUID-9C7DCC50-D45A-40E9-A48C-A4557110FE64</v>
      </c>
      <c r="B3705" t="str">
        <f t="shared" si="953"/>
        <v>Auto round</v>
      </c>
      <c r="C3705" t="s">
        <v>67</v>
      </c>
      <c r="D3705" t="s">
        <v>2904</v>
      </c>
      <c r="E3705" t="s">
        <v>2905</v>
      </c>
    </row>
    <row r="3706" spans="1:5" x14ac:dyDescent="0.25">
      <c r="A3706" s="3" t="s">
        <v>2999</v>
      </c>
      <c r="B3706" t="s">
        <v>3000</v>
      </c>
    </row>
    <row r="3707" spans="1:5" x14ac:dyDescent="0.25">
      <c r="A3707" t="str">
        <f t="shared" ref="A3707:A3708" si="954">A3706</f>
        <v>GUID-0704661F-8FEA-4D2C-89AF-7039962E0F42</v>
      </c>
      <c r="B3707" t="str">
        <f t="shared" ref="B3707:B3708" si="955">B3706</f>
        <v>Total stock (Turning)</v>
      </c>
      <c r="C3707" t="s">
        <v>67</v>
      </c>
      <c r="D3707" t="s">
        <v>2995</v>
      </c>
      <c r="E3707" t="s">
        <v>2869</v>
      </c>
    </row>
    <row r="3708" spans="1:5" x14ac:dyDescent="0.25">
      <c r="A3708" t="str">
        <f t="shared" si="954"/>
        <v>GUID-0704661F-8FEA-4D2C-89AF-7039962E0F42</v>
      </c>
      <c r="B3708" t="str">
        <f t="shared" si="955"/>
        <v>Total stock (Turning)</v>
      </c>
      <c r="C3708" t="s">
        <v>67</v>
      </c>
      <c r="D3708" t="s">
        <v>2785</v>
      </c>
      <c r="E3708" t="s">
        <v>2786</v>
      </c>
    </row>
    <row r="3709" spans="1:5" x14ac:dyDescent="0.25">
      <c r="A3709" s="3" t="s">
        <v>3001</v>
      </c>
      <c r="B3709" t="s">
        <v>3002</v>
      </c>
    </row>
    <row r="3710" spans="1:5" x14ac:dyDescent="0.25">
      <c r="A3710" t="str">
        <f>A3709</f>
        <v>GUID-729A75A0-A2A5-4C5E-A04B-4F275DF4705C</v>
      </c>
      <c r="B3710" t="str">
        <f>B3709</f>
        <v>Boundary (face side)</v>
      </c>
      <c r="C3710" t="s">
        <v>67</v>
      </c>
      <c r="D3710" t="s">
        <v>2785</v>
      </c>
      <c r="E3710" t="s">
        <v>2786</v>
      </c>
    </row>
    <row r="3711" spans="1:5" x14ac:dyDescent="0.25">
      <c r="A3711" s="3" t="s">
        <v>3003</v>
      </c>
      <c r="B3711" t="s">
        <v>3004</v>
      </c>
    </row>
    <row r="3712" spans="1:5" x14ac:dyDescent="0.25">
      <c r="A3712" t="str">
        <f>A3711</f>
        <v>GUID-4CD607DD-9CBE-4464-AF8D-ED5BFAACDD87</v>
      </c>
      <c r="B3712" t="str">
        <f>B3711</f>
        <v>Boundary (max radius)</v>
      </c>
      <c r="C3712" t="s">
        <v>67</v>
      </c>
      <c r="D3712" t="s">
        <v>2785</v>
      </c>
      <c r="E3712" t="s">
        <v>2786</v>
      </c>
    </row>
    <row r="3713" spans="1:5" x14ac:dyDescent="0.25">
      <c r="A3713" s="3" t="s">
        <v>3005</v>
      </c>
      <c r="B3713" t="s">
        <v>3006</v>
      </c>
    </row>
    <row r="3714" spans="1:5" x14ac:dyDescent="0.25">
      <c r="A3714" t="str">
        <f>A3713</f>
        <v>GUID-5C4138D1-AF31-44B6-B4FC-17C7B484CF21</v>
      </c>
      <c r="B3714" t="str">
        <f>B3713</f>
        <v>Boundary (min radius)</v>
      </c>
      <c r="C3714" t="s">
        <v>67</v>
      </c>
      <c r="D3714" t="s">
        <v>2785</v>
      </c>
      <c r="E3714" t="s">
        <v>2786</v>
      </c>
    </row>
    <row r="3715" spans="1:5" x14ac:dyDescent="0.25">
      <c r="A3715" s="3" t="s">
        <v>3007</v>
      </c>
      <c r="B3715" t="s">
        <v>3008</v>
      </c>
    </row>
    <row r="3716" spans="1:5" x14ac:dyDescent="0.25">
      <c r="A3716" t="str">
        <f>A3715</f>
        <v>GUID-BF72CBED-E950-4A7F-9B6D-119F987F97C2</v>
      </c>
      <c r="B3716" t="str">
        <f>B3715</f>
        <v>Boundary (spindle side)</v>
      </c>
      <c r="C3716" t="s">
        <v>67</v>
      </c>
      <c r="D3716" t="s">
        <v>2785</v>
      </c>
      <c r="E3716" t="s">
        <v>2786</v>
      </c>
    </row>
    <row r="3717" spans="1:5" x14ac:dyDescent="0.25">
      <c r="A3717" s="3" t="s">
        <v>3009</v>
      </c>
      <c r="B3717" t="s">
        <v>3010</v>
      </c>
    </row>
    <row r="3718" spans="1:5" x14ac:dyDescent="0.25">
      <c r="A3718" t="str">
        <f t="shared" ref="A3718:A3723" si="956">A3717</f>
        <v>GUID-788A338A-A54F-4EAE-9A35-E4A81ED46D78</v>
      </c>
      <c r="B3718" t="str">
        <f t="shared" ref="B3718:B3723" si="957">B3717</f>
        <v>Clearance</v>
      </c>
      <c r="C3718" t="s">
        <v>67</v>
      </c>
      <c r="D3718" t="s">
        <v>3011</v>
      </c>
      <c r="E3718" t="s">
        <v>3012</v>
      </c>
    </row>
    <row r="3719" spans="1:5" x14ac:dyDescent="0.25">
      <c r="A3719" t="str">
        <f t="shared" si="956"/>
        <v>GUID-788A338A-A54F-4EAE-9A35-E4A81ED46D78</v>
      </c>
      <c r="B3719" t="str">
        <f t="shared" si="957"/>
        <v>Clearance</v>
      </c>
      <c r="C3719" t="s">
        <v>67</v>
      </c>
      <c r="D3719" t="s">
        <v>2785</v>
      </c>
      <c r="E3719" t="s">
        <v>3012</v>
      </c>
    </row>
    <row r="3720" spans="1:5" x14ac:dyDescent="0.25">
      <c r="A3720" t="str">
        <f t="shared" si="956"/>
        <v>GUID-788A338A-A54F-4EAE-9A35-E4A81ED46D78</v>
      </c>
      <c r="B3720" t="str">
        <f t="shared" si="957"/>
        <v>Clearance</v>
      </c>
      <c r="C3720" t="s">
        <v>67</v>
      </c>
      <c r="D3720" t="s">
        <v>2787</v>
      </c>
      <c r="E3720" t="s">
        <v>2786</v>
      </c>
    </row>
    <row r="3721" spans="1:5" x14ac:dyDescent="0.25">
      <c r="A3721" t="str">
        <f t="shared" si="956"/>
        <v>GUID-788A338A-A54F-4EAE-9A35-E4A81ED46D78</v>
      </c>
      <c r="B3721" t="str">
        <f t="shared" si="957"/>
        <v>Clearance</v>
      </c>
      <c r="C3721" t="s">
        <v>67</v>
      </c>
      <c r="D3721" t="s">
        <v>2789</v>
      </c>
      <c r="E3721" t="s">
        <v>2788</v>
      </c>
    </row>
    <row r="3722" spans="1:5" x14ac:dyDescent="0.25">
      <c r="A3722" t="str">
        <f t="shared" si="956"/>
        <v>GUID-788A338A-A54F-4EAE-9A35-E4A81ED46D78</v>
      </c>
      <c r="B3722" t="str">
        <f t="shared" si="957"/>
        <v>Clearance</v>
      </c>
      <c r="C3722" t="s">
        <v>67</v>
      </c>
      <c r="D3722" t="s">
        <v>2791</v>
      </c>
      <c r="E3722" t="s">
        <v>2790</v>
      </c>
    </row>
    <row r="3723" spans="1:5" x14ac:dyDescent="0.25">
      <c r="A3723" t="str">
        <f t="shared" si="956"/>
        <v>GUID-788A338A-A54F-4EAE-9A35-E4A81ED46D78</v>
      </c>
      <c r="B3723" t="str">
        <f t="shared" si="957"/>
        <v>Clearance</v>
      </c>
      <c r="C3723" t="s">
        <v>67</v>
      </c>
      <c r="E3723" t="s">
        <v>2792</v>
      </c>
    </row>
    <row r="3724" spans="1:5" x14ac:dyDescent="0.25">
      <c r="A3724" s="3" t="s">
        <v>3013</v>
      </c>
      <c r="B3724" t="s">
        <v>3014</v>
      </c>
    </row>
    <row r="3725" spans="1:5" x14ac:dyDescent="0.25">
      <c r="A3725" t="str">
        <f>A3724</f>
        <v>GUID-AD4C44CC-F116-4CD1-87C6-7751F24EF202</v>
      </c>
      <c r="B3725" t="str">
        <f>B3724</f>
        <v>ID Groove retract</v>
      </c>
      <c r="C3725" t="s">
        <v>67</v>
      </c>
      <c r="D3725" t="s">
        <v>3010</v>
      </c>
      <c r="E3725" t="s">
        <v>2986</v>
      </c>
    </row>
    <row r="3726" spans="1:5" x14ac:dyDescent="0.25">
      <c r="A3726" s="3" t="s">
        <v>3015</v>
      </c>
      <c r="B3726" t="s">
        <v>3016</v>
      </c>
    </row>
    <row r="3727" spans="1:5" x14ac:dyDescent="0.25">
      <c r="A3727" t="str">
        <f t="shared" ref="A3727:A3731" si="958">A3726</f>
        <v>GUID-17E5A237-B4D9-4355-AED8-6B12C8362302</v>
      </c>
      <c r="B3727" t="str">
        <f t="shared" ref="B3727:B3731" si="959">B3726</f>
        <v>Depth of cut</v>
      </c>
      <c r="C3727" t="s">
        <v>67</v>
      </c>
      <c r="D3727" t="s">
        <v>3017</v>
      </c>
      <c r="E3727" t="s">
        <v>2905</v>
      </c>
    </row>
    <row r="3728" spans="1:5" x14ac:dyDescent="0.25">
      <c r="A3728" t="str">
        <f t="shared" si="958"/>
        <v>GUID-17E5A237-B4D9-4355-AED8-6B12C8362302</v>
      </c>
      <c r="B3728" t="str">
        <f t="shared" si="959"/>
        <v>Depth of cut</v>
      </c>
      <c r="C3728" t="s">
        <v>67</v>
      </c>
      <c r="D3728" t="s">
        <v>2785</v>
      </c>
      <c r="E3728" t="s">
        <v>2786</v>
      </c>
    </row>
    <row r="3729" spans="1:5" x14ac:dyDescent="0.25">
      <c r="A3729" t="str">
        <f t="shared" si="958"/>
        <v>GUID-17E5A237-B4D9-4355-AED8-6B12C8362302</v>
      </c>
      <c r="B3729" t="str">
        <f t="shared" si="959"/>
        <v>Depth of cut</v>
      </c>
      <c r="C3729" t="s">
        <v>67</v>
      </c>
      <c r="D3729" t="s">
        <v>2787</v>
      </c>
      <c r="E3729" t="s">
        <v>2788</v>
      </c>
    </row>
    <row r="3730" spans="1:5" x14ac:dyDescent="0.25">
      <c r="A3730" t="str">
        <f t="shared" si="958"/>
        <v>GUID-17E5A237-B4D9-4355-AED8-6B12C8362302</v>
      </c>
      <c r="B3730" t="str">
        <f t="shared" si="959"/>
        <v>Depth of cut</v>
      </c>
      <c r="C3730" t="s">
        <v>67</v>
      </c>
      <c r="D3730" t="s">
        <v>2791</v>
      </c>
      <c r="E3730" t="s">
        <v>2792</v>
      </c>
    </row>
    <row r="3731" spans="1:5" x14ac:dyDescent="0.25">
      <c r="A3731" t="str">
        <f t="shared" si="958"/>
        <v>GUID-17E5A237-B4D9-4355-AED8-6B12C8362302</v>
      </c>
      <c r="B3731" t="str">
        <f t="shared" si="959"/>
        <v>Depth of cut</v>
      </c>
      <c r="C3731" t="s">
        <v>67</v>
      </c>
      <c r="D3731" t="s">
        <v>2904</v>
      </c>
      <c r="E3731" t="s">
        <v>2905</v>
      </c>
    </row>
    <row r="3732" spans="1:5" x14ac:dyDescent="0.25">
      <c r="A3732" s="3" t="s">
        <v>3018</v>
      </c>
      <c r="B3732" t="s">
        <v>3019</v>
      </c>
    </row>
    <row r="3733" spans="1:5" x14ac:dyDescent="0.25">
      <c r="A3733" t="str">
        <f t="shared" ref="A3733:A3737" si="960">A3732</f>
        <v>GUID-6C1125FA-BBEC-4122-BB84-B6B4C7800187</v>
      </c>
      <c r="B3733" t="str">
        <f t="shared" ref="B3733:B3737" si="961">B3732</f>
        <v>Start point and End point</v>
      </c>
      <c r="C3733" t="s">
        <v>67</v>
      </c>
      <c r="D3733" t="s">
        <v>3020</v>
      </c>
      <c r="E3733" t="s">
        <v>2955</v>
      </c>
    </row>
    <row r="3734" spans="1:5" x14ac:dyDescent="0.25">
      <c r="A3734" t="str">
        <f t="shared" si="960"/>
        <v>GUID-6C1125FA-BBEC-4122-BB84-B6B4C7800187</v>
      </c>
      <c r="B3734" t="str">
        <f t="shared" si="961"/>
        <v>Start point and End point</v>
      </c>
      <c r="C3734" t="s">
        <v>67</v>
      </c>
      <c r="D3734" t="s">
        <v>2785</v>
      </c>
      <c r="E3734" t="s">
        <v>2786</v>
      </c>
    </row>
    <row r="3735" spans="1:5" x14ac:dyDescent="0.25">
      <c r="A3735" t="str">
        <f t="shared" si="960"/>
        <v>GUID-6C1125FA-BBEC-4122-BB84-B6B4C7800187</v>
      </c>
      <c r="B3735" t="str">
        <f t="shared" si="961"/>
        <v>Start point and End point</v>
      </c>
      <c r="C3735" t="s">
        <v>67</v>
      </c>
      <c r="D3735" t="s">
        <v>2787</v>
      </c>
      <c r="E3735" t="s">
        <v>2788</v>
      </c>
    </row>
    <row r="3736" spans="1:5" x14ac:dyDescent="0.25">
      <c r="A3736" t="str">
        <f t="shared" si="960"/>
        <v>GUID-6C1125FA-BBEC-4122-BB84-B6B4C7800187</v>
      </c>
      <c r="B3736" t="str">
        <f t="shared" si="961"/>
        <v>Start point and End point</v>
      </c>
      <c r="C3736" t="s">
        <v>67</v>
      </c>
      <c r="D3736" t="s">
        <v>2789</v>
      </c>
      <c r="E3736" t="s">
        <v>2790</v>
      </c>
    </row>
    <row r="3737" spans="1:5" x14ac:dyDescent="0.25">
      <c r="A3737" t="str">
        <f t="shared" si="960"/>
        <v>GUID-6C1125FA-BBEC-4122-BB84-B6B4C7800187</v>
      </c>
      <c r="B3737" t="str">
        <f t="shared" si="961"/>
        <v>Start point and End point</v>
      </c>
      <c r="C3737" t="s">
        <v>67</v>
      </c>
      <c r="D3737" t="s">
        <v>2791</v>
      </c>
      <c r="E3737" t="s">
        <v>2792</v>
      </c>
    </row>
    <row r="3738" spans="1:5" x14ac:dyDescent="0.25">
      <c r="A3738" s="3" t="s">
        <v>2783</v>
      </c>
      <c r="B3738" t="s">
        <v>2784</v>
      </c>
    </row>
    <row r="3739" spans="1:5" x14ac:dyDescent="0.25">
      <c r="A3739" t="str">
        <f t="shared" ref="A3739:A3743" si="962">A3738</f>
        <v>GUID-2E09DF3A-6F51-4A31-85ED-A135A733AD6F</v>
      </c>
      <c r="B3739" t="str">
        <f t="shared" ref="B3739:B3743" si="963">B3738</f>
        <v>Priority</v>
      </c>
      <c r="C3739" t="s">
        <v>67</v>
      </c>
      <c r="D3739" t="s">
        <v>946</v>
      </c>
      <c r="E3739" t="s">
        <v>925</v>
      </c>
    </row>
    <row r="3740" spans="1:5" x14ac:dyDescent="0.25">
      <c r="A3740" t="str">
        <f t="shared" si="962"/>
        <v>GUID-2E09DF3A-6F51-4A31-85ED-A135A733AD6F</v>
      </c>
      <c r="B3740" t="str">
        <f t="shared" si="963"/>
        <v>Priority</v>
      </c>
      <c r="C3740" t="s">
        <v>67</v>
      </c>
      <c r="D3740" t="s">
        <v>2785</v>
      </c>
      <c r="E3740" t="s">
        <v>2786</v>
      </c>
    </row>
    <row r="3741" spans="1:5" x14ac:dyDescent="0.25">
      <c r="A3741" t="str">
        <f t="shared" si="962"/>
        <v>GUID-2E09DF3A-6F51-4A31-85ED-A135A733AD6F</v>
      </c>
      <c r="B3741" t="str">
        <f t="shared" si="963"/>
        <v>Priority</v>
      </c>
      <c r="C3741" t="s">
        <v>67</v>
      </c>
      <c r="D3741" t="s">
        <v>2787</v>
      </c>
      <c r="E3741" t="s">
        <v>2788</v>
      </c>
    </row>
    <row r="3742" spans="1:5" x14ac:dyDescent="0.25">
      <c r="A3742" t="str">
        <f t="shared" si="962"/>
        <v>GUID-2E09DF3A-6F51-4A31-85ED-A135A733AD6F</v>
      </c>
      <c r="B3742" t="str">
        <f t="shared" si="963"/>
        <v>Priority</v>
      </c>
      <c r="C3742" t="s">
        <v>67</v>
      </c>
      <c r="D3742" t="s">
        <v>2789</v>
      </c>
      <c r="E3742" t="s">
        <v>2790</v>
      </c>
    </row>
    <row r="3743" spans="1:5" x14ac:dyDescent="0.25">
      <c r="A3743" t="str">
        <f t="shared" si="962"/>
        <v>GUID-2E09DF3A-6F51-4A31-85ED-A135A733AD6F</v>
      </c>
      <c r="B3743" t="str">
        <f t="shared" si="963"/>
        <v>Priority</v>
      </c>
      <c r="C3743" t="s">
        <v>67</v>
      </c>
      <c r="D3743" t="s">
        <v>2791</v>
      </c>
      <c r="E3743" t="s">
        <v>2792</v>
      </c>
    </row>
    <row r="3744" spans="1:5" x14ac:dyDescent="0.25">
      <c r="A3744" s="3" t="s">
        <v>3021</v>
      </c>
      <c r="B3744" t="s">
        <v>3022</v>
      </c>
    </row>
    <row r="3745" spans="1:5" x14ac:dyDescent="0.25">
      <c r="A3745" t="str">
        <f t="shared" ref="A3745:A3746" si="964">A3744</f>
        <v>GUID-7D473278-D047-497C-9A37-2E77F8A224DD</v>
      </c>
      <c r="B3745" t="str">
        <f t="shared" ref="B3745:B3746" si="965">B3744</f>
        <v>Remove all undercuts example</v>
      </c>
      <c r="C3745" t="s">
        <v>67</v>
      </c>
      <c r="D3745" t="s">
        <v>2785</v>
      </c>
      <c r="E3745" t="s">
        <v>2786</v>
      </c>
    </row>
    <row r="3746" spans="1:5" x14ac:dyDescent="0.25">
      <c r="A3746" t="str">
        <f t="shared" si="964"/>
        <v>GUID-7D473278-D047-497C-9A37-2E77F8A224DD</v>
      </c>
      <c r="B3746" t="str">
        <f t="shared" si="965"/>
        <v>Remove all undercuts example</v>
      </c>
      <c r="C3746" t="s">
        <v>67</v>
      </c>
      <c r="D3746" t="s">
        <v>2787</v>
      </c>
      <c r="E3746" t="s">
        <v>2788</v>
      </c>
    </row>
    <row r="3747" spans="1:5" x14ac:dyDescent="0.25">
      <c r="A3747" s="3" t="s">
        <v>3023</v>
      </c>
      <c r="B3747" t="s">
        <v>3024</v>
      </c>
    </row>
    <row r="3748" spans="1:5" x14ac:dyDescent="0.25">
      <c r="A3748" t="str">
        <f t="shared" ref="A3748:A3749" si="966">A3747</f>
        <v>GUID-9C9FE707-92F7-43EB-9F6C-1A81F2AA401C</v>
      </c>
      <c r="B3748" t="str">
        <f t="shared" ref="B3748:B3749" si="967">B3747</f>
        <v>Side liftoff dist &amp; angle</v>
      </c>
      <c r="C3748" t="s">
        <v>67</v>
      </c>
      <c r="D3748" t="s">
        <v>2785</v>
      </c>
      <c r="E3748" t="s">
        <v>2786</v>
      </c>
    </row>
    <row r="3749" spans="1:5" x14ac:dyDescent="0.25">
      <c r="A3749" t="str">
        <f t="shared" si="966"/>
        <v>GUID-9C9FE707-92F7-43EB-9F6C-1A81F2AA401C</v>
      </c>
      <c r="B3749" t="str">
        <f t="shared" si="967"/>
        <v>Side liftoff dist &amp; angle</v>
      </c>
      <c r="C3749" t="s">
        <v>67</v>
      </c>
      <c r="D3749" t="s">
        <v>3025</v>
      </c>
      <c r="E3749" t="s">
        <v>3026</v>
      </c>
    </row>
    <row r="3750" spans="1:5" x14ac:dyDescent="0.25">
      <c r="A3750" s="3" t="s">
        <v>3027</v>
      </c>
      <c r="B3750" t="s">
        <v>3028</v>
      </c>
    </row>
    <row r="3751" spans="1:5" x14ac:dyDescent="0.25">
      <c r="A3751" t="str">
        <f t="shared" ref="A3751:A3752" si="968">A3750</f>
        <v>GUID-25B4224E-60FA-4AA5-BC4B-80B14B5B206A</v>
      </c>
      <c r="B3751" t="str">
        <f t="shared" ref="B3751:B3752" si="969">B3750</f>
        <v>Skip wall pass</v>
      </c>
      <c r="C3751" t="s">
        <v>67</v>
      </c>
      <c r="D3751" t="s">
        <v>2785</v>
      </c>
      <c r="E3751" t="s">
        <v>2786</v>
      </c>
    </row>
    <row r="3752" spans="1:5" x14ac:dyDescent="0.25">
      <c r="A3752" t="str">
        <f t="shared" si="968"/>
        <v>GUID-25B4224E-60FA-4AA5-BC4B-80B14B5B206A</v>
      </c>
      <c r="B3752" t="str">
        <f t="shared" si="969"/>
        <v>Skip wall pass</v>
      </c>
      <c r="C3752" t="s">
        <v>67</v>
      </c>
      <c r="D3752" t="s">
        <v>2787</v>
      </c>
      <c r="E3752" t="s">
        <v>2788</v>
      </c>
    </row>
    <row r="3753" spans="1:5" x14ac:dyDescent="0.25">
      <c r="A3753" s="3" t="s">
        <v>3029</v>
      </c>
      <c r="B3753" t="s">
        <v>2787</v>
      </c>
    </row>
    <row r="3754" spans="1:5" x14ac:dyDescent="0.25">
      <c r="A3754" t="str">
        <f t="shared" ref="A3754:A3779" si="970">A3753</f>
        <v>GUID-2FED53DE-FEB2-4A3B-ADD3-8F96ADD85499</v>
      </c>
      <c r="B3754" t="str">
        <f t="shared" ref="B3754:B3779" si="971">B3753</f>
        <v>Boring tab</v>
      </c>
      <c r="C3754" t="s">
        <v>67</v>
      </c>
      <c r="E3754" t="s">
        <v>2979</v>
      </c>
    </row>
    <row r="3755" spans="1:5" x14ac:dyDescent="0.25">
      <c r="A3755" t="str">
        <f t="shared" si="970"/>
        <v>GUID-2FED53DE-FEB2-4A3B-ADD3-8F96ADD85499</v>
      </c>
      <c r="B3755" t="str">
        <f t="shared" si="971"/>
        <v>Boring tab</v>
      </c>
      <c r="C3755" t="s">
        <v>67</v>
      </c>
      <c r="E3755" t="s">
        <v>2986</v>
      </c>
    </row>
    <row r="3756" spans="1:5" x14ac:dyDescent="0.25">
      <c r="A3756" t="str">
        <f t="shared" si="970"/>
        <v>GUID-2FED53DE-FEB2-4A3B-ADD3-8F96ADD85499</v>
      </c>
      <c r="B3756" t="str">
        <f t="shared" si="971"/>
        <v>Boring tab</v>
      </c>
      <c r="C3756" t="s">
        <v>67</v>
      </c>
      <c r="E3756" t="s">
        <v>2987</v>
      </c>
    </row>
    <row r="3757" spans="1:5" x14ac:dyDescent="0.25">
      <c r="A3757" t="str">
        <f t="shared" si="970"/>
        <v>GUID-2FED53DE-FEB2-4A3B-ADD3-8F96ADD85499</v>
      </c>
      <c r="B3757" t="str">
        <f t="shared" si="971"/>
        <v>Boring tab</v>
      </c>
      <c r="C3757" t="s">
        <v>67</v>
      </c>
      <c r="E3757" t="s">
        <v>2988</v>
      </c>
    </row>
    <row r="3758" spans="1:5" x14ac:dyDescent="0.25">
      <c r="A3758" t="str">
        <f t="shared" si="970"/>
        <v>GUID-2FED53DE-FEB2-4A3B-ADD3-8F96ADD85499</v>
      </c>
      <c r="B3758" t="str">
        <f t="shared" si="971"/>
        <v>Boring tab</v>
      </c>
      <c r="C3758" t="s">
        <v>67</v>
      </c>
      <c r="D3758" t="e">
        <f>- Enter the angle at which the tool enters the Stock for boundary moves. this attribute is available for the rough pass wh</f>
        <v>#NAME?</v>
      </c>
      <c r="E3758" t="s">
        <v>2963</v>
      </c>
    </row>
    <row r="3759" spans="1:5" x14ac:dyDescent="0.25">
      <c r="A3759" t="str">
        <f t="shared" si="970"/>
        <v>GUID-2FED53DE-FEB2-4A3B-ADD3-8F96ADD85499</v>
      </c>
      <c r="B3759" t="str">
        <f t="shared" si="971"/>
        <v>Boring tab</v>
      </c>
      <c r="C3759" t="s">
        <v>67</v>
      </c>
      <c r="D3759" t="s">
        <v>2475</v>
      </c>
      <c r="E3759" t="s">
        <v>2827</v>
      </c>
    </row>
    <row r="3760" spans="1:5" x14ac:dyDescent="0.25">
      <c r="A3760" t="str">
        <f t="shared" si="970"/>
        <v>GUID-2FED53DE-FEB2-4A3B-ADD3-8F96ADD85499</v>
      </c>
      <c r="B3760" t="str">
        <f t="shared" si="971"/>
        <v>Boring tab</v>
      </c>
      <c r="C3760" t="s">
        <v>67</v>
      </c>
      <c r="D3760" t="s">
        <v>2475</v>
      </c>
      <c r="E3760" t="s">
        <v>2827</v>
      </c>
    </row>
    <row r="3761" spans="1:5" x14ac:dyDescent="0.25">
      <c r="A3761" t="str">
        <f t="shared" si="970"/>
        <v>GUID-2FED53DE-FEB2-4A3B-ADD3-8F96ADD85499</v>
      </c>
      <c r="B3761" t="str">
        <f t="shared" si="971"/>
        <v>Boring tab</v>
      </c>
      <c r="C3761" t="s">
        <v>67</v>
      </c>
      <c r="D3761" t="s">
        <v>2475</v>
      </c>
      <c r="E3761" t="s">
        <v>2827</v>
      </c>
    </row>
    <row r="3762" spans="1:5" x14ac:dyDescent="0.25">
      <c r="A3762" t="str">
        <f t="shared" si="970"/>
        <v>GUID-2FED53DE-FEB2-4A3B-ADD3-8F96ADD85499</v>
      </c>
      <c r="B3762" t="str">
        <f t="shared" si="971"/>
        <v>Boring tab</v>
      </c>
      <c r="C3762" t="s">
        <v>67</v>
      </c>
      <c r="E3762" t="s">
        <v>2232</v>
      </c>
    </row>
    <row r="3763" spans="1:5" x14ac:dyDescent="0.25">
      <c r="A3763" t="str">
        <f t="shared" si="970"/>
        <v>GUID-2FED53DE-FEB2-4A3B-ADD3-8F96ADD85499</v>
      </c>
      <c r="B3763" t="str">
        <f t="shared" si="971"/>
        <v>Boring tab</v>
      </c>
      <c r="C3763" t="s">
        <v>67</v>
      </c>
      <c r="E3763" t="s">
        <v>2993</v>
      </c>
    </row>
    <row r="3764" spans="1:5" x14ac:dyDescent="0.25">
      <c r="A3764" t="str">
        <f t="shared" si="970"/>
        <v>GUID-2FED53DE-FEB2-4A3B-ADD3-8F96ADD85499</v>
      </c>
      <c r="B3764" t="str">
        <f t="shared" si="971"/>
        <v>Boring tab</v>
      </c>
      <c r="C3764" t="s">
        <v>67</v>
      </c>
      <c r="E3764" t="s">
        <v>2988</v>
      </c>
    </row>
    <row r="3765" spans="1:5" x14ac:dyDescent="0.25">
      <c r="A3765" t="str">
        <f t="shared" si="970"/>
        <v>GUID-2FED53DE-FEB2-4A3B-ADD3-8F96ADD85499</v>
      </c>
      <c r="B3765" t="str">
        <f t="shared" si="971"/>
        <v>Boring tab</v>
      </c>
      <c r="C3765" t="s">
        <v>67</v>
      </c>
      <c r="D3765" t="s">
        <v>993</v>
      </c>
      <c r="E3765" t="s">
        <v>2996</v>
      </c>
    </row>
    <row r="3766" spans="1:5" x14ac:dyDescent="0.25">
      <c r="A3766" t="str">
        <f t="shared" si="970"/>
        <v>GUID-2FED53DE-FEB2-4A3B-ADD3-8F96ADD85499</v>
      </c>
      <c r="B3766" t="str">
        <f t="shared" si="971"/>
        <v>Boring tab</v>
      </c>
      <c r="C3766" t="s">
        <v>67</v>
      </c>
      <c r="D3766" t="e">
        <f>- Enter the angle for the lead-out Move, Measured clockwise away from the part. this attribute is available wh</f>
        <v>#NAME?</v>
      </c>
      <c r="E3766" t="s">
        <v>3030</v>
      </c>
    </row>
    <row r="3767" spans="1:5" x14ac:dyDescent="0.25">
      <c r="A3767" t="str">
        <f t="shared" si="970"/>
        <v>GUID-2FED53DE-FEB2-4A3B-ADD3-8F96ADD85499</v>
      </c>
      <c r="B3767" t="str">
        <f t="shared" si="971"/>
        <v>Boring tab</v>
      </c>
      <c r="C3767" t="s">
        <v>67</v>
      </c>
      <c r="D3767" t="s">
        <v>2475</v>
      </c>
      <c r="E3767" t="s">
        <v>2827</v>
      </c>
    </row>
    <row r="3768" spans="1:5" x14ac:dyDescent="0.25">
      <c r="A3768" t="str">
        <f t="shared" si="970"/>
        <v>GUID-2FED53DE-FEB2-4A3B-ADD3-8F96ADD85499</v>
      </c>
      <c r="B3768" t="str">
        <f t="shared" si="971"/>
        <v>Boring tab</v>
      </c>
      <c r="C3768" t="s">
        <v>67</v>
      </c>
      <c r="E3768" t="s">
        <v>3031</v>
      </c>
    </row>
    <row r="3769" spans="1:5" x14ac:dyDescent="0.25">
      <c r="A3769" t="str">
        <f t="shared" si="970"/>
        <v>GUID-2FED53DE-FEB2-4A3B-ADD3-8F96ADD85499</v>
      </c>
      <c r="B3769" t="str">
        <f t="shared" si="971"/>
        <v>Boring tab</v>
      </c>
      <c r="C3769" t="s">
        <v>67</v>
      </c>
      <c r="E3769" t="s">
        <v>3031</v>
      </c>
    </row>
    <row r="3770" spans="1:5" x14ac:dyDescent="0.25">
      <c r="A3770" t="str">
        <f t="shared" si="970"/>
        <v>GUID-2FED53DE-FEB2-4A3B-ADD3-8F96ADD85499</v>
      </c>
      <c r="B3770" t="str">
        <f t="shared" si="971"/>
        <v>Boring tab</v>
      </c>
      <c r="C3770" t="s">
        <v>67</v>
      </c>
      <c r="D3770" t="s">
        <v>2150</v>
      </c>
      <c r="E3770" t="s">
        <v>2979</v>
      </c>
    </row>
    <row r="3771" spans="1:5" x14ac:dyDescent="0.25">
      <c r="A3771" t="str">
        <f t="shared" si="970"/>
        <v>GUID-2FED53DE-FEB2-4A3B-ADD3-8F96ADD85499</v>
      </c>
      <c r="B3771" t="str">
        <f t="shared" si="971"/>
        <v>Boring tab</v>
      </c>
      <c r="C3771" t="s">
        <v>67</v>
      </c>
      <c r="E3771" t="s">
        <v>2986</v>
      </c>
    </row>
    <row r="3772" spans="1:5" x14ac:dyDescent="0.25">
      <c r="A3772" t="str">
        <f t="shared" si="970"/>
        <v>GUID-2FED53DE-FEB2-4A3B-ADD3-8F96ADD85499</v>
      </c>
      <c r="B3772" t="str">
        <f t="shared" si="971"/>
        <v>Boring tab</v>
      </c>
      <c r="C3772" t="s">
        <v>67</v>
      </c>
      <c r="E3772" t="s">
        <v>2987</v>
      </c>
    </row>
    <row r="3773" spans="1:5" x14ac:dyDescent="0.25">
      <c r="A3773" t="str">
        <f t="shared" si="970"/>
        <v>GUID-2FED53DE-FEB2-4A3B-ADD3-8F96ADD85499</v>
      </c>
      <c r="B3773" t="str">
        <f t="shared" si="971"/>
        <v>Boring tab</v>
      </c>
      <c r="C3773" t="s">
        <v>67</v>
      </c>
      <c r="E3773" t="s">
        <v>2988</v>
      </c>
    </row>
    <row r="3774" spans="1:5" x14ac:dyDescent="0.25">
      <c r="A3774" t="str">
        <f t="shared" si="970"/>
        <v>GUID-2FED53DE-FEB2-4A3B-ADD3-8F96ADD85499</v>
      </c>
      <c r="B3774" t="str">
        <f t="shared" si="971"/>
        <v>Boring tab</v>
      </c>
      <c r="C3774" t="s">
        <v>67</v>
      </c>
      <c r="E3774" t="s">
        <v>3031</v>
      </c>
    </row>
    <row r="3775" spans="1:5" x14ac:dyDescent="0.25">
      <c r="A3775" t="str">
        <f t="shared" si="970"/>
        <v>GUID-2FED53DE-FEB2-4A3B-ADD3-8F96ADD85499</v>
      </c>
      <c r="B3775" t="str">
        <f t="shared" si="971"/>
        <v>Boring tab</v>
      </c>
      <c r="C3775" t="s">
        <v>67</v>
      </c>
      <c r="E3775" t="s">
        <v>2232</v>
      </c>
    </row>
    <row r="3776" spans="1:5" x14ac:dyDescent="0.25">
      <c r="A3776" t="str">
        <f t="shared" si="970"/>
        <v>GUID-2FED53DE-FEB2-4A3B-ADD3-8F96ADD85499</v>
      </c>
      <c r="B3776" t="str">
        <f t="shared" si="971"/>
        <v>Boring tab</v>
      </c>
      <c r="C3776" t="s">
        <v>67</v>
      </c>
      <c r="E3776" t="s">
        <v>2996</v>
      </c>
    </row>
    <row r="3777" spans="1:5" x14ac:dyDescent="0.25">
      <c r="A3777" t="str">
        <f t="shared" si="970"/>
        <v>GUID-2FED53DE-FEB2-4A3B-ADD3-8F96ADD85499</v>
      </c>
      <c r="B3777" t="str">
        <f t="shared" si="971"/>
        <v>Boring tab</v>
      </c>
      <c r="C3777" t="s">
        <v>67</v>
      </c>
      <c r="E3777" t="s">
        <v>2993</v>
      </c>
    </row>
    <row r="3778" spans="1:5" x14ac:dyDescent="0.25">
      <c r="A3778" t="str">
        <f t="shared" si="970"/>
        <v>GUID-2FED53DE-FEB2-4A3B-ADD3-8F96ADD85499</v>
      </c>
      <c r="B3778" t="str">
        <f t="shared" si="971"/>
        <v>Boring tab</v>
      </c>
      <c r="C3778" t="s">
        <v>67</v>
      </c>
      <c r="E3778" t="s">
        <v>2965</v>
      </c>
    </row>
    <row r="3779" spans="1:5" x14ac:dyDescent="0.25">
      <c r="A3779" t="str">
        <f t="shared" si="970"/>
        <v>GUID-2FED53DE-FEB2-4A3B-ADD3-8F96ADD85499</v>
      </c>
      <c r="B3779" t="str">
        <f t="shared" si="971"/>
        <v>Boring tab</v>
      </c>
      <c r="C3779" t="s">
        <v>67</v>
      </c>
      <c r="E3779" t="s">
        <v>1954</v>
      </c>
    </row>
    <row r="3780" spans="1:5" x14ac:dyDescent="0.25">
      <c r="A3780" s="3" t="s">
        <v>2997</v>
      </c>
      <c r="B3780" t="s">
        <v>2998</v>
      </c>
    </row>
    <row r="3781" spans="1:5" x14ac:dyDescent="0.25">
      <c r="A3781" t="str">
        <f t="shared" ref="A3781:A3783" si="972">A3780</f>
        <v>GUID-9C7DCC50-D45A-40E9-A48C-A4557110FE64</v>
      </c>
      <c r="B3781" t="str">
        <f t="shared" ref="B3781:B3783" si="973">B3780</f>
        <v>Auto round</v>
      </c>
      <c r="C3781" t="s">
        <v>67</v>
      </c>
      <c r="D3781" t="s">
        <v>2785</v>
      </c>
      <c r="E3781" t="s">
        <v>2786</v>
      </c>
    </row>
    <row r="3782" spans="1:5" x14ac:dyDescent="0.25">
      <c r="A3782" t="str">
        <f t="shared" si="972"/>
        <v>GUID-9C7DCC50-D45A-40E9-A48C-A4557110FE64</v>
      </c>
      <c r="B3782" t="str">
        <f t="shared" si="973"/>
        <v>Auto round</v>
      </c>
      <c r="C3782" t="s">
        <v>67</v>
      </c>
      <c r="D3782" t="s">
        <v>2787</v>
      </c>
      <c r="E3782" t="s">
        <v>2788</v>
      </c>
    </row>
    <row r="3783" spans="1:5" x14ac:dyDescent="0.25">
      <c r="A3783" t="str">
        <f t="shared" si="972"/>
        <v>GUID-9C7DCC50-D45A-40E9-A48C-A4557110FE64</v>
      </c>
      <c r="B3783" t="str">
        <f t="shared" si="973"/>
        <v>Auto round</v>
      </c>
      <c r="C3783" t="s">
        <v>67</v>
      </c>
      <c r="D3783" t="s">
        <v>2904</v>
      </c>
      <c r="E3783" t="s">
        <v>2905</v>
      </c>
    </row>
    <row r="3784" spans="1:5" x14ac:dyDescent="0.25">
      <c r="A3784" s="3" t="s">
        <v>3009</v>
      </c>
      <c r="B3784" t="s">
        <v>3010</v>
      </c>
    </row>
    <row r="3785" spans="1:5" x14ac:dyDescent="0.25">
      <c r="A3785" t="str">
        <f t="shared" ref="A3785:A3790" si="974">A3784</f>
        <v>GUID-788A338A-A54F-4EAE-9A35-E4A81ED46D78</v>
      </c>
      <c r="B3785" t="str">
        <f t="shared" ref="B3785:B3790" si="975">B3784</f>
        <v>Clearance</v>
      </c>
      <c r="C3785" t="s">
        <v>67</v>
      </c>
      <c r="D3785" t="s">
        <v>3011</v>
      </c>
      <c r="E3785" t="s">
        <v>3012</v>
      </c>
    </row>
    <row r="3786" spans="1:5" x14ac:dyDescent="0.25">
      <c r="A3786" t="str">
        <f t="shared" si="974"/>
        <v>GUID-788A338A-A54F-4EAE-9A35-E4A81ED46D78</v>
      </c>
      <c r="B3786" t="str">
        <f t="shared" si="975"/>
        <v>Clearance</v>
      </c>
      <c r="C3786" t="s">
        <v>67</v>
      </c>
      <c r="D3786" t="s">
        <v>2785</v>
      </c>
      <c r="E3786" t="s">
        <v>3012</v>
      </c>
    </row>
    <row r="3787" spans="1:5" x14ac:dyDescent="0.25">
      <c r="A3787" t="str">
        <f t="shared" si="974"/>
        <v>GUID-788A338A-A54F-4EAE-9A35-E4A81ED46D78</v>
      </c>
      <c r="B3787" t="str">
        <f t="shared" si="975"/>
        <v>Clearance</v>
      </c>
      <c r="C3787" t="s">
        <v>67</v>
      </c>
      <c r="D3787" t="s">
        <v>2787</v>
      </c>
      <c r="E3787" t="s">
        <v>2786</v>
      </c>
    </row>
    <row r="3788" spans="1:5" x14ac:dyDescent="0.25">
      <c r="A3788" t="str">
        <f t="shared" si="974"/>
        <v>GUID-788A338A-A54F-4EAE-9A35-E4A81ED46D78</v>
      </c>
      <c r="B3788" t="str">
        <f t="shared" si="975"/>
        <v>Clearance</v>
      </c>
      <c r="C3788" t="s">
        <v>67</v>
      </c>
      <c r="D3788" t="s">
        <v>2789</v>
      </c>
      <c r="E3788" t="s">
        <v>2788</v>
      </c>
    </row>
    <row r="3789" spans="1:5" x14ac:dyDescent="0.25">
      <c r="A3789" t="str">
        <f t="shared" si="974"/>
        <v>GUID-788A338A-A54F-4EAE-9A35-E4A81ED46D78</v>
      </c>
      <c r="B3789" t="str">
        <f t="shared" si="975"/>
        <v>Clearance</v>
      </c>
      <c r="C3789" t="s">
        <v>67</v>
      </c>
      <c r="D3789" t="s">
        <v>2791</v>
      </c>
      <c r="E3789" t="s">
        <v>2790</v>
      </c>
    </row>
    <row r="3790" spans="1:5" x14ac:dyDescent="0.25">
      <c r="A3790" t="str">
        <f t="shared" si="974"/>
        <v>GUID-788A338A-A54F-4EAE-9A35-E4A81ED46D78</v>
      </c>
      <c r="B3790" t="str">
        <f t="shared" si="975"/>
        <v>Clearance</v>
      </c>
      <c r="C3790" t="s">
        <v>67</v>
      </c>
      <c r="E3790" t="s">
        <v>2792</v>
      </c>
    </row>
    <row r="3791" spans="1:5" x14ac:dyDescent="0.25">
      <c r="A3791" s="3" t="s">
        <v>3013</v>
      </c>
      <c r="B3791" t="s">
        <v>3014</v>
      </c>
    </row>
    <row r="3792" spans="1:5" x14ac:dyDescent="0.25">
      <c r="A3792" t="str">
        <f>A3791</f>
        <v>GUID-AD4C44CC-F116-4CD1-87C6-7751F24EF202</v>
      </c>
      <c r="B3792" t="str">
        <f>B3791</f>
        <v>ID Groove retract</v>
      </c>
      <c r="C3792" t="s">
        <v>67</v>
      </c>
      <c r="D3792" t="s">
        <v>3010</v>
      </c>
      <c r="E3792" t="s">
        <v>2986</v>
      </c>
    </row>
    <row r="3793" spans="1:5" x14ac:dyDescent="0.25">
      <c r="A3793" s="3" t="s">
        <v>3015</v>
      </c>
      <c r="B3793" t="s">
        <v>3016</v>
      </c>
    </row>
    <row r="3794" spans="1:5" x14ac:dyDescent="0.25">
      <c r="A3794" t="str">
        <f t="shared" ref="A3794:A3798" si="976">A3793</f>
        <v>GUID-17E5A237-B4D9-4355-AED8-6B12C8362302</v>
      </c>
      <c r="B3794" t="str">
        <f t="shared" ref="B3794:B3798" si="977">B3793</f>
        <v>Depth of cut</v>
      </c>
      <c r="C3794" t="s">
        <v>67</v>
      </c>
      <c r="D3794" t="s">
        <v>3017</v>
      </c>
      <c r="E3794" t="s">
        <v>2905</v>
      </c>
    </row>
    <row r="3795" spans="1:5" x14ac:dyDescent="0.25">
      <c r="A3795" t="str">
        <f t="shared" si="976"/>
        <v>GUID-17E5A237-B4D9-4355-AED8-6B12C8362302</v>
      </c>
      <c r="B3795" t="str">
        <f t="shared" si="977"/>
        <v>Depth of cut</v>
      </c>
      <c r="C3795" t="s">
        <v>67</v>
      </c>
      <c r="D3795" t="s">
        <v>2785</v>
      </c>
      <c r="E3795" t="s">
        <v>2786</v>
      </c>
    </row>
    <row r="3796" spans="1:5" x14ac:dyDescent="0.25">
      <c r="A3796" t="str">
        <f t="shared" si="976"/>
        <v>GUID-17E5A237-B4D9-4355-AED8-6B12C8362302</v>
      </c>
      <c r="B3796" t="str">
        <f t="shared" si="977"/>
        <v>Depth of cut</v>
      </c>
      <c r="C3796" t="s">
        <v>67</v>
      </c>
      <c r="D3796" t="s">
        <v>2787</v>
      </c>
      <c r="E3796" t="s">
        <v>2788</v>
      </c>
    </row>
    <row r="3797" spans="1:5" x14ac:dyDescent="0.25">
      <c r="A3797" t="str">
        <f t="shared" si="976"/>
        <v>GUID-17E5A237-B4D9-4355-AED8-6B12C8362302</v>
      </c>
      <c r="B3797" t="str">
        <f t="shared" si="977"/>
        <v>Depth of cut</v>
      </c>
      <c r="C3797" t="s">
        <v>67</v>
      </c>
      <c r="D3797" t="s">
        <v>2791</v>
      </c>
      <c r="E3797" t="s">
        <v>2792</v>
      </c>
    </row>
    <row r="3798" spans="1:5" x14ac:dyDescent="0.25">
      <c r="A3798" t="str">
        <f t="shared" si="976"/>
        <v>GUID-17E5A237-B4D9-4355-AED8-6B12C8362302</v>
      </c>
      <c r="B3798" t="str">
        <f t="shared" si="977"/>
        <v>Depth of cut</v>
      </c>
      <c r="C3798" t="s">
        <v>67</v>
      </c>
      <c r="D3798" t="s">
        <v>2904</v>
      </c>
      <c r="E3798" t="s">
        <v>2905</v>
      </c>
    </row>
    <row r="3799" spans="1:5" x14ac:dyDescent="0.25">
      <c r="A3799" s="3" t="s">
        <v>3018</v>
      </c>
      <c r="B3799" t="s">
        <v>3019</v>
      </c>
    </row>
    <row r="3800" spans="1:5" x14ac:dyDescent="0.25">
      <c r="A3800" t="str">
        <f t="shared" ref="A3800:A3804" si="978">A3799</f>
        <v>GUID-6C1125FA-BBEC-4122-BB84-B6B4C7800187</v>
      </c>
      <c r="B3800" t="str">
        <f t="shared" ref="B3800:B3804" si="979">B3799</f>
        <v>Start point and End point</v>
      </c>
      <c r="C3800" t="s">
        <v>67</v>
      </c>
      <c r="D3800" t="s">
        <v>3020</v>
      </c>
      <c r="E3800" t="s">
        <v>2955</v>
      </c>
    </row>
    <row r="3801" spans="1:5" x14ac:dyDescent="0.25">
      <c r="A3801" t="str">
        <f t="shared" si="978"/>
        <v>GUID-6C1125FA-BBEC-4122-BB84-B6B4C7800187</v>
      </c>
      <c r="B3801" t="str">
        <f t="shared" si="979"/>
        <v>Start point and End point</v>
      </c>
      <c r="C3801" t="s">
        <v>67</v>
      </c>
      <c r="D3801" t="s">
        <v>2785</v>
      </c>
      <c r="E3801" t="s">
        <v>2786</v>
      </c>
    </row>
    <row r="3802" spans="1:5" x14ac:dyDescent="0.25">
      <c r="A3802" t="str">
        <f t="shared" si="978"/>
        <v>GUID-6C1125FA-BBEC-4122-BB84-B6B4C7800187</v>
      </c>
      <c r="B3802" t="str">
        <f t="shared" si="979"/>
        <v>Start point and End point</v>
      </c>
      <c r="C3802" t="s">
        <v>67</v>
      </c>
      <c r="D3802" t="s">
        <v>2787</v>
      </c>
      <c r="E3802" t="s">
        <v>2788</v>
      </c>
    </row>
    <row r="3803" spans="1:5" x14ac:dyDescent="0.25">
      <c r="A3803" t="str">
        <f t="shared" si="978"/>
        <v>GUID-6C1125FA-BBEC-4122-BB84-B6B4C7800187</v>
      </c>
      <c r="B3803" t="str">
        <f t="shared" si="979"/>
        <v>Start point and End point</v>
      </c>
      <c r="C3803" t="s">
        <v>67</v>
      </c>
      <c r="D3803" t="s">
        <v>2789</v>
      </c>
      <c r="E3803" t="s">
        <v>2790</v>
      </c>
    </row>
    <row r="3804" spans="1:5" x14ac:dyDescent="0.25">
      <c r="A3804" t="str">
        <f t="shared" si="978"/>
        <v>GUID-6C1125FA-BBEC-4122-BB84-B6B4C7800187</v>
      </c>
      <c r="B3804" t="str">
        <f t="shared" si="979"/>
        <v>Start point and End point</v>
      </c>
      <c r="C3804" t="s">
        <v>67</v>
      </c>
      <c r="D3804" t="s">
        <v>2791</v>
      </c>
      <c r="E3804" t="s">
        <v>2792</v>
      </c>
    </row>
    <row r="3805" spans="1:5" x14ac:dyDescent="0.25">
      <c r="A3805" s="3" t="s">
        <v>3032</v>
      </c>
      <c r="B3805" t="s">
        <v>3033</v>
      </c>
    </row>
    <row r="3806" spans="1:5" x14ac:dyDescent="0.25">
      <c r="A3806" t="str">
        <f>A3805</f>
        <v>GUID-6EDC645B-D039-47D7-ADED-F88427ECCEDD</v>
      </c>
      <c r="B3806" t="str">
        <f>B3805</f>
        <v>Z finish allowance</v>
      </c>
      <c r="C3806" t="s">
        <v>67</v>
      </c>
      <c r="D3806" t="s">
        <v>2787</v>
      </c>
      <c r="E3806" t="s">
        <v>2788</v>
      </c>
    </row>
    <row r="3807" spans="1:5" x14ac:dyDescent="0.25">
      <c r="A3807" s="3" t="s">
        <v>2783</v>
      </c>
      <c r="B3807" t="s">
        <v>2784</v>
      </c>
    </row>
    <row r="3808" spans="1:5" x14ac:dyDescent="0.25">
      <c r="A3808" t="str">
        <f t="shared" ref="A3808:A3812" si="980">A3807</f>
        <v>GUID-2E09DF3A-6F51-4A31-85ED-A135A733AD6F</v>
      </c>
      <c r="B3808" t="str">
        <f t="shared" ref="B3808:B3812" si="981">B3807</f>
        <v>Priority</v>
      </c>
      <c r="C3808" t="s">
        <v>67</v>
      </c>
      <c r="D3808" t="s">
        <v>946</v>
      </c>
      <c r="E3808" t="s">
        <v>925</v>
      </c>
    </row>
    <row r="3809" spans="1:5" x14ac:dyDescent="0.25">
      <c r="A3809" t="str">
        <f t="shared" si="980"/>
        <v>GUID-2E09DF3A-6F51-4A31-85ED-A135A733AD6F</v>
      </c>
      <c r="B3809" t="str">
        <f t="shared" si="981"/>
        <v>Priority</v>
      </c>
      <c r="C3809" t="s">
        <v>67</v>
      </c>
      <c r="D3809" t="s">
        <v>2785</v>
      </c>
      <c r="E3809" t="s">
        <v>2786</v>
      </c>
    </row>
    <row r="3810" spans="1:5" x14ac:dyDescent="0.25">
      <c r="A3810" t="str">
        <f t="shared" si="980"/>
        <v>GUID-2E09DF3A-6F51-4A31-85ED-A135A733AD6F</v>
      </c>
      <c r="B3810" t="str">
        <f t="shared" si="981"/>
        <v>Priority</v>
      </c>
      <c r="C3810" t="s">
        <v>67</v>
      </c>
      <c r="D3810" t="s">
        <v>2787</v>
      </c>
      <c r="E3810" t="s">
        <v>2788</v>
      </c>
    </row>
    <row r="3811" spans="1:5" x14ac:dyDescent="0.25">
      <c r="A3811" t="str">
        <f t="shared" si="980"/>
        <v>GUID-2E09DF3A-6F51-4A31-85ED-A135A733AD6F</v>
      </c>
      <c r="B3811" t="str">
        <f t="shared" si="981"/>
        <v>Priority</v>
      </c>
      <c r="C3811" t="s">
        <v>67</v>
      </c>
      <c r="D3811" t="s">
        <v>2789</v>
      </c>
      <c r="E3811" t="s">
        <v>2790</v>
      </c>
    </row>
    <row r="3812" spans="1:5" x14ac:dyDescent="0.25">
      <c r="A3812" t="str">
        <f t="shared" si="980"/>
        <v>GUID-2E09DF3A-6F51-4A31-85ED-A135A733AD6F</v>
      </c>
      <c r="B3812" t="str">
        <f t="shared" si="981"/>
        <v>Priority</v>
      </c>
      <c r="C3812" t="s">
        <v>67</v>
      </c>
      <c r="D3812" t="s">
        <v>2791</v>
      </c>
      <c r="E3812" t="s">
        <v>2792</v>
      </c>
    </row>
    <row r="3813" spans="1:5" x14ac:dyDescent="0.25">
      <c r="A3813" s="3" t="s">
        <v>3021</v>
      </c>
      <c r="B3813" t="s">
        <v>3022</v>
      </c>
    </row>
    <row r="3814" spans="1:5" x14ac:dyDescent="0.25">
      <c r="A3814" t="str">
        <f t="shared" ref="A3814:A3815" si="982">A3813</f>
        <v>GUID-7D473278-D047-497C-9A37-2E77F8A224DD</v>
      </c>
      <c r="B3814" t="str">
        <f t="shared" ref="B3814:B3815" si="983">B3813</f>
        <v>Remove all undercuts example</v>
      </c>
      <c r="C3814" t="s">
        <v>67</v>
      </c>
      <c r="D3814" t="s">
        <v>2785</v>
      </c>
      <c r="E3814" t="s">
        <v>2786</v>
      </c>
    </row>
    <row r="3815" spans="1:5" x14ac:dyDescent="0.25">
      <c r="A3815" t="str">
        <f t="shared" si="982"/>
        <v>GUID-7D473278-D047-497C-9A37-2E77F8A224DD</v>
      </c>
      <c r="B3815" t="str">
        <f t="shared" si="983"/>
        <v>Remove all undercuts example</v>
      </c>
      <c r="C3815" t="s">
        <v>67</v>
      </c>
      <c r="D3815" t="s">
        <v>2787</v>
      </c>
      <c r="E3815" t="s">
        <v>2788</v>
      </c>
    </row>
    <row r="3816" spans="1:5" x14ac:dyDescent="0.25">
      <c r="A3816" s="3" t="s">
        <v>3027</v>
      </c>
      <c r="B3816" t="s">
        <v>3028</v>
      </c>
    </row>
    <row r="3817" spans="1:5" x14ac:dyDescent="0.25">
      <c r="A3817" t="str">
        <f t="shared" ref="A3817:A3818" si="984">A3816</f>
        <v>GUID-25B4224E-60FA-4AA5-BC4B-80B14B5B206A</v>
      </c>
      <c r="B3817" t="str">
        <f t="shared" ref="B3817:B3818" si="985">B3816</f>
        <v>Skip wall pass</v>
      </c>
      <c r="C3817" t="s">
        <v>67</v>
      </c>
      <c r="D3817" t="s">
        <v>2785</v>
      </c>
      <c r="E3817" t="s">
        <v>2786</v>
      </c>
    </row>
    <row r="3818" spans="1:5" x14ac:dyDescent="0.25">
      <c r="A3818" t="str">
        <f t="shared" si="984"/>
        <v>GUID-25B4224E-60FA-4AA5-BC4B-80B14B5B206A</v>
      </c>
      <c r="B3818" t="str">
        <f t="shared" si="985"/>
        <v>Skip wall pass</v>
      </c>
      <c r="C3818" t="s">
        <v>67</v>
      </c>
      <c r="D3818" t="s">
        <v>2787</v>
      </c>
      <c r="E3818" t="s">
        <v>2788</v>
      </c>
    </row>
    <row r="3819" spans="1:5" x14ac:dyDescent="0.25">
      <c r="A3819" s="3" t="s">
        <v>2975</v>
      </c>
      <c r="B3819" t="s">
        <v>2976</v>
      </c>
    </row>
    <row r="3820" spans="1:5" x14ac:dyDescent="0.25">
      <c r="A3820" t="str">
        <f t="shared" ref="A3820:A3821" si="986">A3819</f>
        <v>GUID-11A02A89-B98C-4C50-B5B9-D9EA68DEA85F</v>
      </c>
      <c r="B3820" t="str">
        <f t="shared" ref="B3820:B3821" si="987">B3819</f>
        <v>Withdraw angle</v>
      </c>
      <c r="C3820" t="s">
        <v>67</v>
      </c>
      <c r="D3820" t="s">
        <v>2798</v>
      </c>
      <c r="E3820" t="s">
        <v>2827</v>
      </c>
    </row>
    <row r="3821" spans="1:5" x14ac:dyDescent="0.25">
      <c r="A3821" t="str">
        <f t="shared" si="986"/>
        <v>GUID-11A02A89-B98C-4C50-B5B9-D9EA68DEA85F</v>
      </c>
      <c r="B3821" t="str">
        <f t="shared" si="987"/>
        <v>Withdraw angle</v>
      </c>
      <c r="C3821" t="s">
        <v>67</v>
      </c>
      <c r="D3821" t="s">
        <v>2787</v>
      </c>
      <c r="E3821" t="s">
        <v>2788</v>
      </c>
    </row>
    <row r="3822" spans="1:5" x14ac:dyDescent="0.25">
      <c r="A3822" s="3" t="s">
        <v>3034</v>
      </c>
      <c r="B3822" t="s">
        <v>2789</v>
      </c>
    </row>
    <row r="3823" spans="1:5" x14ac:dyDescent="0.25">
      <c r="A3823" t="str">
        <f t="shared" ref="A3823:A3833" si="988">A3822</f>
        <v>GUID-066E9E86-B004-4636-9616-CE430C8EEC3E</v>
      </c>
      <c r="B3823" t="str">
        <f t="shared" ref="B3823:B3833" si="989">B3822</f>
        <v>Threading tab</v>
      </c>
      <c r="C3823" t="s">
        <v>67</v>
      </c>
      <c r="E3823" t="s">
        <v>2986</v>
      </c>
    </row>
    <row r="3824" spans="1:5" x14ac:dyDescent="0.25">
      <c r="A3824" t="str">
        <f t="shared" si="988"/>
        <v>GUID-066E9E86-B004-4636-9616-CE430C8EEC3E</v>
      </c>
      <c r="B3824" t="str">
        <f t="shared" si="989"/>
        <v>Threading tab</v>
      </c>
      <c r="C3824" t="s">
        <v>67</v>
      </c>
      <c r="D3824" t="s">
        <v>3035</v>
      </c>
      <c r="E3824" t="s">
        <v>2846</v>
      </c>
    </row>
    <row r="3825" spans="1:5" x14ac:dyDescent="0.25">
      <c r="A3825" t="str">
        <f t="shared" si="988"/>
        <v>GUID-066E9E86-B004-4636-9616-CE430C8EEC3E</v>
      </c>
      <c r="B3825" t="str">
        <f t="shared" si="989"/>
        <v>Threading tab</v>
      </c>
      <c r="C3825" t="s">
        <v>67</v>
      </c>
      <c r="D3825" t="s">
        <v>3036</v>
      </c>
      <c r="E3825" t="s">
        <v>2873</v>
      </c>
    </row>
    <row r="3826" spans="1:5" x14ac:dyDescent="0.25">
      <c r="A3826" t="str">
        <f t="shared" si="988"/>
        <v>GUID-066E9E86-B004-4636-9616-CE430C8EEC3E</v>
      </c>
      <c r="B3826" t="str">
        <f t="shared" si="989"/>
        <v>Threading tab</v>
      </c>
      <c r="C3826" t="s">
        <v>67</v>
      </c>
      <c r="E3826" t="s">
        <v>2988</v>
      </c>
    </row>
    <row r="3827" spans="1:5" x14ac:dyDescent="0.25">
      <c r="A3827" t="str">
        <f t="shared" si="988"/>
        <v>GUID-066E9E86-B004-4636-9616-CE430C8EEC3E</v>
      </c>
      <c r="B3827" t="str">
        <f t="shared" si="989"/>
        <v>Threading tab</v>
      </c>
      <c r="C3827" t="s">
        <v>67</v>
      </c>
      <c r="E3827" t="s">
        <v>2232</v>
      </c>
    </row>
    <row r="3828" spans="1:5" x14ac:dyDescent="0.25">
      <c r="A3828" t="str">
        <f t="shared" si="988"/>
        <v>GUID-066E9E86-B004-4636-9616-CE430C8EEC3E</v>
      </c>
      <c r="B3828" t="str">
        <f t="shared" si="989"/>
        <v>Threading tab</v>
      </c>
      <c r="C3828" t="s">
        <v>67</v>
      </c>
      <c r="E3828" t="s">
        <v>2988</v>
      </c>
    </row>
    <row r="3829" spans="1:5" x14ac:dyDescent="0.25">
      <c r="A3829" t="str">
        <f t="shared" si="988"/>
        <v>GUID-066E9E86-B004-4636-9616-CE430C8EEC3E</v>
      </c>
      <c r="B3829" t="str">
        <f t="shared" si="989"/>
        <v>Threading tab</v>
      </c>
      <c r="C3829" t="s">
        <v>67</v>
      </c>
      <c r="D3829" t="s">
        <v>2150</v>
      </c>
      <c r="E3829" t="s">
        <v>2911</v>
      </c>
    </row>
    <row r="3830" spans="1:5" x14ac:dyDescent="0.25">
      <c r="A3830" t="str">
        <f t="shared" si="988"/>
        <v>GUID-066E9E86-B004-4636-9616-CE430C8EEC3E</v>
      </c>
      <c r="B3830" t="str">
        <f t="shared" si="989"/>
        <v>Threading tab</v>
      </c>
      <c r="C3830" t="s">
        <v>67</v>
      </c>
      <c r="E3830" t="s">
        <v>2986</v>
      </c>
    </row>
    <row r="3831" spans="1:5" x14ac:dyDescent="0.25">
      <c r="A3831" t="str">
        <f t="shared" si="988"/>
        <v>GUID-066E9E86-B004-4636-9616-CE430C8EEC3E</v>
      </c>
      <c r="B3831" t="str">
        <f t="shared" si="989"/>
        <v>Threading tab</v>
      </c>
      <c r="C3831" t="s">
        <v>67</v>
      </c>
      <c r="E3831" t="s">
        <v>2988</v>
      </c>
    </row>
    <row r="3832" spans="1:5" x14ac:dyDescent="0.25">
      <c r="A3832" t="str">
        <f t="shared" si="988"/>
        <v>GUID-066E9E86-B004-4636-9616-CE430C8EEC3E</v>
      </c>
      <c r="B3832" t="str">
        <f t="shared" si="989"/>
        <v>Threading tab</v>
      </c>
      <c r="C3832" t="s">
        <v>67</v>
      </c>
      <c r="E3832" t="s">
        <v>2232</v>
      </c>
    </row>
    <row r="3833" spans="1:5" x14ac:dyDescent="0.25">
      <c r="A3833" t="str">
        <f t="shared" si="988"/>
        <v>GUID-066E9E86-B004-4636-9616-CE430C8EEC3E</v>
      </c>
      <c r="B3833" t="str">
        <f t="shared" si="989"/>
        <v>Threading tab</v>
      </c>
      <c r="C3833" t="s">
        <v>67</v>
      </c>
      <c r="E3833" t="s">
        <v>1954</v>
      </c>
    </row>
    <row r="3834" spans="1:5" x14ac:dyDescent="0.25">
      <c r="A3834" s="3" t="s">
        <v>3037</v>
      </c>
      <c r="B3834" t="s">
        <v>3038</v>
      </c>
    </row>
    <row r="3835" spans="1:5" x14ac:dyDescent="0.25">
      <c r="A3835" t="str">
        <f t="shared" ref="A3835:A3836" si="990">A3834</f>
        <v>GUID-7731EF3F-074B-4AAC-940D-EBC5D39A1A56</v>
      </c>
      <c r="B3835" t="str">
        <f t="shared" ref="B3835:B3836" si="991">B3834</f>
        <v>Thread feature chamfer</v>
      </c>
      <c r="C3835" t="s">
        <v>67</v>
      </c>
      <c r="D3835" t="s">
        <v>2789</v>
      </c>
      <c r="E3835" t="s">
        <v>2790</v>
      </c>
    </row>
    <row r="3836" spans="1:5" x14ac:dyDescent="0.25">
      <c r="A3836" t="str">
        <f t="shared" si="990"/>
        <v>GUID-7731EF3F-074B-4AAC-940D-EBC5D39A1A56</v>
      </c>
      <c r="B3836" t="str">
        <f t="shared" si="991"/>
        <v>Thread feature chamfer</v>
      </c>
      <c r="C3836" t="s">
        <v>67</v>
      </c>
      <c r="D3836" t="s">
        <v>3039</v>
      </c>
      <c r="E3836" t="s">
        <v>2846</v>
      </c>
    </row>
    <row r="3837" spans="1:5" x14ac:dyDescent="0.25">
      <c r="A3837" s="3" t="s">
        <v>3009</v>
      </c>
      <c r="B3837" t="s">
        <v>3010</v>
      </c>
    </row>
    <row r="3838" spans="1:5" x14ac:dyDescent="0.25">
      <c r="A3838" t="str">
        <f t="shared" ref="A3838:A3843" si="992">A3837</f>
        <v>GUID-788A338A-A54F-4EAE-9A35-E4A81ED46D78</v>
      </c>
      <c r="B3838" t="str">
        <f t="shared" ref="B3838:B3843" si="993">B3837</f>
        <v>Clearance</v>
      </c>
      <c r="C3838" t="s">
        <v>67</v>
      </c>
      <c r="D3838" t="s">
        <v>3011</v>
      </c>
      <c r="E3838" t="s">
        <v>3012</v>
      </c>
    </row>
    <row r="3839" spans="1:5" x14ac:dyDescent="0.25">
      <c r="A3839" t="str">
        <f t="shared" si="992"/>
        <v>GUID-788A338A-A54F-4EAE-9A35-E4A81ED46D78</v>
      </c>
      <c r="B3839" t="str">
        <f t="shared" si="993"/>
        <v>Clearance</v>
      </c>
      <c r="C3839" t="s">
        <v>67</v>
      </c>
      <c r="D3839" t="s">
        <v>2785</v>
      </c>
      <c r="E3839" t="s">
        <v>3012</v>
      </c>
    </row>
    <row r="3840" spans="1:5" x14ac:dyDescent="0.25">
      <c r="A3840" t="str">
        <f t="shared" si="992"/>
        <v>GUID-788A338A-A54F-4EAE-9A35-E4A81ED46D78</v>
      </c>
      <c r="B3840" t="str">
        <f t="shared" si="993"/>
        <v>Clearance</v>
      </c>
      <c r="C3840" t="s">
        <v>67</v>
      </c>
      <c r="D3840" t="s">
        <v>2787</v>
      </c>
      <c r="E3840" t="s">
        <v>2786</v>
      </c>
    </row>
    <row r="3841" spans="1:5" x14ac:dyDescent="0.25">
      <c r="A3841" t="str">
        <f t="shared" si="992"/>
        <v>GUID-788A338A-A54F-4EAE-9A35-E4A81ED46D78</v>
      </c>
      <c r="B3841" t="str">
        <f t="shared" si="993"/>
        <v>Clearance</v>
      </c>
      <c r="C3841" t="s">
        <v>67</v>
      </c>
      <c r="D3841" t="s">
        <v>2789</v>
      </c>
      <c r="E3841" t="s">
        <v>2788</v>
      </c>
    </row>
    <row r="3842" spans="1:5" x14ac:dyDescent="0.25">
      <c r="A3842" t="str">
        <f t="shared" si="992"/>
        <v>GUID-788A338A-A54F-4EAE-9A35-E4A81ED46D78</v>
      </c>
      <c r="B3842" t="str">
        <f t="shared" si="993"/>
        <v>Clearance</v>
      </c>
      <c r="C3842" t="s">
        <v>67</v>
      </c>
      <c r="D3842" t="s">
        <v>2791</v>
      </c>
      <c r="E3842" t="s">
        <v>2790</v>
      </c>
    </row>
    <row r="3843" spans="1:5" x14ac:dyDescent="0.25">
      <c r="A3843" t="str">
        <f t="shared" si="992"/>
        <v>GUID-788A338A-A54F-4EAE-9A35-E4A81ED46D78</v>
      </c>
      <c r="B3843" t="str">
        <f t="shared" si="993"/>
        <v>Clearance</v>
      </c>
      <c r="C3843" t="s">
        <v>67</v>
      </c>
      <c r="E3843" t="s">
        <v>2792</v>
      </c>
    </row>
    <row r="3844" spans="1:5" x14ac:dyDescent="0.25">
      <c r="A3844" s="3" t="s">
        <v>3013</v>
      </c>
      <c r="B3844" t="s">
        <v>3014</v>
      </c>
    </row>
    <row r="3845" spans="1:5" x14ac:dyDescent="0.25">
      <c r="A3845" t="str">
        <f>A3844</f>
        <v>GUID-AD4C44CC-F116-4CD1-87C6-7751F24EF202</v>
      </c>
      <c r="B3845" t="str">
        <f>B3844</f>
        <v>ID Groove retract</v>
      </c>
      <c r="C3845" t="s">
        <v>67</v>
      </c>
      <c r="D3845" t="s">
        <v>3010</v>
      </c>
      <c r="E3845" t="s">
        <v>2986</v>
      </c>
    </row>
    <row r="3846" spans="1:5" x14ac:dyDescent="0.25">
      <c r="A3846" s="3" t="s">
        <v>3018</v>
      </c>
      <c r="B3846" t="s">
        <v>3019</v>
      </c>
    </row>
    <row r="3847" spans="1:5" x14ac:dyDescent="0.25">
      <c r="A3847" t="str">
        <f t="shared" ref="A3847:A3851" si="994">A3846</f>
        <v>GUID-6C1125FA-BBEC-4122-BB84-B6B4C7800187</v>
      </c>
      <c r="B3847" t="str">
        <f t="shared" ref="B3847:B3851" si="995">B3846</f>
        <v>Start point and End point</v>
      </c>
      <c r="C3847" t="s">
        <v>67</v>
      </c>
      <c r="D3847" t="s">
        <v>3020</v>
      </c>
      <c r="E3847" t="s">
        <v>2955</v>
      </c>
    </row>
    <row r="3848" spans="1:5" x14ac:dyDescent="0.25">
      <c r="A3848" t="str">
        <f t="shared" si="994"/>
        <v>GUID-6C1125FA-BBEC-4122-BB84-B6B4C7800187</v>
      </c>
      <c r="B3848" t="str">
        <f t="shared" si="995"/>
        <v>Start point and End point</v>
      </c>
      <c r="C3848" t="s">
        <v>67</v>
      </c>
      <c r="D3848" t="s">
        <v>2785</v>
      </c>
      <c r="E3848" t="s">
        <v>2786</v>
      </c>
    </row>
    <row r="3849" spans="1:5" x14ac:dyDescent="0.25">
      <c r="A3849" t="str">
        <f t="shared" si="994"/>
        <v>GUID-6C1125FA-BBEC-4122-BB84-B6B4C7800187</v>
      </c>
      <c r="B3849" t="str">
        <f t="shared" si="995"/>
        <v>Start point and End point</v>
      </c>
      <c r="C3849" t="s">
        <v>67</v>
      </c>
      <c r="D3849" t="s">
        <v>2787</v>
      </c>
      <c r="E3849" t="s">
        <v>2788</v>
      </c>
    </row>
    <row r="3850" spans="1:5" x14ac:dyDescent="0.25">
      <c r="A3850" t="str">
        <f t="shared" si="994"/>
        <v>GUID-6C1125FA-BBEC-4122-BB84-B6B4C7800187</v>
      </c>
      <c r="B3850" t="str">
        <f t="shared" si="995"/>
        <v>Start point and End point</v>
      </c>
      <c r="C3850" t="s">
        <v>67</v>
      </c>
      <c r="D3850" t="s">
        <v>2789</v>
      </c>
      <c r="E3850" t="s">
        <v>2790</v>
      </c>
    </row>
    <row r="3851" spans="1:5" x14ac:dyDescent="0.25">
      <c r="A3851" t="str">
        <f t="shared" si="994"/>
        <v>GUID-6C1125FA-BBEC-4122-BB84-B6B4C7800187</v>
      </c>
      <c r="B3851" t="str">
        <f t="shared" si="995"/>
        <v>Start point and End point</v>
      </c>
      <c r="C3851" t="s">
        <v>67</v>
      </c>
      <c r="D3851" t="s">
        <v>2791</v>
      </c>
      <c r="E3851" t="s">
        <v>2792</v>
      </c>
    </row>
    <row r="3852" spans="1:5" x14ac:dyDescent="0.25">
      <c r="A3852" s="3" t="s">
        <v>2783</v>
      </c>
      <c r="B3852" t="s">
        <v>2784</v>
      </c>
    </row>
    <row r="3853" spans="1:5" x14ac:dyDescent="0.25">
      <c r="A3853" t="str">
        <f t="shared" ref="A3853:A3857" si="996">A3852</f>
        <v>GUID-2E09DF3A-6F51-4A31-85ED-A135A733AD6F</v>
      </c>
      <c r="B3853" t="str">
        <f t="shared" ref="B3853:B3857" si="997">B3852</f>
        <v>Priority</v>
      </c>
      <c r="C3853" t="s">
        <v>67</v>
      </c>
      <c r="D3853" t="s">
        <v>946</v>
      </c>
      <c r="E3853" t="s">
        <v>925</v>
      </c>
    </row>
    <row r="3854" spans="1:5" x14ac:dyDescent="0.25">
      <c r="A3854" t="str">
        <f t="shared" si="996"/>
        <v>GUID-2E09DF3A-6F51-4A31-85ED-A135A733AD6F</v>
      </c>
      <c r="B3854" t="str">
        <f t="shared" si="997"/>
        <v>Priority</v>
      </c>
      <c r="C3854" t="s">
        <v>67</v>
      </c>
      <c r="D3854" t="s">
        <v>2785</v>
      </c>
      <c r="E3854" t="s">
        <v>2786</v>
      </c>
    </row>
    <row r="3855" spans="1:5" x14ac:dyDescent="0.25">
      <c r="A3855" t="str">
        <f t="shared" si="996"/>
        <v>GUID-2E09DF3A-6F51-4A31-85ED-A135A733AD6F</v>
      </c>
      <c r="B3855" t="str">
        <f t="shared" si="997"/>
        <v>Priority</v>
      </c>
      <c r="C3855" t="s">
        <v>67</v>
      </c>
      <c r="D3855" t="s">
        <v>2787</v>
      </c>
      <c r="E3855" t="s">
        <v>2788</v>
      </c>
    </row>
    <row r="3856" spans="1:5" x14ac:dyDescent="0.25">
      <c r="A3856" t="str">
        <f t="shared" si="996"/>
        <v>GUID-2E09DF3A-6F51-4A31-85ED-A135A733AD6F</v>
      </c>
      <c r="B3856" t="str">
        <f t="shared" si="997"/>
        <v>Priority</v>
      </c>
      <c r="C3856" t="s">
        <v>67</v>
      </c>
      <c r="D3856" t="s">
        <v>2789</v>
      </c>
      <c r="E3856" t="s">
        <v>2790</v>
      </c>
    </row>
    <row r="3857" spans="1:5" x14ac:dyDescent="0.25">
      <c r="A3857" t="str">
        <f t="shared" si="996"/>
        <v>GUID-2E09DF3A-6F51-4A31-85ED-A135A733AD6F</v>
      </c>
      <c r="B3857" t="str">
        <f t="shared" si="997"/>
        <v>Priority</v>
      </c>
      <c r="C3857" t="s">
        <v>67</v>
      </c>
      <c r="D3857" t="s">
        <v>2791</v>
      </c>
      <c r="E3857" t="s">
        <v>2792</v>
      </c>
    </row>
    <row r="3858" spans="1:5" x14ac:dyDescent="0.25">
      <c r="A3858" s="3" t="s">
        <v>3040</v>
      </c>
      <c r="B3858" t="s">
        <v>2791</v>
      </c>
    </row>
    <row r="3859" spans="1:5" x14ac:dyDescent="0.25">
      <c r="A3859" t="str">
        <f t="shared" ref="A3859:A3867" si="998">A3858</f>
        <v>GUID-9A84545D-A30F-4F45-A2D1-F645E397BA56</v>
      </c>
      <c r="B3859" t="str">
        <f t="shared" ref="B3859:B3867" si="999">B3858</f>
        <v>Cutoff tab</v>
      </c>
      <c r="C3859" t="s">
        <v>67</v>
      </c>
      <c r="E3859" t="s">
        <v>2986</v>
      </c>
    </row>
    <row r="3860" spans="1:5" x14ac:dyDescent="0.25">
      <c r="A3860" t="str">
        <f t="shared" si="998"/>
        <v>GUID-9A84545D-A30F-4F45-A2D1-F645E397BA56</v>
      </c>
      <c r="B3860" t="str">
        <f t="shared" si="999"/>
        <v>Cutoff tab</v>
      </c>
      <c r="C3860" t="s">
        <v>67</v>
      </c>
      <c r="E3860" t="s">
        <v>2987</v>
      </c>
    </row>
    <row r="3861" spans="1:5" x14ac:dyDescent="0.25">
      <c r="A3861" t="str">
        <f t="shared" si="998"/>
        <v>GUID-9A84545D-A30F-4F45-A2D1-F645E397BA56</v>
      </c>
      <c r="B3861" t="str">
        <f t="shared" si="999"/>
        <v>Cutoff tab</v>
      </c>
      <c r="C3861" t="s">
        <v>67</v>
      </c>
      <c r="E3861" t="s">
        <v>2232</v>
      </c>
    </row>
    <row r="3862" spans="1:5" x14ac:dyDescent="0.25">
      <c r="A3862" t="str">
        <f t="shared" si="998"/>
        <v>GUID-9A84545D-A30F-4F45-A2D1-F645E397BA56</v>
      </c>
      <c r="B3862" t="str">
        <f t="shared" si="999"/>
        <v>Cutoff tab</v>
      </c>
      <c r="C3862" t="s">
        <v>67</v>
      </c>
      <c r="E3862" t="s">
        <v>2988</v>
      </c>
    </row>
    <row r="3863" spans="1:5" x14ac:dyDescent="0.25">
      <c r="A3863" t="str">
        <f t="shared" si="998"/>
        <v>GUID-9A84545D-A30F-4F45-A2D1-F645E397BA56</v>
      </c>
      <c r="B3863" t="str">
        <f t="shared" si="999"/>
        <v>Cutoff tab</v>
      </c>
      <c r="C3863" t="s">
        <v>67</v>
      </c>
      <c r="D3863" t="s">
        <v>2150</v>
      </c>
      <c r="E3863" t="s">
        <v>2986</v>
      </c>
    </row>
    <row r="3864" spans="1:5" x14ac:dyDescent="0.25">
      <c r="A3864" t="str">
        <f t="shared" si="998"/>
        <v>GUID-9A84545D-A30F-4F45-A2D1-F645E397BA56</v>
      </c>
      <c r="B3864" t="str">
        <f t="shared" si="999"/>
        <v>Cutoff tab</v>
      </c>
      <c r="C3864" t="s">
        <v>67</v>
      </c>
      <c r="E3864" t="s">
        <v>2987</v>
      </c>
    </row>
    <row r="3865" spans="1:5" x14ac:dyDescent="0.25">
      <c r="A3865" t="str">
        <f t="shared" si="998"/>
        <v>GUID-9A84545D-A30F-4F45-A2D1-F645E397BA56</v>
      </c>
      <c r="B3865" t="str">
        <f t="shared" si="999"/>
        <v>Cutoff tab</v>
      </c>
      <c r="C3865" t="s">
        <v>67</v>
      </c>
      <c r="E3865" t="s">
        <v>2988</v>
      </c>
    </row>
    <row r="3866" spans="1:5" x14ac:dyDescent="0.25">
      <c r="A3866" t="str">
        <f t="shared" si="998"/>
        <v>GUID-9A84545D-A30F-4F45-A2D1-F645E397BA56</v>
      </c>
      <c r="B3866" t="str">
        <f t="shared" si="999"/>
        <v>Cutoff tab</v>
      </c>
      <c r="C3866" t="s">
        <v>67</v>
      </c>
      <c r="E3866" t="s">
        <v>2232</v>
      </c>
    </row>
    <row r="3867" spans="1:5" x14ac:dyDescent="0.25">
      <c r="A3867" t="str">
        <f t="shared" si="998"/>
        <v>GUID-9A84545D-A30F-4F45-A2D1-F645E397BA56</v>
      </c>
      <c r="B3867" t="str">
        <f t="shared" si="999"/>
        <v>Cutoff tab</v>
      </c>
      <c r="C3867" t="s">
        <v>67</v>
      </c>
      <c r="E3867" t="s">
        <v>1954</v>
      </c>
    </row>
    <row r="3868" spans="1:5" x14ac:dyDescent="0.25">
      <c r="A3868" s="3" t="s">
        <v>3009</v>
      </c>
      <c r="B3868" t="s">
        <v>3010</v>
      </c>
    </row>
    <row r="3869" spans="1:5" x14ac:dyDescent="0.25">
      <c r="A3869" t="str">
        <f t="shared" ref="A3869:A3874" si="1000">A3868</f>
        <v>GUID-788A338A-A54F-4EAE-9A35-E4A81ED46D78</v>
      </c>
      <c r="B3869" t="str">
        <f t="shared" ref="B3869:B3874" si="1001">B3868</f>
        <v>Clearance</v>
      </c>
      <c r="C3869" t="s">
        <v>67</v>
      </c>
      <c r="D3869" t="s">
        <v>3011</v>
      </c>
      <c r="E3869" t="s">
        <v>3012</v>
      </c>
    </row>
    <row r="3870" spans="1:5" x14ac:dyDescent="0.25">
      <c r="A3870" t="str">
        <f t="shared" si="1000"/>
        <v>GUID-788A338A-A54F-4EAE-9A35-E4A81ED46D78</v>
      </c>
      <c r="B3870" t="str">
        <f t="shared" si="1001"/>
        <v>Clearance</v>
      </c>
      <c r="C3870" t="s">
        <v>67</v>
      </c>
      <c r="D3870" t="s">
        <v>2785</v>
      </c>
      <c r="E3870" t="s">
        <v>3012</v>
      </c>
    </row>
    <row r="3871" spans="1:5" x14ac:dyDescent="0.25">
      <c r="A3871" t="str">
        <f t="shared" si="1000"/>
        <v>GUID-788A338A-A54F-4EAE-9A35-E4A81ED46D78</v>
      </c>
      <c r="B3871" t="str">
        <f t="shared" si="1001"/>
        <v>Clearance</v>
      </c>
      <c r="C3871" t="s">
        <v>67</v>
      </c>
      <c r="D3871" t="s">
        <v>2787</v>
      </c>
      <c r="E3871" t="s">
        <v>2786</v>
      </c>
    </row>
    <row r="3872" spans="1:5" x14ac:dyDescent="0.25">
      <c r="A3872" t="str">
        <f t="shared" si="1000"/>
        <v>GUID-788A338A-A54F-4EAE-9A35-E4A81ED46D78</v>
      </c>
      <c r="B3872" t="str">
        <f t="shared" si="1001"/>
        <v>Clearance</v>
      </c>
      <c r="C3872" t="s">
        <v>67</v>
      </c>
      <c r="D3872" t="s">
        <v>2789</v>
      </c>
      <c r="E3872" t="s">
        <v>2788</v>
      </c>
    </row>
    <row r="3873" spans="1:5" x14ac:dyDescent="0.25">
      <c r="A3873" t="str">
        <f t="shared" si="1000"/>
        <v>GUID-788A338A-A54F-4EAE-9A35-E4A81ED46D78</v>
      </c>
      <c r="B3873" t="str">
        <f t="shared" si="1001"/>
        <v>Clearance</v>
      </c>
      <c r="C3873" t="s">
        <v>67</v>
      </c>
      <c r="D3873" t="s">
        <v>2791</v>
      </c>
      <c r="E3873" t="s">
        <v>2790</v>
      </c>
    </row>
    <row r="3874" spans="1:5" x14ac:dyDescent="0.25">
      <c r="A3874" t="str">
        <f t="shared" si="1000"/>
        <v>GUID-788A338A-A54F-4EAE-9A35-E4A81ED46D78</v>
      </c>
      <c r="B3874" t="str">
        <f t="shared" si="1001"/>
        <v>Clearance</v>
      </c>
      <c r="C3874" t="s">
        <v>67</v>
      </c>
      <c r="E3874" t="s">
        <v>2792</v>
      </c>
    </row>
    <row r="3875" spans="1:5" x14ac:dyDescent="0.25">
      <c r="A3875" s="3" t="s">
        <v>3013</v>
      </c>
      <c r="B3875" t="s">
        <v>3014</v>
      </c>
    </row>
    <row r="3876" spans="1:5" x14ac:dyDescent="0.25">
      <c r="A3876" t="str">
        <f>A3875</f>
        <v>GUID-AD4C44CC-F116-4CD1-87C6-7751F24EF202</v>
      </c>
      <c r="B3876" t="str">
        <f>B3875</f>
        <v>ID Groove retract</v>
      </c>
      <c r="C3876" t="s">
        <v>67</v>
      </c>
      <c r="D3876" t="s">
        <v>3010</v>
      </c>
      <c r="E3876" t="s">
        <v>2986</v>
      </c>
    </row>
    <row r="3877" spans="1:5" x14ac:dyDescent="0.25">
      <c r="A3877" s="3" t="s">
        <v>3015</v>
      </c>
      <c r="B3877" t="s">
        <v>3016</v>
      </c>
    </row>
    <row r="3878" spans="1:5" x14ac:dyDescent="0.25">
      <c r="A3878" t="str">
        <f t="shared" ref="A3878:A3882" si="1002">A3877</f>
        <v>GUID-17E5A237-B4D9-4355-AED8-6B12C8362302</v>
      </c>
      <c r="B3878" t="str">
        <f t="shared" ref="B3878:B3882" si="1003">B3877</f>
        <v>Depth of cut</v>
      </c>
      <c r="C3878" t="s">
        <v>67</v>
      </c>
      <c r="D3878" t="s">
        <v>3017</v>
      </c>
      <c r="E3878" t="s">
        <v>2905</v>
      </c>
    </row>
    <row r="3879" spans="1:5" x14ac:dyDescent="0.25">
      <c r="A3879" t="str">
        <f t="shared" si="1002"/>
        <v>GUID-17E5A237-B4D9-4355-AED8-6B12C8362302</v>
      </c>
      <c r="B3879" t="str">
        <f t="shared" si="1003"/>
        <v>Depth of cut</v>
      </c>
      <c r="C3879" t="s">
        <v>67</v>
      </c>
      <c r="D3879" t="s">
        <v>2785</v>
      </c>
      <c r="E3879" t="s">
        <v>2786</v>
      </c>
    </row>
    <row r="3880" spans="1:5" x14ac:dyDescent="0.25">
      <c r="A3880" t="str">
        <f t="shared" si="1002"/>
        <v>GUID-17E5A237-B4D9-4355-AED8-6B12C8362302</v>
      </c>
      <c r="B3880" t="str">
        <f t="shared" si="1003"/>
        <v>Depth of cut</v>
      </c>
      <c r="C3880" t="s">
        <v>67</v>
      </c>
      <c r="D3880" t="s">
        <v>2787</v>
      </c>
      <c r="E3880" t="s">
        <v>2788</v>
      </c>
    </row>
    <row r="3881" spans="1:5" x14ac:dyDescent="0.25">
      <c r="A3881" t="str">
        <f t="shared" si="1002"/>
        <v>GUID-17E5A237-B4D9-4355-AED8-6B12C8362302</v>
      </c>
      <c r="B3881" t="str">
        <f t="shared" si="1003"/>
        <v>Depth of cut</v>
      </c>
      <c r="C3881" t="s">
        <v>67</v>
      </c>
      <c r="D3881" t="s">
        <v>2791</v>
      </c>
      <c r="E3881" t="s">
        <v>2792</v>
      </c>
    </row>
    <row r="3882" spans="1:5" x14ac:dyDescent="0.25">
      <c r="A3882" t="str">
        <f t="shared" si="1002"/>
        <v>GUID-17E5A237-B4D9-4355-AED8-6B12C8362302</v>
      </c>
      <c r="B3882" t="str">
        <f t="shared" si="1003"/>
        <v>Depth of cut</v>
      </c>
      <c r="C3882" t="s">
        <v>67</v>
      </c>
      <c r="D3882" t="s">
        <v>2904</v>
      </c>
      <c r="E3882" t="s">
        <v>2905</v>
      </c>
    </row>
    <row r="3883" spans="1:5" x14ac:dyDescent="0.25">
      <c r="A3883" s="3" t="s">
        <v>3018</v>
      </c>
      <c r="B3883" t="s">
        <v>3019</v>
      </c>
    </row>
    <row r="3884" spans="1:5" x14ac:dyDescent="0.25">
      <c r="A3884" t="str">
        <f t="shared" ref="A3884:A3888" si="1004">A3883</f>
        <v>GUID-6C1125FA-BBEC-4122-BB84-B6B4C7800187</v>
      </c>
      <c r="B3884" t="str">
        <f t="shared" ref="B3884:B3888" si="1005">B3883</f>
        <v>Start point and End point</v>
      </c>
      <c r="C3884" t="s">
        <v>67</v>
      </c>
      <c r="D3884" t="s">
        <v>3020</v>
      </c>
      <c r="E3884" t="s">
        <v>2955</v>
      </c>
    </row>
    <row r="3885" spans="1:5" x14ac:dyDescent="0.25">
      <c r="A3885" t="str">
        <f t="shared" si="1004"/>
        <v>GUID-6C1125FA-BBEC-4122-BB84-B6B4C7800187</v>
      </c>
      <c r="B3885" t="str">
        <f t="shared" si="1005"/>
        <v>Start point and End point</v>
      </c>
      <c r="C3885" t="s">
        <v>67</v>
      </c>
      <c r="D3885" t="s">
        <v>2785</v>
      </c>
      <c r="E3885" t="s">
        <v>2786</v>
      </c>
    </row>
    <row r="3886" spans="1:5" x14ac:dyDescent="0.25">
      <c r="A3886" t="str">
        <f t="shared" si="1004"/>
        <v>GUID-6C1125FA-BBEC-4122-BB84-B6B4C7800187</v>
      </c>
      <c r="B3886" t="str">
        <f t="shared" si="1005"/>
        <v>Start point and End point</v>
      </c>
      <c r="C3886" t="s">
        <v>67</v>
      </c>
      <c r="D3886" t="s">
        <v>2787</v>
      </c>
      <c r="E3886" t="s">
        <v>2788</v>
      </c>
    </row>
    <row r="3887" spans="1:5" x14ac:dyDescent="0.25">
      <c r="A3887" t="str">
        <f t="shared" si="1004"/>
        <v>GUID-6C1125FA-BBEC-4122-BB84-B6B4C7800187</v>
      </c>
      <c r="B3887" t="str">
        <f t="shared" si="1005"/>
        <v>Start point and End point</v>
      </c>
      <c r="C3887" t="s">
        <v>67</v>
      </c>
      <c r="D3887" t="s">
        <v>2789</v>
      </c>
      <c r="E3887" t="s">
        <v>2790</v>
      </c>
    </row>
    <row r="3888" spans="1:5" x14ac:dyDescent="0.25">
      <c r="A3888" t="str">
        <f t="shared" si="1004"/>
        <v>GUID-6C1125FA-BBEC-4122-BB84-B6B4C7800187</v>
      </c>
      <c r="B3888" t="str">
        <f t="shared" si="1005"/>
        <v>Start point and End point</v>
      </c>
      <c r="C3888" t="s">
        <v>67</v>
      </c>
      <c r="D3888" t="s">
        <v>2791</v>
      </c>
      <c r="E3888" t="s">
        <v>2792</v>
      </c>
    </row>
    <row r="3889" spans="1:5" x14ac:dyDescent="0.25">
      <c r="A3889" s="3" t="s">
        <v>2783</v>
      </c>
      <c r="B3889" t="s">
        <v>2784</v>
      </c>
    </row>
    <row r="3890" spans="1:5" x14ac:dyDescent="0.25">
      <c r="A3890" t="str">
        <f t="shared" ref="A3890:A3894" si="1006">A3889</f>
        <v>GUID-2E09DF3A-6F51-4A31-85ED-A135A733AD6F</v>
      </c>
      <c r="B3890" t="str">
        <f t="shared" ref="B3890:B3894" si="1007">B3889</f>
        <v>Priority</v>
      </c>
      <c r="C3890" t="s">
        <v>67</v>
      </c>
      <c r="D3890" t="s">
        <v>946</v>
      </c>
      <c r="E3890" t="s">
        <v>925</v>
      </c>
    </row>
    <row r="3891" spans="1:5" x14ac:dyDescent="0.25">
      <c r="A3891" t="str">
        <f t="shared" si="1006"/>
        <v>GUID-2E09DF3A-6F51-4A31-85ED-A135A733AD6F</v>
      </c>
      <c r="B3891" t="str">
        <f t="shared" si="1007"/>
        <v>Priority</v>
      </c>
      <c r="C3891" t="s">
        <v>67</v>
      </c>
      <c r="D3891" t="s">
        <v>2785</v>
      </c>
      <c r="E3891" t="s">
        <v>2786</v>
      </c>
    </row>
    <row r="3892" spans="1:5" x14ac:dyDescent="0.25">
      <c r="A3892" t="str">
        <f t="shared" si="1006"/>
        <v>GUID-2E09DF3A-6F51-4A31-85ED-A135A733AD6F</v>
      </c>
      <c r="B3892" t="str">
        <f t="shared" si="1007"/>
        <v>Priority</v>
      </c>
      <c r="C3892" t="s">
        <v>67</v>
      </c>
      <c r="D3892" t="s">
        <v>2787</v>
      </c>
      <c r="E3892" t="s">
        <v>2788</v>
      </c>
    </row>
    <row r="3893" spans="1:5" x14ac:dyDescent="0.25">
      <c r="A3893" t="str">
        <f t="shared" si="1006"/>
        <v>GUID-2E09DF3A-6F51-4A31-85ED-A135A733AD6F</v>
      </c>
      <c r="B3893" t="str">
        <f t="shared" si="1007"/>
        <v>Priority</v>
      </c>
      <c r="C3893" t="s">
        <v>67</v>
      </c>
      <c r="D3893" t="s">
        <v>2789</v>
      </c>
      <c r="E3893" t="s">
        <v>2790</v>
      </c>
    </row>
    <row r="3894" spans="1:5" x14ac:dyDescent="0.25">
      <c r="A3894" t="str">
        <f t="shared" si="1006"/>
        <v>GUID-2E09DF3A-6F51-4A31-85ED-A135A733AD6F</v>
      </c>
      <c r="B3894" t="str">
        <f t="shared" si="1007"/>
        <v>Priority</v>
      </c>
      <c r="C3894" t="s">
        <v>67</v>
      </c>
      <c r="D3894" t="s">
        <v>2791</v>
      </c>
      <c r="E3894" t="s">
        <v>2792</v>
      </c>
    </row>
    <row r="3895" spans="1:5" x14ac:dyDescent="0.25">
      <c r="A3895" s="3" t="s">
        <v>3041</v>
      </c>
      <c r="B3895" t="s">
        <v>3042</v>
      </c>
    </row>
    <row r="3896" spans="1:5" x14ac:dyDescent="0.25">
      <c r="A3896" t="str">
        <f t="shared" ref="A3896:A3902" si="1008">A3895</f>
        <v>GUID-495B02F8-D250-4572-9B88-64657A2798B2</v>
      </c>
      <c r="B3896" t="str">
        <f t="shared" ref="B3896:B3902" si="1009">B3895</f>
        <v>Wire feature attributes</v>
      </c>
      <c r="C3896" t="s">
        <v>67</v>
      </c>
      <c r="D3896" t="s">
        <v>1950</v>
      </c>
      <c r="E3896" t="s">
        <v>3043</v>
      </c>
    </row>
    <row r="3897" spans="1:5" x14ac:dyDescent="0.25">
      <c r="A3897" t="str">
        <f t="shared" si="1008"/>
        <v>GUID-495B02F8-D250-4572-9B88-64657A2798B2</v>
      </c>
      <c r="B3897" t="str">
        <f t="shared" si="1009"/>
        <v>Wire feature attributes</v>
      </c>
      <c r="C3897" t="s">
        <v>67</v>
      </c>
      <c r="E3897" t="s">
        <v>3044</v>
      </c>
    </row>
    <row r="3898" spans="1:5" x14ac:dyDescent="0.25">
      <c r="A3898" t="str">
        <f t="shared" si="1008"/>
        <v>GUID-495B02F8-D250-4572-9B88-64657A2798B2</v>
      </c>
      <c r="B3898" t="str">
        <f t="shared" si="1009"/>
        <v>Wire feature attributes</v>
      </c>
      <c r="C3898" t="s">
        <v>67</v>
      </c>
      <c r="E3898" t="s">
        <v>3045</v>
      </c>
    </row>
    <row r="3899" spans="1:5" x14ac:dyDescent="0.25">
      <c r="A3899" t="str">
        <f t="shared" si="1008"/>
        <v>GUID-495B02F8-D250-4572-9B88-64657A2798B2</v>
      </c>
      <c r="B3899" t="str">
        <f t="shared" si="1009"/>
        <v>Wire feature attributes</v>
      </c>
      <c r="C3899" t="s">
        <v>67</v>
      </c>
      <c r="E3899" t="s">
        <v>3046</v>
      </c>
    </row>
    <row r="3900" spans="1:5" x14ac:dyDescent="0.25">
      <c r="A3900" t="str">
        <f t="shared" si="1008"/>
        <v>GUID-495B02F8-D250-4572-9B88-64657A2798B2</v>
      </c>
      <c r="B3900" t="str">
        <f t="shared" si="1009"/>
        <v>Wire feature attributes</v>
      </c>
      <c r="C3900" t="s">
        <v>67</v>
      </c>
      <c r="E3900" t="s">
        <v>3047</v>
      </c>
    </row>
    <row r="3901" spans="1:5" x14ac:dyDescent="0.25">
      <c r="A3901" t="str">
        <f t="shared" si="1008"/>
        <v>GUID-495B02F8-D250-4572-9B88-64657A2798B2</v>
      </c>
      <c r="B3901" t="str">
        <f t="shared" si="1009"/>
        <v>Wire feature attributes</v>
      </c>
      <c r="C3901" t="s">
        <v>67</v>
      </c>
      <c r="E3901" t="s">
        <v>3048</v>
      </c>
    </row>
    <row r="3902" spans="1:5" x14ac:dyDescent="0.25">
      <c r="A3902" t="str">
        <f t="shared" si="1008"/>
        <v>GUID-495B02F8-D250-4572-9B88-64657A2798B2</v>
      </c>
      <c r="B3902" t="str">
        <f t="shared" si="1009"/>
        <v>Wire feature attributes</v>
      </c>
      <c r="C3902" t="s">
        <v>67</v>
      </c>
      <c r="E3902" t="s">
        <v>1940</v>
      </c>
    </row>
    <row r="3903" spans="1:5" x14ac:dyDescent="0.25">
      <c r="A3903" s="3" t="s">
        <v>3049</v>
      </c>
      <c r="B3903" t="s">
        <v>3050</v>
      </c>
    </row>
    <row r="3904" spans="1:5" x14ac:dyDescent="0.25">
      <c r="A3904" t="str">
        <f t="shared" ref="A3904:A3907" si="1010">A3903</f>
        <v>GUID-C76B5A3E-99B6-4AEE-89C4-9B24785BC756</v>
      </c>
      <c r="B3904" t="str">
        <f t="shared" ref="B3904:B3907" si="1011">B3903</f>
        <v>Dimensions tab (Wire)</v>
      </c>
      <c r="C3904" t="s">
        <v>67</v>
      </c>
      <c r="D3904" t="s">
        <v>453</v>
      </c>
      <c r="E3904" t="s">
        <v>3051</v>
      </c>
    </row>
    <row r="3905" spans="1:5" x14ac:dyDescent="0.25">
      <c r="A3905" t="str">
        <f t="shared" si="1010"/>
        <v>GUID-C76B5A3E-99B6-4AEE-89C4-9B24785BC756</v>
      </c>
      <c r="B3905" t="str">
        <f t="shared" si="1011"/>
        <v>Dimensions tab (Wire)</v>
      </c>
      <c r="C3905" t="s">
        <v>67</v>
      </c>
      <c r="D3905" t="s">
        <v>3042</v>
      </c>
      <c r="E3905" t="s">
        <v>3051</v>
      </c>
    </row>
    <row r="3906" spans="1:5" x14ac:dyDescent="0.25">
      <c r="A3906" t="str">
        <f t="shared" si="1010"/>
        <v>GUID-C76B5A3E-99B6-4AEE-89C4-9B24785BC756</v>
      </c>
      <c r="B3906" t="str">
        <f t="shared" si="1011"/>
        <v>Dimensions tab (Wire)</v>
      </c>
      <c r="C3906" t="s">
        <v>67</v>
      </c>
      <c r="E3906" t="s">
        <v>3052</v>
      </c>
    </row>
    <row r="3907" spans="1:5" x14ac:dyDescent="0.25">
      <c r="A3907" t="str">
        <f t="shared" si="1010"/>
        <v>GUID-C76B5A3E-99B6-4AEE-89C4-9B24785BC756</v>
      </c>
      <c r="B3907" t="str">
        <f t="shared" si="1011"/>
        <v>Dimensions tab (Wire)</v>
      </c>
      <c r="C3907" t="s">
        <v>67</v>
      </c>
      <c r="E3907" t="s">
        <v>1955</v>
      </c>
    </row>
    <row r="3908" spans="1:5" x14ac:dyDescent="0.25">
      <c r="A3908" s="3" t="s">
        <v>3053</v>
      </c>
      <c r="B3908" t="s">
        <v>3054</v>
      </c>
    </row>
    <row r="3909" spans="1:5" x14ac:dyDescent="0.25">
      <c r="A3909" t="str">
        <f t="shared" ref="A3909:A3915" si="1012">A3908</f>
        <v>GUID-666BEF8F-A897-4164-9F42-A5C3CA6FC5B2</v>
      </c>
      <c r="B3909" t="str">
        <f t="shared" ref="B3909:B3915" si="1013">B3908</f>
        <v>Wire EDM Taper</v>
      </c>
      <c r="C3909" t="s">
        <v>67</v>
      </c>
      <c r="D3909" t="s">
        <v>3055</v>
      </c>
      <c r="E3909" t="s">
        <v>3056</v>
      </c>
    </row>
    <row r="3910" spans="1:5" x14ac:dyDescent="0.25">
      <c r="A3910" t="str">
        <f t="shared" si="1012"/>
        <v>GUID-666BEF8F-A897-4164-9F42-A5C3CA6FC5B2</v>
      </c>
      <c r="B3910" t="str">
        <f t="shared" si="1013"/>
        <v>Wire EDM Taper</v>
      </c>
      <c r="C3910" t="s">
        <v>67</v>
      </c>
      <c r="D3910" t="s">
        <v>3057</v>
      </c>
      <c r="E3910" t="s">
        <v>3058</v>
      </c>
    </row>
    <row r="3911" spans="1:5" x14ac:dyDescent="0.25">
      <c r="A3911" t="str">
        <f t="shared" si="1012"/>
        <v>GUID-666BEF8F-A897-4164-9F42-A5C3CA6FC5B2</v>
      </c>
      <c r="B3911" t="str">
        <f t="shared" si="1013"/>
        <v>Wire EDM Taper</v>
      </c>
      <c r="C3911" t="s">
        <v>67</v>
      </c>
      <c r="D3911" t="s">
        <v>3050</v>
      </c>
      <c r="E3911" t="s">
        <v>3056</v>
      </c>
    </row>
    <row r="3912" spans="1:5" x14ac:dyDescent="0.25">
      <c r="A3912" t="str">
        <f t="shared" si="1012"/>
        <v>GUID-666BEF8F-A897-4164-9F42-A5C3CA6FC5B2</v>
      </c>
      <c r="B3912" t="str">
        <f t="shared" si="1013"/>
        <v>Wire EDM Taper</v>
      </c>
      <c r="C3912" t="s">
        <v>67</v>
      </c>
      <c r="E3912" t="s">
        <v>3059</v>
      </c>
    </row>
    <row r="3913" spans="1:5" x14ac:dyDescent="0.25">
      <c r="A3913" t="str">
        <f t="shared" si="1012"/>
        <v>GUID-666BEF8F-A897-4164-9F42-A5C3CA6FC5B2</v>
      </c>
      <c r="B3913" t="str">
        <f t="shared" si="1013"/>
        <v>Wire EDM Taper</v>
      </c>
      <c r="C3913" t="s">
        <v>67</v>
      </c>
      <c r="E3913" t="s">
        <v>3060</v>
      </c>
    </row>
    <row r="3914" spans="1:5" x14ac:dyDescent="0.25">
      <c r="A3914" t="str">
        <f t="shared" si="1012"/>
        <v>GUID-666BEF8F-A897-4164-9F42-A5C3CA6FC5B2</v>
      </c>
      <c r="B3914" t="str">
        <f t="shared" si="1013"/>
        <v>Wire EDM Taper</v>
      </c>
      <c r="C3914" t="s">
        <v>67</v>
      </c>
      <c r="E3914" t="s">
        <v>3058</v>
      </c>
    </row>
    <row r="3915" spans="1:5" x14ac:dyDescent="0.25">
      <c r="A3915" t="str">
        <f t="shared" si="1012"/>
        <v>GUID-666BEF8F-A897-4164-9F42-A5C3CA6FC5B2</v>
      </c>
      <c r="B3915" t="str">
        <f t="shared" si="1013"/>
        <v>Wire EDM Taper</v>
      </c>
      <c r="C3915" t="s">
        <v>67</v>
      </c>
      <c r="E3915" t="s">
        <v>3043</v>
      </c>
    </row>
    <row r="3916" spans="1:5" x14ac:dyDescent="0.25">
      <c r="A3916" s="3" t="s">
        <v>3061</v>
      </c>
      <c r="B3916" t="s">
        <v>3062</v>
      </c>
    </row>
    <row r="3917" spans="1:5" x14ac:dyDescent="0.25">
      <c r="A3917" t="str">
        <f t="shared" ref="A3917:A3925" si="1014">A3916</f>
        <v>GUID-3FBED34E-58F4-471E-B338-14DA66FD1290</v>
      </c>
      <c r="B3917" t="str">
        <f t="shared" ref="B3917:B3925" si="1015">B3916</f>
        <v>Types of wire EDM tapers</v>
      </c>
      <c r="C3917" t="s">
        <v>67</v>
      </c>
      <c r="D3917" t="s">
        <v>3063</v>
      </c>
      <c r="E3917" t="s">
        <v>3059</v>
      </c>
    </row>
    <row r="3918" spans="1:5" x14ac:dyDescent="0.25">
      <c r="A3918" t="str">
        <f t="shared" si="1014"/>
        <v>GUID-3FBED34E-58F4-471E-B338-14DA66FD1290</v>
      </c>
      <c r="B3918" t="str">
        <f t="shared" si="1015"/>
        <v>Types of wire EDM tapers</v>
      </c>
      <c r="C3918" t="s">
        <v>67</v>
      </c>
      <c r="D3918" t="s">
        <v>3063</v>
      </c>
      <c r="E3918" t="s">
        <v>3059</v>
      </c>
    </row>
    <row r="3919" spans="1:5" x14ac:dyDescent="0.25">
      <c r="A3919" t="str">
        <f t="shared" si="1014"/>
        <v>GUID-3FBED34E-58F4-471E-B338-14DA66FD1290</v>
      </c>
      <c r="B3919" t="str">
        <f t="shared" si="1015"/>
        <v>Types of wire EDM tapers</v>
      </c>
      <c r="C3919" t="s">
        <v>67</v>
      </c>
      <c r="D3919" t="s">
        <v>3063</v>
      </c>
      <c r="E3919" t="s">
        <v>3059</v>
      </c>
    </row>
    <row r="3920" spans="1:5" x14ac:dyDescent="0.25">
      <c r="A3920" t="str">
        <f t="shared" si="1014"/>
        <v>GUID-3FBED34E-58F4-471E-B338-14DA66FD1290</v>
      </c>
      <c r="B3920" t="str">
        <f t="shared" si="1015"/>
        <v>Types of wire EDM tapers</v>
      </c>
      <c r="C3920" t="s">
        <v>67</v>
      </c>
      <c r="D3920" t="s">
        <v>3063</v>
      </c>
      <c r="E3920" t="s">
        <v>3059</v>
      </c>
    </row>
    <row r="3921" spans="1:5" x14ac:dyDescent="0.25">
      <c r="A3921" t="str">
        <f t="shared" si="1014"/>
        <v>GUID-3FBED34E-58F4-471E-B338-14DA66FD1290</v>
      </c>
      <c r="B3921" t="str">
        <f t="shared" si="1015"/>
        <v>Types of wire EDM tapers</v>
      </c>
      <c r="C3921" t="s">
        <v>67</v>
      </c>
      <c r="D3921" t="s">
        <v>3064</v>
      </c>
      <c r="E3921" t="s">
        <v>3060</v>
      </c>
    </row>
    <row r="3922" spans="1:5" x14ac:dyDescent="0.25">
      <c r="A3922" t="str">
        <f t="shared" si="1014"/>
        <v>GUID-3FBED34E-58F4-471E-B338-14DA66FD1290</v>
      </c>
      <c r="B3922" t="str">
        <f t="shared" si="1015"/>
        <v>Types of wire EDM tapers</v>
      </c>
      <c r="C3922" t="s">
        <v>67</v>
      </c>
      <c r="D3922" t="s">
        <v>3064</v>
      </c>
      <c r="E3922" t="s">
        <v>3060</v>
      </c>
    </row>
    <row r="3923" spans="1:5" x14ac:dyDescent="0.25">
      <c r="A3923" t="str">
        <f t="shared" si="1014"/>
        <v>GUID-3FBED34E-58F4-471E-B338-14DA66FD1290</v>
      </c>
      <c r="B3923" t="str">
        <f t="shared" si="1015"/>
        <v>Types of wire EDM tapers</v>
      </c>
      <c r="C3923" t="s">
        <v>67</v>
      </c>
      <c r="D3923" t="s">
        <v>3064</v>
      </c>
      <c r="E3923" t="s">
        <v>3060</v>
      </c>
    </row>
    <row r="3924" spans="1:5" x14ac:dyDescent="0.25">
      <c r="A3924" t="str">
        <f t="shared" si="1014"/>
        <v>GUID-3FBED34E-58F4-471E-B338-14DA66FD1290</v>
      </c>
      <c r="B3924" t="str">
        <f t="shared" si="1015"/>
        <v>Types of wire EDM tapers</v>
      </c>
      <c r="C3924" t="s">
        <v>67</v>
      </c>
      <c r="D3924" t="s">
        <v>3064</v>
      </c>
      <c r="E3924" t="s">
        <v>3060</v>
      </c>
    </row>
    <row r="3925" spans="1:5" x14ac:dyDescent="0.25">
      <c r="A3925" t="str">
        <f t="shared" si="1014"/>
        <v>GUID-3FBED34E-58F4-471E-B338-14DA66FD1290</v>
      </c>
      <c r="B3925" t="str">
        <f t="shared" si="1015"/>
        <v>Types of wire EDM tapers</v>
      </c>
      <c r="C3925" t="s">
        <v>67</v>
      </c>
      <c r="D3925" t="s">
        <v>3054</v>
      </c>
      <c r="E3925" t="s">
        <v>3051</v>
      </c>
    </row>
    <row r="3926" spans="1:5" x14ac:dyDescent="0.25">
      <c r="A3926" s="3" t="s">
        <v>3065</v>
      </c>
      <c r="B3926" t="s">
        <v>3066</v>
      </c>
    </row>
    <row r="3927" spans="1:5" x14ac:dyDescent="0.25">
      <c r="A3927" t="str">
        <f>A3926</f>
        <v>GUID-4BC98471-6C5A-48D9-A4B6-9697036AD5DD</v>
      </c>
      <c r="B3927" t="str">
        <f>B3926</f>
        <v>Default conical corner</v>
      </c>
      <c r="C3927" t="s">
        <v>67</v>
      </c>
      <c r="D3927" t="s">
        <v>3054</v>
      </c>
      <c r="E3927" t="s">
        <v>3051</v>
      </c>
    </row>
    <row r="3928" spans="1:5" x14ac:dyDescent="0.25">
      <c r="A3928" s="3" t="s">
        <v>3067</v>
      </c>
      <c r="B3928" t="s">
        <v>3068</v>
      </c>
    </row>
    <row r="3929" spans="1:5" x14ac:dyDescent="0.25">
      <c r="A3929" t="str">
        <f>A3928</f>
        <v>GUID-5674E4CB-739C-411F-B489-812B527975AF</v>
      </c>
      <c r="B3929" t="str">
        <f>B3928</f>
        <v>ISO cylindrical corner</v>
      </c>
      <c r="C3929" t="s">
        <v>67</v>
      </c>
      <c r="D3929" t="s">
        <v>3054</v>
      </c>
      <c r="E3929" t="s">
        <v>3051</v>
      </c>
    </row>
    <row r="3930" spans="1:5" x14ac:dyDescent="0.25">
      <c r="A3930" s="3" t="s">
        <v>3069</v>
      </c>
      <c r="B3930" t="s">
        <v>3070</v>
      </c>
    </row>
    <row r="3931" spans="1:5" x14ac:dyDescent="0.25">
      <c r="A3931" t="str">
        <f t="shared" ref="A3931:A3932" si="1016">A3930</f>
        <v>GUID-EE0D5806-E18D-4920-AF7C-7A1359307C65</v>
      </c>
      <c r="B3931" t="str">
        <f t="shared" ref="B3931:B3932" si="1017">B3930</f>
        <v>Variable taper table</v>
      </c>
      <c r="C3931" t="s">
        <v>67</v>
      </c>
      <c r="D3931" t="s">
        <v>3071</v>
      </c>
      <c r="E3931" t="s">
        <v>3056</v>
      </c>
    </row>
    <row r="3932" spans="1:5" x14ac:dyDescent="0.25">
      <c r="A3932" t="str">
        <f t="shared" si="1016"/>
        <v>GUID-EE0D5806-E18D-4920-AF7C-7A1359307C65</v>
      </c>
      <c r="B3932" t="str">
        <f t="shared" si="1017"/>
        <v>Variable taper table</v>
      </c>
      <c r="C3932" t="s">
        <v>67</v>
      </c>
      <c r="D3932" t="s">
        <v>3054</v>
      </c>
      <c r="E3932" t="s">
        <v>3051</v>
      </c>
    </row>
    <row r="3933" spans="1:5" x14ac:dyDescent="0.25">
      <c r="A3933" s="3" t="s">
        <v>3072</v>
      </c>
      <c r="B3933" t="s">
        <v>3073</v>
      </c>
    </row>
    <row r="3934" spans="1:5" x14ac:dyDescent="0.25">
      <c r="A3934" t="str">
        <f>A3933</f>
        <v>GUID-9492AB29-822A-4ED2-BA2C-B79110C8D5E0</v>
      </c>
      <c r="B3934" t="str">
        <f>B3933</f>
        <v>Match Curves dialog (WIRE)</v>
      </c>
      <c r="C3934" t="s">
        <v>67</v>
      </c>
      <c r="D3934" t="s">
        <v>3050</v>
      </c>
      <c r="E3934" t="s">
        <v>3043</v>
      </c>
    </row>
    <row r="3935" spans="1:5" x14ac:dyDescent="0.25">
      <c r="A3935" s="3" t="s">
        <v>3074</v>
      </c>
      <c r="B3935" t="s">
        <v>3075</v>
      </c>
    </row>
    <row r="3936" spans="1:5" x14ac:dyDescent="0.25">
      <c r="A3936" t="str">
        <f t="shared" ref="A3936:A3958" si="1018">A3935</f>
        <v>GUID-7BA34D00-741D-432A-A884-90D28B3B4DEB</v>
      </c>
      <c r="B3936" t="str">
        <f t="shared" ref="B3936:B3958" si="1019">B3935</f>
        <v>Strategy tab (Wire)</v>
      </c>
      <c r="C3936" t="s">
        <v>67</v>
      </c>
      <c r="E3936" t="s">
        <v>3076</v>
      </c>
    </row>
    <row r="3937" spans="1:5" x14ac:dyDescent="0.25">
      <c r="A3937" t="str">
        <f t="shared" si="1018"/>
        <v>GUID-7BA34D00-741D-432A-A884-90D28B3B4DEB</v>
      </c>
      <c r="B3937" t="str">
        <f t="shared" si="1019"/>
        <v>Strategy tab (Wire)</v>
      </c>
      <c r="C3937" t="s">
        <v>67</v>
      </c>
      <c r="E3937" t="s">
        <v>3077</v>
      </c>
    </row>
    <row r="3938" spans="1:5" x14ac:dyDescent="0.25">
      <c r="A3938" t="str">
        <f t="shared" si="1018"/>
        <v>GUID-7BA34D00-741D-432A-A884-90D28B3B4DEB</v>
      </c>
      <c r="B3938" t="str">
        <f t="shared" si="1019"/>
        <v>Strategy tab (Wire)</v>
      </c>
      <c r="C3938" t="s">
        <v>67</v>
      </c>
      <c r="D3938" t="s">
        <v>1763</v>
      </c>
      <c r="E3938" t="s">
        <v>3078</v>
      </c>
    </row>
    <row r="3939" spans="1:5" x14ac:dyDescent="0.25">
      <c r="A3939" t="str">
        <f t="shared" si="1018"/>
        <v>GUID-7BA34D00-741D-432A-A884-90D28B3B4DEB</v>
      </c>
      <c r="B3939" t="str">
        <f t="shared" si="1019"/>
        <v>Strategy tab (Wire)</v>
      </c>
      <c r="C3939" t="s">
        <v>67</v>
      </c>
      <c r="D3939" t="e">
        <f>- this sets the cutting angle for a zigzag operation.</f>
        <v>#NAME?</v>
      </c>
      <c r="E3939" t="s">
        <v>3079</v>
      </c>
    </row>
    <row r="3940" spans="1:5" x14ac:dyDescent="0.25">
      <c r="A3940" t="str">
        <f t="shared" si="1018"/>
        <v>GUID-7BA34D00-741D-432A-A884-90D28B3B4DEB</v>
      </c>
      <c r="B3940" t="str">
        <f t="shared" si="1019"/>
        <v>Strategy tab (Wire)</v>
      </c>
      <c r="C3940" t="s">
        <v>67</v>
      </c>
      <c r="D3940" t="e">
        <f>- Enter the distance from the normal contour end position to the inserted stop or end position.</f>
        <v>#NAME?</v>
      </c>
      <c r="E3940" t="s">
        <v>3080</v>
      </c>
    </row>
    <row r="3941" spans="1:5" x14ac:dyDescent="0.25">
      <c r="A3941" t="str">
        <f t="shared" si="1018"/>
        <v>GUID-7BA34D00-741D-432A-A884-90D28B3B4DEB</v>
      </c>
      <c r="B3941" t="str">
        <f t="shared" si="1019"/>
        <v>Strategy tab (Wire)</v>
      </c>
      <c r="C3941" t="s">
        <v>67</v>
      </c>
      <c r="D3941" t="e">
        <f>- Enter the distance by which the normal contour end position is overcut for stop and Cutoff operations.</f>
        <v>#NAME?</v>
      </c>
      <c r="E3941" t="s">
        <v>3081</v>
      </c>
    </row>
    <row r="3942" spans="1:5" x14ac:dyDescent="0.25">
      <c r="A3942" t="str">
        <f t="shared" si="1018"/>
        <v>GUID-7BA34D00-741D-432A-A884-90D28B3B4DEB</v>
      </c>
      <c r="B3942" t="str">
        <f t="shared" si="1019"/>
        <v>Strategy tab (Wire)</v>
      </c>
      <c r="C3942" t="s">
        <v>67</v>
      </c>
      <c r="D3942" t="s">
        <v>3082</v>
      </c>
      <c r="E3942" t="s">
        <v>3083</v>
      </c>
    </row>
    <row r="3943" spans="1:5" x14ac:dyDescent="0.25">
      <c r="A3943" t="str">
        <f t="shared" si="1018"/>
        <v>GUID-7BA34D00-741D-432A-A884-90D28B3B4DEB</v>
      </c>
      <c r="B3943" t="str">
        <f t="shared" si="1019"/>
        <v>Strategy tab (Wire)</v>
      </c>
      <c r="C3943" t="s">
        <v>67</v>
      </c>
      <c r="D3943" t="e">
        <f>- this applies to Pocketing and zigzag operations.</f>
        <v>#NAME?</v>
      </c>
      <c r="E3943" t="s">
        <v>3084</v>
      </c>
    </row>
    <row r="3944" spans="1:5" x14ac:dyDescent="0.25">
      <c r="A3944" t="str">
        <f t="shared" si="1018"/>
        <v>GUID-7BA34D00-741D-432A-A884-90D28B3B4DEB</v>
      </c>
      <c r="B3944" t="str">
        <f t="shared" si="1019"/>
        <v>Strategy tab (Wire)</v>
      </c>
      <c r="C3944" t="s">
        <v>67</v>
      </c>
      <c r="D3944" t="s">
        <v>3085</v>
      </c>
      <c r="E3944" t="s">
        <v>3086</v>
      </c>
    </row>
    <row r="3945" spans="1:5" x14ac:dyDescent="0.25">
      <c r="A3945" t="str">
        <f t="shared" si="1018"/>
        <v>GUID-7BA34D00-741D-432A-A884-90D28B3B4DEB</v>
      </c>
      <c r="B3945" t="str">
        <f t="shared" si="1019"/>
        <v>Strategy tab (Wire)</v>
      </c>
      <c r="C3945" t="s">
        <v>67</v>
      </c>
      <c r="D3945" t="s">
        <v>3042</v>
      </c>
      <c r="E3945" t="s">
        <v>3087</v>
      </c>
    </row>
    <row r="3946" spans="1:5" x14ac:dyDescent="0.25">
      <c r="A3946" t="str">
        <f t="shared" si="1018"/>
        <v>GUID-7BA34D00-741D-432A-A884-90D28B3B4DEB</v>
      </c>
      <c r="B3946" t="str">
        <f t="shared" si="1019"/>
        <v>Strategy tab (Wire)</v>
      </c>
      <c r="C3946" t="s">
        <v>67</v>
      </c>
      <c r="E3946" t="s">
        <v>3088</v>
      </c>
    </row>
    <row r="3947" spans="1:5" x14ac:dyDescent="0.25">
      <c r="A3947" t="str">
        <f t="shared" si="1018"/>
        <v>GUID-7BA34D00-741D-432A-A884-90D28B3B4DEB</v>
      </c>
      <c r="B3947" t="str">
        <f t="shared" si="1019"/>
        <v>Strategy tab (Wire)</v>
      </c>
      <c r="C3947" t="s">
        <v>67</v>
      </c>
      <c r="E3947" t="s">
        <v>3089</v>
      </c>
    </row>
    <row r="3948" spans="1:5" x14ac:dyDescent="0.25">
      <c r="A3948" t="str">
        <f t="shared" si="1018"/>
        <v>GUID-7BA34D00-741D-432A-A884-90D28B3B4DEB</v>
      </c>
      <c r="B3948" t="str">
        <f t="shared" si="1019"/>
        <v>Strategy tab (Wire)</v>
      </c>
      <c r="C3948" t="s">
        <v>67</v>
      </c>
      <c r="E3948" t="s">
        <v>3090</v>
      </c>
    </row>
    <row r="3949" spans="1:5" x14ac:dyDescent="0.25">
      <c r="A3949" t="str">
        <f t="shared" si="1018"/>
        <v>GUID-7BA34D00-741D-432A-A884-90D28B3B4DEB</v>
      </c>
      <c r="B3949" t="str">
        <f t="shared" si="1019"/>
        <v>Strategy tab (Wire)</v>
      </c>
      <c r="C3949" t="s">
        <v>67</v>
      </c>
      <c r="E3949" t="s">
        <v>3091</v>
      </c>
    </row>
    <row r="3950" spans="1:5" x14ac:dyDescent="0.25">
      <c r="A3950" t="str">
        <f t="shared" si="1018"/>
        <v>GUID-7BA34D00-741D-432A-A884-90D28B3B4DEB</v>
      </c>
      <c r="B3950" t="str">
        <f t="shared" si="1019"/>
        <v>Strategy tab (Wire)</v>
      </c>
      <c r="C3950" t="s">
        <v>67</v>
      </c>
      <c r="E3950" t="s">
        <v>3092</v>
      </c>
    </row>
    <row r="3951" spans="1:5" x14ac:dyDescent="0.25">
      <c r="A3951" t="str">
        <f t="shared" si="1018"/>
        <v>GUID-7BA34D00-741D-432A-A884-90D28B3B4DEB</v>
      </c>
      <c r="B3951" t="str">
        <f t="shared" si="1019"/>
        <v>Strategy tab (Wire)</v>
      </c>
      <c r="C3951" t="s">
        <v>67</v>
      </c>
      <c r="E3951" t="s">
        <v>3083</v>
      </c>
    </row>
    <row r="3952" spans="1:5" x14ac:dyDescent="0.25">
      <c r="A3952" t="str">
        <f t="shared" si="1018"/>
        <v>GUID-7BA34D00-741D-432A-A884-90D28B3B4DEB</v>
      </c>
      <c r="B3952" t="str">
        <f t="shared" si="1019"/>
        <v>Strategy tab (Wire)</v>
      </c>
      <c r="C3952" t="s">
        <v>67</v>
      </c>
      <c r="E3952" t="s">
        <v>3086</v>
      </c>
    </row>
    <row r="3953" spans="1:5" x14ac:dyDescent="0.25">
      <c r="A3953" t="str">
        <f t="shared" si="1018"/>
        <v>GUID-7BA34D00-741D-432A-A884-90D28B3B4DEB</v>
      </c>
      <c r="B3953" t="str">
        <f t="shared" si="1019"/>
        <v>Strategy tab (Wire)</v>
      </c>
      <c r="C3953" t="s">
        <v>67</v>
      </c>
      <c r="E3953" t="s">
        <v>3079</v>
      </c>
    </row>
    <row r="3954" spans="1:5" x14ac:dyDescent="0.25">
      <c r="A3954" t="str">
        <f t="shared" si="1018"/>
        <v>GUID-7BA34D00-741D-432A-A884-90D28B3B4DEB</v>
      </c>
      <c r="B3954" t="str">
        <f t="shared" si="1019"/>
        <v>Strategy tab (Wire)</v>
      </c>
      <c r="C3954" t="s">
        <v>67</v>
      </c>
      <c r="E3954" t="s">
        <v>3076</v>
      </c>
    </row>
    <row r="3955" spans="1:5" x14ac:dyDescent="0.25">
      <c r="A3955" t="str">
        <f t="shared" si="1018"/>
        <v>GUID-7BA34D00-741D-432A-A884-90D28B3B4DEB</v>
      </c>
      <c r="B3955" t="str">
        <f t="shared" si="1019"/>
        <v>Strategy tab (Wire)</v>
      </c>
      <c r="C3955" t="s">
        <v>67</v>
      </c>
      <c r="E3955" t="s">
        <v>3077</v>
      </c>
    </row>
    <row r="3956" spans="1:5" x14ac:dyDescent="0.25">
      <c r="A3956" t="str">
        <f t="shared" si="1018"/>
        <v>GUID-7BA34D00-741D-432A-A884-90D28B3B4DEB</v>
      </c>
      <c r="B3956" t="str">
        <f t="shared" si="1019"/>
        <v>Strategy tab (Wire)</v>
      </c>
      <c r="C3956" t="s">
        <v>67</v>
      </c>
      <c r="E3956" t="s">
        <v>3080</v>
      </c>
    </row>
    <row r="3957" spans="1:5" x14ac:dyDescent="0.25">
      <c r="A3957" t="str">
        <f t="shared" si="1018"/>
        <v>GUID-7BA34D00-741D-432A-A884-90D28B3B4DEB</v>
      </c>
      <c r="B3957" t="str">
        <f t="shared" si="1019"/>
        <v>Strategy tab (Wire)</v>
      </c>
      <c r="C3957" t="s">
        <v>67</v>
      </c>
      <c r="E3957" t="s">
        <v>3084</v>
      </c>
    </row>
    <row r="3958" spans="1:5" x14ac:dyDescent="0.25">
      <c r="A3958" t="str">
        <f t="shared" si="1018"/>
        <v>GUID-7BA34D00-741D-432A-A884-90D28B3B4DEB</v>
      </c>
      <c r="B3958" t="str">
        <f t="shared" si="1019"/>
        <v>Strategy tab (Wire)</v>
      </c>
      <c r="C3958" t="s">
        <v>67</v>
      </c>
      <c r="E3958" t="s">
        <v>1955</v>
      </c>
    </row>
    <row r="3959" spans="1:5" x14ac:dyDescent="0.25">
      <c r="A3959" s="3" t="s">
        <v>3093</v>
      </c>
      <c r="B3959" t="s">
        <v>3094</v>
      </c>
    </row>
    <row r="3960" spans="1:5" x14ac:dyDescent="0.25">
      <c r="A3960" t="str">
        <f>A3959</f>
        <v>GUID-7D764383-CC77-4F42-A84A-58CACAB4D7F4</v>
      </c>
      <c r="B3960" t="str">
        <f>B3959</f>
        <v>Retract</v>
      </c>
      <c r="C3960" t="s">
        <v>67</v>
      </c>
      <c r="D3960" t="s">
        <v>3075</v>
      </c>
      <c r="E3960" t="s">
        <v>3044</v>
      </c>
    </row>
    <row r="3961" spans="1:5" x14ac:dyDescent="0.25">
      <c r="A3961" s="3" t="s">
        <v>3095</v>
      </c>
      <c r="B3961" t="s">
        <v>3096</v>
      </c>
    </row>
    <row r="3962" spans="1:5" x14ac:dyDescent="0.25">
      <c r="A3962" t="str">
        <f>A3961</f>
        <v>GUID-24DF3156-C8FF-499E-A01D-620F8E81E561</v>
      </c>
      <c r="B3962" t="str">
        <f>B3961</f>
        <v>Stop</v>
      </c>
      <c r="C3962" t="s">
        <v>67</v>
      </c>
      <c r="D3962" t="s">
        <v>3075</v>
      </c>
      <c r="E3962" t="s">
        <v>3044</v>
      </c>
    </row>
    <row r="3963" spans="1:5" x14ac:dyDescent="0.25">
      <c r="A3963" s="3" t="s">
        <v>3097</v>
      </c>
      <c r="B3963" t="s">
        <v>3098</v>
      </c>
    </row>
    <row r="3964" spans="1:5" x14ac:dyDescent="0.25">
      <c r="A3964" t="str">
        <f t="shared" ref="A3964:A3965" si="1020">A3963</f>
        <v>GUID-DB4DBBB7-9A38-4F8D-8EB8-D649C35054B1</v>
      </c>
      <c r="B3964" t="str">
        <f t="shared" ref="B3964:B3965" si="1021">B3963</f>
        <v>Pocketing</v>
      </c>
      <c r="C3964" t="s">
        <v>67</v>
      </c>
      <c r="D3964" t="s">
        <v>3075</v>
      </c>
      <c r="E3964" t="s">
        <v>3099</v>
      </c>
    </row>
    <row r="3965" spans="1:5" x14ac:dyDescent="0.25">
      <c r="A3965" t="str">
        <f t="shared" si="1020"/>
        <v>GUID-DB4DBBB7-9A38-4F8D-8EB8-D649C35054B1</v>
      </c>
      <c r="B3965" t="str">
        <f t="shared" si="1021"/>
        <v>Pocketing</v>
      </c>
      <c r="C3965" t="s">
        <v>67</v>
      </c>
      <c r="E3965" t="s">
        <v>3044</v>
      </c>
    </row>
    <row r="3966" spans="1:5" x14ac:dyDescent="0.25">
      <c r="A3966" s="3" t="s">
        <v>3100</v>
      </c>
      <c r="B3966" t="s">
        <v>3101</v>
      </c>
    </row>
    <row r="3967" spans="1:5" x14ac:dyDescent="0.25">
      <c r="A3967" t="str">
        <f>A3966</f>
        <v>GUID-99076EBB-96B0-40E4-A906-D2161E6B97E1</v>
      </c>
      <c r="B3967" t="str">
        <f>B3966</f>
        <v>Islands for pocketing and zigzag</v>
      </c>
      <c r="C3967" t="s">
        <v>67</v>
      </c>
      <c r="D3967" t="s">
        <v>3098</v>
      </c>
      <c r="E3967" t="s">
        <v>3089</v>
      </c>
    </row>
    <row r="3968" spans="1:5" x14ac:dyDescent="0.25">
      <c r="A3968" s="3" t="s">
        <v>3102</v>
      </c>
      <c r="B3968" t="s">
        <v>3103</v>
      </c>
    </row>
    <row r="3969" spans="1:5" x14ac:dyDescent="0.25">
      <c r="A3969" t="str">
        <f t="shared" ref="A3969:A3972" si="1022">A3968</f>
        <v>GUID-D787F866-FCA6-485C-A059-991430866409</v>
      </c>
      <c r="B3969" t="str">
        <f t="shared" ref="B3969:B3972" si="1023">B3968</f>
        <v>Zigzag</v>
      </c>
      <c r="C3969" t="s">
        <v>67</v>
      </c>
      <c r="D3969" t="s">
        <v>3104</v>
      </c>
      <c r="E3969" t="s">
        <v>3079</v>
      </c>
    </row>
    <row r="3970" spans="1:5" x14ac:dyDescent="0.25">
      <c r="A3970" t="str">
        <f t="shared" si="1022"/>
        <v>GUID-D787F866-FCA6-485C-A059-991430866409</v>
      </c>
      <c r="B3970" t="str">
        <f t="shared" si="1023"/>
        <v>Zigzag</v>
      </c>
      <c r="C3970" t="s">
        <v>67</v>
      </c>
      <c r="D3970" t="s">
        <v>3105</v>
      </c>
      <c r="E3970" t="s">
        <v>3106</v>
      </c>
    </row>
    <row r="3971" spans="1:5" x14ac:dyDescent="0.25">
      <c r="A3971" t="str">
        <f t="shared" si="1022"/>
        <v>GUID-D787F866-FCA6-485C-A059-991430866409</v>
      </c>
      <c r="B3971" t="str">
        <f t="shared" si="1023"/>
        <v>Zigzag</v>
      </c>
      <c r="C3971" t="s">
        <v>67</v>
      </c>
      <c r="D3971" t="s">
        <v>3075</v>
      </c>
      <c r="E3971" t="s">
        <v>3106</v>
      </c>
    </row>
    <row r="3972" spans="1:5" x14ac:dyDescent="0.25">
      <c r="A3972" t="str">
        <f t="shared" si="1022"/>
        <v>GUID-D787F866-FCA6-485C-A059-991430866409</v>
      </c>
      <c r="B3972" t="str">
        <f t="shared" si="1023"/>
        <v>Zigzag</v>
      </c>
      <c r="C3972" t="s">
        <v>67</v>
      </c>
      <c r="E3972" t="s">
        <v>3044</v>
      </c>
    </row>
    <row r="3973" spans="1:5" x14ac:dyDescent="0.25">
      <c r="A3973" s="3" t="s">
        <v>3107</v>
      </c>
      <c r="B3973" t="s">
        <v>3108</v>
      </c>
    </row>
    <row r="3974" spans="1:5" x14ac:dyDescent="0.25">
      <c r="A3974" t="str">
        <f>A3973</f>
        <v>GUID-FD30F9A2-2CC3-4226-8B22-0DB878EEB55F</v>
      </c>
      <c r="B3974" t="str">
        <f>B3973</f>
        <v>Start point for zigzag</v>
      </c>
      <c r="C3974" t="s">
        <v>67</v>
      </c>
      <c r="D3974" t="s">
        <v>3103</v>
      </c>
      <c r="E3974" t="s">
        <v>3090</v>
      </c>
    </row>
    <row r="3975" spans="1:5" x14ac:dyDescent="0.25">
      <c r="A3975" s="3" t="s">
        <v>3109</v>
      </c>
      <c r="B3975" t="s">
        <v>3110</v>
      </c>
    </row>
    <row r="3976" spans="1:5" x14ac:dyDescent="0.25">
      <c r="A3976" t="str">
        <f>A3975</f>
        <v>GUID-4E0567C7-316D-4179-8E7C-850ADC152FFD</v>
      </c>
      <c r="B3976" t="str">
        <f>B3975</f>
        <v>Cutoff</v>
      </c>
      <c r="C3976" t="s">
        <v>67</v>
      </c>
      <c r="D3976" t="s">
        <v>3075</v>
      </c>
      <c r="E3976" t="s">
        <v>3044</v>
      </c>
    </row>
    <row r="3977" spans="1:5" x14ac:dyDescent="0.25">
      <c r="A3977" s="3" t="s">
        <v>3111</v>
      </c>
      <c r="B3977" t="s">
        <v>3112</v>
      </c>
    </row>
    <row r="3978" spans="1:5" x14ac:dyDescent="0.25">
      <c r="A3978" t="str">
        <f>A3977</f>
        <v>GUID-59DD64BF-94BA-49C6-B5EF-5009378C46A7</v>
      </c>
      <c r="B3978" t="str">
        <f>B3977</f>
        <v>Contour</v>
      </c>
      <c r="C3978" t="s">
        <v>67</v>
      </c>
      <c r="D3978" t="s">
        <v>3075</v>
      </c>
      <c r="E3978" t="s">
        <v>3044</v>
      </c>
    </row>
    <row r="3979" spans="1:5" x14ac:dyDescent="0.25">
      <c r="A3979" s="3" t="s">
        <v>3113</v>
      </c>
      <c r="B3979" t="s">
        <v>3114</v>
      </c>
    </row>
    <row r="3980" spans="1:5" x14ac:dyDescent="0.25">
      <c r="A3980" t="str">
        <f>A3979</f>
        <v>GUID-54BCEF1A-D55B-4318-8253-DDB06CA3D78F</v>
      </c>
      <c r="B3980" t="str">
        <f>B3979</f>
        <v>Overlap</v>
      </c>
      <c r="C3980" t="s">
        <v>67</v>
      </c>
      <c r="D3980" t="s">
        <v>3075</v>
      </c>
      <c r="E3980" t="s">
        <v>3044</v>
      </c>
    </row>
    <row r="3981" spans="1:5" x14ac:dyDescent="0.25">
      <c r="A3981" s="3" t="s">
        <v>3115</v>
      </c>
      <c r="B3981" t="s">
        <v>3116</v>
      </c>
    </row>
    <row r="3982" spans="1:5" x14ac:dyDescent="0.25">
      <c r="A3982" t="str">
        <f t="shared" ref="A3982:A3987" si="1024">A3981</f>
        <v>GUID-0C2235B2-2359-4ACC-AA00-15E37CF67345</v>
      </c>
      <c r="B3982" t="str">
        <f t="shared" ref="B3982:B3987" si="1025">B3981</f>
        <v>Skim Pass Options</v>
      </c>
      <c r="C3982" t="s">
        <v>67</v>
      </c>
      <c r="D3982" t="s">
        <v>1929</v>
      </c>
      <c r="E3982" t="s">
        <v>3044</v>
      </c>
    </row>
    <row r="3983" spans="1:5" x14ac:dyDescent="0.25">
      <c r="A3983" t="str">
        <f t="shared" si="1024"/>
        <v>GUID-0C2235B2-2359-4ACC-AA00-15E37CF67345</v>
      </c>
      <c r="B3983" t="str">
        <f t="shared" si="1025"/>
        <v>Skim Pass Options</v>
      </c>
      <c r="C3983" t="s">
        <v>67</v>
      </c>
      <c r="D3983" t="e">
        <f>- this controls whether the offsetting of the wire path is performed on the machine using cutter compensation or</f>
        <v>#NAME?</v>
      </c>
      <c r="E3983" t="s">
        <v>3117</v>
      </c>
    </row>
    <row r="3984" spans="1:5" x14ac:dyDescent="0.25">
      <c r="A3984" t="str">
        <f t="shared" si="1024"/>
        <v>GUID-0C2235B2-2359-4ACC-AA00-15E37CF67345</v>
      </c>
      <c r="B3984" t="str">
        <f t="shared" si="1025"/>
        <v>Skim Pass Options</v>
      </c>
      <c r="C3984" t="s">
        <v>67</v>
      </c>
      <c r="D3984" t="e">
        <f>- for features with multiple curves, using multiple-pass operations, Select this option to cut the first pass on each curve first rather than cut all passes on one curve before moving on to the next.</f>
        <v>#NAME?</v>
      </c>
      <c r="E3984" t="s">
        <v>3118</v>
      </c>
    </row>
    <row r="3985" spans="1:5" x14ac:dyDescent="0.25">
      <c r="A3985" t="str">
        <f t="shared" si="1024"/>
        <v>GUID-0C2235B2-2359-4ACC-AA00-15E37CF67345</v>
      </c>
      <c r="B3985" t="str">
        <f t="shared" si="1025"/>
        <v>Skim Pass Options</v>
      </c>
      <c r="C3985" t="s">
        <v>67</v>
      </c>
      <c r="D3985" t="s">
        <v>3075</v>
      </c>
      <c r="E3985" t="s">
        <v>3117</v>
      </c>
    </row>
    <row r="3986" spans="1:5" x14ac:dyDescent="0.25">
      <c r="A3986" t="str">
        <f t="shared" si="1024"/>
        <v>GUID-0C2235B2-2359-4ACC-AA00-15E37CF67345</v>
      </c>
      <c r="B3986" t="str">
        <f t="shared" si="1025"/>
        <v>Skim Pass Options</v>
      </c>
      <c r="C3986" t="s">
        <v>67</v>
      </c>
      <c r="E3986" t="s">
        <v>3118</v>
      </c>
    </row>
    <row r="3987" spans="1:5" x14ac:dyDescent="0.25">
      <c r="A3987" t="str">
        <f t="shared" si="1024"/>
        <v>GUID-0C2235B2-2359-4ACC-AA00-15E37CF67345</v>
      </c>
      <c r="B3987" t="str">
        <f t="shared" si="1025"/>
        <v>Skim Pass Options</v>
      </c>
      <c r="C3987" t="s">
        <v>67</v>
      </c>
      <c r="E3987" t="s">
        <v>3044</v>
      </c>
    </row>
    <row r="3988" spans="1:5" x14ac:dyDescent="0.25">
      <c r="A3988" s="3" t="s">
        <v>3119</v>
      </c>
      <c r="B3988" t="s">
        <v>3120</v>
      </c>
    </row>
    <row r="3989" spans="1:5" x14ac:dyDescent="0.25">
      <c r="A3989" t="str">
        <f t="shared" ref="A3989:A3994" si="1026">A3988</f>
        <v>GUID-84AE09F1-379D-461C-950F-66824F60914F</v>
      </c>
      <c r="B3989" t="str">
        <f t="shared" ref="B3989:B3994" si="1027">B3988</f>
        <v>Offset method</v>
      </c>
      <c r="C3989" t="s">
        <v>67</v>
      </c>
      <c r="D3989" t="s">
        <v>3121</v>
      </c>
      <c r="E3989" t="s">
        <v>3086</v>
      </c>
    </row>
    <row r="3990" spans="1:5" x14ac:dyDescent="0.25">
      <c r="A3990" t="str">
        <f t="shared" si="1026"/>
        <v>GUID-84AE09F1-379D-461C-950F-66824F60914F</v>
      </c>
      <c r="B3990" t="str">
        <f t="shared" si="1027"/>
        <v>Offset method</v>
      </c>
      <c r="C3990" t="s">
        <v>67</v>
      </c>
      <c r="E3990" t="s">
        <v>3122</v>
      </c>
    </row>
    <row r="3991" spans="1:5" x14ac:dyDescent="0.25">
      <c r="A3991" t="str">
        <f t="shared" si="1026"/>
        <v>GUID-84AE09F1-379D-461C-950F-66824F60914F</v>
      </c>
      <c r="B3991" t="str">
        <f t="shared" si="1027"/>
        <v>Offset method</v>
      </c>
      <c r="C3991" t="s">
        <v>67</v>
      </c>
      <c r="E3991" t="s">
        <v>3086</v>
      </c>
    </row>
    <row r="3992" spans="1:5" x14ac:dyDescent="0.25">
      <c r="A3992" t="str">
        <f t="shared" si="1026"/>
        <v>GUID-84AE09F1-379D-461C-950F-66824F60914F</v>
      </c>
      <c r="B3992" t="str">
        <f t="shared" si="1027"/>
        <v>Offset method</v>
      </c>
      <c r="C3992" t="s">
        <v>67</v>
      </c>
      <c r="E3992" t="s">
        <v>3122</v>
      </c>
    </row>
    <row r="3993" spans="1:5" x14ac:dyDescent="0.25">
      <c r="A3993" t="str">
        <f t="shared" si="1026"/>
        <v>GUID-84AE09F1-379D-461C-950F-66824F60914F</v>
      </c>
      <c r="B3993" t="str">
        <f t="shared" si="1027"/>
        <v>Offset method</v>
      </c>
      <c r="C3993" t="s">
        <v>67</v>
      </c>
      <c r="E3993" t="s">
        <v>3122</v>
      </c>
    </row>
    <row r="3994" spans="1:5" x14ac:dyDescent="0.25">
      <c r="A3994" t="str">
        <f t="shared" si="1026"/>
        <v>GUID-84AE09F1-379D-461C-950F-66824F60914F</v>
      </c>
      <c r="B3994" t="str">
        <f t="shared" si="1027"/>
        <v>Offset method</v>
      </c>
      <c r="C3994" t="s">
        <v>67</v>
      </c>
      <c r="D3994" t="s">
        <v>3116</v>
      </c>
      <c r="E3994" t="s">
        <v>3086</v>
      </c>
    </row>
    <row r="3995" spans="1:5" x14ac:dyDescent="0.25">
      <c r="A3995" s="3" t="s">
        <v>3123</v>
      </c>
      <c r="B3995" t="s">
        <v>3124</v>
      </c>
    </row>
    <row r="3996" spans="1:5" x14ac:dyDescent="0.25">
      <c r="A3996" t="str">
        <f t="shared" ref="A3996:A3997" si="1028">A3995</f>
        <v>GUID-97D3D957-728A-4907-B005-8129B47B8090</v>
      </c>
      <c r="B3996" t="str">
        <f t="shared" ref="B3996:B3997" si="1029">B3995</f>
        <v>Cut first pass first</v>
      </c>
      <c r="C3996" t="s">
        <v>67</v>
      </c>
      <c r="D3996" t="s">
        <v>3116</v>
      </c>
      <c r="E3996" t="s">
        <v>3086</v>
      </c>
    </row>
    <row r="3997" spans="1:5" x14ac:dyDescent="0.25">
      <c r="A3997" t="str">
        <f t="shared" si="1028"/>
        <v>GUID-97D3D957-728A-4907-B005-8129B47B8090</v>
      </c>
      <c r="B3997" t="str">
        <f t="shared" si="1029"/>
        <v>Cut first pass first</v>
      </c>
      <c r="C3997" t="s">
        <v>67</v>
      </c>
      <c r="D3997" t="s">
        <v>3125</v>
      </c>
      <c r="E3997" t="s">
        <v>3122</v>
      </c>
    </row>
    <row r="3998" spans="1:5" x14ac:dyDescent="0.25">
      <c r="A3998" s="3" t="s">
        <v>3126</v>
      </c>
      <c r="B3998" t="s">
        <v>3127</v>
      </c>
    </row>
    <row r="3999" spans="1:5" x14ac:dyDescent="0.25">
      <c r="A3999" t="str">
        <f>A3998</f>
        <v>GUID-44BE2E29-C254-45B4-B742-A46E83021565</v>
      </c>
      <c r="B3999" t="str">
        <f>B3998</f>
        <v>Cutting angle for a Zigzag operation</v>
      </c>
      <c r="C3999" t="s">
        <v>67</v>
      </c>
      <c r="D3999" t="s">
        <v>3075</v>
      </c>
      <c r="E3999" t="s">
        <v>3044</v>
      </c>
    </row>
    <row r="4000" spans="1:5" x14ac:dyDescent="0.25">
      <c r="A4000" s="3" t="s">
        <v>3128</v>
      </c>
      <c r="B4000" t="s">
        <v>3129</v>
      </c>
    </row>
    <row r="4001" spans="1:5" x14ac:dyDescent="0.25">
      <c r="A4001" t="str">
        <f>A4000</f>
        <v>GUID-A7A01B37-9F52-4113-84D2-F4DB2301ABD1</v>
      </c>
      <c r="B4001" t="str">
        <f>B4000</f>
        <v>Primary cut/offset dir</v>
      </c>
      <c r="C4001" t="s">
        <v>67</v>
      </c>
      <c r="D4001" t="s">
        <v>3075</v>
      </c>
      <c r="E4001" t="s">
        <v>3044</v>
      </c>
    </row>
    <row r="4002" spans="1:5" x14ac:dyDescent="0.25">
      <c r="A4002" s="3" t="s">
        <v>3130</v>
      </c>
      <c r="B4002" t="s">
        <v>3131</v>
      </c>
    </row>
    <row r="4003" spans="1:5" x14ac:dyDescent="0.25">
      <c r="A4003" t="str">
        <f>A4002</f>
        <v>GUID-F26EAF97-6CB5-4669-B699-C70CCF4A46AC</v>
      </c>
      <c r="B4003" t="str">
        <f>B4002</f>
        <v>Retract length</v>
      </c>
      <c r="C4003" t="s">
        <v>67</v>
      </c>
      <c r="D4003" t="s">
        <v>3075</v>
      </c>
      <c r="E4003" t="s">
        <v>3044</v>
      </c>
    </row>
    <row r="4004" spans="1:5" x14ac:dyDescent="0.25">
      <c r="A4004" s="3" t="s">
        <v>3132</v>
      </c>
      <c r="B4004" t="s">
        <v>3133</v>
      </c>
    </row>
    <row r="4005" spans="1:5" x14ac:dyDescent="0.25">
      <c r="A4005" t="str">
        <f>A4004</f>
        <v>GUID-DDC33136-8184-43C9-95DB-5B079A5EB21A</v>
      </c>
      <c r="B4005" t="str">
        <f>B4004</f>
        <v>Stop Length</v>
      </c>
      <c r="C4005" t="s">
        <v>67</v>
      </c>
      <c r="D4005" t="s">
        <v>3075</v>
      </c>
      <c r="E4005" t="s">
        <v>3044</v>
      </c>
    </row>
    <row r="4006" spans="1:5" x14ac:dyDescent="0.25">
      <c r="A4006" s="3" t="s">
        <v>3134</v>
      </c>
      <c r="B4006" t="s">
        <v>3135</v>
      </c>
    </row>
    <row r="4007" spans="1:5" x14ac:dyDescent="0.25">
      <c r="A4007" t="str">
        <f t="shared" ref="A4007:A4008" si="1030">A4006</f>
        <v>GUID-3B3488DF-C17B-4F5B-92F8-B754D0CCE7F9</v>
      </c>
      <c r="B4007" t="str">
        <f t="shared" ref="B4007:B4008" si="1031">B4006</f>
        <v>Total Stock (Wire)</v>
      </c>
      <c r="C4007" t="s">
        <v>67</v>
      </c>
      <c r="D4007" t="s">
        <v>3075</v>
      </c>
      <c r="E4007" t="s">
        <v>3044</v>
      </c>
    </row>
    <row r="4008" spans="1:5" x14ac:dyDescent="0.25">
      <c r="A4008" t="str">
        <f t="shared" si="1030"/>
        <v>GUID-3B3488DF-C17B-4F5B-92F8-B754D0CCE7F9</v>
      </c>
      <c r="B4008" t="str">
        <f t="shared" si="1031"/>
        <v>Total Stock (Wire)</v>
      </c>
      <c r="C4008" t="s">
        <v>67</v>
      </c>
      <c r="D4008" t="s">
        <v>3125</v>
      </c>
      <c r="E4008" t="s">
        <v>3122</v>
      </c>
    </row>
    <row r="4009" spans="1:5" x14ac:dyDescent="0.25">
      <c r="A4009" s="3" t="s">
        <v>3136</v>
      </c>
      <c r="B4009" t="s">
        <v>3137</v>
      </c>
    </row>
    <row r="4010" spans="1:5" x14ac:dyDescent="0.25">
      <c r="A4010" t="str">
        <f>A4009</f>
        <v>GUID-5B614561-3461-49EF-AC99-426525CBDDE7</v>
      </c>
      <c r="B4010" t="str">
        <f>B4009</f>
        <v>Start tab</v>
      </c>
      <c r="C4010" t="s">
        <v>67</v>
      </c>
      <c r="D4010" t="s">
        <v>3042</v>
      </c>
      <c r="E4010" t="s">
        <v>1955</v>
      </c>
    </row>
    <row r="4011" spans="1:5" x14ac:dyDescent="0.25">
      <c r="A4011" s="3" t="s">
        <v>3138</v>
      </c>
      <c r="B4011" t="s">
        <v>3139</v>
      </c>
    </row>
    <row r="4012" spans="1:5" x14ac:dyDescent="0.25">
      <c r="A4012" t="str">
        <f t="shared" ref="A4012:A4020" si="1032">A4011</f>
        <v>GUID-EE627543-C7E0-4ECE-B6C1-BF35E9E3B969</v>
      </c>
      <c r="B4012" t="str">
        <f t="shared" ref="B4012:B4020" si="1033">B4011</f>
        <v>Misc. tab (WIRE)</v>
      </c>
      <c r="C4012" t="s">
        <v>67</v>
      </c>
      <c r="D4012" t="s">
        <v>3140</v>
      </c>
      <c r="E4012" t="s">
        <v>1955</v>
      </c>
    </row>
    <row r="4013" spans="1:5" x14ac:dyDescent="0.25">
      <c r="A4013" t="str">
        <f t="shared" si="1032"/>
        <v>GUID-EE627543-C7E0-4ECE-B6C1-BF35E9E3B969</v>
      </c>
      <c r="B4013" t="str">
        <f t="shared" si="1033"/>
        <v>Misc. tab (WIRE)</v>
      </c>
      <c r="C4013" t="s">
        <v>67</v>
      </c>
      <c r="D4013" t="e">
        <f>- this offers settings to control the output of wire threading or wire cutting commands.</f>
        <v>#NAME?</v>
      </c>
      <c r="E4013" t="s">
        <v>3141</v>
      </c>
    </row>
    <row r="4014" spans="1:5" x14ac:dyDescent="0.25">
      <c r="A4014" t="str">
        <f t="shared" si="1032"/>
        <v>GUID-EE627543-C7E0-4ECE-B6C1-BF35E9E3B969</v>
      </c>
      <c r="B4014" t="str">
        <f t="shared" si="1033"/>
        <v>Misc. tab (WIRE)</v>
      </c>
      <c r="C4014" t="s">
        <v>67</v>
      </c>
      <c r="E4014" t="s">
        <v>3142</v>
      </c>
    </row>
    <row r="4015" spans="1:5" x14ac:dyDescent="0.25">
      <c r="A4015" t="str">
        <f t="shared" si="1032"/>
        <v>GUID-EE627543-C7E0-4ECE-B6C1-BF35E9E3B969</v>
      </c>
      <c r="B4015" t="str">
        <f t="shared" si="1033"/>
        <v>Misc. tab (WIRE)</v>
      </c>
      <c r="C4015" t="s">
        <v>67</v>
      </c>
      <c r="E4015" t="s">
        <v>3143</v>
      </c>
    </row>
    <row r="4016" spans="1:5" x14ac:dyDescent="0.25">
      <c r="A4016" t="str">
        <f t="shared" si="1032"/>
        <v>GUID-EE627543-C7E0-4ECE-B6C1-BF35E9E3B969</v>
      </c>
      <c r="B4016" t="str">
        <f t="shared" si="1033"/>
        <v>Misc. tab (WIRE)</v>
      </c>
      <c r="C4016" t="s">
        <v>67</v>
      </c>
      <c r="D4016" t="s">
        <v>3144</v>
      </c>
      <c r="E4016" t="s">
        <v>3145</v>
      </c>
    </row>
    <row r="4017" spans="1:5" x14ac:dyDescent="0.25">
      <c r="A4017" t="str">
        <f t="shared" si="1032"/>
        <v>GUID-EE627543-C7E0-4ECE-B6C1-BF35E9E3B969</v>
      </c>
      <c r="B4017" t="str">
        <f t="shared" si="1033"/>
        <v>Misc. tab (WIRE)</v>
      </c>
      <c r="C4017" t="s">
        <v>67</v>
      </c>
      <c r="E4017" t="s">
        <v>3146</v>
      </c>
    </row>
    <row r="4018" spans="1:5" x14ac:dyDescent="0.25">
      <c r="A4018" t="str">
        <f t="shared" si="1032"/>
        <v>GUID-EE627543-C7E0-4ECE-B6C1-BF35E9E3B969</v>
      </c>
      <c r="B4018" t="str">
        <f t="shared" si="1033"/>
        <v>Misc. tab (WIRE)</v>
      </c>
      <c r="C4018" t="s">
        <v>67</v>
      </c>
      <c r="D4018" t="s">
        <v>3042</v>
      </c>
      <c r="E4018" t="s">
        <v>3147</v>
      </c>
    </row>
    <row r="4019" spans="1:5" x14ac:dyDescent="0.25">
      <c r="A4019" t="str">
        <f t="shared" si="1032"/>
        <v>GUID-EE627543-C7E0-4ECE-B6C1-BF35E9E3B969</v>
      </c>
      <c r="B4019" t="str">
        <f t="shared" si="1033"/>
        <v>Misc. tab (WIRE)</v>
      </c>
      <c r="C4019" t="s">
        <v>67</v>
      </c>
      <c r="E4019" t="s">
        <v>3141</v>
      </c>
    </row>
    <row r="4020" spans="1:5" x14ac:dyDescent="0.25">
      <c r="A4020" t="str">
        <f t="shared" si="1032"/>
        <v>GUID-EE627543-C7E0-4ECE-B6C1-BF35E9E3B969</v>
      </c>
      <c r="B4020" t="str">
        <f t="shared" si="1033"/>
        <v>Misc. tab (WIRE)</v>
      </c>
      <c r="C4020" t="s">
        <v>67</v>
      </c>
      <c r="E4020" t="s">
        <v>1955</v>
      </c>
    </row>
    <row r="4021" spans="1:5" x14ac:dyDescent="0.25">
      <c r="A4021" s="3" t="s">
        <v>3148</v>
      </c>
      <c r="B4021" t="s">
        <v>3149</v>
      </c>
    </row>
    <row r="4022" spans="1:5" x14ac:dyDescent="0.25">
      <c r="A4022" t="str">
        <f t="shared" ref="A4022:A4023" si="1034">A4021</f>
        <v>GUID-4336D15A-3A6F-4D97-88B6-65157BD4043E</v>
      </c>
      <c r="B4022" t="str">
        <f t="shared" ref="B4022:B4023" si="1035">B4021</f>
        <v>Auto round (Wire)</v>
      </c>
      <c r="C4022" t="s">
        <v>67</v>
      </c>
      <c r="D4022" t="s">
        <v>3139</v>
      </c>
      <c r="E4022" t="s">
        <v>3046</v>
      </c>
    </row>
    <row r="4023" spans="1:5" x14ac:dyDescent="0.25">
      <c r="A4023" t="str">
        <f t="shared" si="1034"/>
        <v>GUID-4336D15A-3A6F-4D97-88B6-65157BD4043E</v>
      </c>
      <c r="B4023" t="str">
        <f t="shared" si="1035"/>
        <v>Auto round (Wire)</v>
      </c>
      <c r="C4023" t="s">
        <v>67</v>
      </c>
      <c r="D4023" t="s">
        <v>2162</v>
      </c>
      <c r="E4023" t="s">
        <v>3150</v>
      </c>
    </row>
    <row r="4024" spans="1:5" x14ac:dyDescent="0.25">
      <c r="A4024" s="3" t="s">
        <v>3151</v>
      </c>
      <c r="B4024" t="s">
        <v>3152</v>
      </c>
    </row>
    <row r="4025" spans="1:5" x14ac:dyDescent="0.25">
      <c r="A4025" t="str">
        <f t="shared" ref="A4025:A4026" si="1036">A4024</f>
        <v>GUID-7EECD48B-C0FC-409C-9F3D-D6043FE3C5FA</v>
      </c>
      <c r="B4025" t="str">
        <f t="shared" ref="B4025:B4026" si="1037">B4024</f>
        <v>Wire cutting/threading</v>
      </c>
      <c r="C4025" t="s">
        <v>67</v>
      </c>
      <c r="D4025" t="s">
        <v>3139</v>
      </c>
      <c r="E4025" t="s">
        <v>3046</v>
      </c>
    </row>
    <row r="4026" spans="1:5" x14ac:dyDescent="0.25">
      <c r="A4026" t="str">
        <f t="shared" si="1036"/>
        <v>GUID-7EECD48B-C0FC-409C-9F3D-D6043FE3C5FA</v>
      </c>
      <c r="B4026" t="str">
        <f t="shared" si="1037"/>
        <v>Wire cutting/threading</v>
      </c>
      <c r="C4026" t="s">
        <v>67</v>
      </c>
      <c r="D4026" t="s">
        <v>2162</v>
      </c>
      <c r="E4026" t="s">
        <v>3150</v>
      </c>
    </row>
    <row r="4027" spans="1:5" x14ac:dyDescent="0.25">
      <c r="A4027" s="3" t="s">
        <v>3153</v>
      </c>
      <c r="B4027" t="s">
        <v>3154</v>
      </c>
    </row>
    <row r="4028" spans="1:5" x14ac:dyDescent="0.25">
      <c r="A4028" t="str">
        <f t="shared" ref="A4028:A4029" si="1038">A4027</f>
        <v>GUID-8BE3AD92-CA1B-4B58-B60E-22AACA202B83</v>
      </c>
      <c r="B4028" t="str">
        <f t="shared" ref="B4028:B4029" si="1039">B4027</f>
        <v>Cutting Data tab</v>
      </c>
      <c r="C4028" t="s">
        <v>67</v>
      </c>
      <c r="D4028" t="s">
        <v>3042</v>
      </c>
      <c r="E4028" t="s">
        <v>3155</v>
      </c>
    </row>
    <row r="4029" spans="1:5" x14ac:dyDescent="0.25">
      <c r="A4029" t="str">
        <f t="shared" si="1038"/>
        <v>GUID-8BE3AD92-CA1B-4B58-B60E-22AACA202B83</v>
      </c>
      <c r="B4029" t="str">
        <f t="shared" si="1039"/>
        <v>Cutting Data tab</v>
      </c>
      <c r="C4029" t="s">
        <v>67</v>
      </c>
      <c r="E4029" t="s">
        <v>1955</v>
      </c>
    </row>
    <row r="4030" spans="1:5" x14ac:dyDescent="0.25">
      <c r="A4030" s="3" t="s">
        <v>3156</v>
      </c>
      <c r="B4030" t="s">
        <v>3157</v>
      </c>
    </row>
    <row r="4031" spans="1:5" x14ac:dyDescent="0.25">
      <c r="A4031" t="str">
        <f>A4030</f>
        <v>GUID-0841A3F4-FFCB-463B-96E0-A70D8469EA7B</v>
      </c>
      <c r="B4031" t="str">
        <f>B4030</f>
        <v>Cutting Data example</v>
      </c>
      <c r="C4031" t="s">
        <v>67</v>
      </c>
      <c r="D4031" t="s">
        <v>3154</v>
      </c>
      <c r="E4031" t="s">
        <v>3047</v>
      </c>
    </row>
    <row r="4032" spans="1:5" x14ac:dyDescent="0.25">
      <c r="A4032" s="3" t="s">
        <v>3158</v>
      </c>
      <c r="B4032" t="s">
        <v>3159</v>
      </c>
    </row>
    <row r="4033" spans="1:5" x14ac:dyDescent="0.25">
      <c r="A4033" t="str">
        <f t="shared" ref="A4033:A4034" si="1040">A4032</f>
        <v>GUID-85FC9AD3-0072-42E4-BBC7-1E88455EE30E</v>
      </c>
      <c r="B4033" t="str">
        <f t="shared" ref="B4033:B4034" si="1041">B4032</f>
        <v>Leads Style tab</v>
      </c>
      <c r="C4033" t="s">
        <v>67</v>
      </c>
      <c r="D4033" t="s">
        <v>3140</v>
      </c>
      <c r="E4033" t="s">
        <v>1955</v>
      </c>
    </row>
    <row r="4034" spans="1:5" x14ac:dyDescent="0.25">
      <c r="A4034" t="str">
        <f t="shared" si="1040"/>
        <v>GUID-85FC9AD3-0072-42E4-BBC7-1E88455EE30E</v>
      </c>
      <c r="B4034" t="str">
        <f t="shared" si="1041"/>
        <v>Leads Style tab</v>
      </c>
      <c r="C4034" t="s">
        <v>67</v>
      </c>
      <c r="D4034" t="s">
        <v>3042</v>
      </c>
      <c r="E4034" t="s">
        <v>1955</v>
      </c>
    </row>
    <row r="4035" spans="1:5" x14ac:dyDescent="0.25">
      <c r="A4035" s="3" t="s">
        <v>3160</v>
      </c>
      <c r="B4035" t="s">
        <v>3161</v>
      </c>
    </row>
    <row r="4036" spans="1:5" x14ac:dyDescent="0.25">
      <c r="A4036" t="str">
        <f t="shared" ref="A4036:A4044" si="1042">A4035</f>
        <v>GUID-506EED98-30AF-4AD3-8ED4-77B533B629D8</v>
      </c>
      <c r="B4036" t="str">
        <f t="shared" ref="B4036:B4044" si="1043">B4035</f>
        <v>Specific features</v>
      </c>
      <c r="C4036" t="s">
        <v>67</v>
      </c>
      <c r="D4036" t="s">
        <v>1938</v>
      </c>
      <c r="E4036" t="s">
        <v>3162</v>
      </c>
    </row>
    <row r="4037" spans="1:5" x14ac:dyDescent="0.25">
      <c r="A4037" t="str">
        <f t="shared" si="1042"/>
        <v>GUID-506EED98-30AF-4AD3-8ED4-77B533B629D8</v>
      </c>
      <c r="B4037" t="str">
        <f t="shared" si="1043"/>
        <v>Specific features</v>
      </c>
      <c r="C4037" t="s">
        <v>67</v>
      </c>
      <c r="E4037" t="s">
        <v>3163</v>
      </c>
    </row>
    <row r="4038" spans="1:5" x14ac:dyDescent="0.25">
      <c r="A4038" t="str">
        <f t="shared" si="1042"/>
        <v>GUID-506EED98-30AF-4AD3-8ED4-77B533B629D8</v>
      </c>
      <c r="B4038" t="str">
        <f t="shared" si="1043"/>
        <v>Specific features</v>
      </c>
      <c r="C4038" t="s">
        <v>67</v>
      </c>
      <c r="E4038" t="s">
        <v>3164</v>
      </c>
    </row>
    <row r="4039" spans="1:5" x14ac:dyDescent="0.25">
      <c r="A4039" t="str">
        <f t="shared" si="1042"/>
        <v>GUID-506EED98-30AF-4AD3-8ED4-77B533B629D8</v>
      </c>
      <c r="B4039" t="str">
        <f t="shared" si="1043"/>
        <v>Specific features</v>
      </c>
      <c r="C4039" t="s">
        <v>67</v>
      </c>
      <c r="E4039" t="s">
        <v>3165</v>
      </c>
    </row>
    <row r="4040" spans="1:5" x14ac:dyDescent="0.25">
      <c r="A4040" t="str">
        <f t="shared" si="1042"/>
        <v>GUID-506EED98-30AF-4AD3-8ED4-77B533B629D8</v>
      </c>
      <c r="B4040" t="str">
        <f t="shared" si="1043"/>
        <v>Specific features</v>
      </c>
      <c r="C4040" t="s">
        <v>67</v>
      </c>
      <c r="E4040" t="s">
        <v>3166</v>
      </c>
    </row>
    <row r="4041" spans="1:5" x14ac:dyDescent="0.25">
      <c r="A4041" t="str">
        <f t="shared" si="1042"/>
        <v>GUID-506EED98-30AF-4AD3-8ED4-77B533B629D8</v>
      </c>
      <c r="B4041" t="str">
        <f t="shared" si="1043"/>
        <v>Specific features</v>
      </c>
      <c r="C4041" t="s">
        <v>67</v>
      </c>
      <c r="E4041" t="s">
        <v>3167</v>
      </c>
    </row>
    <row r="4042" spans="1:5" x14ac:dyDescent="0.25">
      <c r="A4042" t="str">
        <f t="shared" si="1042"/>
        <v>GUID-506EED98-30AF-4AD3-8ED4-77B533B629D8</v>
      </c>
      <c r="B4042" t="str">
        <f t="shared" si="1043"/>
        <v>Specific features</v>
      </c>
      <c r="C4042" t="s">
        <v>67</v>
      </c>
      <c r="E4042" t="s">
        <v>3168</v>
      </c>
    </row>
    <row r="4043" spans="1:5" x14ac:dyDescent="0.25">
      <c r="A4043" t="str">
        <f t="shared" si="1042"/>
        <v>GUID-506EED98-30AF-4AD3-8ED4-77B533B629D8</v>
      </c>
      <c r="B4043" t="str">
        <f t="shared" si="1043"/>
        <v>Specific features</v>
      </c>
      <c r="C4043" t="s">
        <v>67</v>
      </c>
      <c r="E4043" t="s">
        <v>3169</v>
      </c>
    </row>
    <row r="4044" spans="1:5" x14ac:dyDescent="0.25">
      <c r="A4044" t="str">
        <f t="shared" si="1042"/>
        <v>GUID-506EED98-30AF-4AD3-8ED4-77B533B629D8</v>
      </c>
      <c r="B4044" t="str">
        <f t="shared" si="1043"/>
        <v>Specific features</v>
      </c>
      <c r="C4044" t="s">
        <v>67</v>
      </c>
      <c r="E4044" t="s">
        <v>1947</v>
      </c>
    </row>
    <row r="4045" spans="1:5" x14ac:dyDescent="0.25">
      <c r="A4045" s="3" t="s">
        <v>3170</v>
      </c>
      <c r="B4045" t="s">
        <v>3171</v>
      </c>
    </row>
    <row r="4046" spans="1:5" x14ac:dyDescent="0.25">
      <c r="A4046" t="str">
        <f t="shared" ref="A4046:A4049" si="1044">A4045</f>
        <v>GUID-6E6D7316-F417-4A9B-8A65-5EBDC9F5DFB4</v>
      </c>
      <c r="B4046" t="str">
        <f t="shared" ref="B4046:B4049" si="1045">B4045</f>
        <v>Toolpath feature</v>
      </c>
      <c r="C4046" t="s">
        <v>67</v>
      </c>
      <c r="D4046" t="s">
        <v>1205</v>
      </c>
      <c r="E4046" t="s">
        <v>1178</v>
      </c>
    </row>
    <row r="4047" spans="1:5" x14ac:dyDescent="0.25">
      <c r="A4047" t="str">
        <f t="shared" si="1044"/>
        <v>GUID-6E6D7316-F417-4A9B-8A65-5EBDC9F5DFB4</v>
      </c>
      <c r="B4047" t="str">
        <f t="shared" si="1045"/>
        <v>Toolpath feature</v>
      </c>
      <c r="C4047" t="s">
        <v>67</v>
      </c>
      <c r="D4047" t="s">
        <v>3172</v>
      </c>
      <c r="E4047" t="s">
        <v>2016</v>
      </c>
    </row>
    <row r="4048" spans="1:5" x14ac:dyDescent="0.25">
      <c r="A4048" t="str">
        <f t="shared" si="1044"/>
        <v>GUID-6E6D7316-F417-4A9B-8A65-5EBDC9F5DFB4</v>
      </c>
      <c r="B4048" t="str">
        <f t="shared" si="1045"/>
        <v>Toolpath feature</v>
      </c>
      <c r="C4048" t="s">
        <v>67</v>
      </c>
      <c r="D4048" t="s">
        <v>3173</v>
      </c>
      <c r="E4048" t="s">
        <v>2016</v>
      </c>
    </row>
    <row r="4049" spans="1:5" x14ac:dyDescent="0.25">
      <c r="A4049" t="str">
        <f t="shared" si="1044"/>
        <v>GUID-6E6D7316-F417-4A9B-8A65-5EBDC9F5DFB4</v>
      </c>
      <c r="B4049" t="str">
        <f t="shared" si="1045"/>
        <v>Toolpath feature</v>
      </c>
      <c r="C4049" t="s">
        <v>67</v>
      </c>
      <c r="D4049" t="s">
        <v>3161</v>
      </c>
      <c r="E4049" t="s">
        <v>1941</v>
      </c>
    </row>
    <row r="4050" spans="1:5" x14ac:dyDescent="0.25">
      <c r="A4050" s="3" t="s">
        <v>3174</v>
      </c>
      <c r="B4050" t="s">
        <v>3175</v>
      </c>
    </row>
    <row r="4051" spans="1:5" x14ac:dyDescent="0.25">
      <c r="A4051" t="str">
        <f t="shared" ref="A4051:A4079" si="1046">A4050</f>
        <v>GUID-10342844-95BF-417A-855C-E8CB033B4DE4</v>
      </c>
      <c r="B4051" t="str">
        <f t="shared" ref="B4051:B4079" si="1047">B4050</f>
        <v>2.5D milling features</v>
      </c>
      <c r="C4051" t="s">
        <v>67</v>
      </c>
      <c r="D4051" t="e">
        <f>- a Hole feature is created by drilling or boring and may have other characteristics such as a chamfer or tapped threads. They may be manufactured using canned drilling cycles.</f>
        <v>#NAME?</v>
      </c>
      <c r="E4051" t="s">
        <v>1585</v>
      </c>
    </row>
    <row r="4052" spans="1:5" x14ac:dyDescent="0.25">
      <c r="A4052" t="str">
        <f t="shared" si="1046"/>
        <v>GUID-10342844-95BF-417A-855C-E8CB033B4DE4</v>
      </c>
      <c r="B4052" t="str">
        <f t="shared" si="1047"/>
        <v>2.5D milling features</v>
      </c>
      <c r="C4052" t="s">
        <v>67</v>
      </c>
      <c r="D4052" t="e">
        <f>- Mills a boss whose shape is determined by a curve.</f>
        <v>#NAME?</v>
      </c>
      <c r="E4052" t="s">
        <v>3176</v>
      </c>
    </row>
    <row r="4053" spans="1:5" x14ac:dyDescent="0.25">
      <c r="A4053" t="str">
        <f t="shared" si="1046"/>
        <v>GUID-10342844-95BF-417A-855C-E8CB033B4DE4</v>
      </c>
      <c r="B4053" t="str">
        <f t="shared" si="1047"/>
        <v>2.5D milling features</v>
      </c>
      <c r="C4053" t="s">
        <v>67</v>
      </c>
      <c r="D4053" t="e">
        <f>- Mills a chamfer that follows a curve. Most features include a chamfer option which you should use for chamfering entire features.</f>
        <v>#NAME?</v>
      </c>
      <c r="E4053" t="s">
        <v>3177</v>
      </c>
    </row>
    <row r="4054" spans="1:5" x14ac:dyDescent="0.25">
      <c r="A4054" t="str">
        <f t="shared" si="1046"/>
        <v>GUID-10342844-95BF-417A-855C-E8CB033B4DE4</v>
      </c>
      <c r="B4054" t="str">
        <f t="shared" si="1047"/>
        <v>2.5D milling features</v>
      </c>
      <c r="C4054" t="s">
        <v>67</v>
      </c>
      <c r="D4054" t="e">
        <f>- is a milling operation to cut a smooth finish on a Face of the Stock and to cut the Stock to exact dimensions.</f>
        <v>#NAME?</v>
      </c>
      <c r="E4054" t="s">
        <v>3178</v>
      </c>
    </row>
    <row r="4055" spans="1:5" x14ac:dyDescent="0.25">
      <c r="A4055" t="str">
        <f t="shared" si="1046"/>
        <v>GUID-10342844-95BF-417A-855C-E8CB033B4DE4</v>
      </c>
      <c r="B4055" t="str">
        <f t="shared" si="1047"/>
        <v>2.5D milling features</v>
      </c>
      <c r="C4055" t="s">
        <v>67</v>
      </c>
      <c r="D4055" t="e">
        <f>- is a groove that follows a curve. the curve is the centerline of the Groove. Also used for engraving. Grooves support open or closed curves.</f>
        <v>#NAME?</v>
      </c>
      <c r="E4055" t="s">
        <v>1298</v>
      </c>
    </row>
    <row r="4056" spans="1:5" x14ac:dyDescent="0.25">
      <c r="A4056" t="str">
        <f t="shared" si="1046"/>
        <v>GUID-10342844-95BF-417A-855C-E8CB033B4DE4</v>
      </c>
      <c r="B4056" t="str">
        <f t="shared" si="1047"/>
        <v>2.5D milling features</v>
      </c>
      <c r="C4056" t="s">
        <v>67</v>
      </c>
      <c r="D4056" t="e">
        <f>- Mills an arbitrarily shaped cavity. It may contain a collection of island curves or bosses within the pocket. the islands can be at different heights.</f>
        <v>#NAME?</v>
      </c>
      <c r="E4056" t="s">
        <v>3179</v>
      </c>
    </row>
    <row r="4057" spans="1:5" x14ac:dyDescent="0.25">
      <c r="A4057" t="str">
        <f t="shared" si="1046"/>
        <v>GUID-10342844-95BF-417A-855C-E8CB033B4DE4</v>
      </c>
      <c r="B4057" t="str">
        <f t="shared" si="1047"/>
        <v>2.5D milling features</v>
      </c>
      <c r="C4057" t="s">
        <v>67</v>
      </c>
      <c r="D4057" t="e">
        <f>- Mills a rounding operation that follows a curve.</f>
        <v>#NAME?</v>
      </c>
      <c r="E4057" t="s">
        <v>3180</v>
      </c>
    </row>
    <row r="4058" spans="1:5" x14ac:dyDescent="0.25">
      <c r="A4058" t="str">
        <f t="shared" si="1046"/>
        <v>GUID-10342844-95BF-417A-855C-E8CB033B4DE4</v>
      </c>
      <c r="B4058" t="str">
        <f t="shared" si="1047"/>
        <v>2.5D milling features</v>
      </c>
      <c r="C4058" t="s">
        <v>67</v>
      </c>
      <c r="D4058" t="e">
        <f>- is a general milling operation to cut all the material on one side of a curve. this feature works with open or closed curves.</f>
        <v>#NAME?</v>
      </c>
      <c r="E4058" t="s">
        <v>3181</v>
      </c>
    </row>
    <row r="4059" spans="1:5" x14ac:dyDescent="0.25">
      <c r="A4059" t="str">
        <f t="shared" si="1046"/>
        <v>GUID-10342844-95BF-417A-855C-E8CB033B4DE4</v>
      </c>
      <c r="B4059" t="str">
        <f t="shared" si="1047"/>
        <v>2.5D milling features</v>
      </c>
      <c r="C4059" t="s">
        <v>67</v>
      </c>
      <c r="D4059" t="e">
        <f>- Mills a rectangular pocket with rounded corners. No curve is needed for this pocket.</f>
        <v>#NAME?</v>
      </c>
      <c r="E4059" t="s">
        <v>3182</v>
      </c>
    </row>
    <row r="4060" spans="1:5" x14ac:dyDescent="0.25">
      <c r="A4060" t="str">
        <f t="shared" si="1046"/>
        <v>GUID-10342844-95BF-417A-855C-E8CB033B4DE4</v>
      </c>
      <c r="B4060" t="str">
        <f t="shared" si="1047"/>
        <v>2.5D milling features</v>
      </c>
      <c r="C4060" t="s">
        <v>67</v>
      </c>
      <c r="D4060" t="e">
        <f>- is a straight slot with rounded ends. No curve is needed for a slot.</f>
        <v>#NAME?</v>
      </c>
      <c r="E4060" t="s">
        <v>3183</v>
      </c>
    </row>
    <row r="4061" spans="1:5" x14ac:dyDescent="0.25">
      <c r="A4061" t="str">
        <f t="shared" si="1046"/>
        <v>GUID-10342844-95BF-417A-855C-E8CB033B4DE4</v>
      </c>
      <c r="B4061" t="str">
        <f t="shared" si="1047"/>
        <v>2.5D milling features</v>
      </c>
      <c r="C4061" t="s">
        <v>67</v>
      </c>
      <c r="D4061" t="e">
        <f>- is a nested series of round pockets with a common center. No curve is needed for a step bore.</f>
        <v>#NAME?</v>
      </c>
      <c r="E4061" t="s">
        <v>3184</v>
      </c>
    </row>
    <row r="4062" spans="1:5" x14ac:dyDescent="0.25">
      <c r="A4062" t="str">
        <f t="shared" si="1046"/>
        <v>GUID-10342844-95BF-417A-855C-E8CB033B4DE4</v>
      </c>
      <c r="B4062" t="str">
        <f t="shared" si="1047"/>
        <v>2.5D milling features</v>
      </c>
      <c r="C4062" t="s">
        <v>67</v>
      </c>
      <c r="D4062" t="e">
        <f>- Mills a Thread on an inner or outer diameter.</f>
        <v>#NAME?</v>
      </c>
      <c r="E4062" t="s">
        <v>3185</v>
      </c>
    </row>
    <row r="4063" spans="1:5" x14ac:dyDescent="0.25">
      <c r="A4063" t="str">
        <f t="shared" si="1046"/>
        <v>GUID-10342844-95BF-417A-855C-E8CB033B4DE4</v>
      </c>
      <c r="B4063" t="str">
        <f t="shared" si="1047"/>
        <v>2.5D milling features</v>
      </c>
      <c r="C4063" t="s">
        <v>468</v>
      </c>
      <c r="D4063" t="s">
        <v>28</v>
      </c>
      <c r="E4063" t="s">
        <v>3186</v>
      </c>
    </row>
    <row r="4064" spans="1:5" x14ac:dyDescent="0.25">
      <c r="A4064" t="str">
        <f t="shared" si="1046"/>
        <v>GUID-10342844-95BF-417A-855C-E8CB033B4DE4</v>
      </c>
      <c r="B4064" t="str">
        <f t="shared" si="1047"/>
        <v>2.5D milling features</v>
      </c>
      <c r="C4064" t="s">
        <v>67</v>
      </c>
      <c r="D4064" t="s">
        <v>3187</v>
      </c>
      <c r="E4064" t="s">
        <v>3188</v>
      </c>
    </row>
    <row r="4065" spans="1:5" x14ac:dyDescent="0.25">
      <c r="A4065" t="str">
        <f t="shared" si="1046"/>
        <v>GUID-10342844-95BF-417A-855C-E8CB033B4DE4</v>
      </c>
      <c r="B4065" t="str">
        <f t="shared" si="1047"/>
        <v>2.5D milling features</v>
      </c>
      <c r="C4065" t="s">
        <v>67</v>
      </c>
      <c r="D4065" t="s">
        <v>3161</v>
      </c>
      <c r="E4065" t="s">
        <v>1585</v>
      </c>
    </row>
    <row r="4066" spans="1:5" x14ac:dyDescent="0.25">
      <c r="A4066" t="str">
        <f t="shared" si="1046"/>
        <v>GUID-10342844-95BF-417A-855C-E8CB033B4DE4</v>
      </c>
      <c r="B4066" t="str">
        <f t="shared" si="1047"/>
        <v>2.5D milling features</v>
      </c>
      <c r="C4066" t="s">
        <v>67</v>
      </c>
      <c r="E4066" t="s">
        <v>3182</v>
      </c>
    </row>
    <row r="4067" spans="1:5" x14ac:dyDescent="0.25">
      <c r="A4067" t="str">
        <f t="shared" si="1046"/>
        <v>GUID-10342844-95BF-417A-855C-E8CB033B4DE4</v>
      </c>
      <c r="B4067" t="str">
        <f t="shared" si="1047"/>
        <v>2.5D milling features</v>
      </c>
      <c r="C4067" t="s">
        <v>67</v>
      </c>
      <c r="E4067" t="s">
        <v>3183</v>
      </c>
    </row>
    <row r="4068" spans="1:5" x14ac:dyDescent="0.25">
      <c r="A4068" t="str">
        <f t="shared" si="1046"/>
        <v>GUID-10342844-95BF-417A-855C-E8CB033B4DE4</v>
      </c>
      <c r="B4068" t="str">
        <f t="shared" si="1047"/>
        <v>2.5D milling features</v>
      </c>
      <c r="C4068" t="s">
        <v>67</v>
      </c>
      <c r="E4068" t="s">
        <v>3184</v>
      </c>
    </row>
    <row r="4069" spans="1:5" x14ac:dyDescent="0.25">
      <c r="A4069" t="str">
        <f t="shared" si="1046"/>
        <v>GUID-10342844-95BF-417A-855C-E8CB033B4DE4</v>
      </c>
      <c r="B4069" t="str">
        <f t="shared" si="1047"/>
        <v>2.5D milling features</v>
      </c>
      <c r="C4069" t="s">
        <v>67</v>
      </c>
      <c r="E4069" t="s">
        <v>3185</v>
      </c>
    </row>
    <row r="4070" spans="1:5" x14ac:dyDescent="0.25">
      <c r="A4070" t="str">
        <f t="shared" si="1046"/>
        <v>GUID-10342844-95BF-417A-855C-E8CB033B4DE4</v>
      </c>
      <c r="B4070" t="str">
        <f t="shared" si="1047"/>
        <v>2.5D milling features</v>
      </c>
      <c r="C4070" t="s">
        <v>67</v>
      </c>
      <c r="E4070" t="s">
        <v>3178</v>
      </c>
    </row>
    <row r="4071" spans="1:5" x14ac:dyDescent="0.25">
      <c r="A4071" t="str">
        <f t="shared" si="1046"/>
        <v>GUID-10342844-95BF-417A-855C-E8CB033B4DE4</v>
      </c>
      <c r="B4071" t="str">
        <f t="shared" si="1047"/>
        <v>2.5D milling features</v>
      </c>
      <c r="C4071" t="s">
        <v>67</v>
      </c>
      <c r="E4071" t="s">
        <v>3176</v>
      </c>
    </row>
    <row r="4072" spans="1:5" x14ac:dyDescent="0.25">
      <c r="A4072" t="str">
        <f t="shared" si="1046"/>
        <v>GUID-10342844-95BF-417A-855C-E8CB033B4DE4</v>
      </c>
      <c r="B4072" t="str">
        <f t="shared" si="1047"/>
        <v>2.5D milling features</v>
      </c>
      <c r="C4072" t="s">
        <v>67</v>
      </c>
      <c r="E4072" t="s">
        <v>3177</v>
      </c>
    </row>
    <row r="4073" spans="1:5" x14ac:dyDescent="0.25">
      <c r="A4073" t="str">
        <f t="shared" si="1046"/>
        <v>GUID-10342844-95BF-417A-855C-E8CB033B4DE4</v>
      </c>
      <c r="B4073" t="str">
        <f t="shared" si="1047"/>
        <v>2.5D milling features</v>
      </c>
      <c r="C4073" t="s">
        <v>67</v>
      </c>
      <c r="E4073" t="s">
        <v>1298</v>
      </c>
    </row>
    <row r="4074" spans="1:5" x14ac:dyDescent="0.25">
      <c r="A4074" t="str">
        <f t="shared" si="1046"/>
        <v>GUID-10342844-95BF-417A-855C-E8CB033B4DE4</v>
      </c>
      <c r="B4074" t="str">
        <f t="shared" si="1047"/>
        <v>2.5D milling features</v>
      </c>
      <c r="C4074" t="s">
        <v>67</v>
      </c>
      <c r="E4074" t="s">
        <v>3179</v>
      </c>
    </row>
    <row r="4075" spans="1:5" x14ac:dyDescent="0.25">
      <c r="A4075" t="str">
        <f t="shared" si="1046"/>
        <v>GUID-10342844-95BF-417A-855C-E8CB033B4DE4</v>
      </c>
      <c r="B4075" t="str">
        <f t="shared" si="1047"/>
        <v>2.5D milling features</v>
      </c>
      <c r="C4075" t="s">
        <v>67</v>
      </c>
      <c r="E4075" t="s">
        <v>3180</v>
      </c>
    </row>
    <row r="4076" spans="1:5" x14ac:dyDescent="0.25">
      <c r="A4076" t="str">
        <f t="shared" si="1046"/>
        <v>GUID-10342844-95BF-417A-855C-E8CB033B4DE4</v>
      </c>
      <c r="B4076" t="str">
        <f t="shared" si="1047"/>
        <v>2.5D milling features</v>
      </c>
      <c r="C4076" t="s">
        <v>67</v>
      </c>
      <c r="E4076" t="s">
        <v>3181</v>
      </c>
    </row>
    <row r="4077" spans="1:5" x14ac:dyDescent="0.25">
      <c r="A4077" t="str">
        <f t="shared" si="1046"/>
        <v>GUID-10342844-95BF-417A-855C-E8CB033B4DE4</v>
      </c>
      <c r="B4077" t="str">
        <f t="shared" si="1047"/>
        <v>2.5D milling features</v>
      </c>
      <c r="C4077" t="s">
        <v>67</v>
      </c>
      <c r="E4077" t="s">
        <v>3189</v>
      </c>
    </row>
    <row r="4078" spans="1:5" x14ac:dyDescent="0.25">
      <c r="A4078" t="str">
        <f t="shared" si="1046"/>
        <v>GUID-10342844-95BF-417A-855C-E8CB033B4DE4</v>
      </c>
      <c r="B4078" t="str">
        <f t="shared" si="1047"/>
        <v>2.5D milling features</v>
      </c>
      <c r="C4078" t="s">
        <v>67</v>
      </c>
      <c r="E4078" t="s">
        <v>3190</v>
      </c>
    </row>
    <row r="4079" spans="1:5" x14ac:dyDescent="0.25">
      <c r="A4079" t="str">
        <f t="shared" si="1046"/>
        <v>GUID-10342844-95BF-417A-855C-E8CB033B4DE4</v>
      </c>
      <c r="B4079" t="str">
        <f t="shared" si="1047"/>
        <v>2.5D milling features</v>
      </c>
      <c r="C4079" t="s">
        <v>67</v>
      </c>
      <c r="E4079" t="s">
        <v>1941</v>
      </c>
    </row>
    <row r="4080" spans="1:5" x14ac:dyDescent="0.25">
      <c r="A4080" s="3" t="s">
        <v>3191</v>
      </c>
      <c r="B4080" t="s">
        <v>3192</v>
      </c>
    </row>
    <row r="4081" spans="1:5" x14ac:dyDescent="0.25">
      <c r="A4081" t="str">
        <f t="shared" ref="A4081:A4094" si="1048">A4080</f>
        <v>GUID-27B6CA4B-8CC5-4A63-AA41-AC61BE8A4214</v>
      </c>
      <c r="B4081" t="str">
        <f t="shared" ref="B4081:B4094" si="1049">B4080</f>
        <v>Hole</v>
      </c>
      <c r="C4081" t="s">
        <v>67</v>
      </c>
      <c r="D4081" t="s">
        <v>3193</v>
      </c>
      <c r="E4081" t="s">
        <v>3194</v>
      </c>
    </row>
    <row r="4082" spans="1:5" x14ac:dyDescent="0.25">
      <c r="A4082" t="str">
        <f t="shared" si="1048"/>
        <v>GUID-27B6CA4B-8CC5-4A63-AA41-AC61BE8A4214</v>
      </c>
      <c r="B4082" t="str">
        <f t="shared" si="1049"/>
        <v>Hole</v>
      </c>
      <c r="C4082" t="s">
        <v>67</v>
      </c>
      <c r="D4082" t="s">
        <v>3175</v>
      </c>
      <c r="E4082" t="s">
        <v>3195</v>
      </c>
    </row>
    <row r="4083" spans="1:5" x14ac:dyDescent="0.25">
      <c r="A4083" t="str">
        <f t="shared" si="1048"/>
        <v>GUID-27B6CA4B-8CC5-4A63-AA41-AC61BE8A4214</v>
      </c>
      <c r="B4083" t="str">
        <f t="shared" si="1049"/>
        <v>Hole</v>
      </c>
      <c r="C4083" t="s">
        <v>67</v>
      </c>
      <c r="E4083" t="s">
        <v>674</v>
      </c>
    </row>
    <row r="4084" spans="1:5" x14ac:dyDescent="0.25">
      <c r="A4084" t="str">
        <f t="shared" si="1048"/>
        <v>GUID-27B6CA4B-8CC5-4A63-AA41-AC61BE8A4214</v>
      </c>
      <c r="B4084" t="str">
        <f t="shared" si="1049"/>
        <v>Hole</v>
      </c>
      <c r="C4084" t="s">
        <v>67</v>
      </c>
      <c r="E4084" t="s">
        <v>3196</v>
      </c>
    </row>
    <row r="4085" spans="1:5" x14ac:dyDescent="0.25">
      <c r="A4085" t="str">
        <f t="shared" si="1048"/>
        <v>GUID-27B6CA4B-8CC5-4A63-AA41-AC61BE8A4214</v>
      </c>
      <c r="B4085" t="str">
        <f t="shared" si="1049"/>
        <v>Hole</v>
      </c>
      <c r="C4085" t="s">
        <v>67</v>
      </c>
      <c r="E4085" t="s">
        <v>3197</v>
      </c>
    </row>
    <row r="4086" spans="1:5" x14ac:dyDescent="0.25">
      <c r="A4086" t="str">
        <f t="shared" si="1048"/>
        <v>GUID-27B6CA4B-8CC5-4A63-AA41-AC61BE8A4214</v>
      </c>
      <c r="B4086" t="str">
        <f t="shared" si="1049"/>
        <v>Hole</v>
      </c>
      <c r="C4086" t="s">
        <v>67</v>
      </c>
      <c r="E4086" t="s">
        <v>3198</v>
      </c>
    </row>
    <row r="4087" spans="1:5" x14ac:dyDescent="0.25">
      <c r="A4087" t="str">
        <f t="shared" si="1048"/>
        <v>GUID-27B6CA4B-8CC5-4A63-AA41-AC61BE8A4214</v>
      </c>
      <c r="B4087" t="str">
        <f t="shared" si="1049"/>
        <v>Hole</v>
      </c>
      <c r="C4087" t="s">
        <v>67</v>
      </c>
      <c r="E4087" t="s">
        <v>3199</v>
      </c>
    </row>
    <row r="4088" spans="1:5" x14ac:dyDescent="0.25">
      <c r="A4088" t="str">
        <f t="shared" si="1048"/>
        <v>GUID-27B6CA4B-8CC5-4A63-AA41-AC61BE8A4214</v>
      </c>
      <c r="B4088" t="str">
        <f t="shared" si="1049"/>
        <v>Hole</v>
      </c>
      <c r="C4088" t="s">
        <v>67</v>
      </c>
      <c r="E4088" t="s">
        <v>3200</v>
      </c>
    </row>
    <row r="4089" spans="1:5" x14ac:dyDescent="0.25">
      <c r="A4089" t="str">
        <f t="shared" si="1048"/>
        <v>GUID-27B6CA4B-8CC5-4A63-AA41-AC61BE8A4214</v>
      </c>
      <c r="B4089" t="str">
        <f t="shared" si="1049"/>
        <v>Hole</v>
      </c>
      <c r="C4089" t="s">
        <v>67</v>
      </c>
      <c r="E4089" t="s">
        <v>3201</v>
      </c>
    </row>
    <row r="4090" spans="1:5" x14ac:dyDescent="0.25">
      <c r="A4090" t="str">
        <f t="shared" si="1048"/>
        <v>GUID-27B6CA4B-8CC5-4A63-AA41-AC61BE8A4214</v>
      </c>
      <c r="B4090" t="str">
        <f t="shared" si="1049"/>
        <v>Hole</v>
      </c>
      <c r="C4090" t="s">
        <v>67</v>
      </c>
      <c r="E4090" t="s">
        <v>3202</v>
      </c>
    </row>
    <row r="4091" spans="1:5" x14ac:dyDescent="0.25">
      <c r="A4091" t="str">
        <f t="shared" si="1048"/>
        <v>GUID-27B6CA4B-8CC5-4A63-AA41-AC61BE8A4214</v>
      </c>
      <c r="B4091" t="str">
        <f t="shared" si="1049"/>
        <v>Hole</v>
      </c>
      <c r="C4091" t="s">
        <v>67</v>
      </c>
      <c r="E4091" t="s">
        <v>3203</v>
      </c>
    </row>
    <row r="4092" spans="1:5" x14ac:dyDescent="0.25">
      <c r="A4092" t="str">
        <f t="shared" si="1048"/>
        <v>GUID-27B6CA4B-8CC5-4A63-AA41-AC61BE8A4214</v>
      </c>
      <c r="B4092" t="str">
        <f t="shared" si="1049"/>
        <v>Hole</v>
      </c>
      <c r="C4092" t="s">
        <v>67</v>
      </c>
      <c r="E4092" t="s">
        <v>3204</v>
      </c>
    </row>
    <row r="4093" spans="1:5" x14ac:dyDescent="0.25">
      <c r="A4093" t="str">
        <f t="shared" si="1048"/>
        <v>GUID-27B6CA4B-8CC5-4A63-AA41-AC61BE8A4214</v>
      </c>
      <c r="B4093" t="str">
        <f t="shared" si="1049"/>
        <v>Hole</v>
      </c>
      <c r="C4093" t="s">
        <v>67</v>
      </c>
      <c r="E4093" t="s">
        <v>3194</v>
      </c>
    </row>
    <row r="4094" spans="1:5" x14ac:dyDescent="0.25">
      <c r="A4094" t="str">
        <f t="shared" si="1048"/>
        <v>GUID-27B6CA4B-8CC5-4A63-AA41-AC61BE8A4214</v>
      </c>
      <c r="B4094" t="str">
        <f t="shared" si="1049"/>
        <v>Hole</v>
      </c>
      <c r="C4094" t="s">
        <v>67</v>
      </c>
      <c r="E4094" t="s">
        <v>3163</v>
      </c>
    </row>
    <row r="4095" spans="1:5" x14ac:dyDescent="0.25">
      <c r="A4095" s="3" t="s">
        <v>3205</v>
      </c>
      <c r="B4095" t="s">
        <v>3206</v>
      </c>
    </row>
    <row r="4096" spans="1:5" x14ac:dyDescent="0.25">
      <c r="A4096" t="str">
        <f t="shared" ref="A4096:A4099" si="1050">A4095</f>
        <v>GUID-CE7A4455-5DFB-43ED-ABEA-83EE86D186F9</v>
      </c>
      <c r="B4096" t="str">
        <f t="shared" ref="B4096:B4099" si="1051">B4095</f>
        <v>Creating a Hole feature</v>
      </c>
      <c r="C4096" t="s">
        <v>67</v>
      </c>
      <c r="D4096" t="s">
        <v>2019</v>
      </c>
      <c r="E4096" t="s">
        <v>1144</v>
      </c>
    </row>
    <row r="4097" spans="1:5" x14ac:dyDescent="0.25">
      <c r="A4097" t="str">
        <f t="shared" si="1050"/>
        <v>GUID-CE7A4455-5DFB-43ED-ABEA-83EE86D186F9</v>
      </c>
      <c r="B4097" t="str">
        <f t="shared" si="1051"/>
        <v>Creating a Hole feature</v>
      </c>
      <c r="C4097" t="s">
        <v>67</v>
      </c>
      <c r="D4097" t="s">
        <v>3207</v>
      </c>
      <c r="E4097" t="s">
        <v>3194</v>
      </c>
    </row>
    <row r="4098" spans="1:5" x14ac:dyDescent="0.25">
      <c r="A4098" t="str">
        <f t="shared" si="1050"/>
        <v>GUID-CE7A4455-5DFB-43ED-ABEA-83EE86D186F9</v>
      </c>
      <c r="B4098" t="str">
        <f t="shared" si="1051"/>
        <v>Creating a Hole feature</v>
      </c>
      <c r="C4098" t="s">
        <v>67</v>
      </c>
      <c r="D4098" t="s">
        <v>3208</v>
      </c>
      <c r="E4098" t="s">
        <v>1939</v>
      </c>
    </row>
    <row r="4099" spans="1:5" x14ac:dyDescent="0.25">
      <c r="A4099" t="str">
        <f t="shared" si="1050"/>
        <v>GUID-CE7A4455-5DFB-43ED-ABEA-83EE86D186F9</v>
      </c>
      <c r="B4099" t="str">
        <f t="shared" si="1051"/>
        <v>Creating a Hole feature</v>
      </c>
      <c r="C4099" t="s">
        <v>67</v>
      </c>
      <c r="D4099" t="s">
        <v>3192</v>
      </c>
      <c r="E4099" t="s">
        <v>1585</v>
      </c>
    </row>
    <row r="4100" spans="1:5" x14ac:dyDescent="0.25">
      <c r="A4100" s="3" t="s">
        <v>3209</v>
      </c>
      <c r="B4100" t="s">
        <v>673</v>
      </c>
    </row>
    <row r="4101" spans="1:5" x14ac:dyDescent="0.25">
      <c r="A4101" t="str">
        <f t="shared" ref="A4101:A4103" si="1052">A4100</f>
        <v>GUID-4963CA9C-A2B3-43ED-8A0A-DCE6769D2C58</v>
      </c>
      <c r="B4101" t="str">
        <f t="shared" ref="B4101:B4103" si="1053">B4100</f>
        <v>Hole macros</v>
      </c>
      <c r="C4101" t="s">
        <v>67</v>
      </c>
      <c r="D4101" t="s">
        <v>3210</v>
      </c>
      <c r="E4101" t="s">
        <v>1960</v>
      </c>
    </row>
    <row r="4102" spans="1:5" x14ac:dyDescent="0.25">
      <c r="A4102" t="str">
        <f t="shared" si="1052"/>
        <v>GUID-4963CA9C-A2B3-43ED-8A0A-DCE6769D2C58</v>
      </c>
      <c r="B4102" t="str">
        <f t="shared" si="1053"/>
        <v>Hole macros</v>
      </c>
      <c r="C4102" t="s">
        <v>468</v>
      </c>
      <c r="D4102" t="s">
        <v>3211</v>
      </c>
      <c r="E4102" t="s">
        <v>3212</v>
      </c>
    </row>
    <row r="4103" spans="1:5" x14ac:dyDescent="0.25">
      <c r="A4103" t="str">
        <f t="shared" si="1052"/>
        <v>GUID-4963CA9C-A2B3-43ED-8A0A-DCE6769D2C58</v>
      </c>
      <c r="B4103" t="str">
        <f t="shared" si="1053"/>
        <v>Hole macros</v>
      </c>
      <c r="C4103" t="s">
        <v>67</v>
      </c>
      <c r="D4103" t="s">
        <v>3192</v>
      </c>
      <c r="E4103" t="s">
        <v>1585</v>
      </c>
    </row>
    <row r="4104" spans="1:5" x14ac:dyDescent="0.25">
      <c r="A4104" s="3" t="s">
        <v>3213</v>
      </c>
      <c r="B4104" t="s">
        <v>3214</v>
      </c>
    </row>
    <row r="4105" spans="1:5" x14ac:dyDescent="0.25">
      <c r="A4105" t="str">
        <f t="shared" ref="A4105:A4115" si="1054">A4104</f>
        <v>GUID-5AC6F9C7-3C6C-4E49-8798-47CCC13091A1</v>
      </c>
      <c r="B4105" t="str">
        <f t="shared" ref="B4105:B4115" si="1055">B4104</f>
        <v>How holes are manufactured</v>
      </c>
      <c r="C4105" t="s">
        <v>67</v>
      </c>
      <c r="D4105" t="s">
        <v>3215</v>
      </c>
      <c r="E4105" t="s">
        <v>3204</v>
      </c>
    </row>
    <row r="4106" spans="1:5" x14ac:dyDescent="0.25">
      <c r="A4106" t="str">
        <f t="shared" si="1054"/>
        <v>GUID-5AC6F9C7-3C6C-4E49-8798-47CCC13091A1</v>
      </c>
      <c r="B4106" t="str">
        <f t="shared" si="1055"/>
        <v>How holes are manufactured</v>
      </c>
      <c r="C4106" t="s">
        <v>67</v>
      </c>
      <c r="D4106" t="s">
        <v>3216</v>
      </c>
      <c r="E4106" t="s">
        <v>3198</v>
      </c>
    </row>
    <row r="4107" spans="1:5" x14ac:dyDescent="0.25">
      <c r="A4107" t="str">
        <f t="shared" si="1054"/>
        <v>GUID-5AC6F9C7-3C6C-4E49-8798-47CCC13091A1</v>
      </c>
      <c r="B4107" t="str">
        <f t="shared" si="1055"/>
        <v>How holes are manufactured</v>
      </c>
      <c r="C4107" t="s">
        <v>67</v>
      </c>
      <c r="D4107" t="s">
        <v>3217</v>
      </c>
      <c r="E4107" t="s">
        <v>3199</v>
      </c>
    </row>
    <row r="4108" spans="1:5" x14ac:dyDescent="0.25">
      <c r="A4108" t="str">
        <f t="shared" si="1054"/>
        <v>GUID-5AC6F9C7-3C6C-4E49-8798-47CCC13091A1</v>
      </c>
      <c r="B4108" t="str">
        <f t="shared" si="1055"/>
        <v>How holes are manufactured</v>
      </c>
      <c r="C4108" t="s">
        <v>67</v>
      </c>
      <c r="D4108" t="s">
        <v>3218</v>
      </c>
      <c r="E4108" t="s">
        <v>3200</v>
      </c>
    </row>
    <row r="4109" spans="1:5" x14ac:dyDescent="0.25">
      <c r="A4109" t="str">
        <f t="shared" si="1054"/>
        <v>GUID-5AC6F9C7-3C6C-4E49-8798-47CCC13091A1</v>
      </c>
      <c r="B4109" t="str">
        <f t="shared" si="1055"/>
        <v>How holes are manufactured</v>
      </c>
      <c r="C4109" t="s">
        <v>67</v>
      </c>
      <c r="D4109" t="s">
        <v>3219</v>
      </c>
      <c r="E4109" t="s">
        <v>3201</v>
      </c>
    </row>
    <row r="4110" spans="1:5" x14ac:dyDescent="0.25">
      <c r="A4110" t="str">
        <f t="shared" si="1054"/>
        <v>GUID-5AC6F9C7-3C6C-4E49-8798-47CCC13091A1</v>
      </c>
      <c r="B4110" t="str">
        <f t="shared" si="1055"/>
        <v>How holes are manufactured</v>
      </c>
      <c r="C4110" t="s">
        <v>67</v>
      </c>
      <c r="D4110" t="s">
        <v>3220</v>
      </c>
      <c r="E4110" t="s">
        <v>3202</v>
      </c>
    </row>
    <row r="4111" spans="1:5" x14ac:dyDescent="0.25">
      <c r="A4111" t="str">
        <f t="shared" si="1054"/>
        <v>GUID-5AC6F9C7-3C6C-4E49-8798-47CCC13091A1</v>
      </c>
      <c r="B4111" t="str">
        <f t="shared" si="1055"/>
        <v>How holes are manufactured</v>
      </c>
      <c r="C4111" t="s">
        <v>67</v>
      </c>
      <c r="D4111" t="s">
        <v>3221</v>
      </c>
      <c r="E4111" t="s">
        <v>1960</v>
      </c>
    </row>
    <row r="4112" spans="1:5" x14ac:dyDescent="0.25">
      <c r="A4112" t="str">
        <f t="shared" si="1054"/>
        <v>GUID-5AC6F9C7-3C6C-4E49-8798-47CCC13091A1</v>
      </c>
      <c r="B4112" t="str">
        <f t="shared" si="1055"/>
        <v>How holes are manufactured</v>
      </c>
      <c r="C4112" t="s">
        <v>67</v>
      </c>
      <c r="E4112" t="s">
        <v>2011</v>
      </c>
    </row>
    <row r="4113" spans="1:5" x14ac:dyDescent="0.25">
      <c r="A4113" t="str">
        <f t="shared" si="1054"/>
        <v>GUID-5AC6F9C7-3C6C-4E49-8798-47CCC13091A1</v>
      </c>
      <c r="B4113" t="str">
        <f t="shared" si="1055"/>
        <v>How holes are manufactured</v>
      </c>
      <c r="C4113" t="s">
        <v>67</v>
      </c>
      <c r="E4113" t="s">
        <v>945</v>
      </c>
    </row>
    <row r="4114" spans="1:5" x14ac:dyDescent="0.25">
      <c r="A4114" t="str">
        <f t="shared" si="1054"/>
        <v>GUID-5AC6F9C7-3C6C-4E49-8798-47CCC13091A1</v>
      </c>
      <c r="B4114" t="str">
        <f t="shared" si="1055"/>
        <v>How holes are manufactured</v>
      </c>
      <c r="C4114" t="s">
        <v>67</v>
      </c>
      <c r="D4114" t="s">
        <v>385</v>
      </c>
      <c r="E4114" t="s">
        <v>1940</v>
      </c>
    </row>
    <row r="4115" spans="1:5" x14ac:dyDescent="0.25">
      <c r="A4115" t="str">
        <f t="shared" si="1054"/>
        <v>GUID-5AC6F9C7-3C6C-4E49-8798-47CCC13091A1</v>
      </c>
      <c r="B4115" t="str">
        <f t="shared" si="1055"/>
        <v>How holes are manufactured</v>
      </c>
      <c r="C4115" t="s">
        <v>67</v>
      </c>
      <c r="D4115" t="s">
        <v>3192</v>
      </c>
      <c r="E4115" t="s">
        <v>1585</v>
      </c>
    </row>
    <row r="4116" spans="1:5" x14ac:dyDescent="0.25">
      <c r="A4116" s="3" t="s">
        <v>3222</v>
      </c>
      <c r="B4116" t="s">
        <v>3223</v>
      </c>
    </row>
    <row r="4117" spans="1:5" x14ac:dyDescent="0.25">
      <c r="A4117" t="str">
        <f>A4116</f>
        <v>GUID-6C62EAF0-D2C8-4A7E-9650-96C0F5A9346C</v>
      </c>
      <c r="B4117" t="str">
        <f>B4116</f>
        <v>Drill selection for tapped holes</v>
      </c>
      <c r="C4117" t="s">
        <v>67</v>
      </c>
      <c r="D4117" t="s">
        <v>3192</v>
      </c>
      <c r="E4117" t="s">
        <v>1585</v>
      </c>
    </row>
    <row r="4118" spans="1:5" x14ac:dyDescent="0.25">
      <c r="A4118" s="3" t="s">
        <v>3224</v>
      </c>
      <c r="B4118" t="s">
        <v>3225</v>
      </c>
    </row>
    <row r="4119" spans="1:5" x14ac:dyDescent="0.25">
      <c r="A4119" t="str">
        <f>A4118</f>
        <v>GUID-63F30DA4-E8FC-4E38-97F9-6C50435B50B3</v>
      </c>
      <c r="B4119" t="str">
        <f>B4118</f>
        <v>Hole: Feeds and Speeds</v>
      </c>
      <c r="C4119" t="s">
        <v>67</v>
      </c>
      <c r="D4119" t="s">
        <v>3192</v>
      </c>
      <c r="E4119" t="s">
        <v>1585</v>
      </c>
    </row>
    <row r="4120" spans="1:5" x14ac:dyDescent="0.25">
      <c r="A4120" s="3" t="s">
        <v>3226</v>
      </c>
      <c r="B4120" t="s">
        <v>3227</v>
      </c>
    </row>
    <row r="4121" spans="1:5" x14ac:dyDescent="0.25">
      <c r="A4121" t="str">
        <f t="shared" ref="A4121:A4124" si="1056">A4120</f>
        <v>GUID-61C754CB-5A68-4B3C-BB04-06EF28A7184C</v>
      </c>
      <c r="B4121" t="str">
        <f t="shared" ref="B4121:B4124" si="1057">B4120</f>
        <v>Hole: Site preparation</v>
      </c>
      <c r="C4121" t="s">
        <v>67</v>
      </c>
      <c r="D4121" t="s">
        <v>3228</v>
      </c>
      <c r="E4121" t="s">
        <v>1960</v>
      </c>
    </row>
    <row r="4122" spans="1:5" x14ac:dyDescent="0.25">
      <c r="A4122" t="str">
        <f t="shared" si="1056"/>
        <v>GUID-61C754CB-5A68-4B3C-BB04-06EF28A7184C</v>
      </c>
      <c r="B4122" t="str">
        <f t="shared" si="1057"/>
        <v>Hole: Site preparation</v>
      </c>
      <c r="C4122" t="s">
        <v>67</v>
      </c>
      <c r="D4122" t="s">
        <v>3229</v>
      </c>
      <c r="E4122" t="s">
        <v>1960</v>
      </c>
    </row>
    <row r="4123" spans="1:5" x14ac:dyDescent="0.25">
      <c r="A4123" t="str">
        <f t="shared" si="1056"/>
        <v>GUID-61C754CB-5A68-4B3C-BB04-06EF28A7184C</v>
      </c>
      <c r="B4123" t="str">
        <f t="shared" si="1057"/>
        <v>Hole: Site preparation</v>
      </c>
      <c r="C4123" t="s">
        <v>67</v>
      </c>
      <c r="D4123" t="s">
        <v>3230</v>
      </c>
      <c r="E4123" t="s">
        <v>1960</v>
      </c>
    </row>
    <row r="4124" spans="1:5" x14ac:dyDescent="0.25">
      <c r="A4124" t="str">
        <f t="shared" si="1056"/>
        <v>GUID-61C754CB-5A68-4B3C-BB04-06EF28A7184C</v>
      </c>
      <c r="B4124" t="str">
        <f t="shared" si="1057"/>
        <v>Hole: Site preparation</v>
      </c>
      <c r="C4124" t="s">
        <v>67</v>
      </c>
      <c r="D4124" t="s">
        <v>3192</v>
      </c>
      <c r="E4124" t="s">
        <v>1585</v>
      </c>
    </row>
    <row r="4125" spans="1:5" x14ac:dyDescent="0.25">
      <c r="A4125" s="3" t="s">
        <v>3231</v>
      </c>
      <c r="B4125" t="s">
        <v>3232</v>
      </c>
    </row>
    <row r="4126" spans="1:5" x14ac:dyDescent="0.25">
      <c r="A4126" t="str">
        <f t="shared" ref="A4126:A4127" si="1058">A4125</f>
        <v>GUID-58771A09-BEED-4E5A-B8AA-890BA151A3A7</v>
      </c>
      <c r="B4126" t="str">
        <f t="shared" ref="B4126:B4127" si="1059">B4125</f>
        <v>Hole: Drill to depth</v>
      </c>
      <c r="C4126" t="s">
        <v>67</v>
      </c>
      <c r="D4126" t="s">
        <v>3233</v>
      </c>
      <c r="E4126" t="s">
        <v>1961</v>
      </c>
    </row>
    <row r="4127" spans="1:5" x14ac:dyDescent="0.25">
      <c r="A4127" t="str">
        <f t="shared" si="1058"/>
        <v>GUID-58771A09-BEED-4E5A-B8AA-890BA151A3A7</v>
      </c>
      <c r="B4127" t="str">
        <f t="shared" si="1059"/>
        <v>Hole: Drill to depth</v>
      </c>
      <c r="C4127" t="s">
        <v>67</v>
      </c>
      <c r="D4127" t="s">
        <v>3192</v>
      </c>
      <c r="E4127" t="s">
        <v>1585</v>
      </c>
    </row>
    <row r="4128" spans="1:5" x14ac:dyDescent="0.25">
      <c r="A4128" s="3" t="s">
        <v>3234</v>
      </c>
      <c r="B4128" t="s">
        <v>3235</v>
      </c>
    </row>
    <row r="4129" spans="1:5" x14ac:dyDescent="0.25">
      <c r="A4129" t="str">
        <f>A4128</f>
        <v>GUID-B68FA538-F42A-41CC-BB03-30B7AFDE7747</v>
      </c>
      <c r="B4129" t="str">
        <f>B4128</f>
        <v>Hole: Size effects</v>
      </c>
      <c r="C4129" t="s">
        <v>67</v>
      </c>
      <c r="D4129" t="s">
        <v>3192</v>
      </c>
      <c r="E4129" t="s">
        <v>1585</v>
      </c>
    </row>
    <row r="4130" spans="1:5" x14ac:dyDescent="0.25">
      <c r="A4130" s="3" t="s">
        <v>3236</v>
      </c>
      <c r="B4130" t="s">
        <v>3237</v>
      </c>
    </row>
    <row r="4131" spans="1:5" x14ac:dyDescent="0.25">
      <c r="A4131" t="str">
        <f t="shared" ref="A4131:A4132" si="1060">A4130</f>
        <v>GUID-E159F82E-A23C-43CC-B771-42025B0D5DCB</v>
      </c>
      <c r="B4131" t="str">
        <f t="shared" ref="B4131:B4132" si="1061">B4130</f>
        <v>Hole: Tapping, boring, and reaming</v>
      </c>
      <c r="C4131" t="s">
        <v>67</v>
      </c>
      <c r="D4131" t="s">
        <v>2475</v>
      </c>
      <c r="E4131" t="s">
        <v>945</v>
      </c>
    </row>
    <row r="4132" spans="1:5" x14ac:dyDescent="0.25">
      <c r="A4132" t="str">
        <f t="shared" si="1060"/>
        <v>GUID-E159F82E-A23C-43CC-B771-42025B0D5DCB</v>
      </c>
      <c r="B4132" t="str">
        <f t="shared" si="1061"/>
        <v>Hole: Tapping, boring, and reaming</v>
      </c>
      <c r="C4132" t="s">
        <v>67</v>
      </c>
      <c r="D4132" t="s">
        <v>3192</v>
      </c>
      <c r="E4132" t="s">
        <v>1585</v>
      </c>
    </row>
    <row r="4133" spans="1:5" x14ac:dyDescent="0.25">
      <c r="A4133" s="3" t="s">
        <v>3238</v>
      </c>
      <c r="B4133" t="s">
        <v>3239</v>
      </c>
    </row>
    <row r="4134" spans="1:5" x14ac:dyDescent="0.25">
      <c r="A4134" t="str">
        <f t="shared" ref="A4134:A4141" si="1062">A4133</f>
        <v>GUID-607EB37E-AF91-4DF9-9D75-868292AB0475</v>
      </c>
      <c r="B4134" t="str">
        <f t="shared" ref="B4134:B4141" si="1063">B4133</f>
        <v>Summary of ways you can make Holes in FeatureCAM</v>
      </c>
      <c r="C4134" t="s">
        <v>67</v>
      </c>
      <c r="D4134" t="s">
        <v>3240</v>
      </c>
      <c r="E4134" t="s">
        <v>3195</v>
      </c>
    </row>
    <row r="4135" spans="1:5" x14ac:dyDescent="0.25">
      <c r="A4135" t="str">
        <f t="shared" si="1062"/>
        <v>GUID-607EB37E-AF91-4DF9-9D75-868292AB0475</v>
      </c>
      <c r="B4135" t="str">
        <f t="shared" si="1063"/>
        <v>Summary of ways you can make Holes in FeatureCAM</v>
      </c>
      <c r="C4135" t="s">
        <v>67</v>
      </c>
      <c r="D4135" t="s">
        <v>3241</v>
      </c>
      <c r="E4135" t="s">
        <v>1096</v>
      </c>
    </row>
    <row r="4136" spans="1:5" x14ac:dyDescent="0.25">
      <c r="A4136" t="str">
        <f t="shared" si="1062"/>
        <v>GUID-607EB37E-AF91-4DF9-9D75-868292AB0475</v>
      </c>
      <c r="B4136" t="str">
        <f t="shared" si="1063"/>
        <v>Summary of ways you can make Holes in FeatureCAM</v>
      </c>
      <c r="C4136" t="s">
        <v>67</v>
      </c>
      <c r="D4136" t="s">
        <v>3242</v>
      </c>
      <c r="E4136" t="s">
        <v>850</v>
      </c>
    </row>
    <row r="4137" spans="1:5" x14ac:dyDescent="0.25">
      <c r="A4137" t="str">
        <f t="shared" si="1062"/>
        <v>GUID-607EB37E-AF91-4DF9-9D75-868292AB0475</v>
      </c>
      <c r="B4137" t="str">
        <f t="shared" si="1063"/>
        <v>Summary of ways you can make Holes in FeatureCAM</v>
      </c>
      <c r="C4137" t="s">
        <v>67</v>
      </c>
      <c r="D4137" t="s">
        <v>1097</v>
      </c>
      <c r="E4137" t="s">
        <v>1098</v>
      </c>
    </row>
    <row r="4138" spans="1:5" x14ac:dyDescent="0.25">
      <c r="A4138" t="str">
        <f t="shared" si="1062"/>
        <v>GUID-607EB37E-AF91-4DF9-9D75-868292AB0475</v>
      </c>
      <c r="B4138" t="str">
        <f t="shared" si="1063"/>
        <v>Summary of ways you can make Holes in FeatureCAM</v>
      </c>
      <c r="C4138" t="s">
        <v>67</v>
      </c>
      <c r="D4138" t="s">
        <v>3243</v>
      </c>
      <c r="E4138" t="s">
        <v>1079</v>
      </c>
    </row>
    <row r="4139" spans="1:5" x14ac:dyDescent="0.25">
      <c r="A4139" t="str">
        <f t="shared" si="1062"/>
        <v>GUID-607EB37E-AF91-4DF9-9D75-868292AB0475</v>
      </c>
      <c r="B4139" t="str">
        <f t="shared" si="1063"/>
        <v>Summary of ways you can make Holes in FeatureCAM</v>
      </c>
      <c r="C4139" t="s">
        <v>67</v>
      </c>
      <c r="D4139" t="s">
        <v>3244</v>
      </c>
      <c r="E4139" t="s">
        <v>1859</v>
      </c>
    </row>
    <row r="4140" spans="1:5" x14ac:dyDescent="0.25">
      <c r="A4140" t="str">
        <f t="shared" si="1062"/>
        <v>GUID-607EB37E-AF91-4DF9-9D75-868292AB0475</v>
      </c>
      <c r="B4140" t="str">
        <f t="shared" si="1063"/>
        <v>Summary of ways you can make Holes in FeatureCAM</v>
      </c>
      <c r="C4140" t="s">
        <v>67</v>
      </c>
      <c r="D4140" t="s">
        <v>3245</v>
      </c>
      <c r="E4140" t="s">
        <v>1872</v>
      </c>
    </row>
    <row r="4141" spans="1:5" x14ac:dyDescent="0.25">
      <c r="A4141" t="str">
        <f t="shared" si="1062"/>
        <v>GUID-607EB37E-AF91-4DF9-9D75-868292AB0475</v>
      </c>
      <c r="B4141" t="str">
        <f t="shared" si="1063"/>
        <v>Summary of ways you can make Holes in FeatureCAM</v>
      </c>
      <c r="C4141" t="s">
        <v>67</v>
      </c>
      <c r="D4141" t="s">
        <v>3192</v>
      </c>
      <c r="E4141" t="s">
        <v>1585</v>
      </c>
    </row>
    <row r="4142" spans="1:5" x14ac:dyDescent="0.25">
      <c r="A4142" s="3" t="s">
        <v>3246</v>
      </c>
      <c r="B4142" t="s">
        <v>3247</v>
      </c>
    </row>
    <row r="4143" spans="1:5" x14ac:dyDescent="0.25">
      <c r="A4143" t="str">
        <f t="shared" ref="A4143:A4152" si="1064">A4142</f>
        <v>GUID-3FD4C47D-2E41-4D7C-9553-7608D2CE2339</v>
      </c>
      <c r="B4143" t="str">
        <f t="shared" ref="B4143:B4152" si="1065">B4142</f>
        <v>Hole: Tool Selection</v>
      </c>
      <c r="C4143" t="s">
        <v>67</v>
      </c>
      <c r="D4143" t="s">
        <v>3248</v>
      </c>
      <c r="E4143" t="s">
        <v>3249</v>
      </c>
    </row>
    <row r="4144" spans="1:5" x14ac:dyDescent="0.25">
      <c r="A4144" t="str">
        <f t="shared" si="1064"/>
        <v>GUID-3FD4C47D-2E41-4D7C-9553-7608D2CE2339</v>
      </c>
      <c r="B4144" t="str">
        <f t="shared" si="1065"/>
        <v>Hole: Tool Selection</v>
      </c>
      <c r="C4144" t="s">
        <v>67</v>
      </c>
      <c r="D4144" t="s">
        <v>3250</v>
      </c>
      <c r="E4144" t="s">
        <v>3251</v>
      </c>
    </row>
    <row r="4145" spans="1:5" x14ac:dyDescent="0.25">
      <c r="A4145" t="str">
        <f t="shared" si="1064"/>
        <v>GUID-3FD4C47D-2E41-4D7C-9553-7608D2CE2339</v>
      </c>
      <c r="B4145" t="str">
        <f t="shared" si="1065"/>
        <v>Hole: Tool Selection</v>
      </c>
      <c r="C4145" t="s">
        <v>67</v>
      </c>
      <c r="D4145" t="s">
        <v>3252</v>
      </c>
      <c r="E4145" t="s">
        <v>3253</v>
      </c>
    </row>
    <row r="4146" spans="1:5" x14ac:dyDescent="0.25">
      <c r="A4146" t="str">
        <f t="shared" si="1064"/>
        <v>GUID-3FD4C47D-2E41-4D7C-9553-7608D2CE2339</v>
      </c>
      <c r="B4146" t="str">
        <f t="shared" si="1065"/>
        <v>Hole: Tool Selection</v>
      </c>
      <c r="C4146" t="s">
        <v>67</v>
      </c>
      <c r="D4146" t="s">
        <v>3254</v>
      </c>
      <c r="E4146" t="s">
        <v>3184</v>
      </c>
    </row>
    <row r="4147" spans="1:5" x14ac:dyDescent="0.25">
      <c r="A4147" t="str">
        <f t="shared" si="1064"/>
        <v>GUID-3FD4C47D-2E41-4D7C-9553-7608D2CE2339</v>
      </c>
      <c r="B4147" t="str">
        <f t="shared" si="1065"/>
        <v>Hole: Tool Selection</v>
      </c>
      <c r="C4147" t="s">
        <v>67</v>
      </c>
      <c r="D4147" t="s">
        <v>3255</v>
      </c>
      <c r="E4147" t="s">
        <v>3256</v>
      </c>
    </row>
    <row r="4148" spans="1:5" x14ac:dyDescent="0.25">
      <c r="A4148" t="str">
        <f t="shared" si="1064"/>
        <v>GUID-3FD4C47D-2E41-4D7C-9553-7608D2CE2339</v>
      </c>
      <c r="B4148" t="str">
        <f t="shared" si="1065"/>
        <v>Hole: Tool Selection</v>
      </c>
      <c r="C4148" t="s">
        <v>67</v>
      </c>
      <c r="D4148" t="s">
        <v>3257</v>
      </c>
      <c r="E4148" t="s">
        <v>3258</v>
      </c>
    </row>
    <row r="4149" spans="1:5" x14ac:dyDescent="0.25">
      <c r="A4149" t="str">
        <f t="shared" si="1064"/>
        <v>GUID-3FD4C47D-2E41-4D7C-9553-7608D2CE2339</v>
      </c>
      <c r="B4149" t="str">
        <f t="shared" si="1065"/>
        <v>Hole: Tool Selection</v>
      </c>
      <c r="C4149" t="s">
        <v>67</v>
      </c>
      <c r="D4149" t="s">
        <v>3259</v>
      </c>
      <c r="E4149" t="s">
        <v>3260</v>
      </c>
    </row>
    <row r="4150" spans="1:5" x14ac:dyDescent="0.25">
      <c r="A4150" t="str">
        <f t="shared" si="1064"/>
        <v>GUID-3FD4C47D-2E41-4D7C-9553-7608D2CE2339</v>
      </c>
      <c r="B4150" t="str">
        <f t="shared" si="1065"/>
        <v>Hole: Tool Selection</v>
      </c>
      <c r="C4150" t="s">
        <v>67</v>
      </c>
      <c r="D4150" t="s">
        <v>3261</v>
      </c>
      <c r="E4150" t="s">
        <v>3262</v>
      </c>
    </row>
    <row r="4151" spans="1:5" x14ac:dyDescent="0.25">
      <c r="A4151" t="str">
        <f t="shared" si="1064"/>
        <v>GUID-3FD4C47D-2E41-4D7C-9553-7608D2CE2339</v>
      </c>
      <c r="B4151" t="str">
        <f t="shared" si="1065"/>
        <v>Hole: Tool Selection</v>
      </c>
      <c r="C4151" t="s">
        <v>67</v>
      </c>
      <c r="D4151" t="s">
        <v>3263</v>
      </c>
      <c r="E4151" t="s">
        <v>3264</v>
      </c>
    </row>
    <row r="4152" spans="1:5" x14ac:dyDescent="0.25">
      <c r="A4152" t="str">
        <f t="shared" si="1064"/>
        <v>GUID-3FD4C47D-2E41-4D7C-9553-7608D2CE2339</v>
      </c>
      <c r="B4152" t="str">
        <f t="shared" si="1065"/>
        <v>Hole: Tool Selection</v>
      </c>
      <c r="C4152" t="s">
        <v>67</v>
      </c>
      <c r="D4152" t="s">
        <v>3192</v>
      </c>
      <c r="E4152" t="s">
        <v>1585</v>
      </c>
    </row>
    <row r="4153" spans="1:5" x14ac:dyDescent="0.25">
      <c r="A4153" s="3" t="s">
        <v>3265</v>
      </c>
      <c r="B4153" t="s">
        <v>3266</v>
      </c>
    </row>
    <row r="4154" spans="1:5" x14ac:dyDescent="0.25">
      <c r="A4154" t="str">
        <f>A4153</f>
        <v>GUID-A52997EF-623F-44AF-9922-9C9E264FBEC6</v>
      </c>
      <c r="B4154" t="str">
        <f>B4153</f>
        <v>Hole attribute table</v>
      </c>
      <c r="C4154" t="s">
        <v>67</v>
      </c>
      <c r="D4154" t="s">
        <v>3192</v>
      </c>
      <c r="E4154" t="s">
        <v>1585</v>
      </c>
    </row>
    <row r="4155" spans="1:5" x14ac:dyDescent="0.25">
      <c r="A4155" s="3" t="s">
        <v>3267</v>
      </c>
      <c r="B4155" t="s">
        <v>3268</v>
      </c>
    </row>
    <row r="4156" spans="1:5" x14ac:dyDescent="0.25">
      <c r="A4156" t="str">
        <f t="shared" ref="A4156:A4163" si="1066">A4155</f>
        <v>GUID-409DD2EE-9755-4C39-AA6A-96C4C197D392</v>
      </c>
      <c r="B4156" t="str">
        <f t="shared" ref="B4156:B4163" si="1067">B4155</f>
        <v>Rectangular Pocket</v>
      </c>
      <c r="C4156" t="s">
        <v>67</v>
      </c>
      <c r="D4156" t="s">
        <v>3269</v>
      </c>
      <c r="E4156" t="s">
        <v>3179</v>
      </c>
    </row>
    <row r="4157" spans="1:5" x14ac:dyDescent="0.25">
      <c r="A4157" t="str">
        <f t="shared" si="1066"/>
        <v>GUID-409DD2EE-9755-4C39-AA6A-96C4C197D392</v>
      </c>
      <c r="B4157" t="str">
        <f t="shared" si="1067"/>
        <v>Rectangular Pocket</v>
      </c>
      <c r="C4157" t="s">
        <v>67</v>
      </c>
      <c r="D4157" t="s">
        <v>3175</v>
      </c>
      <c r="E4157" t="s">
        <v>3270</v>
      </c>
    </row>
    <row r="4158" spans="1:5" x14ac:dyDescent="0.25">
      <c r="A4158" t="str">
        <f t="shared" si="1066"/>
        <v>GUID-409DD2EE-9755-4C39-AA6A-96C4C197D392</v>
      </c>
      <c r="B4158" t="str">
        <f t="shared" si="1067"/>
        <v>Rectangular Pocket</v>
      </c>
      <c r="C4158" t="s">
        <v>67</v>
      </c>
      <c r="E4158" t="s">
        <v>3271</v>
      </c>
    </row>
    <row r="4159" spans="1:5" x14ac:dyDescent="0.25">
      <c r="A4159" t="str">
        <f t="shared" si="1066"/>
        <v>GUID-409DD2EE-9755-4C39-AA6A-96C4C197D392</v>
      </c>
      <c r="B4159" t="str">
        <f t="shared" si="1067"/>
        <v>Rectangular Pocket</v>
      </c>
      <c r="C4159" t="s">
        <v>67</v>
      </c>
      <c r="E4159" t="s">
        <v>3272</v>
      </c>
    </row>
    <row r="4160" spans="1:5" x14ac:dyDescent="0.25">
      <c r="A4160" t="str">
        <f t="shared" si="1066"/>
        <v>GUID-409DD2EE-9755-4C39-AA6A-96C4C197D392</v>
      </c>
      <c r="B4160" t="str">
        <f t="shared" si="1067"/>
        <v>Rectangular Pocket</v>
      </c>
      <c r="C4160" t="s">
        <v>67</v>
      </c>
      <c r="E4160" t="s">
        <v>3273</v>
      </c>
    </row>
    <row r="4161" spans="1:5" x14ac:dyDescent="0.25">
      <c r="A4161" t="str">
        <f t="shared" si="1066"/>
        <v>GUID-409DD2EE-9755-4C39-AA6A-96C4C197D392</v>
      </c>
      <c r="B4161" t="str">
        <f t="shared" si="1067"/>
        <v>Rectangular Pocket</v>
      </c>
      <c r="C4161" t="s">
        <v>67</v>
      </c>
      <c r="E4161" t="s">
        <v>3274</v>
      </c>
    </row>
    <row r="4162" spans="1:5" x14ac:dyDescent="0.25">
      <c r="A4162" t="str">
        <f t="shared" si="1066"/>
        <v>GUID-409DD2EE-9755-4C39-AA6A-96C4C197D392</v>
      </c>
      <c r="B4162" t="str">
        <f t="shared" si="1067"/>
        <v>Rectangular Pocket</v>
      </c>
      <c r="C4162" t="s">
        <v>67</v>
      </c>
      <c r="E4162" t="s">
        <v>3275</v>
      </c>
    </row>
    <row r="4163" spans="1:5" x14ac:dyDescent="0.25">
      <c r="A4163" t="str">
        <f t="shared" si="1066"/>
        <v>GUID-409DD2EE-9755-4C39-AA6A-96C4C197D392</v>
      </c>
      <c r="B4163" t="str">
        <f t="shared" si="1067"/>
        <v>Rectangular Pocket</v>
      </c>
      <c r="C4163" t="s">
        <v>67</v>
      </c>
      <c r="E4163" t="s">
        <v>3163</v>
      </c>
    </row>
    <row r="4164" spans="1:5" x14ac:dyDescent="0.25">
      <c r="A4164" s="3" t="s">
        <v>3276</v>
      </c>
      <c r="B4164" t="s">
        <v>3277</v>
      </c>
    </row>
    <row r="4165" spans="1:5" x14ac:dyDescent="0.25">
      <c r="A4165" t="str">
        <f t="shared" ref="A4165:A4167" si="1068">A4164</f>
        <v>GUID-1051DBFF-357D-4E28-AC42-5FF8E4EA815B</v>
      </c>
      <c r="B4165" t="str">
        <f t="shared" ref="B4165:B4167" si="1069">B4164</f>
        <v>Creating a Rectangular Pocket feature</v>
      </c>
      <c r="C4165" t="s">
        <v>67</v>
      </c>
      <c r="D4165" t="s">
        <v>2019</v>
      </c>
      <c r="E4165" t="s">
        <v>1144</v>
      </c>
    </row>
    <row r="4166" spans="1:5" x14ac:dyDescent="0.25">
      <c r="A4166" t="str">
        <f t="shared" si="1068"/>
        <v>GUID-1051DBFF-357D-4E28-AC42-5FF8E4EA815B</v>
      </c>
      <c r="B4166" t="str">
        <f t="shared" si="1069"/>
        <v>Creating a Rectangular Pocket feature</v>
      </c>
      <c r="C4166" t="s">
        <v>67</v>
      </c>
      <c r="D4166" t="s">
        <v>3208</v>
      </c>
      <c r="E4166" t="s">
        <v>1939</v>
      </c>
    </row>
    <row r="4167" spans="1:5" x14ac:dyDescent="0.25">
      <c r="A4167" t="str">
        <f t="shared" si="1068"/>
        <v>GUID-1051DBFF-357D-4E28-AC42-5FF8E4EA815B</v>
      </c>
      <c r="B4167" t="str">
        <f t="shared" si="1069"/>
        <v>Creating a Rectangular Pocket feature</v>
      </c>
      <c r="C4167" t="s">
        <v>67</v>
      </c>
      <c r="D4167" t="s">
        <v>3268</v>
      </c>
      <c r="E4167" t="s">
        <v>3182</v>
      </c>
    </row>
    <row r="4168" spans="1:5" x14ac:dyDescent="0.25">
      <c r="A4168" s="3" t="s">
        <v>3278</v>
      </c>
      <c r="B4168" t="s">
        <v>3279</v>
      </c>
    </row>
    <row r="4169" spans="1:5" x14ac:dyDescent="0.25">
      <c r="A4169" t="str">
        <f t="shared" ref="A4169:A4175" si="1070">A4168</f>
        <v>GUID-961DAE5F-6606-4255-83B6-82E2298B36DE</v>
      </c>
      <c r="B4169" t="str">
        <f t="shared" ref="B4169:B4175" si="1071">B4168</f>
        <v>How Rectangular Pockets are manufactured</v>
      </c>
      <c r="C4169" t="s">
        <v>67</v>
      </c>
      <c r="D4169" t="s">
        <v>3215</v>
      </c>
      <c r="E4169" t="s">
        <v>3272</v>
      </c>
    </row>
    <row r="4170" spans="1:5" x14ac:dyDescent="0.25">
      <c r="A4170" t="str">
        <f t="shared" si="1070"/>
        <v>GUID-961DAE5F-6606-4255-83B6-82E2298B36DE</v>
      </c>
      <c r="B4170" t="str">
        <f t="shared" si="1071"/>
        <v>How Rectangular Pockets are manufactured</v>
      </c>
      <c r="C4170" t="s">
        <v>67</v>
      </c>
      <c r="D4170" t="s">
        <v>3216</v>
      </c>
      <c r="E4170" t="s">
        <v>3273</v>
      </c>
    </row>
    <row r="4171" spans="1:5" x14ac:dyDescent="0.25">
      <c r="A4171" t="str">
        <f t="shared" si="1070"/>
        <v>GUID-961DAE5F-6606-4255-83B6-82E2298B36DE</v>
      </c>
      <c r="B4171" t="str">
        <f t="shared" si="1071"/>
        <v>How Rectangular Pockets are manufactured</v>
      </c>
      <c r="C4171" t="s">
        <v>67</v>
      </c>
      <c r="D4171" t="s">
        <v>2915</v>
      </c>
      <c r="E4171" t="s">
        <v>3274</v>
      </c>
    </row>
    <row r="4172" spans="1:5" x14ac:dyDescent="0.25">
      <c r="A4172" t="str">
        <f t="shared" si="1070"/>
        <v>GUID-961DAE5F-6606-4255-83B6-82E2298B36DE</v>
      </c>
      <c r="B4172" t="str">
        <f t="shared" si="1071"/>
        <v>How Rectangular Pockets are manufactured</v>
      </c>
      <c r="C4172" t="s">
        <v>67</v>
      </c>
      <c r="D4172" t="s">
        <v>3280</v>
      </c>
      <c r="E4172" t="s">
        <v>3275</v>
      </c>
    </row>
    <row r="4173" spans="1:5" x14ac:dyDescent="0.25">
      <c r="A4173" t="str">
        <f t="shared" si="1070"/>
        <v>GUID-961DAE5F-6606-4255-83B6-82E2298B36DE</v>
      </c>
      <c r="B4173" t="str">
        <f t="shared" si="1071"/>
        <v>How Rectangular Pockets are manufactured</v>
      </c>
      <c r="C4173" t="s">
        <v>67</v>
      </c>
      <c r="E4173" t="s">
        <v>2011</v>
      </c>
    </row>
    <row r="4174" spans="1:5" x14ac:dyDescent="0.25">
      <c r="A4174" t="str">
        <f t="shared" si="1070"/>
        <v>GUID-961DAE5F-6606-4255-83B6-82E2298B36DE</v>
      </c>
      <c r="B4174" t="str">
        <f t="shared" si="1071"/>
        <v>How Rectangular Pockets are manufactured</v>
      </c>
      <c r="C4174" t="s">
        <v>67</v>
      </c>
      <c r="D4174" t="s">
        <v>385</v>
      </c>
      <c r="E4174" t="s">
        <v>1940</v>
      </c>
    </row>
    <row r="4175" spans="1:5" x14ac:dyDescent="0.25">
      <c r="A4175" t="str">
        <f t="shared" si="1070"/>
        <v>GUID-961DAE5F-6606-4255-83B6-82E2298B36DE</v>
      </c>
      <c r="B4175" t="str">
        <f t="shared" si="1071"/>
        <v>How Rectangular Pockets are manufactured</v>
      </c>
      <c r="C4175" t="s">
        <v>67</v>
      </c>
      <c r="D4175" t="s">
        <v>3268</v>
      </c>
      <c r="E4175" t="s">
        <v>3182</v>
      </c>
    </row>
    <row r="4176" spans="1:5" x14ac:dyDescent="0.25">
      <c r="A4176" s="3" t="s">
        <v>3281</v>
      </c>
      <c r="B4176" t="s">
        <v>3282</v>
      </c>
    </row>
    <row r="4177" spans="1:5" x14ac:dyDescent="0.25">
      <c r="A4177" t="str">
        <f t="shared" ref="A4177:A4179" si="1072">A4176</f>
        <v>GUID-9F769884-3F9B-4306-AA42-FD19FBE72D77</v>
      </c>
      <c r="B4177" t="str">
        <f t="shared" ref="B4177:B4179" si="1073">B4176</f>
        <v>Rectangular Pocket: Tool Selection</v>
      </c>
      <c r="C4177" t="s">
        <v>67</v>
      </c>
      <c r="E4177" t="s">
        <v>2009</v>
      </c>
    </row>
    <row r="4178" spans="1:5" x14ac:dyDescent="0.25">
      <c r="A4178" t="str">
        <f t="shared" si="1072"/>
        <v>GUID-9F769884-3F9B-4306-AA42-FD19FBE72D77</v>
      </c>
      <c r="B4178" t="str">
        <f t="shared" si="1073"/>
        <v>Rectangular Pocket: Tool Selection</v>
      </c>
      <c r="C4178" t="s">
        <v>67</v>
      </c>
      <c r="D4178" t="s">
        <v>3263</v>
      </c>
      <c r="E4178" t="s">
        <v>3264</v>
      </c>
    </row>
    <row r="4179" spans="1:5" x14ac:dyDescent="0.25">
      <c r="A4179" t="str">
        <f t="shared" si="1072"/>
        <v>GUID-9F769884-3F9B-4306-AA42-FD19FBE72D77</v>
      </c>
      <c r="B4179" t="str">
        <f t="shared" si="1073"/>
        <v>Rectangular Pocket: Tool Selection</v>
      </c>
      <c r="C4179" t="s">
        <v>67</v>
      </c>
      <c r="D4179" t="s">
        <v>3268</v>
      </c>
      <c r="E4179" t="s">
        <v>3182</v>
      </c>
    </row>
    <row r="4180" spans="1:5" x14ac:dyDescent="0.25">
      <c r="A4180" s="3" t="s">
        <v>3283</v>
      </c>
      <c r="B4180" t="s">
        <v>3284</v>
      </c>
    </row>
    <row r="4181" spans="1:5" x14ac:dyDescent="0.25">
      <c r="A4181" t="str">
        <f t="shared" ref="A4181:A4182" si="1074">A4180</f>
        <v>GUID-F17C4793-98A7-4D6E-BE74-DC2FB880BB31</v>
      </c>
      <c r="B4181" t="str">
        <f t="shared" ref="B4181:B4182" si="1075">B4180</f>
        <v>Rectangular Pocket: Feeds and Speeds</v>
      </c>
      <c r="C4181" t="s">
        <v>468</v>
      </c>
      <c r="D4181" t="s">
        <v>3285</v>
      </c>
      <c r="E4181" t="s">
        <v>1004</v>
      </c>
    </row>
    <row r="4182" spans="1:5" x14ac:dyDescent="0.25">
      <c r="A4182" t="str">
        <f t="shared" si="1074"/>
        <v>GUID-F17C4793-98A7-4D6E-BE74-DC2FB880BB31</v>
      </c>
      <c r="B4182" t="str">
        <f t="shared" si="1075"/>
        <v>Rectangular Pocket: Feeds and Speeds</v>
      </c>
      <c r="C4182" t="s">
        <v>67</v>
      </c>
      <c r="D4182" t="s">
        <v>3268</v>
      </c>
      <c r="E4182" t="s">
        <v>3182</v>
      </c>
    </row>
    <row r="4183" spans="1:5" x14ac:dyDescent="0.25">
      <c r="A4183" s="3" t="s">
        <v>3286</v>
      </c>
      <c r="B4183" t="s">
        <v>3287</v>
      </c>
    </row>
    <row r="4184" spans="1:5" x14ac:dyDescent="0.25">
      <c r="A4184" t="str">
        <f t="shared" ref="A4184:A4190" si="1076">A4183</f>
        <v>GUID-D18001AA-EEE5-4735-A311-8CCB25D645F5</v>
      </c>
      <c r="B4184" t="str">
        <f t="shared" ref="B4184:B4190" si="1077">B4183</f>
        <v>Rectangular Pocket: Roughing</v>
      </c>
      <c r="C4184" t="s">
        <v>67</v>
      </c>
      <c r="D4184" t="s">
        <v>2814</v>
      </c>
      <c r="E4184" t="s">
        <v>2811</v>
      </c>
    </row>
    <row r="4185" spans="1:5" x14ac:dyDescent="0.25">
      <c r="A4185" t="str">
        <f t="shared" si="1076"/>
        <v>GUID-D18001AA-EEE5-4735-A311-8CCB25D645F5</v>
      </c>
      <c r="B4185" t="str">
        <f t="shared" si="1077"/>
        <v>Rectangular Pocket: Roughing</v>
      </c>
      <c r="C4185" t="s">
        <v>67</v>
      </c>
      <c r="D4185" t="s">
        <v>3288</v>
      </c>
      <c r="E4185" t="s">
        <v>3289</v>
      </c>
    </row>
    <row r="4186" spans="1:5" x14ac:dyDescent="0.25">
      <c r="A4186" t="str">
        <f t="shared" si="1076"/>
        <v>GUID-D18001AA-EEE5-4735-A311-8CCB25D645F5</v>
      </c>
      <c r="B4186" t="str">
        <f t="shared" si="1077"/>
        <v>Rectangular Pocket: Roughing</v>
      </c>
      <c r="C4186" t="s">
        <v>67</v>
      </c>
      <c r="E4186" t="s">
        <v>925</v>
      </c>
    </row>
    <row r="4187" spans="1:5" x14ac:dyDescent="0.25">
      <c r="A4187" t="str">
        <f t="shared" si="1076"/>
        <v>GUID-D18001AA-EEE5-4735-A311-8CCB25D645F5</v>
      </c>
      <c r="B4187" t="str">
        <f t="shared" si="1077"/>
        <v>Rectangular Pocket: Roughing</v>
      </c>
      <c r="C4187" t="s">
        <v>67</v>
      </c>
      <c r="E4187" t="s">
        <v>962</v>
      </c>
    </row>
    <row r="4188" spans="1:5" x14ac:dyDescent="0.25">
      <c r="A4188" t="str">
        <f t="shared" si="1076"/>
        <v>GUID-D18001AA-EEE5-4735-A311-8CCB25D645F5</v>
      </c>
      <c r="B4188" t="str">
        <f t="shared" si="1077"/>
        <v>Rectangular Pocket: Roughing</v>
      </c>
      <c r="C4188" t="s">
        <v>67</v>
      </c>
      <c r="E4188" t="s">
        <v>962</v>
      </c>
    </row>
    <row r="4189" spans="1:5" x14ac:dyDescent="0.25">
      <c r="A4189" t="str">
        <f t="shared" si="1076"/>
        <v>GUID-D18001AA-EEE5-4735-A311-8CCB25D645F5</v>
      </c>
      <c r="B4189" t="str">
        <f t="shared" si="1077"/>
        <v>Rectangular Pocket: Roughing</v>
      </c>
      <c r="C4189" t="s">
        <v>67</v>
      </c>
      <c r="D4189" t="s">
        <v>3290</v>
      </c>
      <c r="E4189" t="s">
        <v>2064</v>
      </c>
    </row>
    <row r="4190" spans="1:5" x14ac:dyDescent="0.25">
      <c r="A4190" t="str">
        <f t="shared" si="1076"/>
        <v>GUID-D18001AA-EEE5-4735-A311-8CCB25D645F5</v>
      </c>
      <c r="B4190" t="str">
        <f t="shared" si="1077"/>
        <v>Rectangular Pocket: Roughing</v>
      </c>
      <c r="C4190" t="s">
        <v>67</v>
      </c>
      <c r="D4190" t="s">
        <v>3268</v>
      </c>
      <c r="E4190" t="s">
        <v>3182</v>
      </c>
    </row>
    <row r="4191" spans="1:5" x14ac:dyDescent="0.25">
      <c r="A4191" s="3" t="s">
        <v>3291</v>
      </c>
      <c r="B4191" t="s">
        <v>3292</v>
      </c>
    </row>
    <row r="4192" spans="1:5" x14ac:dyDescent="0.25">
      <c r="A4192" t="str">
        <f>A4191</f>
        <v>GUID-5C1EFF91-D51F-4FAD-92FA-1A01D9D00BBC</v>
      </c>
      <c r="B4192" t="str">
        <f>B4191</f>
        <v>Rectangular Pocket: Finishing</v>
      </c>
      <c r="C4192" t="s">
        <v>67</v>
      </c>
      <c r="D4192" t="s">
        <v>3268</v>
      </c>
      <c r="E4192" t="s">
        <v>3182</v>
      </c>
    </row>
    <row r="4193" spans="1:5" x14ac:dyDescent="0.25">
      <c r="A4193" s="3" t="s">
        <v>3293</v>
      </c>
      <c r="B4193" t="s">
        <v>3294</v>
      </c>
    </row>
    <row r="4194" spans="1:5" x14ac:dyDescent="0.25">
      <c r="A4194" t="str">
        <f t="shared" ref="A4194:A4200" si="1078">A4193</f>
        <v>GUID-7DD1A11B-296F-4F28-88A0-F39C72AA8887</v>
      </c>
      <c r="B4194" t="str">
        <f t="shared" ref="B4194:B4200" si="1079">B4193</f>
        <v>Slot</v>
      </c>
      <c r="C4194" t="s">
        <v>67</v>
      </c>
      <c r="D4194" t="s">
        <v>3175</v>
      </c>
      <c r="E4194" t="s">
        <v>3295</v>
      </c>
    </row>
    <row r="4195" spans="1:5" x14ac:dyDescent="0.25">
      <c r="A4195" t="str">
        <f t="shared" si="1078"/>
        <v>GUID-7DD1A11B-296F-4F28-88A0-F39C72AA8887</v>
      </c>
      <c r="B4195" t="str">
        <f t="shared" si="1079"/>
        <v>Slot</v>
      </c>
      <c r="C4195" t="s">
        <v>67</v>
      </c>
      <c r="E4195" t="s">
        <v>3296</v>
      </c>
    </row>
    <row r="4196" spans="1:5" x14ac:dyDescent="0.25">
      <c r="A4196" t="str">
        <f t="shared" si="1078"/>
        <v>GUID-7DD1A11B-296F-4F28-88A0-F39C72AA8887</v>
      </c>
      <c r="B4196" t="str">
        <f t="shared" si="1079"/>
        <v>Slot</v>
      </c>
      <c r="C4196" t="s">
        <v>67</v>
      </c>
      <c r="E4196" t="s">
        <v>3297</v>
      </c>
    </row>
    <row r="4197" spans="1:5" x14ac:dyDescent="0.25">
      <c r="A4197" t="str">
        <f t="shared" si="1078"/>
        <v>GUID-7DD1A11B-296F-4F28-88A0-F39C72AA8887</v>
      </c>
      <c r="B4197" t="str">
        <f t="shared" si="1079"/>
        <v>Slot</v>
      </c>
      <c r="C4197" t="s">
        <v>67</v>
      </c>
      <c r="E4197" t="s">
        <v>3298</v>
      </c>
    </row>
    <row r="4198" spans="1:5" x14ac:dyDescent="0.25">
      <c r="A4198" t="str">
        <f t="shared" si="1078"/>
        <v>GUID-7DD1A11B-296F-4F28-88A0-F39C72AA8887</v>
      </c>
      <c r="B4198" t="str">
        <f t="shared" si="1079"/>
        <v>Slot</v>
      </c>
      <c r="C4198" t="s">
        <v>67</v>
      </c>
      <c r="E4198" t="s">
        <v>3299</v>
      </c>
    </row>
    <row r="4199" spans="1:5" x14ac:dyDescent="0.25">
      <c r="A4199" t="str">
        <f t="shared" si="1078"/>
        <v>GUID-7DD1A11B-296F-4F28-88A0-F39C72AA8887</v>
      </c>
      <c r="B4199" t="str">
        <f t="shared" si="1079"/>
        <v>Slot</v>
      </c>
      <c r="C4199" t="s">
        <v>67</v>
      </c>
      <c r="E4199" t="s">
        <v>3300</v>
      </c>
    </row>
    <row r="4200" spans="1:5" x14ac:dyDescent="0.25">
      <c r="A4200" t="str">
        <f t="shared" si="1078"/>
        <v>GUID-7DD1A11B-296F-4F28-88A0-F39C72AA8887</v>
      </c>
      <c r="B4200" t="str">
        <f t="shared" si="1079"/>
        <v>Slot</v>
      </c>
      <c r="C4200" t="s">
        <v>67</v>
      </c>
      <c r="E4200" t="s">
        <v>3163</v>
      </c>
    </row>
    <row r="4201" spans="1:5" x14ac:dyDescent="0.25">
      <c r="A4201" s="3" t="s">
        <v>3301</v>
      </c>
      <c r="B4201" t="s">
        <v>3302</v>
      </c>
    </row>
    <row r="4202" spans="1:5" x14ac:dyDescent="0.25">
      <c r="A4202" t="str">
        <f t="shared" ref="A4202:A4204" si="1080">A4201</f>
        <v>GUID-48C8EE70-E7FD-40FC-8022-8AF4050CDFC4</v>
      </c>
      <c r="B4202" t="str">
        <f t="shared" ref="B4202:B4204" si="1081">B4201</f>
        <v>Creating a Slot feature</v>
      </c>
      <c r="C4202" t="s">
        <v>67</v>
      </c>
      <c r="D4202" t="s">
        <v>2019</v>
      </c>
      <c r="E4202" t="s">
        <v>1144</v>
      </c>
    </row>
    <row r="4203" spans="1:5" x14ac:dyDescent="0.25">
      <c r="A4203" t="str">
        <f t="shared" si="1080"/>
        <v>GUID-48C8EE70-E7FD-40FC-8022-8AF4050CDFC4</v>
      </c>
      <c r="B4203" t="str">
        <f t="shared" si="1081"/>
        <v>Creating a Slot feature</v>
      </c>
      <c r="C4203" t="s">
        <v>67</v>
      </c>
      <c r="D4203" t="s">
        <v>3208</v>
      </c>
      <c r="E4203" t="s">
        <v>1939</v>
      </c>
    </row>
    <row r="4204" spans="1:5" x14ac:dyDescent="0.25">
      <c r="A4204" t="str">
        <f t="shared" si="1080"/>
        <v>GUID-48C8EE70-E7FD-40FC-8022-8AF4050CDFC4</v>
      </c>
      <c r="B4204" t="str">
        <f t="shared" si="1081"/>
        <v>Creating a Slot feature</v>
      </c>
      <c r="C4204" t="s">
        <v>67</v>
      </c>
      <c r="D4204" t="s">
        <v>3294</v>
      </c>
      <c r="E4204" t="s">
        <v>3183</v>
      </c>
    </row>
    <row r="4205" spans="1:5" x14ac:dyDescent="0.25">
      <c r="A4205" s="3" t="s">
        <v>3303</v>
      </c>
      <c r="B4205" t="s">
        <v>3304</v>
      </c>
    </row>
    <row r="4206" spans="1:5" x14ac:dyDescent="0.25">
      <c r="A4206" t="str">
        <f t="shared" ref="A4206:A4212" si="1082">A4205</f>
        <v>GUID-BE795A70-7278-451F-A7FF-E266B27B4590</v>
      </c>
      <c r="B4206" t="str">
        <f t="shared" ref="B4206:B4212" si="1083">B4205</f>
        <v>How Slots are manufactured</v>
      </c>
      <c r="C4206" t="s">
        <v>67</v>
      </c>
      <c r="D4206" t="s">
        <v>3215</v>
      </c>
      <c r="E4206" t="s">
        <v>3297</v>
      </c>
    </row>
    <row r="4207" spans="1:5" x14ac:dyDescent="0.25">
      <c r="A4207" t="str">
        <f t="shared" si="1082"/>
        <v>GUID-BE795A70-7278-451F-A7FF-E266B27B4590</v>
      </c>
      <c r="B4207" t="str">
        <f t="shared" si="1083"/>
        <v>How Slots are manufactured</v>
      </c>
      <c r="C4207" t="s">
        <v>67</v>
      </c>
      <c r="D4207" t="s">
        <v>3216</v>
      </c>
      <c r="E4207" t="s">
        <v>3298</v>
      </c>
    </row>
    <row r="4208" spans="1:5" x14ac:dyDescent="0.25">
      <c r="A4208" t="str">
        <f t="shared" si="1082"/>
        <v>GUID-BE795A70-7278-451F-A7FF-E266B27B4590</v>
      </c>
      <c r="B4208" t="str">
        <f t="shared" si="1083"/>
        <v>How Slots are manufactured</v>
      </c>
      <c r="C4208" t="s">
        <v>67</v>
      </c>
      <c r="D4208" t="s">
        <v>2915</v>
      </c>
      <c r="E4208" t="s">
        <v>3299</v>
      </c>
    </row>
    <row r="4209" spans="1:5" x14ac:dyDescent="0.25">
      <c r="A4209" t="str">
        <f t="shared" si="1082"/>
        <v>GUID-BE795A70-7278-451F-A7FF-E266B27B4590</v>
      </c>
      <c r="B4209" t="str">
        <f t="shared" si="1083"/>
        <v>How Slots are manufactured</v>
      </c>
      <c r="C4209" t="s">
        <v>67</v>
      </c>
      <c r="D4209" t="s">
        <v>3280</v>
      </c>
      <c r="E4209" t="s">
        <v>3300</v>
      </c>
    </row>
    <row r="4210" spans="1:5" x14ac:dyDescent="0.25">
      <c r="A4210" t="str">
        <f t="shared" si="1082"/>
        <v>GUID-BE795A70-7278-451F-A7FF-E266B27B4590</v>
      </c>
      <c r="B4210" t="str">
        <f t="shared" si="1083"/>
        <v>How Slots are manufactured</v>
      </c>
      <c r="C4210" t="s">
        <v>67</v>
      </c>
      <c r="E4210" t="s">
        <v>2011</v>
      </c>
    </row>
    <row r="4211" spans="1:5" x14ac:dyDescent="0.25">
      <c r="A4211" t="str">
        <f t="shared" si="1082"/>
        <v>GUID-BE795A70-7278-451F-A7FF-E266B27B4590</v>
      </c>
      <c r="B4211" t="str">
        <f t="shared" si="1083"/>
        <v>How Slots are manufactured</v>
      </c>
      <c r="C4211" t="s">
        <v>67</v>
      </c>
      <c r="D4211" t="s">
        <v>385</v>
      </c>
      <c r="E4211" t="s">
        <v>1940</v>
      </c>
    </row>
    <row r="4212" spans="1:5" x14ac:dyDescent="0.25">
      <c r="A4212" t="str">
        <f t="shared" si="1082"/>
        <v>GUID-BE795A70-7278-451F-A7FF-E266B27B4590</v>
      </c>
      <c r="B4212" t="str">
        <f t="shared" si="1083"/>
        <v>How Slots are manufactured</v>
      </c>
      <c r="C4212" t="s">
        <v>67</v>
      </c>
      <c r="D4212" t="s">
        <v>3294</v>
      </c>
      <c r="E4212" t="s">
        <v>3183</v>
      </c>
    </row>
    <row r="4213" spans="1:5" x14ac:dyDescent="0.25">
      <c r="A4213" s="3" t="s">
        <v>3305</v>
      </c>
      <c r="B4213" t="s">
        <v>3306</v>
      </c>
    </row>
    <row r="4214" spans="1:5" x14ac:dyDescent="0.25">
      <c r="A4214" t="str">
        <f t="shared" ref="A4214:A4216" si="1084">A4213</f>
        <v>GUID-445C30B4-ED53-4655-A5D1-3B63783F94CF</v>
      </c>
      <c r="B4214" t="str">
        <f t="shared" ref="B4214:B4216" si="1085">B4213</f>
        <v>Slot: Tool Selection</v>
      </c>
      <c r="C4214" t="s">
        <v>67</v>
      </c>
      <c r="E4214" t="s">
        <v>2009</v>
      </c>
    </row>
    <row r="4215" spans="1:5" x14ac:dyDescent="0.25">
      <c r="A4215" t="str">
        <f t="shared" si="1084"/>
        <v>GUID-445C30B4-ED53-4655-A5D1-3B63783F94CF</v>
      </c>
      <c r="B4215" t="str">
        <f t="shared" si="1085"/>
        <v>Slot: Tool Selection</v>
      </c>
      <c r="C4215" t="s">
        <v>67</v>
      </c>
      <c r="D4215" t="s">
        <v>3307</v>
      </c>
      <c r="E4215" t="s">
        <v>3264</v>
      </c>
    </row>
    <row r="4216" spans="1:5" x14ac:dyDescent="0.25">
      <c r="A4216" t="str">
        <f t="shared" si="1084"/>
        <v>GUID-445C30B4-ED53-4655-A5D1-3B63783F94CF</v>
      </c>
      <c r="B4216" t="str">
        <f t="shared" si="1085"/>
        <v>Slot: Tool Selection</v>
      </c>
      <c r="C4216" t="s">
        <v>67</v>
      </c>
      <c r="D4216" t="s">
        <v>3294</v>
      </c>
      <c r="E4216" t="s">
        <v>3183</v>
      </c>
    </row>
    <row r="4217" spans="1:5" x14ac:dyDescent="0.25">
      <c r="A4217" s="3" t="s">
        <v>3308</v>
      </c>
      <c r="B4217" t="s">
        <v>3309</v>
      </c>
    </row>
    <row r="4218" spans="1:5" x14ac:dyDescent="0.25">
      <c r="A4218" t="str">
        <f t="shared" ref="A4218:A4219" si="1086">A4217</f>
        <v>GUID-20107DF4-D269-4D2C-864B-A178DAFD5B9C</v>
      </c>
      <c r="B4218" t="str">
        <f t="shared" ref="B4218:B4219" si="1087">B4217</f>
        <v>Slot: Feeds and Speeds</v>
      </c>
      <c r="C4218" t="s">
        <v>468</v>
      </c>
      <c r="D4218" t="s">
        <v>3285</v>
      </c>
      <c r="E4218" t="s">
        <v>1004</v>
      </c>
    </row>
    <row r="4219" spans="1:5" x14ac:dyDescent="0.25">
      <c r="A4219" t="str">
        <f t="shared" si="1086"/>
        <v>GUID-20107DF4-D269-4D2C-864B-A178DAFD5B9C</v>
      </c>
      <c r="B4219" t="str">
        <f t="shared" si="1087"/>
        <v>Slot: Feeds and Speeds</v>
      </c>
      <c r="C4219" t="s">
        <v>67</v>
      </c>
      <c r="D4219" t="s">
        <v>3294</v>
      </c>
      <c r="E4219" t="s">
        <v>3183</v>
      </c>
    </row>
    <row r="4220" spans="1:5" x14ac:dyDescent="0.25">
      <c r="A4220" s="3" t="s">
        <v>3310</v>
      </c>
      <c r="B4220" t="s">
        <v>3311</v>
      </c>
    </row>
    <row r="4221" spans="1:5" x14ac:dyDescent="0.25">
      <c r="A4221" t="str">
        <f t="shared" ref="A4221:A4226" si="1088">A4220</f>
        <v>GUID-59443728-CA80-4C51-ABA9-625DBDE4D0A9</v>
      </c>
      <c r="B4221" t="str">
        <f t="shared" ref="B4221:B4226" si="1089">B4220</f>
        <v>Slot: Roughing</v>
      </c>
      <c r="C4221" t="s">
        <v>67</v>
      </c>
      <c r="D4221" t="s">
        <v>2814</v>
      </c>
      <c r="E4221" t="s">
        <v>2811</v>
      </c>
    </row>
    <row r="4222" spans="1:5" x14ac:dyDescent="0.25">
      <c r="A4222" t="str">
        <f t="shared" si="1088"/>
        <v>GUID-59443728-CA80-4C51-ABA9-625DBDE4D0A9</v>
      </c>
      <c r="B4222" t="str">
        <f t="shared" si="1089"/>
        <v>Slot: Roughing</v>
      </c>
      <c r="C4222" t="s">
        <v>67</v>
      </c>
      <c r="D4222" t="s">
        <v>3288</v>
      </c>
      <c r="E4222" t="s">
        <v>3289</v>
      </c>
    </row>
    <row r="4223" spans="1:5" x14ac:dyDescent="0.25">
      <c r="A4223" t="str">
        <f t="shared" si="1088"/>
        <v>GUID-59443728-CA80-4C51-ABA9-625DBDE4D0A9</v>
      </c>
      <c r="B4223" t="str">
        <f t="shared" si="1089"/>
        <v>Slot: Roughing</v>
      </c>
      <c r="C4223" t="s">
        <v>67</v>
      </c>
      <c r="E4223" t="s">
        <v>925</v>
      </c>
    </row>
    <row r="4224" spans="1:5" x14ac:dyDescent="0.25">
      <c r="A4224" t="str">
        <f t="shared" si="1088"/>
        <v>GUID-59443728-CA80-4C51-ABA9-625DBDE4D0A9</v>
      </c>
      <c r="B4224" t="str">
        <f t="shared" si="1089"/>
        <v>Slot: Roughing</v>
      </c>
      <c r="C4224" t="s">
        <v>67</v>
      </c>
      <c r="E4224" t="s">
        <v>962</v>
      </c>
    </row>
    <row r="4225" spans="1:5" x14ac:dyDescent="0.25">
      <c r="A4225" t="str">
        <f t="shared" si="1088"/>
        <v>GUID-59443728-CA80-4C51-ABA9-625DBDE4D0A9</v>
      </c>
      <c r="B4225" t="str">
        <f t="shared" si="1089"/>
        <v>Slot: Roughing</v>
      </c>
      <c r="C4225" t="s">
        <v>67</v>
      </c>
      <c r="E4225" t="s">
        <v>962</v>
      </c>
    </row>
    <row r="4226" spans="1:5" x14ac:dyDescent="0.25">
      <c r="A4226" t="str">
        <f t="shared" si="1088"/>
        <v>GUID-59443728-CA80-4C51-ABA9-625DBDE4D0A9</v>
      </c>
      <c r="B4226" t="str">
        <f t="shared" si="1089"/>
        <v>Slot: Roughing</v>
      </c>
      <c r="C4226" t="s">
        <v>67</v>
      </c>
      <c r="D4226" t="s">
        <v>3294</v>
      </c>
      <c r="E4226" t="s">
        <v>3183</v>
      </c>
    </row>
    <row r="4227" spans="1:5" x14ac:dyDescent="0.25">
      <c r="A4227" s="3" t="s">
        <v>3312</v>
      </c>
      <c r="B4227" t="s">
        <v>3313</v>
      </c>
    </row>
    <row r="4228" spans="1:5" x14ac:dyDescent="0.25">
      <c r="A4228" t="str">
        <f t="shared" ref="A4228:A4229" si="1090">A4227</f>
        <v>GUID-D2273FE4-A448-4713-8F61-C8AFE834EDA8</v>
      </c>
      <c r="B4228" t="str">
        <f t="shared" ref="B4228:B4229" si="1091">B4227</f>
        <v>Slot: Finishing</v>
      </c>
      <c r="C4228" t="s">
        <v>67</v>
      </c>
      <c r="D4228" t="s">
        <v>3314</v>
      </c>
      <c r="E4228" t="s">
        <v>1930</v>
      </c>
    </row>
    <row r="4229" spans="1:5" x14ac:dyDescent="0.25">
      <c r="A4229" t="str">
        <f t="shared" si="1090"/>
        <v>GUID-D2273FE4-A448-4713-8F61-C8AFE834EDA8</v>
      </c>
      <c r="B4229" t="str">
        <f t="shared" si="1091"/>
        <v>Slot: Finishing</v>
      </c>
      <c r="C4229" t="s">
        <v>67</v>
      </c>
      <c r="D4229" t="s">
        <v>3294</v>
      </c>
      <c r="E4229" t="s">
        <v>3183</v>
      </c>
    </row>
    <row r="4230" spans="1:5" x14ac:dyDescent="0.25">
      <c r="A4230" s="3" t="s">
        <v>3315</v>
      </c>
      <c r="B4230" t="s">
        <v>3316</v>
      </c>
    </row>
    <row r="4231" spans="1:5" x14ac:dyDescent="0.25">
      <c r="A4231" t="str">
        <f t="shared" ref="A4231:A4235" si="1092">A4230</f>
        <v>GUID-6A07DD31-A1E8-4F75-BB0C-06C7A8C3970B</v>
      </c>
      <c r="B4231" t="str">
        <f t="shared" ref="B4231:B4235" si="1093">B4230</f>
        <v>Step Bore</v>
      </c>
      <c r="C4231" t="s">
        <v>468</v>
      </c>
      <c r="D4231" t="s">
        <v>3285</v>
      </c>
      <c r="E4231" t="s">
        <v>1004</v>
      </c>
    </row>
    <row r="4232" spans="1:5" x14ac:dyDescent="0.25">
      <c r="A4232" t="str">
        <f t="shared" si="1092"/>
        <v>GUID-6A07DD31-A1E8-4F75-BB0C-06C7A8C3970B</v>
      </c>
      <c r="B4232" t="str">
        <f t="shared" si="1093"/>
        <v>Step Bore</v>
      </c>
      <c r="C4232" t="s">
        <v>67</v>
      </c>
      <c r="E4232" t="s">
        <v>2011</v>
      </c>
    </row>
    <row r="4233" spans="1:5" x14ac:dyDescent="0.25">
      <c r="A4233" t="str">
        <f t="shared" si="1092"/>
        <v>GUID-6A07DD31-A1E8-4F75-BB0C-06C7A8C3970B</v>
      </c>
      <c r="B4233" t="str">
        <f t="shared" si="1093"/>
        <v>Step Bore</v>
      </c>
      <c r="C4233" t="s">
        <v>67</v>
      </c>
      <c r="D4233" t="s">
        <v>385</v>
      </c>
      <c r="E4233" t="s">
        <v>1940</v>
      </c>
    </row>
    <row r="4234" spans="1:5" x14ac:dyDescent="0.25">
      <c r="A4234" t="str">
        <f t="shared" si="1092"/>
        <v>GUID-6A07DD31-A1E8-4F75-BB0C-06C7A8C3970B</v>
      </c>
      <c r="B4234" t="str">
        <f t="shared" si="1093"/>
        <v>Step Bore</v>
      </c>
      <c r="C4234" t="s">
        <v>67</v>
      </c>
      <c r="D4234" t="s">
        <v>3175</v>
      </c>
      <c r="E4234" t="s">
        <v>3317</v>
      </c>
    </row>
    <row r="4235" spans="1:5" x14ac:dyDescent="0.25">
      <c r="A4235" t="str">
        <f t="shared" si="1092"/>
        <v>GUID-6A07DD31-A1E8-4F75-BB0C-06C7A8C3970B</v>
      </c>
      <c r="B4235" t="str">
        <f t="shared" si="1093"/>
        <v>Step Bore</v>
      </c>
      <c r="C4235" t="s">
        <v>67</v>
      </c>
      <c r="E4235" t="s">
        <v>3163</v>
      </c>
    </row>
    <row r="4236" spans="1:5" x14ac:dyDescent="0.25">
      <c r="A4236" s="3" t="s">
        <v>3318</v>
      </c>
      <c r="B4236" t="s">
        <v>3319</v>
      </c>
    </row>
    <row r="4237" spans="1:5" x14ac:dyDescent="0.25">
      <c r="A4237" t="str">
        <f t="shared" ref="A4237:A4239" si="1094">A4236</f>
        <v>GUID-B14D4C2F-74B7-473E-BBAC-224DD5367037</v>
      </c>
      <c r="B4237" t="str">
        <f t="shared" ref="B4237:B4239" si="1095">B4236</f>
        <v>Creating a Step Bore feature</v>
      </c>
      <c r="C4237" t="s">
        <v>67</v>
      </c>
      <c r="E4237" t="s">
        <v>3320</v>
      </c>
    </row>
    <row r="4238" spans="1:5" x14ac:dyDescent="0.25">
      <c r="A4238" t="str">
        <f t="shared" si="1094"/>
        <v>GUID-B14D4C2F-74B7-473E-BBAC-224DD5367037</v>
      </c>
      <c r="B4238" t="str">
        <f t="shared" si="1095"/>
        <v>Creating a Step Bore feature</v>
      </c>
      <c r="C4238" t="s">
        <v>67</v>
      </c>
      <c r="D4238" t="s">
        <v>3208</v>
      </c>
      <c r="E4238" t="s">
        <v>1939</v>
      </c>
    </row>
    <row r="4239" spans="1:5" x14ac:dyDescent="0.25">
      <c r="A4239" t="str">
        <f t="shared" si="1094"/>
        <v>GUID-B14D4C2F-74B7-473E-BBAC-224DD5367037</v>
      </c>
      <c r="B4239" t="str">
        <f t="shared" si="1095"/>
        <v>Creating a Step Bore feature</v>
      </c>
      <c r="C4239" t="s">
        <v>67</v>
      </c>
      <c r="D4239" t="s">
        <v>3316</v>
      </c>
      <c r="E4239" t="s">
        <v>3184</v>
      </c>
    </row>
    <row r="4240" spans="1:5" x14ac:dyDescent="0.25">
      <c r="A4240" s="3" t="s">
        <v>3321</v>
      </c>
      <c r="B4240" t="s">
        <v>3322</v>
      </c>
    </row>
    <row r="4241" spans="1:5" x14ac:dyDescent="0.25">
      <c r="A4241" t="str">
        <f t="shared" ref="A4241:A4245" si="1096">A4240</f>
        <v>GUID-DBE64AC1-AB24-4122-8B26-4D2FB2FB7100</v>
      </c>
      <c r="B4241" t="str">
        <f t="shared" ref="B4241:B4245" si="1097">B4240</f>
        <v>Thread Mill</v>
      </c>
      <c r="C4241" t="s">
        <v>468</v>
      </c>
      <c r="D4241" t="s">
        <v>3323</v>
      </c>
      <c r="E4241" t="s">
        <v>1004</v>
      </c>
    </row>
    <row r="4242" spans="1:5" x14ac:dyDescent="0.25">
      <c r="A4242" t="str">
        <f t="shared" si="1096"/>
        <v>GUID-DBE64AC1-AB24-4122-8B26-4D2FB2FB7100</v>
      </c>
      <c r="B4242" t="str">
        <f t="shared" si="1097"/>
        <v>Thread Mill</v>
      </c>
      <c r="C4242" t="s">
        <v>67</v>
      </c>
      <c r="D4242" t="s">
        <v>3324</v>
      </c>
      <c r="E4242" t="s">
        <v>1930</v>
      </c>
    </row>
    <row r="4243" spans="1:5" x14ac:dyDescent="0.25">
      <c r="A4243" t="str">
        <f t="shared" si="1096"/>
        <v>GUID-DBE64AC1-AB24-4122-8B26-4D2FB2FB7100</v>
      </c>
      <c r="B4243" t="str">
        <f t="shared" si="1097"/>
        <v>Thread Mill</v>
      </c>
      <c r="C4243" t="s">
        <v>67</v>
      </c>
      <c r="D4243" t="s">
        <v>3325</v>
      </c>
      <c r="E4243" t="s">
        <v>1930</v>
      </c>
    </row>
    <row r="4244" spans="1:5" x14ac:dyDescent="0.25">
      <c r="A4244" t="str">
        <f t="shared" si="1096"/>
        <v>GUID-DBE64AC1-AB24-4122-8B26-4D2FB2FB7100</v>
      </c>
      <c r="B4244" t="str">
        <f t="shared" si="1097"/>
        <v>Thread Mill</v>
      </c>
      <c r="C4244" t="s">
        <v>67</v>
      </c>
      <c r="D4244" t="s">
        <v>3175</v>
      </c>
      <c r="E4244" t="s">
        <v>3326</v>
      </c>
    </row>
    <row r="4245" spans="1:5" x14ac:dyDescent="0.25">
      <c r="A4245" t="str">
        <f t="shared" si="1096"/>
        <v>GUID-DBE64AC1-AB24-4122-8B26-4D2FB2FB7100</v>
      </c>
      <c r="B4245" t="str">
        <f t="shared" si="1097"/>
        <v>Thread Mill</v>
      </c>
      <c r="C4245" t="s">
        <v>67</v>
      </c>
      <c r="E4245" t="s">
        <v>3163</v>
      </c>
    </row>
    <row r="4246" spans="1:5" x14ac:dyDescent="0.25">
      <c r="A4246" s="3" t="s">
        <v>3327</v>
      </c>
      <c r="B4246" t="s">
        <v>3328</v>
      </c>
    </row>
    <row r="4247" spans="1:5" x14ac:dyDescent="0.25">
      <c r="A4247" t="str">
        <f t="shared" ref="A4247:A4248" si="1098">A4246</f>
        <v>GUID-B8E4B6B5-4F71-4816-A3BD-E778032D31DF</v>
      </c>
      <c r="B4247" t="str">
        <f t="shared" ref="B4247:B4248" si="1099">B4246</f>
        <v>Creating a Thread Mill feature</v>
      </c>
      <c r="C4247" t="s">
        <v>67</v>
      </c>
      <c r="D4247" t="s">
        <v>3208</v>
      </c>
      <c r="E4247" t="s">
        <v>1939</v>
      </c>
    </row>
    <row r="4248" spans="1:5" x14ac:dyDescent="0.25">
      <c r="A4248" t="str">
        <f t="shared" si="1098"/>
        <v>GUID-B8E4B6B5-4F71-4816-A3BD-E778032D31DF</v>
      </c>
      <c r="B4248" t="str">
        <f t="shared" si="1099"/>
        <v>Creating a Thread Mill feature</v>
      </c>
      <c r="C4248" t="s">
        <v>67</v>
      </c>
      <c r="D4248" t="s">
        <v>3322</v>
      </c>
      <c r="E4248" t="s">
        <v>3185</v>
      </c>
    </row>
    <row r="4249" spans="1:5" x14ac:dyDescent="0.25">
      <c r="A4249" s="3" t="s">
        <v>3329</v>
      </c>
      <c r="B4249" t="s">
        <v>3330</v>
      </c>
    </row>
    <row r="4250" spans="1:5" x14ac:dyDescent="0.25">
      <c r="A4250" t="str">
        <f t="shared" ref="A4250:A4252" si="1100">A4249</f>
        <v>GUID-98F13332-1CEE-4AE7-A9FA-F4319A8582DC</v>
      </c>
      <c r="B4250" t="str">
        <f t="shared" ref="B4250:B4252" si="1101">B4249</f>
        <v>Face (mill)</v>
      </c>
      <c r="C4250" t="s">
        <v>468</v>
      </c>
      <c r="D4250" t="s">
        <v>3323</v>
      </c>
      <c r="E4250" t="s">
        <v>1004</v>
      </c>
    </row>
    <row r="4251" spans="1:5" x14ac:dyDescent="0.25">
      <c r="A4251" t="str">
        <f t="shared" si="1100"/>
        <v>GUID-98F13332-1CEE-4AE7-A9FA-F4319A8582DC</v>
      </c>
      <c r="B4251" t="str">
        <f t="shared" si="1101"/>
        <v>Face (mill)</v>
      </c>
      <c r="C4251" t="s">
        <v>67</v>
      </c>
      <c r="D4251" t="s">
        <v>3175</v>
      </c>
      <c r="E4251" t="s">
        <v>3331</v>
      </c>
    </row>
    <row r="4252" spans="1:5" x14ac:dyDescent="0.25">
      <c r="A4252" t="str">
        <f t="shared" si="1100"/>
        <v>GUID-98F13332-1CEE-4AE7-A9FA-F4319A8582DC</v>
      </c>
      <c r="B4252" t="str">
        <f t="shared" si="1101"/>
        <v>Face (mill)</v>
      </c>
      <c r="C4252" t="s">
        <v>67</v>
      </c>
      <c r="E4252" t="s">
        <v>3163</v>
      </c>
    </row>
    <row r="4253" spans="1:5" x14ac:dyDescent="0.25">
      <c r="A4253" s="3" t="s">
        <v>3332</v>
      </c>
      <c r="B4253" t="s">
        <v>3333</v>
      </c>
    </row>
    <row r="4254" spans="1:5" x14ac:dyDescent="0.25">
      <c r="A4254" t="str">
        <f t="shared" ref="A4254:A4256" si="1102">A4253</f>
        <v>GUID-831FE122-83EC-46F8-BEA5-42899CB05C34</v>
      </c>
      <c r="B4254" t="str">
        <f t="shared" ref="B4254:B4256" si="1103">B4253</f>
        <v>Creating a Face feature</v>
      </c>
      <c r="C4254" t="s">
        <v>67</v>
      </c>
      <c r="D4254" t="s">
        <v>2019</v>
      </c>
      <c r="E4254" t="s">
        <v>1144</v>
      </c>
    </row>
    <row r="4255" spans="1:5" x14ac:dyDescent="0.25">
      <c r="A4255" t="str">
        <f t="shared" si="1102"/>
        <v>GUID-831FE122-83EC-46F8-BEA5-42899CB05C34</v>
      </c>
      <c r="B4255" t="str">
        <f t="shared" si="1103"/>
        <v>Creating a Face feature</v>
      </c>
      <c r="C4255" t="s">
        <v>67</v>
      </c>
      <c r="D4255" t="s">
        <v>3208</v>
      </c>
      <c r="E4255" t="s">
        <v>1939</v>
      </c>
    </row>
    <row r="4256" spans="1:5" x14ac:dyDescent="0.25">
      <c r="A4256" t="str">
        <f t="shared" si="1102"/>
        <v>GUID-831FE122-83EC-46F8-BEA5-42899CB05C34</v>
      </c>
      <c r="B4256" t="str">
        <f t="shared" si="1103"/>
        <v>Creating a Face feature</v>
      </c>
      <c r="C4256" t="s">
        <v>67</v>
      </c>
      <c r="D4256" t="s">
        <v>3330</v>
      </c>
      <c r="E4256" t="s">
        <v>3178</v>
      </c>
    </row>
    <row r="4257" spans="1:5" x14ac:dyDescent="0.25">
      <c r="A4257" s="3" t="s">
        <v>3334</v>
      </c>
      <c r="B4257" t="s">
        <v>3335</v>
      </c>
    </row>
    <row r="4258" spans="1:5" x14ac:dyDescent="0.25">
      <c r="A4258" t="str">
        <f t="shared" ref="A4258:A4267" si="1104">A4257</f>
        <v>GUID-6217069A-3AC4-4CA5-918E-852007BDA60F</v>
      </c>
      <c r="B4258" t="str">
        <f t="shared" ref="B4258:B4267" si="1105">B4257</f>
        <v>Boss</v>
      </c>
      <c r="C4258" t="s">
        <v>67</v>
      </c>
      <c r="D4258" t="s">
        <v>3336</v>
      </c>
      <c r="E4258" t="s">
        <v>780</v>
      </c>
    </row>
    <row r="4259" spans="1:5" x14ac:dyDescent="0.25">
      <c r="A4259" t="str">
        <f t="shared" si="1104"/>
        <v>GUID-6217069A-3AC4-4CA5-918E-852007BDA60F</v>
      </c>
      <c r="B4259" t="str">
        <f t="shared" si="1105"/>
        <v>Boss</v>
      </c>
      <c r="C4259" t="s">
        <v>67</v>
      </c>
      <c r="D4259" t="s">
        <v>868</v>
      </c>
      <c r="E4259" t="s">
        <v>925</v>
      </c>
    </row>
    <row r="4260" spans="1:5" x14ac:dyDescent="0.25">
      <c r="A4260" t="str">
        <f t="shared" si="1104"/>
        <v>GUID-6217069A-3AC4-4CA5-918E-852007BDA60F</v>
      </c>
      <c r="B4260" t="str">
        <f t="shared" si="1105"/>
        <v>Boss</v>
      </c>
      <c r="C4260" t="s">
        <v>67</v>
      </c>
      <c r="D4260" t="s">
        <v>3337</v>
      </c>
      <c r="E4260" t="s">
        <v>3338</v>
      </c>
    </row>
    <row r="4261" spans="1:5" x14ac:dyDescent="0.25">
      <c r="A4261" t="str">
        <f t="shared" si="1104"/>
        <v>GUID-6217069A-3AC4-4CA5-918E-852007BDA60F</v>
      </c>
      <c r="B4261" t="str">
        <f t="shared" si="1105"/>
        <v>Boss</v>
      </c>
      <c r="C4261" t="s">
        <v>468</v>
      </c>
      <c r="D4261" t="s">
        <v>3285</v>
      </c>
      <c r="E4261" t="s">
        <v>1004</v>
      </c>
    </row>
    <row r="4262" spans="1:5" x14ac:dyDescent="0.25">
      <c r="A4262" t="str">
        <f t="shared" si="1104"/>
        <v>GUID-6217069A-3AC4-4CA5-918E-852007BDA60F</v>
      </c>
      <c r="B4262" t="str">
        <f t="shared" si="1105"/>
        <v>Boss</v>
      </c>
      <c r="C4262" t="s">
        <v>67</v>
      </c>
      <c r="E4262" t="s">
        <v>2011</v>
      </c>
    </row>
    <row r="4263" spans="1:5" x14ac:dyDescent="0.25">
      <c r="A4263" t="str">
        <f t="shared" si="1104"/>
        <v>GUID-6217069A-3AC4-4CA5-918E-852007BDA60F</v>
      </c>
      <c r="B4263" t="str">
        <f t="shared" si="1105"/>
        <v>Boss</v>
      </c>
      <c r="C4263" t="s">
        <v>67</v>
      </c>
      <c r="D4263" t="s">
        <v>385</v>
      </c>
      <c r="E4263" t="s">
        <v>1940</v>
      </c>
    </row>
    <row r="4264" spans="1:5" x14ac:dyDescent="0.25">
      <c r="A4264" t="str">
        <f t="shared" si="1104"/>
        <v>GUID-6217069A-3AC4-4CA5-918E-852007BDA60F</v>
      </c>
      <c r="B4264" t="str">
        <f t="shared" si="1105"/>
        <v>Boss</v>
      </c>
      <c r="C4264" t="s">
        <v>67</v>
      </c>
      <c r="D4264" t="s">
        <v>68</v>
      </c>
      <c r="E4264" t="s">
        <v>2064</v>
      </c>
    </row>
    <row r="4265" spans="1:5" x14ac:dyDescent="0.25">
      <c r="A4265" t="str">
        <f t="shared" si="1104"/>
        <v>GUID-6217069A-3AC4-4CA5-918E-852007BDA60F</v>
      </c>
      <c r="B4265" t="str">
        <f t="shared" si="1105"/>
        <v>Boss</v>
      </c>
      <c r="C4265" t="s">
        <v>67</v>
      </c>
      <c r="D4265" t="s">
        <v>3175</v>
      </c>
      <c r="E4265" t="s">
        <v>3338</v>
      </c>
    </row>
    <row r="4266" spans="1:5" x14ac:dyDescent="0.25">
      <c r="A4266" t="str">
        <f t="shared" si="1104"/>
        <v>GUID-6217069A-3AC4-4CA5-918E-852007BDA60F</v>
      </c>
      <c r="B4266" t="str">
        <f t="shared" si="1105"/>
        <v>Boss</v>
      </c>
      <c r="C4266" t="s">
        <v>67</v>
      </c>
      <c r="E4266" t="s">
        <v>3339</v>
      </c>
    </row>
    <row r="4267" spans="1:5" x14ac:dyDescent="0.25">
      <c r="A4267" t="str">
        <f t="shared" si="1104"/>
        <v>GUID-6217069A-3AC4-4CA5-918E-852007BDA60F</v>
      </c>
      <c r="B4267" t="str">
        <f t="shared" si="1105"/>
        <v>Boss</v>
      </c>
      <c r="C4267" t="s">
        <v>67</v>
      </c>
      <c r="E4267" t="s">
        <v>3163</v>
      </c>
    </row>
    <row r="4268" spans="1:5" x14ac:dyDescent="0.25">
      <c r="A4268" s="3" t="s">
        <v>3340</v>
      </c>
      <c r="B4268" t="s">
        <v>3341</v>
      </c>
    </row>
    <row r="4269" spans="1:5" x14ac:dyDescent="0.25">
      <c r="A4269" t="str">
        <f t="shared" ref="A4269:A4270" si="1106">A4268</f>
        <v>GUID-36C609FF-F800-4CDE-8EEB-BF4F820D751F</v>
      </c>
      <c r="B4269" t="str">
        <f t="shared" ref="B4269:B4270" si="1107">B4268</f>
        <v>Tool override options</v>
      </c>
      <c r="C4269" t="s">
        <v>67</v>
      </c>
      <c r="D4269" t="s">
        <v>3263</v>
      </c>
      <c r="E4269" t="s">
        <v>3264</v>
      </c>
    </row>
    <row r="4270" spans="1:5" x14ac:dyDescent="0.25">
      <c r="A4270" t="str">
        <f t="shared" si="1106"/>
        <v>GUID-36C609FF-F800-4CDE-8EEB-BF4F820D751F</v>
      </c>
      <c r="B4270" t="str">
        <f t="shared" si="1107"/>
        <v>Tool override options</v>
      </c>
      <c r="C4270" t="s">
        <v>67</v>
      </c>
      <c r="D4270" t="s">
        <v>3335</v>
      </c>
      <c r="E4270" t="s">
        <v>3176</v>
      </c>
    </row>
    <row r="4271" spans="1:5" x14ac:dyDescent="0.25">
      <c r="A4271" s="3" t="s">
        <v>3342</v>
      </c>
      <c r="B4271" t="s">
        <v>3343</v>
      </c>
    </row>
    <row r="4272" spans="1:5" x14ac:dyDescent="0.25">
      <c r="A4272" t="str">
        <f t="shared" ref="A4272:A4274" si="1108">A4271</f>
        <v>GUID-C036B632-4E63-4DFB-8D1E-0D8288211942</v>
      </c>
      <c r="B4272" t="str">
        <f t="shared" ref="B4272:B4274" si="1109">B4271</f>
        <v>Creating a Boss feature</v>
      </c>
      <c r="C4272" t="s">
        <v>67</v>
      </c>
      <c r="D4272" t="s">
        <v>2019</v>
      </c>
      <c r="E4272" t="s">
        <v>1144</v>
      </c>
    </row>
    <row r="4273" spans="1:5" x14ac:dyDescent="0.25">
      <c r="A4273" t="str">
        <f t="shared" si="1108"/>
        <v>GUID-C036B632-4E63-4DFB-8D1E-0D8288211942</v>
      </c>
      <c r="B4273" t="str">
        <f t="shared" si="1109"/>
        <v>Creating a Boss feature</v>
      </c>
      <c r="C4273" t="s">
        <v>67</v>
      </c>
      <c r="D4273" t="s">
        <v>3344</v>
      </c>
      <c r="E4273" t="s">
        <v>2024</v>
      </c>
    </row>
    <row r="4274" spans="1:5" x14ac:dyDescent="0.25">
      <c r="A4274" t="str">
        <f t="shared" si="1108"/>
        <v>GUID-C036B632-4E63-4DFB-8D1E-0D8288211942</v>
      </c>
      <c r="B4274" t="str">
        <f t="shared" si="1109"/>
        <v>Creating a Boss feature</v>
      </c>
      <c r="C4274" t="s">
        <v>67</v>
      </c>
      <c r="D4274" t="s">
        <v>3335</v>
      </c>
      <c r="E4274" t="s">
        <v>3176</v>
      </c>
    </row>
    <row r="4275" spans="1:5" x14ac:dyDescent="0.25">
      <c r="A4275" s="3" t="s">
        <v>3345</v>
      </c>
      <c r="B4275" t="s">
        <v>1775</v>
      </c>
    </row>
    <row r="4276" spans="1:5" x14ac:dyDescent="0.25">
      <c r="A4276" t="str">
        <f t="shared" ref="A4276:A4288" si="1110">A4275</f>
        <v>GUID-371EC113-A448-4050-A8D6-95DAA76589D3</v>
      </c>
      <c r="B4276" t="str">
        <f t="shared" ref="B4276:B4288" si="1111">B4275</f>
        <v>Chamfer</v>
      </c>
      <c r="C4276" t="s">
        <v>67</v>
      </c>
      <c r="D4276" t="s">
        <v>3346</v>
      </c>
      <c r="E4276" t="s">
        <v>3347</v>
      </c>
    </row>
    <row r="4277" spans="1:5" x14ac:dyDescent="0.25">
      <c r="A4277" t="str">
        <f t="shared" si="1110"/>
        <v>GUID-371EC113-A448-4050-A8D6-95DAA76589D3</v>
      </c>
      <c r="B4277" t="str">
        <f t="shared" si="1111"/>
        <v>Chamfer</v>
      </c>
      <c r="C4277" t="s">
        <v>67</v>
      </c>
      <c r="D4277" t="s">
        <v>3348</v>
      </c>
      <c r="E4277" t="s">
        <v>3251</v>
      </c>
    </row>
    <row r="4278" spans="1:5" x14ac:dyDescent="0.25">
      <c r="A4278" t="str">
        <f t="shared" si="1110"/>
        <v>GUID-371EC113-A448-4050-A8D6-95DAA76589D3</v>
      </c>
      <c r="B4278" t="str">
        <f t="shared" si="1111"/>
        <v>Chamfer</v>
      </c>
      <c r="C4278" t="s">
        <v>67</v>
      </c>
      <c r="D4278" t="s">
        <v>3349</v>
      </c>
      <c r="E4278" t="s">
        <v>3350</v>
      </c>
    </row>
    <row r="4279" spans="1:5" x14ac:dyDescent="0.25">
      <c r="A4279" t="str">
        <f t="shared" si="1110"/>
        <v>GUID-371EC113-A448-4050-A8D6-95DAA76589D3</v>
      </c>
      <c r="B4279" t="str">
        <f t="shared" si="1111"/>
        <v>Chamfer</v>
      </c>
      <c r="C4279" t="s">
        <v>468</v>
      </c>
      <c r="D4279" t="s">
        <v>3285</v>
      </c>
      <c r="E4279" t="s">
        <v>1004</v>
      </c>
    </row>
    <row r="4280" spans="1:5" x14ac:dyDescent="0.25">
      <c r="A4280" t="str">
        <f t="shared" si="1110"/>
        <v>GUID-371EC113-A448-4050-A8D6-95DAA76589D3</v>
      </c>
      <c r="B4280" t="str">
        <f t="shared" si="1111"/>
        <v>Chamfer</v>
      </c>
      <c r="C4280" t="s">
        <v>67</v>
      </c>
      <c r="D4280" t="s">
        <v>3351</v>
      </c>
      <c r="E4280" t="s">
        <v>2205</v>
      </c>
    </row>
    <row r="4281" spans="1:5" x14ac:dyDescent="0.25">
      <c r="A4281" t="str">
        <f t="shared" si="1110"/>
        <v>GUID-371EC113-A448-4050-A8D6-95DAA76589D3</v>
      </c>
      <c r="B4281" t="str">
        <f t="shared" si="1111"/>
        <v>Chamfer</v>
      </c>
      <c r="C4281" t="s">
        <v>67</v>
      </c>
      <c r="D4281" t="s">
        <v>3352</v>
      </c>
      <c r="E4281" t="s">
        <v>902</v>
      </c>
    </row>
    <row r="4282" spans="1:5" x14ac:dyDescent="0.25">
      <c r="A4282" t="str">
        <f t="shared" si="1110"/>
        <v>GUID-371EC113-A448-4050-A8D6-95DAA76589D3</v>
      </c>
      <c r="B4282" t="str">
        <f t="shared" si="1111"/>
        <v>Chamfer</v>
      </c>
      <c r="C4282" t="s">
        <v>67</v>
      </c>
      <c r="D4282" t="s">
        <v>3351</v>
      </c>
      <c r="E4282" t="s">
        <v>2205</v>
      </c>
    </row>
    <row r="4283" spans="1:5" x14ac:dyDescent="0.25">
      <c r="A4283" t="str">
        <f t="shared" si="1110"/>
        <v>GUID-371EC113-A448-4050-A8D6-95DAA76589D3</v>
      </c>
      <c r="B4283" t="str">
        <f t="shared" si="1111"/>
        <v>Chamfer</v>
      </c>
      <c r="C4283" t="s">
        <v>67</v>
      </c>
      <c r="D4283" t="s">
        <v>3352</v>
      </c>
      <c r="E4283" t="s">
        <v>902</v>
      </c>
    </row>
    <row r="4284" spans="1:5" x14ac:dyDescent="0.25">
      <c r="A4284" t="str">
        <f t="shared" si="1110"/>
        <v>GUID-371EC113-A448-4050-A8D6-95DAA76589D3</v>
      </c>
      <c r="B4284" t="str">
        <f t="shared" si="1111"/>
        <v>Chamfer</v>
      </c>
      <c r="C4284" t="s">
        <v>67</v>
      </c>
      <c r="E4284" t="s">
        <v>2011</v>
      </c>
    </row>
    <row r="4285" spans="1:5" x14ac:dyDescent="0.25">
      <c r="A4285" t="str">
        <f t="shared" si="1110"/>
        <v>GUID-371EC113-A448-4050-A8D6-95DAA76589D3</v>
      </c>
      <c r="B4285" t="str">
        <f t="shared" si="1111"/>
        <v>Chamfer</v>
      </c>
      <c r="C4285" t="s">
        <v>67</v>
      </c>
      <c r="D4285" t="s">
        <v>385</v>
      </c>
      <c r="E4285" t="s">
        <v>1940</v>
      </c>
    </row>
    <row r="4286" spans="1:5" x14ac:dyDescent="0.25">
      <c r="A4286" t="str">
        <f t="shared" si="1110"/>
        <v>GUID-371EC113-A448-4050-A8D6-95DAA76589D3</v>
      </c>
      <c r="B4286" t="str">
        <f t="shared" si="1111"/>
        <v>Chamfer</v>
      </c>
      <c r="C4286" t="s">
        <v>67</v>
      </c>
      <c r="D4286" t="s">
        <v>3175</v>
      </c>
      <c r="E4286" t="s">
        <v>3353</v>
      </c>
    </row>
    <row r="4287" spans="1:5" x14ac:dyDescent="0.25">
      <c r="A4287" t="str">
        <f t="shared" si="1110"/>
        <v>GUID-371EC113-A448-4050-A8D6-95DAA76589D3</v>
      </c>
      <c r="B4287" t="str">
        <f t="shared" si="1111"/>
        <v>Chamfer</v>
      </c>
      <c r="C4287" t="s">
        <v>67</v>
      </c>
      <c r="E4287" t="s">
        <v>3354</v>
      </c>
    </row>
    <row r="4288" spans="1:5" x14ac:dyDescent="0.25">
      <c r="A4288" t="str">
        <f t="shared" si="1110"/>
        <v>GUID-371EC113-A448-4050-A8D6-95DAA76589D3</v>
      </c>
      <c r="B4288" t="str">
        <f t="shared" si="1111"/>
        <v>Chamfer</v>
      </c>
      <c r="C4288" t="s">
        <v>67</v>
      </c>
      <c r="E4288" t="s">
        <v>3163</v>
      </c>
    </row>
    <row r="4289" spans="1:5" x14ac:dyDescent="0.25">
      <c r="A4289" s="3" t="s">
        <v>3355</v>
      </c>
      <c r="B4289" t="s">
        <v>3356</v>
      </c>
    </row>
    <row r="4290" spans="1:5" x14ac:dyDescent="0.25">
      <c r="A4290" t="str">
        <f t="shared" ref="A4290:A4292" si="1112">A4289</f>
        <v>GUID-655C621A-B24C-4EC5-B6B6-F29156AD91CB</v>
      </c>
      <c r="B4290" t="str">
        <f t="shared" ref="B4290:B4292" si="1113">B4289</f>
        <v>Creating a Chamfer feature</v>
      </c>
      <c r="C4290" t="s">
        <v>67</v>
      </c>
      <c r="D4290" t="s">
        <v>2019</v>
      </c>
      <c r="E4290" t="s">
        <v>1144</v>
      </c>
    </row>
    <row r="4291" spans="1:5" x14ac:dyDescent="0.25">
      <c r="A4291" t="str">
        <f t="shared" si="1112"/>
        <v>GUID-655C621A-B24C-4EC5-B6B6-F29156AD91CB</v>
      </c>
      <c r="B4291" t="str">
        <f t="shared" si="1113"/>
        <v>Creating a Chamfer feature</v>
      </c>
      <c r="C4291" t="s">
        <v>67</v>
      </c>
      <c r="D4291" t="s">
        <v>3208</v>
      </c>
      <c r="E4291" t="s">
        <v>1939</v>
      </c>
    </row>
    <row r="4292" spans="1:5" x14ac:dyDescent="0.25">
      <c r="A4292" t="str">
        <f t="shared" si="1112"/>
        <v>GUID-655C621A-B24C-4EC5-B6B6-F29156AD91CB</v>
      </c>
      <c r="B4292" t="str">
        <f t="shared" si="1113"/>
        <v>Creating a Chamfer feature</v>
      </c>
      <c r="C4292" t="s">
        <v>67</v>
      </c>
      <c r="D4292" t="s">
        <v>1775</v>
      </c>
      <c r="E4292" t="s">
        <v>3177</v>
      </c>
    </row>
    <row r="4293" spans="1:5" x14ac:dyDescent="0.25">
      <c r="A4293" s="3" t="s">
        <v>3357</v>
      </c>
      <c r="B4293" t="s">
        <v>3358</v>
      </c>
    </row>
    <row r="4294" spans="1:5" x14ac:dyDescent="0.25">
      <c r="A4294" t="str">
        <f>A4293</f>
        <v>GUID-4806C0E1-61B9-4D68-96FE-C2ACF36C308A</v>
      </c>
      <c r="B4294" t="str">
        <f>B4293</f>
        <v>3D Chamfer tips</v>
      </c>
      <c r="C4294" t="s">
        <v>67</v>
      </c>
      <c r="D4294" t="s">
        <v>1775</v>
      </c>
      <c r="E4294" t="s">
        <v>3177</v>
      </c>
    </row>
    <row r="4295" spans="1:5" x14ac:dyDescent="0.25">
      <c r="A4295" s="3" t="s">
        <v>3359</v>
      </c>
      <c r="B4295" t="s">
        <v>1297</v>
      </c>
    </row>
    <row r="4296" spans="1:5" x14ac:dyDescent="0.25">
      <c r="A4296" t="str">
        <f t="shared" ref="A4296:A4301" si="1114">A4295</f>
        <v>GUID-739B3C1A-E96F-4F71-A92E-769E61D3E386</v>
      </c>
      <c r="B4296" t="str">
        <f t="shared" ref="B4296:B4301" si="1115">B4295</f>
        <v>Groove</v>
      </c>
      <c r="C4296" t="s">
        <v>67</v>
      </c>
      <c r="D4296" t="s">
        <v>3360</v>
      </c>
      <c r="E4296" t="s">
        <v>3361</v>
      </c>
    </row>
    <row r="4297" spans="1:5" x14ac:dyDescent="0.25">
      <c r="A4297" t="str">
        <f t="shared" si="1114"/>
        <v>GUID-739B3C1A-E96F-4F71-A92E-769E61D3E386</v>
      </c>
      <c r="B4297" t="str">
        <f t="shared" si="1115"/>
        <v>Groove</v>
      </c>
      <c r="C4297" t="s">
        <v>67</v>
      </c>
      <c r="D4297" t="s">
        <v>3360</v>
      </c>
      <c r="E4297" t="s">
        <v>3362</v>
      </c>
    </row>
    <row r="4298" spans="1:5" x14ac:dyDescent="0.25">
      <c r="A4298" t="str">
        <f t="shared" si="1114"/>
        <v>GUID-739B3C1A-E96F-4F71-A92E-769E61D3E386</v>
      </c>
      <c r="B4298" t="str">
        <f t="shared" si="1115"/>
        <v>Groove</v>
      </c>
      <c r="C4298" t="s">
        <v>67</v>
      </c>
      <c r="D4298" t="s">
        <v>3175</v>
      </c>
      <c r="E4298" t="s">
        <v>3361</v>
      </c>
    </row>
    <row r="4299" spans="1:5" x14ac:dyDescent="0.25">
      <c r="A4299" t="str">
        <f t="shared" si="1114"/>
        <v>GUID-739B3C1A-E96F-4F71-A92E-769E61D3E386</v>
      </c>
      <c r="B4299" t="str">
        <f t="shared" si="1115"/>
        <v>Groove</v>
      </c>
      <c r="C4299" t="s">
        <v>67</v>
      </c>
      <c r="E4299" t="s">
        <v>3362</v>
      </c>
    </row>
    <row r="4300" spans="1:5" x14ac:dyDescent="0.25">
      <c r="A4300" t="str">
        <f t="shared" si="1114"/>
        <v>GUID-739B3C1A-E96F-4F71-A92E-769E61D3E386</v>
      </c>
      <c r="B4300" t="str">
        <f t="shared" si="1115"/>
        <v>Groove</v>
      </c>
      <c r="C4300" t="s">
        <v>67</v>
      </c>
      <c r="E4300" t="s">
        <v>3363</v>
      </c>
    </row>
    <row r="4301" spans="1:5" x14ac:dyDescent="0.25">
      <c r="A4301" t="str">
        <f t="shared" si="1114"/>
        <v>GUID-739B3C1A-E96F-4F71-A92E-769E61D3E386</v>
      </c>
      <c r="B4301" t="str">
        <f t="shared" si="1115"/>
        <v>Groove</v>
      </c>
      <c r="C4301" t="s">
        <v>67</v>
      </c>
      <c r="E4301" t="s">
        <v>3163</v>
      </c>
    </row>
    <row r="4302" spans="1:5" x14ac:dyDescent="0.25">
      <c r="A4302" s="3" t="s">
        <v>3364</v>
      </c>
      <c r="B4302" t="s">
        <v>3365</v>
      </c>
    </row>
    <row r="4303" spans="1:5" x14ac:dyDescent="0.25">
      <c r="A4303" t="str">
        <f t="shared" ref="A4303:A4306" si="1116">A4302</f>
        <v>GUID-2291A5F1-3081-41B6-9961-3A43A2B71D38</v>
      </c>
      <c r="B4303" t="str">
        <f t="shared" ref="B4303:B4306" si="1117">B4302</f>
        <v>Face grooves</v>
      </c>
      <c r="C4303" t="s">
        <v>67</v>
      </c>
      <c r="D4303" t="s">
        <v>1297</v>
      </c>
      <c r="E4303" t="s">
        <v>3366</v>
      </c>
    </row>
    <row r="4304" spans="1:5" x14ac:dyDescent="0.25">
      <c r="A4304" t="str">
        <f t="shared" si="1116"/>
        <v>GUID-2291A5F1-3081-41B6-9961-3A43A2B71D38</v>
      </c>
      <c r="B4304" t="str">
        <f t="shared" si="1117"/>
        <v>Face grooves</v>
      </c>
      <c r="C4304" t="s">
        <v>67</v>
      </c>
      <c r="E4304" t="s">
        <v>3367</v>
      </c>
    </row>
    <row r="4305" spans="1:5" x14ac:dyDescent="0.25">
      <c r="A4305" t="str">
        <f t="shared" si="1116"/>
        <v>GUID-2291A5F1-3081-41B6-9961-3A43A2B71D38</v>
      </c>
      <c r="B4305" t="str">
        <f t="shared" si="1117"/>
        <v>Face grooves</v>
      </c>
      <c r="C4305" t="s">
        <v>67</v>
      </c>
      <c r="E4305" t="s">
        <v>2342</v>
      </c>
    </row>
    <row r="4306" spans="1:5" x14ac:dyDescent="0.25">
      <c r="A4306" t="str">
        <f t="shared" si="1116"/>
        <v>GUID-2291A5F1-3081-41B6-9961-3A43A2B71D38</v>
      </c>
      <c r="B4306" t="str">
        <f t="shared" si="1117"/>
        <v>Face grooves</v>
      </c>
      <c r="C4306" t="s">
        <v>67</v>
      </c>
      <c r="E4306" t="s">
        <v>1298</v>
      </c>
    </row>
    <row r="4307" spans="1:5" x14ac:dyDescent="0.25">
      <c r="A4307" s="3" t="s">
        <v>3368</v>
      </c>
      <c r="B4307" t="s">
        <v>3369</v>
      </c>
    </row>
    <row r="4308" spans="1:5" x14ac:dyDescent="0.25">
      <c r="A4308" t="str">
        <f t="shared" ref="A4308:A4311" si="1118">A4307</f>
        <v>GUID-FA9A0EF6-B3B3-4CD7-82C8-C896C5EE6BE9</v>
      </c>
      <c r="B4308" t="str">
        <f t="shared" ref="B4308:B4311" si="1119">B4307</f>
        <v>Regular Face grooves</v>
      </c>
      <c r="C4308" t="s">
        <v>468</v>
      </c>
      <c r="D4308" t="s">
        <v>3285</v>
      </c>
      <c r="E4308" t="s">
        <v>1004</v>
      </c>
    </row>
    <row r="4309" spans="1:5" x14ac:dyDescent="0.25">
      <c r="A4309" t="str">
        <f t="shared" si="1118"/>
        <v>GUID-FA9A0EF6-B3B3-4CD7-82C8-C896C5EE6BE9</v>
      </c>
      <c r="B4309" t="str">
        <f t="shared" si="1119"/>
        <v>Regular Face grooves</v>
      </c>
      <c r="C4309" t="s">
        <v>67</v>
      </c>
      <c r="E4309" t="s">
        <v>2011</v>
      </c>
    </row>
    <row r="4310" spans="1:5" x14ac:dyDescent="0.25">
      <c r="A4310" t="str">
        <f t="shared" si="1118"/>
        <v>GUID-FA9A0EF6-B3B3-4CD7-82C8-C896C5EE6BE9</v>
      </c>
      <c r="B4310" t="str">
        <f t="shared" si="1119"/>
        <v>Regular Face grooves</v>
      </c>
      <c r="C4310" t="s">
        <v>67</v>
      </c>
      <c r="D4310" t="s">
        <v>385</v>
      </c>
      <c r="E4310" t="s">
        <v>1940</v>
      </c>
    </row>
    <row r="4311" spans="1:5" x14ac:dyDescent="0.25">
      <c r="A4311" t="str">
        <f t="shared" si="1118"/>
        <v>GUID-FA9A0EF6-B3B3-4CD7-82C8-C896C5EE6BE9</v>
      </c>
      <c r="B4311" t="str">
        <f t="shared" si="1119"/>
        <v>Regular Face grooves</v>
      </c>
      <c r="C4311" t="s">
        <v>67</v>
      </c>
      <c r="D4311" t="s">
        <v>3365</v>
      </c>
      <c r="E4311" t="s">
        <v>3361</v>
      </c>
    </row>
    <row r="4312" spans="1:5" x14ac:dyDescent="0.25">
      <c r="A4312" s="3" t="s">
        <v>3370</v>
      </c>
      <c r="B4312" t="s">
        <v>3371</v>
      </c>
    </row>
    <row r="4313" spans="1:5" x14ac:dyDescent="0.25">
      <c r="A4313" t="str">
        <f t="shared" ref="A4313:A4315" si="1120">A4312</f>
        <v>GUID-B7802939-40C6-44FD-95D6-3B8E3E1EE04B</v>
      </c>
      <c r="B4313" t="str">
        <f t="shared" ref="B4313:B4315" si="1121">B4312</f>
        <v>Simple face grooves</v>
      </c>
      <c r="C4313" t="s">
        <v>67</v>
      </c>
      <c r="D4313" t="s">
        <v>3372</v>
      </c>
      <c r="E4313" t="s">
        <v>3366</v>
      </c>
    </row>
    <row r="4314" spans="1:5" x14ac:dyDescent="0.25">
      <c r="A4314" t="str">
        <f t="shared" si="1120"/>
        <v>GUID-B7802939-40C6-44FD-95D6-3B8E3E1EE04B</v>
      </c>
      <c r="B4314" t="str">
        <f t="shared" si="1121"/>
        <v>Simple face grooves</v>
      </c>
      <c r="C4314" t="s">
        <v>67</v>
      </c>
      <c r="D4314" t="s">
        <v>3337</v>
      </c>
      <c r="E4314" t="s">
        <v>3338</v>
      </c>
    </row>
    <row r="4315" spans="1:5" x14ac:dyDescent="0.25">
      <c r="A4315" t="str">
        <f t="shared" si="1120"/>
        <v>GUID-B7802939-40C6-44FD-95D6-3B8E3E1EE04B</v>
      </c>
      <c r="B4315" t="str">
        <f t="shared" si="1121"/>
        <v>Simple face grooves</v>
      </c>
      <c r="C4315" t="s">
        <v>67</v>
      </c>
      <c r="D4315" t="s">
        <v>3365</v>
      </c>
      <c r="E4315" t="s">
        <v>3361</v>
      </c>
    </row>
    <row r="4316" spans="1:5" x14ac:dyDescent="0.25">
      <c r="A4316" s="3" t="s">
        <v>3373</v>
      </c>
      <c r="B4316" t="s">
        <v>3374</v>
      </c>
    </row>
    <row r="4317" spans="1:5" x14ac:dyDescent="0.25">
      <c r="A4317" t="str">
        <f>A4316</f>
        <v>GUID-FB6F1729-410E-458A-9571-BBDA05058D80</v>
      </c>
      <c r="B4317" t="str">
        <f>B4316</f>
        <v>Using zigzag ramping to mill a helical path for a simple Groove</v>
      </c>
      <c r="C4317" t="s">
        <v>67</v>
      </c>
      <c r="D4317" t="s">
        <v>3365</v>
      </c>
      <c r="E4317" t="s">
        <v>3361</v>
      </c>
    </row>
    <row r="4318" spans="1:5" x14ac:dyDescent="0.25">
      <c r="A4318" s="3" t="s">
        <v>3375</v>
      </c>
      <c r="B4318" t="s">
        <v>3376</v>
      </c>
    </row>
    <row r="4319" spans="1:5" x14ac:dyDescent="0.25">
      <c r="A4319" t="str">
        <f t="shared" ref="A4319:A4324" si="1122">A4318</f>
        <v>GUID-386AB940-E0E7-4690-8582-1FCB635ECE9B</v>
      </c>
      <c r="B4319" t="str">
        <f t="shared" ref="B4319:B4324" si="1123">B4318</f>
        <v>Inside/Outside grooves</v>
      </c>
      <c r="C4319" t="s">
        <v>468</v>
      </c>
      <c r="D4319" t="s">
        <v>3285</v>
      </c>
      <c r="E4319" t="s">
        <v>1004</v>
      </c>
    </row>
    <row r="4320" spans="1:5" x14ac:dyDescent="0.25">
      <c r="A4320" t="str">
        <f t="shared" si="1122"/>
        <v>GUID-386AB940-E0E7-4690-8582-1FCB635ECE9B</v>
      </c>
      <c r="B4320" t="str">
        <f t="shared" si="1123"/>
        <v>Inside/Outside grooves</v>
      </c>
      <c r="C4320" t="s">
        <v>67</v>
      </c>
      <c r="D4320" t="s">
        <v>3377</v>
      </c>
      <c r="E4320" t="s">
        <v>3289</v>
      </c>
    </row>
    <row r="4321" spans="1:5" x14ac:dyDescent="0.25">
      <c r="A4321" t="str">
        <f t="shared" si="1122"/>
        <v>GUID-386AB940-E0E7-4690-8582-1FCB635ECE9B</v>
      </c>
      <c r="B4321" t="str">
        <f t="shared" si="1123"/>
        <v>Inside/Outside grooves</v>
      </c>
      <c r="C4321" t="s">
        <v>67</v>
      </c>
      <c r="E4321" t="s">
        <v>2011</v>
      </c>
    </row>
    <row r="4322" spans="1:5" x14ac:dyDescent="0.25">
      <c r="A4322" t="str">
        <f t="shared" si="1122"/>
        <v>GUID-386AB940-E0E7-4690-8582-1FCB635ECE9B</v>
      </c>
      <c r="B4322" t="str">
        <f t="shared" si="1123"/>
        <v>Inside/Outside grooves</v>
      </c>
      <c r="C4322" t="s">
        <v>67</v>
      </c>
      <c r="D4322" t="s">
        <v>385</v>
      </c>
      <c r="E4322" t="s">
        <v>1940</v>
      </c>
    </row>
    <row r="4323" spans="1:5" x14ac:dyDescent="0.25">
      <c r="A4323" t="str">
        <f t="shared" si="1122"/>
        <v>GUID-386AB940-E0E7-4690-8582-1FCB635ECE9B</v>
      </c>
      <c r="B4323" t="str">
        <f t="shared" si="1123"/>
        <v>Inside/Outside grooves</v>
      </c>
      <c r="C4323" t="s">
        <v>67</v>
      </c>
      <c r="D4323" t="s">
        <v>1297</v>
      </c>
      <c r="E4323" t="s">
        <v>3289</v>
      </c>
    </row>
    <row r="4324" spans="1:5" x14ac:dyDescent="0.25">
      <c r="A4324" t="str">
        <f t="shared" si="1122"/>
        <v>GUID-386AB940-E0E7-4690-8582-1FCB635ECE9B</v>
      </c>
      <c r="B4324" t="str">
        <f t="shared" si="1123"/>
        <v>Inside/Outside grooves</v>
      </c>
      <c r="C4324" t="s">
        <v>67</v>
      </c>
      <c r="E4324" t="s">
        <v>1298</v>
      </c>
    </row>
    <row r="4325" spans="1:5" x14ac:dyDescent="0.25">
      <c r="A4325" s="3" t="s">
        <v>3378</v>
      </c>
      <c r="B4325" t="s">
        <v>3379</v>
      </c>
    </row>
    <row r="4326" spans="1:5" x14ac:dyDescent="0.25">
      <c r="A4326" t="str">
        <f>A4325</f>
        <v>GUID-4F6C6CA2-226F-487D-816B-17830CDA5B89</v>
      </c>
      <c r="B4326" t="str">
        <f>B4325</f>
        <v>Rough pass stepover %</v>
      </c>
      <c r="C4326" t="s">
        <v>67</v>
      </c>
      <c r="D4326" t="s">
        <v>3376</v>
      </c>
      <c r="E4326" t="s">
        <v>3362</v>
      </c>
    </row>
    <row r="4327" spans="1:5" x14ac:dyDescent="0.25">
      <c r="A4327" s="3" t="s">
        <v>3380</v>
      </c>
      <c r="B4327" t="s">
        <v>3381</v>
      </c>
    </row>
    <row r="4328" spans="1:5" x14ac:dyDescent="0.25">
      <c r="A4328" t="str">
        <f t="shared" ref="A4328:A4331" si="1124">A4327</f>
        <v>GUID-7834651B-65D3-4995-B638-2E76724EA0EA</v>
      </c>
      <c r="B4328" t="str">
        <f t="shared" ref="B4328:B4331" si="1125">B4327</f>
        <v>Creating a Groove feature</v>
      </c>
      <c r="C4328" t="s">
        <v>67</v>
      </c>
      <c r="D4328" t="s">
        <v>2019</v>
      </c>
      <c r="E4328" t="s">
        <v>1144</v>
      </c>
    </row>
    <row r="4329" spans="1:5" x14ac:dyDescent="0.25">
      <c r="A4329" t="str">
        <f t="shared" si="1124"/>
        <v>GUID-7834651B-65D3-4995-B638-2E76724EA0EA</v>
      </c>
      <c r="B4329" t="str">
        <f t="shared" si="1125"/>
        <v>Creating a Groove feature</v>
      </c>
      <c r="C4329" t="s">
        <v>67</v>
      </c>
      <c r="D4329" t="s">
        <v>453</v>
      </c>
      <c r="E4329" t="s">
        <v>3320</v>
      </c>
    </row>
    <row r="4330" spans="1:5" x14ac:dyDescent="0.25">
      <c r="A4330" t="str">
        <f t="shared" si="1124"/>
        <v>GUID-7834651B-65D3-4995-B638-2E76724EA0EA</v>
      </c>
      <c r="B4330" t="str">
        <f t="shared" si="1125"/>
        <v>Creating a Groove feature</v>
      </c>
      <c r="C4330" t="s">
        <v>67</v>
      </c>
      <c r="D4330" t="s">
        <v>3208</v>
      </c>
      <c r="E4330" t="s">
        <v>1939</v>
      </c>
    </row>
    <row r="4331" spans="1:5" x14ac:dyDescent="0.25">
      <c r="A4331" t="str">
        <f t="shared" si="1124"/>
        <v>GUID-7834651B-65D3-4995-B638-2E76724EA0EA</v>
      </c>
      <c r="B4331" t="str">
        <f t="shared" si="1125"/>
        <v>Creating a Groove feature</v>
      </c>
      <c r="C4331" t="s">
        <v>67</v>
      </c>
      <c r="D4331" t="s">
        <v>1297</v>
      </c>
      <c r="E4331" t="s">
        <v>1298</v>
      </c>
    </row>
    <row r="4332" spans="1:5" x14ac:dyDescent="0.25">
      <c r="A4332" s="3" t="s">
        <v>3382</v>
      </c>
      <c r="B4332" t="s">
        <v>3383</v>
      </c>
    </row>
    <row r="4333" spans="1:5" x14ac:dyDescent="0.25">
      <c r="A4333" t="str">
        <f t="shared" ref="A4333:A4338" si="1126">A4332</f>
        <v>GUID-4A431C8B-3338-4938-9380-02853DACA91A</v>
      </c>
      <c r="B4333" t="str">
        <f t="shared" ref="B4333:B4338" si="1127">B4332</f>
        <v>Pocket</v>
      </c>
      <c r="C4333" t="s">
        <v>468</v>
      </c>
      <c r="D4333" t="s">
        <v>3285</v>
      </c>
      <c r="E4333" t="s">
        <v>1004</v>
      </c>
    </row>
    <row r="4334" spans="1:5" x14ac:dyDescent="0.25">
      <c r="A4334" t="str">
        <f t="shared" si="1126"/>
        <v>GUID-4A431C8B-3338-4938-9380-02853DACA91A</v>
      </c>
      <c r="B4334" t="str">
        <f t="shared" si="1127"/>
        <v>Pocket</v>
      </c>
      <c r="C4334" t="s">
        <v>67</v>
      </c>
      <c r="E4334" t="s">
        <v>2011</v>
      </c>
    </row>
    <row r="4335" spans="1:5" x14ac:dyDescent="0.25">
      <c r="A4335" t="str">
        <f t="shared" si="1126"/>
        <v>GUID-4A431C8B-3338-4938-9380-02853DACA91A</v>
      </c>
      <c r="B4335" t="str">
        <f t="shared" si="1127"/>
        <v>Pocket</v>
      </c>
      <c r="C4335" t="s">
        <v>67</v>
      </c>
      <c r="D4335" t="s">
        <v>385</v>
      </c>
      <c r="E4335" t="s">
        <v>1940</v>
      </c>
    </row>
    <row r="4336" spans="1:5" x14ac:dyDescent="0.25">
      <c r="A4336" t="str">
        <f t="shared" si="1126"/>
        <v>GUID-4A431C8B-3338-4938-9380-02853DACA91A</v>
      </c>
      <c r="B4336" t="str">
        <f t="shared" si="1127"/>
        <v>Pocket</v>
      </c>
      <c r="C4336" t="s">
        <v>67</v>
      </c>
      <c r="D4336" t="s">
        <v>3175</v>
      </c>
      <c r="E4336" t="s">
        <v>3384</v>
      </c>
    </row>
    <row r="4337" spans="1:5" x14ac:dyDescent="0.25">
      <c r="A4337" t="str">
        <f t="shared" si="1126"/>
        <v>GUID-4A431C8B-3338-4938-9380-02853DACA91A</v>
      </c>
      <c r="B4337" t="str">
        <f t="shared" si="1127"/>
        <v>Pocket</v>
      </c>
      <c r="C4337" t="s">
        <v>67</v>
      </c>
      <c r="E4337" t="s">
        <v>1908</v>
      </c>
    </row>
    <row r="4338" spans="1:5" x14ac:dyDescent="0.25">
      <c r="A4338" t="str">
        <f t="shared" si="1126"/>
        <v>GUID-4A431C8B-3338-4938-9380-02853DACA91A</v>
      </c>
      <c r="B4338" t="str">
        <f t="shared" si="1127"/>
        <v>Pocket</v>
      </c>
      <c r="C4338" t="s">
        <v>67</v>
      </c>
      <c r="E4338" t="s">
        <v>3163</v>
      </c>
    </row>
    <row r="4339" spans="1:5" x14ac:dyDescent="0.25">
      <c r="A4339" s="3" t="s">
        <v>3385</v>
      </c>
      <c r="B4339" t="s">
        <v>3386</v>
      </c>
    </row>
    <row r="4340" spans="1:5" x14ac:dyDescent="0.25">
      <c r="A4340" t="str">
        <f t="shared" ref="A4340:A4343" si="1128">A4339</f>
        <v>GUID-5E93C67A-9075-47B5-BB60-4A88DDBB5B03</v>
      </c>
      <c r="B4340" t="str">
        <f t="shared" ref="B4340:B4343" si="1129">B4339</f>
        <v>Creating a Pocket feature</v>
      </c>
      <c r="C4340" t="s">
        <v>67</v>
      </c>
      <c r="D4340" t="s">
        <v>2019</v>
      </c>
      <c r="E4340" t="s">
        <v>1144</v>
      </c>
    </row>
    <row r="4341" spans="1:5" x14ac:dyDescent="0.25">
      <c r="A4341" t="str">
        <f t="shared" si="1128"/>
        <v>GUID-5E93C67A-9075-47B5-BB60-4A88DDBB5B03</v>
      </c>
      <c r="B4341" t="str">
        <f t="shared" si="1129"/>
        <v>Creating a Pocket feature</v>
      </c>
      <c r="C4341" t="s">
        <v>67</v>
      </c>
      <c r="D4341" t="e">
        <f>- Optionally Set a bottom radius for the feature. the radius corresponds to the shape of the cutter. by default, the material is milled using a flat-bottomed mill, making stair-step passes when close to the radius. Then a rough and finishing pass is made with the radiused mill. the default value</f>
        <v>#NAME?</v>
      </c>
      <c r="E4341" t="s">
        <v>3320</v>
      </c>
    </row>
    <row r="4342" spans="1:5" x14ac:dyDescent="0.25">
      <c r="A4342" t="str">
        <f t="shared" si="1128"/>
        <v>GUID-5E93C67A-9075-47B5-BB60-4A88DDBB5B03</v>
      </c>
      <c r="B4342" t="str">
        <f t="shared" si="1129"/>
        <v>Creating a Pocket feature</v>
      </c>
      <c r="C4342" t="s">
        <v>67</v>
      </c>
      <c r="D4342" t="s">
        <v>3387</v>
      </c>
      <c r="E4342" t="s">
        <v>2024</v>
      </c>
    </row>
    <row r="4343" spans="1:5" x14ac:dyDescent="0.25">
      <c r="A4343" t="str">
        <f t="shared" si="1128"/>
        <v>GUID-5E93C67A-9075-47B5-BB60-4A88DDBB5B03</v>
      </c>
      <c r="B4343" t="str">
        <f t="shared" si="1129"/>
        <v>Creating a Pocket feature</v>
      </c>
      <c r="C4343" t="s">
        <v>67</v>
      </c>
      <c r="D4343" t="s">
        <v>3383</v>
      </c>
      <c r="E4343" t="s">
        <v>3179</v>
      </c>
    </row>
    <row r="4344" spans="1:5" x14ac:dyDescent="0.25">
      <c r="A4344" s="3" t="s">
        <v>3388</v>
      </c>
      <c r="B4344" t="s">
        <v>3389</v>
      </c>
    </row>
    <row r="4345" spans="1:5" x14ac:dyDescent="0.25">
      <c r="A4345" t="str">
        <f>A4344</f>
        <v>GUID-93389878-2CC2-444F-B057-9212D811943A</v>
      </c>
      <c r="B4345" t="str">
        <f>B4344</f>
        <v>Open Pocket features</v>
      </c>
      <c r="C4345" t="s">
        <v>67</v>
      </c>
      <c r="D4345" t="s">
        <v>3383</v>
      </c>
      <c r="E4345" t="s">
        <v>3179</v>
      </c>
    </row>
    <row r="4346" spans="1:5" x14ac:dyDescent="0.25">
      <c r="A4346" s="3" t="s">
        <v>3390</v>
      </c>
      <c r="B4346" t="s">
        <v>3391</v>
      </c>
    </row>
    <row r="4347" spans="1:5" x14ac:dyDescent="0.25">
      <c r="A4347" t="str">
        <f t="shared" ref="A4347:A4355" si="1130">A4346</f>
        <v>GUID-33C0868A-B5ED-4F65-85E1-EC028AEAA5E0</v>
      </c>
      <c r="B4347" t="str">
        <f t="shared" ref="B4347:B4355" si="1131">B4346</f>
        <v>Round</v>
      </c>
      <c r="C4347" t="s">
        <v>468</v>
      </c>
      <c r="D4347" t="s">
        <v>3285</v>
      </c>
      <c r="E4347" t="s">
        <v>1004</v>
      </c>
    </row>
    <row r="4348" spans="1:5" x14ac:dyDescent="0.25">
      <c r="A4348" t="str">
        <f t="shared" si="1130"/>
        <v>GUID-33C0868A-B5ED-4F65-85E1-EC028AEAA5E0</v>
      </c>
      <c r="B4348" t="str">
        <f t="shared" si="1131"/>
        <v>Round</v>
      </c>
      <c r="C4348" t="s">
        <v>67</v>
      </c>
      <c r="D4348" t="s">
        <v>3351</v>
      </c>
      <c r="E4348" t="s">
        <v>2205</v>
      </c>
    </row>
    <row r="4349" spans="1:5" x14ac:dyDescent="0.25">
      <c r="A4349" t="str">
        <f t="shared" si="1130"/>
        <v>GUID-33C0868A-B5ED-4F65-85E1-EC028AEAA5E0</v>
      </c>
      <c r="B4349" t="str">
        <f t="shared" si="1131"/>
        <v>Round</v>
      </c>
      <c r="C4349" t="s">
        <v>67</v>
      </c>
      <c r="D4349" t="s">
        <v>773</v>
      </c>
      <c r="E4349" t="s">
        <v>902</v>
      </c>
    </row>
    <row r="4350" spans="1:5" x14ac:dyDescent="0.25">
      <c r="A4350" t="str">
        <f t="shared" si="1130"/>
        <v>GUID-33C0868A-B5ED-4F65-85E1-EC028AEAA5E0</v>
      </c>
      <c r="B4350" t="str">
        <f t="shared" si="1131"/>
        <v>Round</v>
      </c>
      <c r="C4350" t="s">
        <v>67</v>
      </c>
      <c r="D4350" t="s">
        <v>3351</v>
      </c>
      <c r="E4350" t="s">
        <v>2205</v>
      </c>
    </row>
    <row r="4351" spans="1:5" x14ac:dyDescent="0.25">
      <c r="A4351" t="str">
        <f t="shared" si="1130"/>
        <v>GUID-33C0868A-B5ED-4F65-85E1-EC028AEAA5E0</v>
      </c>
      <c r="B4351" t="str">
        <f t="shared" si="1131"/>
        <v>Round</v>
      </c>
      <c r="C4351" t="s">
        <v>67</v>
      </c>
      <c r="D4351" t="s">
        <v>773</v>
      </c>
      <c r="E4351" t="s">
        <v>902</v>
      </c>
    </row>
    <row r="4352" spans="1:5" x14ac:dyDescent="0.25">
      <c r="A4352" t="str">
        <f t="shared" si="1130"/>
        <v>GUID-33C0868A-B5ED-4F65-85E1-EC028AEAA5E0</v>
      </c>
      <c r="B4352" t="str">
        <f t="shared" si="1131"/>
        <v>Round</v>
      </c>
      <c r="C4352" t="s">
        <v>67</v>
      </c>
      <c r="E4352" t="s">
        <v>2011</v>
      </c>
    </row>
    <row r="4353" spans="1:5" x14ac:dyDescent="0.25">
      <c r="A4353" t="str">
        <f t="shared" si="1130"/>
        <v>GUID-33C0868A-B5ED-4F65-85E1-EC028AEAA5E0</v>
      </c>
      <c r="B4353" t="str">
        <f t="shared" si="1131"/>
        <v>Round</v>
      </c>
      <c r="C4353" t="s">
        <v>67</v>
      </c>
      <c r="D4353" t="s">
        <v>385</v>
      </c>
      <c r="E4353" t="s">
        <v>1940</v>
      </c>
    </row>
    <row r="4354" spans="1:5" x14ac:dyDescent="0.25">
      <c r="A4354" t="str">
        <f t="shared" si="1130"/>
        <v>GUID-33C0868A-B5ED-4F65-85E1-EC028AEAA5E0</v>
      </c>
      <c r="B4354" t="str">
        <f t="shared" si="1131"/>
        <v>Round</v>
      </c>
      <c r="C4354" t="s">
        <v>67</v>
      </c>
      <c r="D4354" t="s">
        <v>3175</v>
      </c>
      <c r="E4354" t="s">
        <v>3392</v>
      </c>
    </row>
    <row r="4355" spans="1:5" x14ac:dyDescent="0.25">
      <c r="A4355" t="str">
        <f t="shared" si="1130"/>
        <v>GUID-33C0868A-B5ED-4F65-85E1-EC028AEAA5E0</v>
      </c>
      <c r="B4355" t="str">
        <f t="shared" si="1131"/>
        <v>Round</v>
      </c>
      <c r="C4355" t="s">
        <v>67</v>
      </c>
      <c r="E4355" t="s">
        <v>3163</v>
      </c>
    </row>
    <row r="4356" spans="1:5" x14ac:dyDescent="0.25">
      <c r="A4356" s="3" t="s">
        <v>3393</v>
      </c>
      <c r="B4356" t="s">
        <v>3394</v>
      </c>
    </row>
    <row r="4357" spans="1:5" x14ac:dyDescent="0.25">
      <c r="A4357" t="str">
        <f t="shared" ref="A4357:A4359" si="1132">A4356</f>
        <v>GUID-50B445EE-2833-43C3-B34F-B6094C154438</v>
      </c>
      <c r="B4357" t="str">
        <f t="shared" ref="B4357:B4359" si="1133">B4356</f>
        <v>Creating a Round feature</v>
      </c>
      <c r="C4357" t="s">
        <v>67</v>
      </c>
      <c r="D4357" t="s">
        <v>2019</v>
      </c>
      <c r="E4357" t="s">
        <v>1144</v>
      </c>
    </row>
    <row r="4358" spans="1:5" x14ac:dyDescent="0.25">
      <c r="A4358" t="str">
        <f t="shared" si="1132"/>
        <v>GUID-50B445EE-2833-43C3-B34F-B6094C154438</v>
      </c>
      <c r="B4358" t="str">
        <f t="shared" si="1133"/>
        <v>Creating a Round feature</v>
      </c>
      <c r="C4358" t="s">
        <v>67</v>
      </c>
      <c r="D4358" t="s">
        <v>3208</v>
      </c>
      <c r="E4358" t="s">
        <v>1939</v>
      </c>
    </row>
    <row r="4359" spans="1:5" x14ac:dyDescent="0.25">
      <c r="A4359" t="str">
        <f t="shared" si="1132"/>
        <v>GUID-50B445EE-2833-43C3-B34F-B6094C154438</v>
      </c>
      <c r="B4359" t="str">
        <f t="shared" si="1133"/>
        <v>Creating a Round feature</v>
      </c>
      <c r="C4359" t="s">
        <v>67</v>
      </c>
      <c r="D4359" t="s">
        <v>3391</v>
      </c>
      <c r="E4359" t="s">
        <v>3180</v>
      </c>
    </row>
    <row r="4360" spans="1:5" x14ac:dyDescent="0.25">
      <c r="A4360" s="3" t="s">
        <v>3395</v>
      </c>
      <c r="B4360" t="s">
        <v>3396</v>
      </c>
    </row>
    <row r="4361" spans="1:5" x14ac:dyDescent="0.25">
      <c r="A4361" t="str">
        <f t="shared" ref="A4361:A4367" si="1134">A4360</f>
        <v>GUID-7E71B347-C8F7-47C4-8575-58E26084906B</v>
      </c>
      <c r="B4361" t="str">
        <f t="shared" ref="B4361:B4367" si="1135">B4360</f>
        <v>Side</v>
      </c>
      <c r="C4361" t="s">
        <v>67</v>
      </c>
      <c r="D4361" t="s">
        <v>3397</v>
      </c>
      <c r="E4361" t="s">
        <v>778</v>
      </c>
    </row>
    <row r="4362" spans="1:5" x14ac:dyDescent="0.25">
      <c r="A4362" t="str">
        <f t="shared" si="1134"/>
        <v>GUID-7E71B347-C8F7-47C4-8575-58E26084906B</v>
      </c>
      <c r="B4362" t="str">
        <f t="shared" si="1135"/>
        <v>Side</v>
      </c>
      <c r="C4362" t="s">
        <v>67</v>
      </c>
      <c r="D4362" t="s">
        <v>3398</v>
      </c>
      <c r="E4362" t="s">
        <v>2009</v>
      </c>
    </row>
    <row r="4363" spans="1:5" x14ac:dyDescent="0.25">
      <c r="A4363" t="str">
        <f t="shared" si="1134"/>
        <v>GUID-7E71B347-C8F7-47C4-8575-58E26084906B</v>
      </c>
      <c r="B4363" t="str">
        <f t="shared" si="1135"/>
        <v>Side</v>
      </c>
      <c r="C4363" t="s">
        <v>468</v>
      </c>
      <c r="D4363" t="s">
        <v>3285</v>
      </c>
      <c r="E4363" t="s">
        <v>1004</v>
      </c>
    </row>
    <row r="4364" spans="1:5" x14ac:dyDescent="0.25">
      <c r="A4364" t="str">
        <f t="shared" si="1134"/>
        <v>GUID-7E71B347-C8F7-47C4-8575-58E26084906B</v>
      </c>
      <c r="B4364" t="str">
        <f t="shared" si="1135"/>
        <v>Side</v>
      </c>
      <c r="C4364" t="s">
        <v>67</v>
      </c>
      <c r="E4364" t="s">
        <v>2011</v>
      </c>
    </row>
    <row r="4365" spans="1:5" x14ac:dyDescent="0.25">
      <c r="A4365" t="str">
        <f t="shared" si="1134"/>
        <v>GUID-7E71B347-C8F7-47C4-8575-58E26084906B</v>
      </c>
      <c r="B4365" t="str">
        <f t="shared" si="1135"/>
        <v>Side</v>
      </c>
      <c r="C4365" t="s">
        <v>67</v>
      </c>
      <c r="D4365" t="s">
        <v>385</v>
      </c>
      <c r="E4365" t="s">
        <v>1940</v>
      </c>
    </row>
    <row r="4366" spans="1:5" x14ac:dyDescent="0.25">
      <c r="A4366" t="str">
        <f t="shared" si="1134"/>
        <v>GUID-7E71B347-C8F7-47C4-8575-58E26084906B</v>
      </c>
      <c r="B4366" t="str">
        <f t="shared" si="1135"/>
        <v>Side</v>
      </c>
      <c r="C4366" t="s">
        <v>67</v>
      </c>
      <c r="D4366" t="s">
        <v>3175</v>
      </c>
      <c r="E4366" t="s">
        <v>3399</v>
      </c>
    </row>
    <row r="4367" spans="1:5" x14ac:dyDescent="0.25">
      <c r="A4367" t="str">
        <f t="shared" si="1134"/>
        <v>GUID-7E71B347-C8F7-47C4-8575-58E26084906B</v>
      </c>
      <c r="B4367" t="str">
        <f t="shared" si="1135"/>
        <v>Side</v>
      </c>
      <c r="C4367" t="s">
        <v>67</v>
      </c>
      <c r="E4367" t="s">
        <v>3163</v>
      </c>
    </row>
    <row r="4368" spans="1:5" x14ac:dyDescent="0.25">
      <c r="A4368" s="3" t="s">
        <v>3400</v>
      </c>
      <c r="B4368" t="s">
        <v>3401</v>
      </c>
    </row>
    <row r="4369" spans="1:5" x14ac:dyDescent="0.25">
      <c r="A4369" t="str">
        <f t="shared" ref="A4369:A4373" si="1136">A4368</f>
        <v>GUID-F197DF11-B929-4BF8-BC09-E9E7A0A81B71</v>
      </c>
      <c r="B4369" t="str">
        <f t="shared" ref="B4369:B4373" si="1137">B4368</f>
        <v>Creating a Side feature</v>
      </c>
      <c r="C4369" t="s">
        <v>67</v>
      </c>
      <c r="D4369" t="s">
        <v>2019</v>
      </c>
      <c r="E4369" t="s">
        <v>1144</v>
      </c>
    </row>
    <row r="4370" spans="1:5" x14ac:dyDescent="0.25">
      <c r="A4370" t="str">
        <f t="shared" si="1136"/>
        <v>GUID-F197DF11-B929-4BF8-BC09-E9E7A0A81B71</v>
      </c>
      <c r="B4370" t="str">
        <f t="shared" si="1137"/>
        <v>Creating a Side feature</v>
      </c>
      <c r="C4370" t="s">
        <v>67</v>
      </c>
      <c r="D4370" t="s">
        <v>3208</v>
      </c>
      <c r="E4370" t="s">
        <v>1939</v>
      </c>
    </row>
    <row r="4371" spans="1:5" x14ac:dyDescent="0.25">
      <c r="A4371" t="str">
        <f t="shared" si="1136"/>
        <v>GUID-F197DF11-B929-4BF8-BC09-E9E7A0A81B71</v>
      </c>
      <c r="B4371" t="str">
        <f t="shared" si="1137"/>
        <v>Creating a Side feature</v>
      </c>
      <c r="C4371" t="s">
        <v>67</v>
      </c>
      <c r="D4371" t="s">
        <v>3402</v>
      </c>
      <c r="E4371" t="s">
        <v>780</v>
      </c>
    </row>
    <row r="4372" spans="1:5" x14ac:dyDescent="0.25">
      <c r="A4372" t="str">
        <f t="shared" si="1136"/>
        <v>GUID-F197DF11-B929-4BF8-BC09-E9E7A0A81B71</v>
      </c>
      <c r="B4372" t="str">
        <f t="shared" si="1137"/>
        <v>Creating a Side feature</v>
      </c>
      <c r="C4372" t="s">
        <v>67</v>
      </c>
      <c r="D4372" t="s">
        <v>3403</v>
      </c>
      <c r="E4372" t="s">
        <v>2024</v>
      </c>
    </row>
    <row r="4373" spans="1:5" x14ac:dyDescent="0.25">
      <c r="A4373" t="str">
        <f t="shared" si="1136"/>
        <v>GUID-F197DF11-B929-4BF8-BC09-E9E7A0A81B71</v>
      </c>
      <c r="B4373" t="str">
        <f t="shared" si="1137"/>
        <v>Creating a Side feature</v>
      </c>
      <c r="C4373" t="s">
        <v>67</v>
      </c>
      <c r="D4373" t="s">
        <v>3396</v>
      </c>
      <c r="E4373" t="s">
        <v>3181</v>
      </c>
    </row>
    <row r="4374" spans="1:5" x14ac:dyDescent="0.25">
      <c r="A4374" s="3" t="s">
        <v>3404</v>
      </c>
      <c r="B4374" t="s">
        <v>3405</v>
      </c>
    </row>
    <row r="4375" spans="1:5" x14ac:dyDescent="0.25">
      <c r="A4375" t="str">
        <f>A4374</f>
        <v>GUID-0B8D25B0-D486-4A3C-A82F-0E6F761F4FB3</v>
      </c>
      <c r="B4375" t="str">
        <f>B4374</f>
        <v>Cross section (X section) for Boss, Side, or Pocket</v>
      </c>
      <c r="C4375" t="s">
        <v>67</v>
      </c>
      <c r="D4375" t="s">
        <v>3175</v>
      </c>
      <c r="E4375" t="s">
        <v>3163</v>
      </c>
    </row>
    <row r="4376" spans="1:5" x14ac:dyDescent="0.25">
      <c r="A4376" s="3" t="s">
        <v>3406</v>
      </c>
      <c r="B4376" t="s">
        <v>3407</v>
      </c>
    </row>
    <row r="4377" spans="1:5" x14ac:dyDescent="0.25">
      <c r="A4377" t="str">
        <f t="shared" ref="A4377:A4383" si="1138">A4376</f>
        <v>GUID-4882D729-63FA-490D-8010-232B58F2C42E</v>
      </c>
      <c r="B4377" t="str">
        <f t="shared" ref="B4377:B4383" si="1139">B4376</f>
        <v>Draft angles</v>
      </c>
      <c r="C4377" t="s">
        <v>67</v>
      </c>
      <c r="E4377" t="s">
        <v>2256</v>
      </c>
    </row>
    <row r="4378" spans="1:5" x14ac:dyDescent="0.25">
      <c r="A4378" t="str">
        <f t="shared" si="1138"/>
        <v>GUID-4882D729-63FA-490D-8010-232B58F2C42E</v>
      </c>
      <c r="B4378" t="str">
        <f t="shared" si="1139"/>
        <v>Draft angles</v>
      </c>
      <c r="C4378" t="s">
        <v>67</v>
      </c>
      <c r="E4378" t="s">
        <v>2257</v>
      </c>
    </row>
    <row r="4379" spans="1:5" x14ac:dyDescent="0.25">
      <c r="A4379" t="str">
        <f t="shared" si="1138"/>
        <v>GUID-4882D729-63FA-490D-8010-232B58F2C42E</v>
      </c>
      <c r="B4379" t="str">
        <f t="shared" si="1139"/>
        <v>Draft angles</v>
      </c>
      <c r="C4379" t="s">
        <v>67</v>
      </c>
      <c r="E4379" t="s">
        <v>2258</v>
      </c>
    </row>
    <row r="4380" spans="1:5" x14ac:dyDescent="0.25">
      <c r="A4380" t="str">
        <f t="shared" si="1138"/>
        <v>GUID-4882D729-63FA-490D-8010-232B58F2C42E</v>
      </c>
      <c r="B4380" t="str">
        <f t="shared" si="1139"/>
        <v>Draft angles</v>
      </c>
      <c r="C4380" t="s">
        <v>67</v>
      </c>
      <c r="D4380" t="s">
        <v>3175</v>
      </c>
      <c r="E4380" t="s">
        <v>3408</v>
      </c>
    </row>
    <row r="4381" spans="1:5" x14ac:dyDescent="0.25">
      <c r="A4381" t="str">
        <f t="shared" si="1138"/>
        <v>GUID-4882D729-63FA-490D-8010-232B58F2C42E</v>
      </c>
      <c r="B4381" t="str">
        <f t="shared" si="1139"/>
        <v>Draft angles</v>
      </c>
      <c r="C4381" t="s">
        <v>67</v>
      </c>
      <c r="E4381" t="s">
        <v>3320</v>
      </c>
    </row>
    <row r="4382" spans="1:5" x14ac:dyDescent="0.25">
      <c r="A4382" t="str">
        <f t="shared" si="1138"/>
        <v>GUID-4882D729-63FA-490D-8010-232B58F2C42E</v>
      </c>
      <c r="B4382" t="str">
        <f t="shared" si="1139"/>
        <v>Draft angles</v>
      </c>
      <c r="C4382" t="s">
        <v>67</v>
      </c>
      <c r="E4382" t="s">
        <v>2273</v>
      </c>
    </row>
    <row r="4383" spans="1:5" x14ac:dyDescent="0.25">
      <c r="A4383" t="str">
        <f t="shared" si="1138"/>
        <v>GUID-4882D729-63FA-490D-8010-232B58F2C42E</v>
      </c>
      <c r="B4383" t="str">
        <f t="shared" si="1139"/>
        <v>Draft angles</v>
      </c>
      <c r="C4383" t="s">
        <v>67</v>
      </c>
      <c r="E4383" t="s">
        <v>3163</v>
      </c>
    </row>
    <row r="4384" spans="1:5" x14ac:dyDescent="0.25">
      <c r="A4384" s="3" t="s">
        <v>3409</v>
      </c>
      <c r="B4384" t="s">
        <v>3410</v>
      </c>
    </row>
    <row r="4385" spans="1:5" x14ac:dyDescent="0.25">
      <c r="A4385" t="str">
        <f>A4384</f>
        <v>GUID-4C45ACC7-4931-4025-992E-6953F857B4FB</v>
      </c>
      <c r="B4385" t="str">
        <f>B4384</f>
        <v>More about draft angles</v>
      </c>
      <c r="C4385" t="s">
        <v>67</v>
      </c>
      <c r="D4385" t="s">
        <v>3407</v>
      </c>
      <c r="E4385" t="s">
        <v>3190</v>
      </c>
    </row>
    <row r="4386" spans="1:5" x14ac:dyDescent="0.25">
      <c r="A4386" s="3" t="s">
        <v>3411</v>
      </c>
      <c r="B4386" t="s">
        <v>3412</v>
      </c>
    </row>
    <row r="4387" spans="1:5" x14ac:dyDescent="0.25">
      <c r="A4387" t="str">
        <f>A4386</f>
        <v>GUID-4004BEA1-9F3E-47D6-86E4-96987F10D0CD</v>
      </c>
      <c r="B4387" t="str">
        <f>B4386</f>
        <v>Bottom radius</v>
      </c>
      <c r="C4387" t="s">
        <v>67</v>
      </c>
      <c r="D4387" t="s">
        <v>3407</v>
      </c>
      <c r="E4387" t="s">
        <v>3190</v>
      </c>
    </row>
    <row r="4388" spans="1:5" x14ac:dyDescent="0.25">
      <c r="A4388" s="3" t="s">
        <v>3413</v>
      </c>
      <c r="B4388" t="s">
        <v>2177</v>
      </c>
    </row>
    <row r="4389" spans="1:5" x14ac:dyDescent="0.25">
      <c r="A4389" t="str">
        <f>A4388</f>
        <v>GUID-1B72CD6F-97FE-4C2C-BC35-73F2CC4C4BE1</v>
      </c>
      <c r="B4389" t="str">
        <f>B4388</f>
        <v>Manufacturing steps for milled features with bottom radius regions or cross sections</v>
      </c>
      <c r="C4389" t="s">
        <v>67</v>
      </c>
      <c r="D4389" t="s">
        <v>3407</v>
      </c>
      <c r="E4389" t="s">
        <v>3190</v>
      </c>
    </row>
    <row r="4390" spans="1:5" x14ac:dyDescent="0.25">
      <c r="A4390" s="3" t="s">
        <v>3414</v>
      </c>
      <c r="B4390" t="s">
        <v>3415</v>
      </c>
    </row>
    <row r="4391" spans="1:5" x14ac:dyDescent="0.25">
      <c r="A4391" t="str">
        <f t="shared" ref="A4391:A4395" si="1140">A4390</f>
        <v>GUID-CEC40ED3-2925-4CF5-AB04-961DADD78302</v>
      </c>
      <c r="B4391" t="str">
        <f t="shared" ref="B4391:B4395" si="1141">B4390</f>
        <v>3D surface milling feature</v>
      </c>
      <c r="C4391" t="s">
        <v>67</v>
      </c>
      <c r="D4391" t="s">
        <v>3416</v>
      </c>
      <c r="E4391" t="s">
        <v>3417</v>
      </c>
    </row>
    <row r="4392" spans="1:5" x14ac:dyDescent="0.25">
      <c r="A4392" t="str">
        <f t="shared" si="1140"/>
        <v>GUID-CEC40ED3-2925-4CF5-AB04-961DADD78302</v>
      </c>
      <c r="B4392" t="str">
        <f t="shared" si="1141"/>
        <v>3D surface milling feature</v>
      </c>
      <c r="C4392" t="s">
        <v>67</v>
      </c>
      <c r="D4392" t="s">
        <v>3161</v>
      </c>
      <c r="E4392" t="s">
        <v>3417</v>
      </c>
    </row>
    <row r="4393" spans="1:5" x14ac:dyDescent="0.25">
      <c r="A4393" t="str">
        <f t="shared" si="1140"/>
        <v>GUID-CEC40ED3-2925-4CF5-AB04-961DADD78302</v>
      </c>
      <c r="B4393" t="str">
        <f t="shared" si="1141"/>
        <v>3D surface milling feature</v>
      </c>
      <c r="C4393" t="s">
        <v>67</v>
      </c>
      <c r="E4393" t="s">
        <v>3418</v>
      </c>
    </row>
    <row r="4394" spans="1:5" x14ac:dyDescent="0.25">
      <c r="A4394" t="str">
        <f t="shared" si="1140"/>
        <v>GUID-CEC40ED3-2925-4CF5-AB04-961DADD78302</v>
      </c>
      <c r="B4394" t="str">
        <f t="shared" si="1141"/>
        <v>3D surface milling feature</v>
      </c>
      <c r="C4394" t="s">
        <v>67</v>
      </c>
      <c r="E4394" t="s">
        <v>2425</v>
      </c>
    </row>
    <row r="4395" spans="1:5" x14ac:dyDescent="0.25">
      <c r="A4395" t="str">
        <f t="shared" si="1140"/>
        <v>GUID-CEC40ED3-2925-4CF5-AB04-961DADD78302</v>
      </c>
      <c r="B4395" t="str">
        <f t="shared" si="1141"/>
        <v>3D surface milling feature</v>
      </c>
      <c r="C4395" t="s">
        <v>67</v>
      </c>
      <c r="E4395" t="s">
        <v>1941</v>
      </c>
    </row>
    <row r="4396" spans="1:5" x14ac:dyDescent="0.25">
      <c r="A4396" s="3" t="s">
        <v>3419</v>
      </c>
      <c r="B4396" t="s">
        <v>3420</v>
      </c>
    </row>
    <row r="4397" spans="1:5" x14ac:dyDescent="0.25">
      <c r="A4397" t="str">
        <f t="shared" ref="A4397:A4403" si="1142">A4396</f>
        <v>GUID-DEE8F55A-3C90-4DD4-8FD4-285EB3BC3FEF</v>
      </c>
      <c r="B4397" t="str">
        <f t="shared" ref="B4397:B4403" si="1143">B4396</f>
        <v>Creating a 3D surface milling feature</v>
      </c>
      <c r="C4397" t="s">
        <v>67</v>
      </c>
      <c r="D4397" t="s">
        <v>3208</v>
      </c>
      <c r="E4397" t="s">
        <v>1939</v>
      </c>
    </row>
    <row r="4398" spans="1:5" x14ac:dyDescent="0.25">
      <c r="A4398" t="str">
        <f t="shared" si="1142"/>
        <v>GUID-DEE8F55A-3C90-4DD4-8FD4-285EB3BC3FEF</v>
      </c>
      <c r="B4398" t="str">
        <f t="shared" si="1143"/>
        <v>Creating a 3D surface milling feature</v>
      </c>
      <c r="C4398" t="s">
        <v>67</v>
      </c>
      <c r="D4398" t="s">
        <v>3415</v>
      </c>
      <c r="E4398" t="s">
        <v>3421</v>
      </c>
    </row>
    <row r="4399" spans="1:5" x14ac:dyDescent="0.25">
      <c r="A4399" t="str">
        <f t="shared" si="1142"/>
        <v>GUID-DEE8F55A-3C90-4DD4-8FD4-285EB3BC3FEF</v>
      </c>
      <c r="B4399" t="str">
        <f t="shared" si="1143"/>
        <v>Creating a 3D surface milling feature</v>
      </c>
      <c r="C4399" t="s">
        <v>67</v>
      </c>
      <c r="E4399" t="s">
        <v>3422</v>
      </c>
    </row>
    <row r="4400" spans="1:5" x14ac:dyDescent="0.25">
      <c r="A4400" t="str">
        <f t="shared" si="1142"/>
        <v>GUID-DEE8F55A-3C90-4DD4-8FD4-285EB3BC3FEF</v>
      </c>
      <c r="B4400" t="str">
        <f t="shared" si="1143"/>
        <v>Creating a 3D surface milling feature</v>
      </c>
      <c r="C4400" t="s">
        <v>67</v>
      </c>
      <c r="E4400" t="s">
        <v>3423</v>
      </c>
    </row>
    <row r="4401" spans="1:5" x14ac:dyDescent="0.25">
      <c r="A4401" t="str">
        <f t="shared" si="1142"/>
        <v>GUID-DEE8F55A-3C90-4DD4-8FD4-285EB3BC3FEF</v>
      </c>
      <c r="B4401" t="str">
        <f t="shared" si="1143"/>
        <v>Creating a 3D surface milling feature</v>
      </c>
      <c r="C4401" t="s">
        <v>67</v>
      </c>
      <c r="E4401" t="s">
        <v>3424</v>
      </c>
    </row>
    <row r="4402" spans="1:5" x14ac:dyDescent="0.25">
      <c r="A4402" t="str">
        <f t="shared" si="1142"/>
        <v>GUID-DEE8F55A-3C90-4DD4-8FD4-285EB3BC3FEF</v>
      </c>
      <c r="B4402" t="str">
        <f t="shared" si="1143"/>
        <v>Creating a 3D surface milling feature</v>
      </c>
      <c r="C4402" t="s">
        <v>67</v>
      </c>
      <c r="E4402" t="s">
        <v>3425</v>
      </c>
    </row>
    <row r="4403" spans="1:5" x14ac:dyDescent="0.25">
      <c r="A4403" t="str">
        <f t="shared" si="1142"/>
        <v>GUID-DEE8F55A-3C90-4DD4-8FD4-285EB3BC3FEF</v>
      </c>
      <c r="B4403" t="str">
        <f t="shared" si="1143"/>
        <v>Creating a 3D surface milling feature</v>
      </c>
      <c r="C4403" t="s">
        <v>67</v>
      </c>
      <c r="E4403" t="s">
        <v>3164</v>
      </c>
    </row>
    <row r="4404" spans="1:5" x14ac:dyDescent="0.25">
      <c r="A4404" s="3" t="s">
        <v>3426</v>
      </c>
      <c r="B4404" t="s">
        <v>3427</v>
      </c>
    </row>
    <row r="4405" spans="1:5" x14ac:dyDescent="0.25">
      <c r="A4405" t="str">
        <f>A4404</f>
        <v>GUID-AB3C14C1-FAC4-435B-BFB5-16F5B85AD79A</v>
      </c>
      <c r="B4405" t="str">
        <f>B4404</f>
        <v>New Strategy</v>
      </c>
      <c r="C4405" t="s">
        <v>67</v>
      </c>
      <c r="D4405" t="s">
        <v>3420</v>
      </c>
      <c r="E4405" t="s">
        <v>3417</v>
      </c>
    </row>
    <row r="4406" spans="1:5" x14ac:dyDescent="0.25">
      <c r="A4406" s="3" t="s">
        <v>3428</v>
      </c>
      <c r="B4406" t="s">
        <v>3429</v>
      </c>
    </row>
    <row r="4407" spans="1:5" x14ac:dyDescent="0.25">
      <c r="A4407" t="str">
        <f t="shared" ref="A4407:A4416" si="1144">A4406</f>
        <v>GUID-8B68BEF5-00A1-497E-A720-EB4BD847B22C</v>
      </c>
      <c r="B4407" t="str">
        <f t="shared" ref="B4407:B4416" si="1145">B4406</f>
        <v>New Strategy (single operation)</v>
      </c>
      <c r="C4407" t="s">
        <v>67</v>
      </c>
      <c r="D4407" t="s">
        <v>2409</v>
      </c>
      <c r="E4407" t="s">
        <v>2410</v>
      </c>
    </row>
    <row r="4408" spans="1:5" x14ac:dyDescent="0.25">
      <c r="A4408" t="str">
        <f t="shared" si="1144"/>
        <v>GUID-8B68BEF5-00A1-497E-A720-EB4BD847B22C</v>
      </c>
      <c r="B4408" t="str">
        <f t="shared" si="1145"/>
        <v>New Strategy (single operation)</v>
      </c>
      <c r="C4408" t="s">
        <v>67</v>
      </c>
      <c r="D4408" t="s">
        <v>2411</v>
      </c>
      <c r="E4408" t="s">
        <v>2412</v>
      </c>
    </row>
    <row r="4409" spans="1:5" x14ac:dyDescent="0.25">
      <c r="A4409" t="str">
        <f t="shared" si="1144"/>
        <v>GUID-8B68BEF5-00A1-497E-A720-EB4BD847B22C</v>
      </c>
      <c r="B4409" t="str">
        <f t="shared" si="1145"/>
        <v>New Strategy (single operation)</v>
      </c>
      <c r="C4409" t="s">
        <v>67</v>
      </c>
      <c r="D4409" t="s">
        <v>2413</v>
      </c>
      <c r="E4409" t="s">
        <v>1321</v>
      </c>
    </row>
    <row r="4410" spans="1:5" x14ac:dyDescent="0.25">
      <c r="A4410" t="str">
        <f t="shared" si="1144"/>
        <v>GUID-8B68BEF5-00A1-497E-A720-EB4BD847B22C</v>
      </c>
      <c r="B4410" t="str">
        <f t="shared" si="1145"/>
        <v>New Strategy (single operation)</v>
      </c>
      <c r="C4410" t="s">
        <v>67</v>
      </c>
      <c r="D4410" t="s">
        <v>2414</v>
      </c>
      <c r="E4410" t="s">
        <v>2415</v>
      </c>
    </row>
    <row r="4411" spans="1:5" x14ac:dyDescent="0.25">
      <c r="A4411" t="str">
        <f t="shared" si="1144"/>
        <v>GUID-8B68BEF5-00A1-497E-A720-EB4BD847B22C</v>
      </c>
      <c r="B4411" t="str">
        <f t="shared" si="1145"/>
        <v>New Strategy (single operation)</v>
      </c>
      <c r="C4411" t="s">
        <v>67</v>
      </c>
      <c r="D4411" t="s">
        <v>2416</v>
      </c>
      <c r="E4411" t="s">
        <v>2417</v>
      </c>
    </row>
    <row r="4412" spans="1:5" x14ac:dyDescent="0.25">
      <c r="A4412" t="str">
        <f t="shared" si="1144"/>
        <v>GUID-8B68BEF5-00A1-497E-A720-EB4BD847B22C</v>
      </c>
      <c r="B4412" t="str">
        <f t="shared" si="1145"/>
        <v>New Strategy (single operation)</v>
      </c>
      <c r="C4412" t="s">
        <v>67</v>
      </c>
      <c r="D4412" t="s">
        <v>2418</v>
      </c>
      <c r="E4412" t="s">
        <v>2419</v>
      </c>
    </row>
    <row r="4413" spans="1:5" x14ac:dyDescent="0.25">
      <c r="A4413" t="str">
        <f t="shared" si="1144"/>
        <v>GUID-8B68BEF5-00A1-497E-A720-EB4BD847B22C</v>
      </c>
      <c r="B4413" t="str">
        <f t="shared" si="1145"/>
        <v>New Strategy (single operation)</v>
      </c>
      <c r="C4413" t="s">
        <v>67</v>
      </c>
      <c r="D4413" t="s">
        <v>2420</v>
      </c>
      <c r="E4413" t="s">
        <v>2421</v>
      </c>
    </row>
    <row r="4414" spans="1:5" x14ac:dyDescent="0.25">
      <c r="A4414" t="str">
        <f t="shared" si="1144"/>
        <v>GUID-8B68BEF5-00A1-497E-A720-EB4BD847B22C</v>
      </c>
      <c r="B4414" t="str">
        <f t="shared" si="1145"/>
        <v>New Strategy (single operation)</v>
      </c>
      <c r="C4414" t="s">
        <v>67</v>
      </c>
      <c r="D4414" t="s">
        <v>2422</v>
      </c>
      <c r="E4414" t="s">
        <v>2423</v>
      </c>
    </row>
    <row r="4415" spans="1:5" x14ac:dyDescent="0.25">
      <c r="A4415" t="str">
        <f t="shared" si="1144"/>
        <v>GUID-8B68BEF5-00A1-497E-A720-EB4BD847B22C</v>
      </c>
      <c r="B4415" t="str">
        <f t="shared" si="1145"/>
        <v>New Strategy (single operation)</v>
      </c>
      <c r="C4415" t="s">
        <v>67</v>
      </c>
      <c r="D4415" t="s">
        <v>2424</v>
      </c>
      <c r="E4415" t="s">
        <v>2425</v>
      </c>
    </row>
    <row r="4416" spans="1:5" x14ac:dyDescent="0.25">
      <c r="A4416" t="str">
        <f t="shared" si="1144"/>
        <v>GUID-8B68BEF5-00A1-497E-A720-EB4BD847B22C</v>
      </c>
      <c r="B4416" t="str">
        <f t="shared" si="1145"/>
        <v>New Strategy (single operation)</v>
      </c>
      <c r="C4416" t="s">
        <v>67</v>
      </c>
      <c r="D4416" t="s">
        <v>3420</v>
      </c>
      <c r="E4416" t="s">
        <v>3417</v>
      </c>
    </row>
    <row r="4417" spans="1:5" x14ac:dyDescent="0.25">
      <c r="A4417" s="3" t="s">
        <v>3430</v>
      </c>
      <c r="B4417" t="s">
        <v>3431</v>
      </c>
    </row>
    <row r="4418" spans="1:5" x14ac:dyDescent="0.25">
      <c r="A4418" t="str">
        <f t="shared" ref="A4418:A4421" si="1146">A4417</f>
        <v>GUID-187D3393-6050-46CC-9610-A8C6B2E9E896</v>
      </c>
      <c r="B4418" t="str">
        <f t="shared" ref="B4418:B4421" si="1147">B4417</f>
        <v>New strategy - Rough</v>
      </c>
      <c r="C4418" t="s">
        <v>67</v>
      </c>
      <c r="D4418" t="e">
        <f>- you must s</f>
        <v>#NAME?</v>
      </c>
      <c r="E4418" t="s">
        <v>3432</v>
      </c>
    </row>
    <row r="4419" spans="1:5" x14ac:dyDescent="0.25">
      <c r="A4419" t="str">
        <f t="shared" si="1146"/>
        <v>GUID-187D3393-6050-46CC-9610-A8C6B2E9E896</v>
      </c>
      <c r="B4419" t="str">
        <f t="shared" si="1147"/>
        <v>New strategy - Rough</v>
      </c>
      <c r="C4419" t="s">
        <v>67</v>
      </c>
      <c r="D4419" t="s">
        <v>3433</v>
      </c>
      <c r="E4419" t="s">
        <v>2465</v>
      </c>
    </row>
    <row r="4420" spans="1:5" x14ac:dyDescent="0.25">
      <c r="A4420" t="str">
        <f t="shared" si="1146"/>
        <v>GUID-187D3393-6050-46CC-9610-A8C6B2E9E896</v>
      </c>
      <c r="B4420" t="str">
        <f t="shared" si="1147"/>
        <v>New strategy - Rough</v>
      </c>
      <c r="C4420" t="s">
        <v>67</v>
      </c>
      <c r="D4420" t="e">
        <f>- you must Also decide if you want</f>
        <v>#NAME?</v>
      </c>
      <c r="E4420" t="s">
        <v>3434</v>
      </c>
    </row>
    <row r="4421" spans="1:5" x14ac:dyDescent="0.25">
      <c r="A4421" t="str">
        <f t="shared" si="1146"/>
        <v>GUID-187D3393-6050-46CC-9610-A8C6B2E9E896</v>
      </c>
      <c r="B4421" t="str">
        <f t="shared" si="1147"/>
        <v>New strategy - Rough</v>
      </c>
      <c r="C4421" t="s">
        <v>67</v>
      </c>
      <c r="D4421" t="s">
        <v>3420</v>
      </c>
      <c r="E4421" t="s">
        <v>3417</v>
      </c>
    </row>
    <row r="4422" spans="1:5" x14ac:dyDescent="0.25">
      <c r="A4422" s="3" t="s">
        <v>3435</v>
      </c>
      <c r="B4422" t="s">
        <v>3436</v>
      </c>
    </row>
    <row r="4423" spans="1:5" x14ac:dyDescent="0.25">
      <c r="A4423" t="str">
        <f t="shared" ref="A4423:A4426" si="1148">A4422</f>
        <v>GUID-12841534-C327-4759-945D-003BF15893A8</v>
      </c>
      <c r="B4423" t="str">
        <f t="shared" ref="B4423:B4426" si="1149">B4422</f>
        <v>New strategy - Semi-Finish</v>
      </c>
      <c r="C4423" t="s">
        <v>67</v>
      </c>
      <c r="D4423" t="e">
        <f>- f</f>
        <v>#NAME?</v>
      </c>
      <c r="E4423" t="s">
        <v>2410</v>
      </c>
    </row>
    <row r="4424" spans="1:5" x14ac:dyDescent="0.25">
      <c r="A4424" t="str">
        <f t="shared" si="1148"/>
        <v>GUID-12841534-C327-4759-945D-003BF15893A8</v>
      </c>
      <c r="B4424" t="str">
        <f t="shared" si="1149"/>
        <v>New strategy - Semi-Finish</v>
      </c>
      <c r="C4424" t="s">
        <v>67</v>
      </c>
      <c r="D4424" t="s">
        <v>3437</v>
      </c>
      <c r="E4424" t="s">
        <v>3438</v>
      </c>
    </row>
    <row r="4425" spans="1:5" x14ac:dyDescent="0.25">
      <c r="A4425" t="str">
        <f t="shared" si="1148"/>
        <v>GUID-12841534-C327-4759-945D-003BF15893A8</v>
      </c>
      <c r="B4425" t="str">
        <f t="shared" si="1149"/>
        <v>New strategy - Semi-Finish</v>
      </c>
      <c r="C4425" t="s">
        <v>67</v>
      </c>
      <c r="E4425" t="s">
        <v>2412</v>
      </c>
    </row>
    <row r="4426" spans="1:5" x14ac:dyDescent="0.25">
      <c r="A4426" t="str">
        <f t="shared" si="1148"/>
        <v>GUID-12841534-C327-4759-945D-003BF15893A8</v>
      </c>
      <c r="B4426" t="str">
        <f t="shared" si="1149"/>
        <v>New strategy - Semi-Finish</v>
      </c>
      <c r="C4426" t="s">
        <v>67</v>
      </c>
      <c r="D4426" t="s">
        <v>3420</v>
      </c>
      <c r="E4426" t="s">
        <v>3417</v>
      </c>
    </row>
    <row r="4427" spans="1:5" x14ac:dyDescent="0.25">
      <c r="A4427" s="3" t="s">
        <v>3439</v>
      </c>
      <c r="B4427" t="s">
        <v>3440</v>
      </c>
    </row>
    <row r="4428" spans="1:5" x14ac:dyDescent="0.25">
      <c r="A4428" t="str">
        <f t="shared" ref="A4428:A4432" si="1150">A4427</f>
        <v>GUID-41B860FF-649A-46E3-8314-8A9721705A92</v>
      </c>
      <c r="B4428" t="str">
        <f t="shared" ref="B4428:B4432" si="1151">B4427</f>
        <v>New strategy - Finish</v>
      </c>
      <c r="C4428" t="s">
        <v>67</v>
      </c>
      <c r="D4428" t="e">
        <f>- Ent</f>
        <v>#NAME?</v>
      </c>
      <c r="E4428" t="s">
        <v>3441</v>
      </c>
    </row>
    <row r="4429" spans="1:5" x14ac:dyDescent="0.25">
      <c r="A4429" t="str">
        <f t="shared" si="1150"/>
        <v>GUID-41B860FF-649A-46E3-8314-8A9721705A92</v>
      </c>
      <c r="B4429" t="str">
        <f t="shared" si="1151"/>
        <v>New strategy - Finish</v>
      </c>
      <c r="C4429" t="s">
        <v>67</v>
      </c>
      <c r="E4429" t="s">
        <v>1549</v>
      </c>
    </row>
    <row r="4430" spans="1:5" x14ac:dyDescent="0.25">
      <c r="A4430" t="str">
        <f t="shared" si="1150"/>
        <v>GUID-41B860FF-649A-46E3-8314-8A9721705A92</v>
      </c>
      <c r="B4430" t="str">
        <f t="shared" si="1151"/>
        <v>New strategy - Finish</v>
      </c>
      <c r="C4430" t="s">
        <v>67</v>
      </c>
      <c r="E4430" t="s">
        <v>2410</v>
      </c>
    </row>
    <row r="4431" spans="1:5" x14ac:dyDescent="0.25">
      <c r="A4431" t="str">
        <f t="shared" si="1150"/>
        <v>GUID-41B860FF-649A-46E3-8314-8A9721705A92</v>
      </c>
      <c r="B4431" t="str">
        <f t="shared" si="1151"/>
        <v>New strategy - Finish</v>
      </c>
      <c r="C4431" t="s">
        <v>67</v>
      </c>
      <c r="E4431" t="s">
        <v>2412</v>
      </c>
    </row>
    <row r="4432" spans="1:5" x14ac:dyDescent="0.25">
      <c r="A4432" t="str">
        <f t="shared" si="1150"/>
        <v>GUID-41B860FF-649A-46E3-8314-8A9721705A92</v>
      </c>
      <c r="B4432" t="str">
        <f t="shared" si="1151"/>
        <v>New strategy - Finish</v>
      </c>
      <c r="C4432" t="s">
        <v>67</v>
      </c>
      <c r="D4432" t="s">
        <v>3420</v>
      </c>
      <c r="E4432" t="s">
        <v>3417</v>
      </c>
    </row>
    <row r="4433" spans="1:5" x14ac:dyDescent="0.25">
      <c r="A4433" s="3" t="s">
        <v>3442</v>
      </c>
      <c r="B4433" t="s">
        <v>3443</v>
      </c>
    </row>
    <row r="4434" spans="1:5" x14ac:dyDescent="0.25">
      <c r="A4434" t="str">
        <f>A4433</f>
        <v>GUID-B1A924CB-C35A-48F2-A1F4-11A3074F983F</v>
      </c>
      <c r="B4434" t="str">
        <f>B4433</f>
        <v>Tool selection for 3D milling features</v>
      </c>
      <c r="C4434" t="s">
        <v>67</v>
      </c>
      <c r="D4434" t="s">
        <v>3415</v>
      </c>
      <c r="E4434" t="s">
        <v>3164</v>
      </c>
    </row>
    <row r="4435" spans="1:5" x14ac:dyDescent="0.25">
      <c r="A4435" s="3" t="s">
        <v>3444</v>
      </c>
      <c r="B4435" t="s">
        <v>3445</v>
      </c>
    </row>
    <row r="4436" spans="1:5" x14ac:dyDescent="0.25">
      <c r="A4436" t="str">
        <f t="shared" ref="A4436:A4470" si="1152">A4435</f>
        <v>GUID-49556E8A-5BE9-4A77-A210-4C66ABA8A90A</v>
      </c>
      <c r="B4436" t="str">
        <f t="shared" ref="B4436:B4470" si="1153">B4435</f>
        <v>Types of 3D milling strategy</v>
      </c>
      <c r="C4436" t="s">
        <v>67</v>
      </c>
      <c r="D4436" t="s">
        <v>2409</v>
      </c>
      <c r="E4436" t="s">
        <v>2410</v>
      </c>
    </row>
    <row r="4437" spans="1:5" x14ac:dyDescent="0.25">
      <c r="A4437" t="str">
        <f t="shared" si="1152"/>
        <v>GUID-49556E8A-5BE9-4A77-A210-4C66ABA8A90A</v>
      </c>
      <c r="B4437" t="str">
        <f t="shared" si="1153"/>
        <v>Types of 3D milling strategy</v>
      </c>
      <c r="C4437" t="s">
        <v>67</v>
      </c>
      <c r="D4437" t="s">
        <v>2411</v>
      </c>
      <c r="E4437" t="s">
        <v>2412</v>
      </c>
    </row>
    <row r="4438" spans="1:5" x14ac:dyDescent="0.25">
      <c r="A4438" t="str">
        <f t="shared" si="1152"/>
        <v>GUID-49556E8A-5BE9-4A77-A210-4C66ABA8A90A</v>
      </c>
      <c r="B4438" t="str">
        <f t="shared" si="1153"/>
        <v>Types of 3D milling strategy</v>
      </c>
      <c r="C4438" t="s">
        <v>67</v>
      </c>
      <c r="D4438" t="s">
        <v>3446</v>
      </c>
      <c r="E4438" t="s">
        <v>2415</v>
      </c>
    </row>
    <row r="4439" spans="1:5" x14ac:dyDescent="0.25">
      <c r="A4439" t="str">
        <f t="shared" si="1152"/>
        <v>GUID-49556E8A-5BE9-4A77-A210-4C66ABA8A90A</v>
      </c>
      <c r="B4439" t="str">
        <f t="shared" si="1153"/>
        <v>Types of 3D milling strategy</v>
      </c>
      <c r="C4439" t="s">
        <v>67</v>
      </c>
      <c r="D4439" t="s">
        <v>3447</v>
      </c>
      <c r="E4439" t="s">
        <v>2417</v>
      </c>
    </row>
    <row r="4440" spans="1:5" x14ac:dyDescent="0.25">
      <c r="A4440" t="str">
        <f t="shared" si="1152"/>
        <v>GUID-49556E8A-5BE9-4A77-A210-4C66ABA8A90A</v>
      </c>
      <c r="B4440" t="str">
        <f t="shared" si="1153"/>
        <v>Types of 3D milling strategy</v>
      </c>
      <c r="C4440" t="s">
        <v>67</v>
      </c>
      <c r="D4440" t="s">
        <v>2413</v>
      </c>
      <c r="E4440" t="s">
        <v>1549</v>
      </c>
    </row>
    <row r="4441" spans="1:5" x14ac:dyDescent="0.25">
      <c r="A4441" t="str">
        <f t="shared" si="1152"/>
        <v>GUID-49556E8A-5BE9-4A77-A210-4C66ABA8A90A</v>
      </c>
      <c r="B4441" t="str">
        <f t="shared" si="1153"/>
        <v>Types of 3D milling strategy</v>
      </c>
      <c r="C4441" t="s">
        <v>67</v>
      </c>
      <c r="D4441" t="s">
        <v>3448</v>
      </c>
      <c r="E4441" t="s">
        <v>1321</v>
      </c>
    </row>
    <row r="4442" spans="1:5" x14ac:dyDescent="0.25">
      <c r="A4442" t="str">
        <f t="shared" si="1152"/>
        <v>GUID-49556E8A-5BE9-4A77-A210-4C66ABA8A90A</v>
      </c>
      <c r="B4442" t="str">
        <f t="shared" si="1153"/>
        <v>Types of 3D milling strategy</v>
      </c>
      <c r="C4442" t="s">
        <v>67</v>
      </c>
      <c r="D4442" t="s">
        <v>3449</v>
      </c>
      <c r="E4442" t="s">
        <v>2419</v>
      </c>
    </row>
    <row r="4443" spans="1:5" x14ac:dyDescent="0.25">
      <c r="A4443" t="str">
        <f t="shared" si="1152"/>
        <v>GUID-49556E8A-5BE9-4A77-A210-4C66ABA8A90A</v>
      </c>
      <c r="B4443" t="str">
        <f t="shared" si="1153"/>
        <v>Types of 3D milling strategy</v>
      </c>
      <c r="C4443" t="s">
        <v>67</v>
      </c>
      <c r="D4443" t="s">
        <v>3450</v>
      </c>
      <c r="E4443" t="s">
        <v>2421</v>
      </c>
    </row>
    <row r="4444" spans="1:5" x14ac:dyDescent="0.25">
      <c r="A4444" t="str">
        <f t="shared" si="1152"/>
        <v>GUID-49556E8A-5BE9-4A77-A210-4C66ABA8A90A</v>
      </c>
      <c r="B4444" t="str">
        <f t="shared" si="1153"/>
        <v>Types of 3D milling strategy</v>
      </c>
      <c r="C4444" t="s">
        <v>67</v>
      </c>
      <c r="D4444" t="s">
        <v>2422</v>
      </c>
      <c r="E4444" t="s">
        <v>2423</v>
      </c>
    </row>
    <row r="4445" spans="1:5" x14ac:dyDescent="0.25">
      <c r="A4445" t="str">
        <f t="shared" si="1152"/>
        <v>GUID-49556E8A-5BE9-4A77-A210-4C66ABA8A90A</v>
      </c>
      <c r="B4445" t="str">
        <f t="shared" si="1153"/>
        <v>Types of 3D milling strategy</v>
      </c>
      <c r="C4445" t="s">
        <v>67</v>
      </c>
      <c r="D4445" t="s">
        <v>3451</v>
      </c>
      <c r="E4445" t="s">
        <v>3452</v>
      </c>
    </row>
    <row r="4446" spans="1:5" x14ac:dyDescent="0.25">
      <c r="A4446" t="str">
        <f t="shared" si="1152"/>
        <v>GUID-49556E8A-5BE9-4A77-A210-4C66ABA8A90A</v>
      </c>
      <c r="B4446" t="str">
        <f t="shared" si="1153"/>
        <v>Types of 3D milling strategy</v>
      </c>
      <c r="C4446" t="s">
        <v>67</v>
      </c>
      <c r="D4446" t="s">
        <v>3453</v>
      </c>
      <c r="E4446" t="s">
        <v>3432</v>
      </c>
    </row>
    <row r="4447" spans="1:5" x14ac:dyDescent="0.25">
      <c r="A4447" t="str">
        <f t="shared" si="1152"/>
        <v>GUID-49556E8A-5BE9-4A77-A210-4C66ABA8A90A</v>
      </c>
      <c r="B4447" t="str">
        <f t="shared" si="1153"/>
        <v>Types of 3D milling strategy</v>
      </c>
      <c r="C4447" t="s">
        <v>67</v>
      </c>
      <c r="D4447" t="s">
        <v>3454</v>
      </c>
      <c r="E4447" t="s">
        <v>3434</v>
      </c>
    </row>
    <row r="4448" spans="1:5" x14ac:dyDescent="0.25">
      <c r="A4448" t="str">
        <f t="shared" si="1152"/>
        <v>GUID-49556E8A-5BE9-4A77-A210-4C66ABA8A90A</v>
      </c>
      <c r="B4448" t="str">
        <f t="shared" si="1153"/>
        <v>Types of 3D milling strategy</v>
      </c>
      <c r="C4448" t="s">
        <v>67</v>
      </c>
      <c r="D4448" t="s">
        <v>3455</v>
      </c>
      <c r="E4448" t="s">
        <v>3456</v>
      </c>
    </row>
    <row r="4449" spans="1:5" x14ac:dyDescent="0.25">
      <c r="A4449" t="str">
        <f t="shared" si="1152"/>
        <v>GUID-49556E8A-5BE9-4A77-A210-4C66ABA8A90A</v>
      </c>
      <c r="B4449" t="str">
        <f t="shared" si="1153"/>
        <v>Types of 3D milling strategy</v>
      </c>
      <c r="C4449" t="s">
        <v>67</v>
      </c>
      <c r="D4449" t="s">
        <v>3457</v>
      </c>
      <c r="E4449" t="s">
        <v>3441</v>
      </c>
    </row>
    <row r="4450" spans="1:5" x14ac:dyDescent="0.25">
      <c r="A4450" t="str">
        <f t="shared" si="1152"/>
        <v>GUID-49556E8A-5BE9-4A77-A210-4C66ABA8A90A</v>
      </c>
      <c r="B4450" t="str">
        <f t="shared" si="1153"/>
        <v>Types of 3D milling strategy</v>
      </c>
      <c r="C4450" t="s">
        <v>67</v>
      </c>
      <c r="D4450" t="s">
        <v>3458</v>
      </c>
      <c r="E4450" t="s">
        <v>3459</v>
      </c>
    </row>
    <row r="4451" spans="1:5" x14ac:dyDescent="0.25">
      <c r="A4451" t="str">
        <f t="shared" si="1152"/>
        <v>GUID-49556E8A-5BE9-4A77-A210-4C66ABA8A90A</v>
      </c>
      <c r="B4451" t="str">
        <f t="shared" si="1153"/>
        <v>Types of 3D milling strategy</v>
      </c>
      <c r="C4451" t="s">
        <v>67</v>
      </c>
      <c r="D4451" t="s">
        <v>3460</v>
      </c>
      <c r="E4451" t="s">
        <v>3461</v>
      </c>
    </row>
    <row r="4452" spans="1:5" x14ac:dyDescent="0.25">
      <c r="A4452" t="str">
        <f t="shared" si="1152"/>
        <v>GUID-49556E8A-5BE9-4A77-A210-4C66ABA8A90A</v>
      </c>
      <c r="B4452" t="str">
        <f t="shared" si="1153"/>
        <v>Types of 3D milling strategy</v>
      </c>
      <c r="C4452" t="s">
        <v>67</v>
      </c>
      <c r="D4452" t="s">
        <v>3415</v>
      </c>
      <c r="E4452" t="s">
        <v>3462</v>
      </c>
    </row>
    <row r="4453" spans="1:5" x14ac:dyDescent="0.25">
      <c r="A4453" t="str">
        <f t="shared" si="1152"/>
        <v>GUID-49556E8A-5BE9-4A77-A210-4C66ABA8A90A</v>
      </c>
      <c r="B4453" t="str">
        <f t="shared" si="1153"/>
        <v>Types of 3D milling strategy</v>
      </c>
      <c r="C4453" t="s">
        <v>67</v>
      </c>
      <c r="E4453" t="s">
        <v>2415</v>
      </c>
    </row>
    <row r="4454" spans="1:5" x14ac:dyDescent="0.25">
      <c r="A4454" t="str">
        <f t="shared" si="1152"/>
        <v>GUID-49556E8A-5BE9-4A77-A210-4C66ABA8A90A</v>
      </c>
      <c r="B4454" t="str">
        <f t="shared" si="1153"/>
        <v>Types of 3D milling strategy</v>
      </c>
      <c r="C4454" t="s">
        <v>67</v>
      </c>
      <c r="E4454" t="s">
        <v>2417</v>
      </c>
    </row>
    <row r="4455" spans="1:5" x14ac:dyDescent="0.25">
      <c r="A4455" t="str">
        <f t="shared" si="1152"/>
        <v>GUID-49556E8A-5BE9-4A77-A210-4C66ABA8A90A</v>
      </c>
      <c r="B4455" t="str">
        <f t="shared" si="1153"/>
        <v>Types of 3D milling strategy</v>
      </c>
      <c r="C4455" t="s">
        <v>67</v>
      </c>
      <c r="E4455" t="s">
        <v>2419</v>
      </c>
    </row>
    <row r="4456" spans="1:5" x14ac:dyDescent="0.25">
      <c r="A4456" t="str">
        <f t="shared" si="1152"/>
        <v>GUID-49556E8A-5BE9-4A77-A210-4C66ABA8A90A</v>
      </c>
      <c r="B4456" t="str">
        <f t="shared" si="1153"/>
        <v>Types of 3D milling strategy</v>
      </c>
      <c r="C4456" t="s">
        <v>67</v>
      </c>
      <c r="E4456" t="s">
        <v>3432</v>
      </c>
    </row>
    <row r="4457" spans="1:5" x14ac:dyDescent="0.25">
      <c r="A4457" t="str">
        <f t="shared" si="1152"/>
        <v>GUID-49556E8A-5BE9-4A77-A210-4C66ABA8A90A</v>
      </c>
      <c r="B4457" t="str">
        <f t="shared" si="1153"/>
        <v>Types of 3D milling strategy</v>
      </c>
      <c r="C4457" t="s">
        <v>67</v>
      </c>
      <c r="E4457" t="s">
        <v>2412</v>
      </c>
    </row>
    <row r="4458" spans="1:5" x14ac:dyDescent="0.25">
      <c r="A4458" t="str">
        <f t="shared" si="1152"/>
        <v>GUID-49556E8A-5BE9-4A77-A210-4C66ABA8A90A</v>
      </c>
      <c r="B4458" t="str">
        <f t="shared" si="1153"/>
        <v>Types of 3D milling strategy</v>
      </c>
      <c r="C4458" t="s">
        <v>67</v>
      </c>
      <c r="E4458" t="s">
        <v>1549</v>
      </c>
    </row>
    <row r="4459" spans="1:5" x14ac:dyDescent="0.25">
      <c r="A4459" t="str">
        <f t="shared" si="1152"/>
        <v>GUID-49556E8A-5BE9-4A77-A210-4C66ABA8A90A</v>
      </c>
      <c r="B4459" t="str">
        <f t="shared" si="1153"/>
        <v>Types of 3D milling strategy</v>
      </c>
      <c r="C4459" t="s">
        <v>67</v>
      </c>
      <c r="E4459" t="s">
        <v>2421</v>
      </c>
    </row>
    <row r="4460" spans="1:5" x14ac:dyDescent="0.25">
      <c r="A4460" t="str">
        <f t="shared" si="1152"/>
        <v>GUID-49556E8A-5BE9-4A77-A210-4C66ABA8A90A</v>
      </c>
      <c r="B4460" t="str">
        <f t="shared" si="1153"/>
        <v>Types of 3D milling strategy</v>
      </c>
      <c r="C4460" t="s">
        <v>67</v>
      </c>
      <c r="E4460" t="s">
        <v>2423</v>
      </c>
    </row>
    <row r="4461" spans="1:5" x14ac:dyDescent="0.25">
      <c r="A4461" t="str">
        <f t="shared" si="1152"/>
        <v>GUID-49556E8A-5BE9-4A77-A210-4C66ABA8A90A</v>
      </c>
      <c r="B4461" t="str">
        <f t="shared" si="1153"/>
        <v>Types of 3D milling strategy</v>
      </c>
      <c r="C4461" t="s">
        <v>67</v>
      </c>
      <c r="E4461" t="s">
        <v>3452</v>
      </c>
    </row>
    <row r="4462" spans="1:5" x14ac:dyDescent="0.25">
      <c r="A4462" t="str">
        <f t="shared" si="1152"/>
        <v>GUID-49556E8A-5BE9-4A77-A210-4C66ABA8A90A</v>
      </c>
      <c r="B4462" t="str">
        <f t="shared" si="1153"/>
        <v>Types of 3D milling strategy</v>
      </c>
      <c r="C4462" t="s">
        <v>67</v>
      </c>
      <c r="E4462" t="s">
        <v>3441</v>
      </c>
    </row>
    <row r="4463" spans="1:5" x14ac:dyDescent="0.25">
      <c r="A4463" t="str">
        <f t="shared" si="1152"/>
        <v>GUID-49556E8A-5BE9-4A77-A210-4C66ABA8A90A</v>
      </c>
      <c r="B4463" t="str">
        <f t="shared" si="1153"/>
        <v>Types of 3D milling strategy</v>
      </c>
      <c r="C4463" t="s">
        <v>67</v>
      </c>
      <c r="E4463" t="s">
        <v>3434</v>
      </c>
    </row>
    <row r="4464" spans="1:5" x14ac:dyDescent="0.25">
      <c r="A4464" t="str">
        <f t="shared" si="1152"/>
        <v>GUID-49556E8A-5BE9-4A77-A210-4C66ABA8A90A</v>
      </c>
      <c r="B4464" t="str">
        <f t="shared" si="1153"/>
        <v>Types of 3D milling strategy</v>
      </c>
      <c r="C4464" t="s">
        <v>67</v>
      </c>
      <c r="E4464" t="s">
        <v>3461</v>
      </c>
    </row>
    <row r="4465" spans="1:5" x14ac:dyDescent="0.25">
      <c r="A4465" t="str">
        <f t="shared" si="1152"/>
        <v>GUID-49556E8A-5BE9-4A77-A210-4C66ABA8A90A</v>
      </c>
      <c r="B4465" t="str">
        <f t="shared" si="1153"/>
        <v>Types of 3D milling strategy</v>
      </c>
      <c r="C4465" t="s">
        <v>67</v>
      </c>
      <c r="E4465" t="s">
        <v>3456</v>
      </c>
    </row>
    <row r="4466" spans="1:5" x14ac:dyDescent="0.25">
      <c r="A4466" t="str">
        <f t="shared" si="1152"/>
        <v>GUID-49556E8A-5BE9-4A77-A210-4C66ABA8A90A</v>
      </c>
      <c r="B4466" t="str">
        <f t="shared" si="1153"/>
        <v>Types of 3D milling strategy</v>
      </c>
      <c r="C4466" t="s">
        <v>67</v>
      </c>
      <c r="E4466" t="s">
        <v>2553</v>
      </c>
    </row>
    <row r="4467" spans="1:5" x14ac:dyDescent="0.25">
      <c r="A4467" t="str">
        <f t="shared" si="1152"/>
        <v>GUID-49556E8A-5BE9-4A77-A210-4C66ABA8A90A</v>
      </c>
      <c r="B4467" t="str">
        <f t="shared" si="1153"/>
        <v>Types of 3D milling strategy</v>
      </c>
      <c r="C4467" t="s">
        <v>67</v>
      </c>
      <c r="E4467" t="s">
        <v>2555</v>
      </c>
    </row>
    <row r="4468" spans="1:5" x14ac:dyDescent="0.25">
      <c r="A4468" t="str">
        <f t="shared" si="1152"/>
        <v>GUID-49556E8A-5BE9-4A77-A210-4C66ABA8A90A</v>
      </c>
      <c r="B4468" t="str">
        <f t="shared" si="1153"/>
        <v>Types of 3D milling strategy</v>
      </c>
      <c r="C4468" t="s">
        <v>67</v>
      </c>
      <c r="E4468" t="s">
        <v>3463</v>
      </c>
    </row>
    <row r="4469" spans="1:5" x14ac:dyDescent="0.25">
      <c r="A4469" t="str">
        <f t="shared" si="1152"/>
        <v>GUID-49556E8A-5BE9-4A77-A210-4C66ABA8A90A</v>
      </c>
      <c r="B4469" t="str">
        <f t="shared" si="1153"/>
        <v>Types of 3D milling strategy</v>
      </c>
      <c r="C4469" t="s">
        <v>67</v>
      </c>
      <c r="E4469" t="s">
        <v>3459</v>
      </c>
    </row>
    <row r="4470" spans="1:5" x14ac:dyDescent="0.25">
      <c r="A4470" t="str">
        <f t="shared" si="1152"/>
        <v>GUID-49556E8A-5BE9-4A77-A210-4C66ABA8A90A</v>
      </c>
      <c r="B4470" t="str">
        <f t="shared" si="1153"/>
        <v>Types of 3D milling strategy</v>
      </c>
      <c r="C4470" t="s">
        <v>67</v>
      </c>
      <c r="E4470" t="s">
        <v>3164</v>
      </c>
    </row>
    <row r="4471" spans="1:5" x14ac:dyDescent="0.25">
      <c r="A4471" s="3" t="s">
        <v>3464</v>
      </c>
      <c r="B4471" t="s">
        <v>3465</v>
      </c>
    </row>
    <row r="4472" spans="1:5" x14ac:dyDescent="0.25">
      <c r="A4472" t="str">
        <f t="shared" ref="A4472:A4475" si="1154">A4471</f>
        <v>GUID-591E2456-83A2-4503-AC52-C04DABE5FA4F</v>
      </c>
      <c r="B4472" t="str">
        <f t="shared" ref="B4472:B4475" si="1155">B4471</f>
        <v>Parallel milling</v>
      </c>
      <c r="C4472" t="s">
        <v>67</v>
      </c>
      <c r="D4472" t="s">
        <v>3445</v>
      </c>
      <c r="E4472" t="s">
        <v>2410</v>
      </c>
    </row>
    <row r="4473" spans="1:5" x14ac:dyDescent="0.25">
      <c r="A4473" t="str">
        <f t="shared" si="1154"/>
        <v>GUID-591E2456-83A2-4503-AC52-C04DABE5FA4F</v>
      </c>
      <c r="B4473" t="str">
        <f t="shared" si="1155"/>
        <v>Parallel milling</v>
      </c>
      <c r="C4473" t="s">
        <v>67</v>
      </c>
      <c r="E4473" t="s">
        <v>3466</v>
      </c>
    </row>
    <row r="4474" spans="1:5" x14ac:dyDescent="0.25">
      <c r="A4474" t="str">
        <f t="shared" si="1154"/>
        <v>GUID-591E2456-83A2-4503-AC52-C04DABE5FA4F</v>
      </c>
      <c r="B4474" t="str">
        <f t="shared" si="1155"/>
        <v>Parallel milling</v>
      </c>
      <c r="C4474" t="s">
        <v>67</v>
      </c>
      <c r="E4474" t="s">
        <v>3467</v>
      </c>
    </row>
    <row r="4475" spans="1:5" x14ac:dyDescent="0.25">
      <c r="A4475" t="str">
        <f t="shared" si="1154"/>
        <v>GUID-591E2456-83A2-4503-AC52-C04DABE5FA4F</v>
      </c>
      <c r="B4475" t="str">
        <f t="shared" si="1155"/>
        <v>Parallel milling</v>
      </c>
      <c r="C4475" t="s">
        <v>67</v>
      </c>
      <c r="E4475" t="s">
        <v>2425</v>
      </c>
    </row>
    <row r="4476" spans="1:5" x14ac:dyDescent="0.25">
      <c r="A4476" s="3" t="s">
        <v>3468</v>
      </c>
      <c r="B4476" t="s">
        <v>3469</v>
      </c>
    </row>
    <row r="4477" spans="1:5" x14ac:dyDescent="0.25">
      <c r="A4477" t="str">
        <f t="shared" ref="A4477:A4479" si="1156">A4476</f>
        <v>GUID-7462F214-7D27-44E2-8724-AFFEDDE22520</v>
      </c>
      <c r="B4477" t="str">
        <f t="shared" ref="B4477:B4479" si="1157">B4476</f>
        <v>Parallel toolpaths</v>
      </c>
      <c r="C4477" t="s">
        <v>67</v>
      </c>
      <c r="D4477" t="s">
        <v>3351</v>
      </c>
      <c r="E4477" t="s">
        <v>2494</v>
      </c>
    </row>
    <row r="4478" spans="1:5" x14ac:dyDescent="0.25">
      <c r="A4478" t="str">
        <f t="shared" si="1156"/>
        <v>GUID-7462F214-7D27-44E2-8724-AFFEDDE22520</v>
      </c>
      <c r="B4478" t="str">
        <f t="shared" si="1157"/>
        <v>Parallel toolpaths</v>
      </c>
      <c r="C4478" t="s">
        <v>67</v>
      </c>
      <c r="D4478" t="s">
        <v>2475</v>
      </c>
      <c r="E4478" t="s">
        <v>2383</v>
      </c>
    </row>
    <row r="4479" spans="1:5" x14ac:dyDescent="0.25">
      <c r="A4479" t="str">
        <f t="shared" si="1156"/>
        <v>GUID-7462F214-7D27-44E2-8724-AFFEDDE22520</v>
      </c>
      <c r="B4479" t="str">
        <f t="shared" si="1157"/>
        <v>Parallel toolpaths</v>
      </c>
      <c r="C4479" t="s">
        <v>67</v>
      </c>
      <c r="D4479" t="s">
        <v>3465</v>
      </c>
      <c r="E4479" t="s">
        <v>3462</v>
      </c>
    </row>
    <row r="4480" spans="1:5" x14ac:dyDescent="0.25">
      <c r="A4480" s="3" t="s">
        <v>3470</v>
      </c>
      <c r="B4480" t="s">
        <v>3471</v>
      </c>
    </row>
    <row r="4481" spans="1:5" x14ac:dyDescent="0.25">
      <c r="A4481" t="str">
        <f t="shared" ref="A4481:A4482" si="1158">A4480</f>
        <v>GUID-D10FF0A1-C8EC-4C64-B83C-C3720CFDC795</v>
      </c>
      <c r="B4481" t="str">
        <f t="shared" ref="B4481:B4482" si="1159">B4480</f>
        <v>Restrictions of projection milling techniques</v>
      </c>
      <c r="C4481" t="s">
        <v>67</v>
      </c>
      <c r="D4481" t="s">
        <v>3396</v>
      </c>
      <c r="E4481" t="s">
        <v>3181</v>
      </c>
    </row>
    <row r="4482" spans="1:5" x14ac:dyDescent="0.25">
      <c r="A4482" t="str">
        <f t="shared" si="1158"/>
        <v>GUID-D10FF0A1-C8EC-4C64-B83C-C3720CFDC795</v>
      </c>
      <c r="B4482" t="str">
        <f t="shared" si="1159"/>
        <v>Restrictions of projection milling techniques</v>
      </c>
      <c r="C4482" t="s">
        <v>67</v>
      </c>
      <c r="D4482" t="s">
        <v>3465</v>
      </c>
      <c r="E4482" t="s">
        <v>3462</v>
      </c>
    </row>
    <row r="4483" spans="1:5" x14ac:dyDescent="0.25">
      <c r="A4483" s="3" t="s">
        <v>3472</v>
      </c>
      <c r="B4483" t="s">
        <v>3473</v>
      </c>
    </row>
    <row r="4484" spans="1:5" x14ac:dyDescent="0.25">
      <c r="A4484" t="str">
        <f t="shared" ref="A4484:A4488" si="1160">A4483</f>
        <v>GUID-B04CF897-44A8-4434-B2CB-AC229160BAB2</v>
      </c>
      <c r="B4484" t="str">
        <f t="shared" ref="B4484:B4488" si="1161">B4483</f>
        <v>Troubleshooting projection milling methods</v>
      </c>
      <c r="C4484" t="s">
        <v>67</v>
      </c>
      <c r="D4484" t="s">
        <v>3474</v>
      </c>
      <c r="E4484" t="s">
        <v>2700</v>
      </c>
    </row>
    <row r="4485" spans="1:5" x14ac:dyDescent="0.25">
      <c r="A4485" t="str">
        <f t="shared" si="1160"/>
        <v>GUID-B04CF897-44A8-4434-B2CB-AC229160BAB2</v>
      </c>
      <c r="B4485" t="str">
        <f t="shared" si="1161"/>
        <v>Troubleshooting projection milling methods</v>
      </c>
      <c r="C4485" t="s">
        <v>67</v>
      </c>
      <c r="D4485" t="s">
        <v>1548</v>
      </c>
      <c r="E4485" t="s">
        <v>1549</v>
      </c>
    </row>
    <row r="4486" spans="1:5" x14ac:dyDescent="0.25">
      <c r="A4486" t="str">
        <f t="shared" si="1160"/>
        <v>GUID-B04CF897-44A8-4434-B2CB-AC229160BAB2</v>
      </c>
      <c r="B4486" t="str">
        <f t="shared" si="1161"/>
        <v>Troubleshooting projection milling methods</v>
      </c>
      <c r="C4486" t="s">
        <v>67</v>
      </c>
      <c r="D4486" t="s">
        <v>1334</v>
      </c>
      <c r="E4486" t="s">
        <v>1549</v>
      </c>
    </row>
    <row r="4487" spans="1:5" x14ac:dyDescent="0.25">
      <c r="A4487" t="str">
        <f t="shared" si="1160"/>
        <v>GUID-B04CF897-44A8-4434-B2CB-AC229160BAB2</v>
      </c>
      <c r="B4487" t="str">
        <f t="shared" si="1161"/>
        <v>Troubleshooting projection milling methods</v>
      </c>
      <c r="C4487" t="s">
        <v>67</v>
      </c>
      <c r="D4487" t="s">
        <v>3475</v>
      </c>
      <c r="E4487" t="s">
        <v>2412</v>
      </c>
    </row>
    <row r="4488" spans="1:5" x14ac:dyDescent="0.25">
      <c r="A4488" t="str">
        <f t="shared" si="1160"/>
        <v>GUID-B04CF897-44A8-4434-B2CB-AC229160BAB2</v>
      </c>
      <c r="B4488" t="str">
        <f t="shared" si="1161"/>
        <v>Troubleshooting projection milling methods</v>
      </c>
      <c r="C4488" t="s">
        <v>67</v>
      </c>
      <c r="D4488" t="s">
        <v>3465</v>
      </c>
      <c r="E4488" t="s">
        <v>3462</v>
      </c>
    </row>
    <row r="4489" spans="1:5" x14ac:dyDescent="0.25">
      <c r="A4489" s="3" t="s">
        <v>3476</v>
      </c>
      <c r="B4489" t="s">
        <v>2576</v>
      </c>
    </row>
    <row r="4490" spans="1:5" x14ac:dyDescent="0.25">
      <c r="A4490" t="str">
        <f t="shared" ref="A4490:A4505" si="1162">A4489</f>
        <v>GUID-93360A4E-BB56-488B-BA40-5C7AEC36BD4E</v>
      </c>
      <c r="B4490" t="str">
        <f t="shared" ref="B4490:B4505" si="1163">B4489</f>
        <v>2D spiral toolpaths</v>
      </c>
      <c r="C4490" t="s">
        <v>67</v>
      </c>
      <c r="D4490" t="s">
        <v>3477</v>
      </c>
      <c r="E4490" t="s">
        <v>2385</v>
      </c>
    </row>
    <row r="4491" spans="1:5" x14ac:dyDescent="0.25">
      <c r="A4491" t="str">
        <f t="shared" si="1162"/>
        <v>GUID-93360A4E-BB56-488B-BA40-5C7AEC36BD4E</v>
      </c>
      <c r="B4491" t="str">
        <f t="shared" si="1163"/>
        <v>2D spiral toolpaths</v>
      </c>
      <c r="C4491" t="s">
        <v>67</v>
      </c>
      <c r="D4491" t="s">
        <v>3478</v>
      </c>
      <c r="E4491" t="s">
        <v>2417</v>
      </c>
    </row>
    <row r="4492" spans="1:5" x14ac:dyDescent="0.25">
      <c r="A4492" t="str">
        <f t="shared" si="1162"/>
        <v>GUID-93360A4E-BB56-488B-BA40-5C7AEC36BD4E</v>
      </c>
      <c r="B4492" t="str">
        <f t="shared" si="1163"/>
        <v>2D spiral toolpaths</v>
      </c>
      <c r="C4492" t="s">
        <v>67</v>
      </c>
      <c r="D4492" t="s">
        <v>3479</v>
      </c>
      <c r="E4492" t="s">
        <v>2385</v>
      </c>
    </row>
    <row r="4493" spans="1:5" x14ac:dyDescent="0.25">
      <c r="A4493" t="str">
        <f t="shared" si="1162"/>
        <v>GUID-93360A4E-BB56-488B-BA40-5C7AEC36BD4E</v>
      </c>
      <c r="B4493" t="str">
        <f t="shared" si="1163"/>
        <v>2D spiral toolpaths</v>
      </c>
      <c r="C4493" t="s">
        <v>67</v>
      </c>
      <c r="D4493" t="s">
        <v>3480</v>
      </c>
      <c r="E4493" t="s">
        <v>2385</v>
      </c>
    </row>
    <row r="4494" spans="1:5" x14ac:dyDescent="0.25">
      <c r="A4494" t="str">
        <f t="shared" si="1162"/>
        <v>GUID-93360A4E-BB56-488B-BA40-5C7AEC36BD4E</v>
      </c>
      <c r="B4494" t="str">
        <f t="shared" si="1163"/>
        <v>2D spiral toolpaths</v>
      </c>
      <c r="C4494" t="s">
        <v>67</v>
      </c>
      <c r="D4494" t="s">
        <v>3481</v>
      </c>
      <c r="E4494" t="s">
        <v>2577</v>
      </c>
    </row>
    <row r="4495" spans="1:5" x14ac:dyDescent="0.25">
      <c r="A4495" t="str">
        <f t="shared" si="1162"/>
        <v>GUID-93360A4E-BB56-488B-BA40-5C7AEC36BD4E</v>
      </c>
      <c r="B4495" t="str">
        <f t="shared" si="1163"/>
        <v>2D spiral toolpaths</v>
      </c>
      <c r="C4495" t="s">
        <v>67</v>
      </c>
      <c r="D4495" t="s">
        <v>3482</v>
      </c>
      <c r="E4495" t="s">
        <v>2575</v>
      </c>
    </row>
    <row r="4496" spans="1:5" x14ac:dyDescent="0.25">
      <c r="A4496" t="str">
        <f t="shared" si="1162"/>
        <v>GUID-93360A4E-BB56-488B-BA40-5C7AEC36BD4E</v>
      </c>
      <c r="B4496" t="str">
        <f t="shared" si="1163"/>
        <v>2D spiral toolpaths</v>
      </c>
      <c r="C4496" t="s">
        <v>67</v>
      </c>
      <c r="D4496" t="s">
        <v>3473</v>
      </c>
      <c r="E4496" t="s">
        <v>3467</v>
      </c>
    </row>
    <row r="4497" spans="1:5" x14ac:dyDescent="0.25">
      <c r="A4497" t="str">
        <f t="shared" si="1162"/>
        <v>GUID-93360A4E-BB56-488B-BA40-5C7AEC36BD4E</v>
      </c>
      <c r="B4497" t="str">
        <f t="shared" si="1163"/>
        <v>2D spiral toolpaths</v>
      </c>
      <c r="C4497" t="s">
        <v>67</v>
      </c>
      <c r="D4497" t="s">
        <v>3445</v>
      </c>
      <c r="E4497" t="s">
        <v>2577</v>
      </c>
    </row>
    <row r="4498" spans="1:5" x14ac:dyDescent="0.25">
      <c r="A4498" t="str">
        <f t="shared" si="1162"/>
        <v>GUID-93360A4E-BB56-488B-BA40-5C7AEC36BD4E</v>
      </c>
      <c r="B4498" t="str">
        <f t="shared" si="1163"/>
        <v>2D spiral toolpaths</v>
      </c>
      <c r="C4498" t="s">
        <v>67</v>
      </c>
      <c r="E4498" t="s">
        <v>3483</v>
      </c>
    </row>
    <row r="4499" spans="1:5" x14ac:dyDescent="0.25">
      <c r="A4499" t="str">
        <f t="shared" si="1162"/>
        <v>GUID-93360A4E-BB56-488B-BA40-5C7AEC36BD4E</v>
      </c>
      <c r="B4499" t="str">
        <f t="shared" si="1163"/>
        <v>2D spiral toolpaths</v>
      </c>
      <c r="C4499" t="s">
        <v>67</v>
      </c>
      <c r="E4499" t="s">
        <v>3484</v>
      </c>
    </row>
    <row r="4500" spans="1:5" x14ac:dyDescent="0.25">
      <c r="A4500" t="str">
        <f t="shared" si="1162"/>
        <v>GUID-93360A4E-BB56-488B-BA40-5C7AEC36BD4E</v>
      </c>
      <c r="B4500" t="str">
        <f t="shared" si="1163"/>
        <v>2D spiral toolpaths</v>
      </c>
      <c r="C4500" t="s">
        <v>67</v>
      </c>
      <c r="E4500" t="s">
        <v>3485</v>
      </c>
    </row>
    <row r="4501" spans="1:5" x14ac:dyDescent="0.25">
      <c r="A4501" t="str">
        <f t="shared" si="1162"/>
        <v>GUID-93360A4E-BB56-488B-BA40-5C7AEC36BD4E</v>
      </c>
      <c r="B4501" t="str">
        <f t="shared" si="1163"/>
        <v>2D spiral toolpaths</v>
      </c>
      <c r="C4501" t="s">
        <v>67</v>
      </c>
      <c r="E4501" t="s">
        <v>3486</v>
      </c>
    </row>
    <row r="4502" spans="1:5" x14ac:dyDescent="0.25">
      <c r="A4502" t="str">
        <f t="shared" si="1162"/>
        <v>GUID-93360A4E-BB56-488B-BA40-5C7AEC36BD4E</v>
      </c>
      <c r="B4502" t="str">
        <f t="shared" si="1163"/>
        <v>2D spiral toolpaths</v>
      </c>
      <c r="C4502" t="s">
        <v>67</v>
      </c>
      <c r="E4502" t="s">
        <v>3487</v>
      </c>
    </row>
    <row r="4503" spans="1:5" x14ac:dyDescent="0.25">
      <c r="A4503" t="str">
        <f t="shared" si="1162"/>
        <v>GUID-93360A4E-BB56-488B-BA40-5C7AEC36BD4E</v>
      </c>
      <c r="B4503" t="str">
        <f t="shared" si="1163"/>
        <v>2D spiral toolpaths</v>
      </c>
      <c r="C4503" t="s">
        <v>67</v>
      </c>
      <c r="E4503" t="s">
        <v>3488</v>
      </c>
    </row>
    <row r="4504" spans="1:5" x14ac:dyDescent="0.25">
      <c r="A4504" t="str">
        <f t="shared" si="1162"/>
        <v>GUID-93360A4E-BB56-488B-BA40-5C7AEC36BD4E</v>
      </c>
      <c r="B4504" t="str">
        <f t="shared" si="1163"/>
        <v>2D spiral toolpaths</v>
      </c>
      <c r="C4504" t="s">
        <v>67</v>
      </c>
      <c r="E4504" t="s">
        <v>3489</v>
      </c>
    </row>
    <row r="4505" spans="1:5" x14ac:dyDescent="0.25">
      <c r="A4505" t="str">
        <f t="shared" si="1162"/>
        <v>GUID-93360A4E-BB56-488B-BA40-5C7AEC36BD4E</v>
      </c>
      <c r="B4505" t="str">
        <f t="shared" si="1163"/>
        <v>2D spiral toolpaths</v>
      </c>
      <c r="C4505" t="s">
        <v>67</v>
      </c>
      <c r="E4505" t="s">
        <v>2425</v>
      </c>
    </row>
    <row r="4506" spans="1:5" x14ac:dyDescent="0.25">
      <c r="A4506" s="3" t="s">
        <v>3490</v>
      </c>
      <c r="B4506" t="s">
        <v>3491</v>
      </c>
    </row>
    <row r="4507" spans="1:5" x14ac:dyDescent="0.25">
      <c r="A4507" t="str">
        <f t="shared" ref="A4507:A4513" si="1164">A4506</f>
        <v>GUID-802BB3A8-C133-4099-9B45-1E6AFCE4F406</v>
      </c>
      <c r="B4507" t="str">
        <f t="shared" ref="B4507:B4513" si="1165">B4506</f>
        <v>Boundaries for 2D spiral toolpaths</v>
      </c>
      <c r="C4507" t="s">
        <v>67</v>
      </c>
      <c r="D4507" t="s">
        <v>3492</v>
      </c>
      <c r="E4507" t="s">
        <v>2415</v>
      </c>
    </row>
    <row r="4508" spans="1:5" x14ac:dyDescent="0.25">
      <c r="A4508" t="str">
        <f t="shared" si="1164"/>
        <v>GUID-802BB3A8-C133-4099-9B45-1E6AFCE4F406</v>
      </c>
      <c r="B4508" t="str">
        <f t="shared" si="1165"/>
        <v>Boundaries for 2D spiral toolpaths</v>
      </c>
      <c r="C4508" t="s">
        <v>67</v>
      </c>
      <c r="D4508" t="s">
        <v>3493</v>
      </c>
      <c r="E4508" t="s">
        <v>3483</v>
      </c>
    </row>
    <row r="4509" spans="1:5" x14ac:dyDescent="0.25">
      <c r="A4509" t="str">
        <f t="shared" si="1164"/>
        <v>GUID-802BB3A8-C133-4099-9B45-1E6AFCE4F406</v>
      </c>
      <c r="B4509" t="str">
        <f t="shared" si="1165"/>
        <v>Boundaries for 2D spiral toolpaths</v>
      </c>
      <c r="C4509" t="s">
        <v>67</v>
      </c>
      <c r="D4509" t="s">
        <v>3494</v>
      </c>
      <c r="E4509" t="s">
        <v>3484</v>
      </c>
    </row>
    <row r="4510" spans="1:5" x14ac:dyDescent="0.25">
      <c r="A4510" t="str">
        <f t="shared" si="1164"/>
        <v>GUID-802BB3A8-C133-4099-9B45-1E6AFCE4F406</v>
      </c>
      <c r="B4510" t="str">
        <f t="shared" si="1165"/>
        <v>Boundaries for 2D spiral toolpaths</v>
      </c>
      <c r="C4510" t="s">
        <v>67</v>
      </c>
      <c r="D4510" t="s">
        <v>3495</v>
      </c>
      <c r="E4510" t="s">
        <v>3485</v>
      </c>
    </row>
    <row r="4511" spans="1:5" x14ac:dyDescent="0.25">
      <c r="A4511" t="str">
        <f t="shared" si="1164"/>
        <v>GUID-802BB3A8-C133-4099-9B45-1E6AFCE4F406</v>
      </c>
      <c r="B4511" t="str">
        <f t="shared" si="1165"/>
        <v>Boundaries for 2D spiral toolpaths</v>
      </c>
      <c r="C4511" t="s">
        <v>67</v>
      </c>
      <c r="D4511" t="s">
        <v>3496</v>
      </c>
      <c r="E4511" t="s">
        <v>3486</v>
      </c>
    </row>
    <row r="4512" spans="1:5" x14ac:dyDescent="0.25">
      <c r="A4512" t="str">
        <f t="shared" si="1164"/>
        <v>GUID-802BB3A8-C133-4099-9B45-1E6AFCE4F406</v>
      </c>
      <c r="B4512" t="str">
        <f t="shared" si="1165"/>
        <v>Boundaries for 2D spiral toolpaths</v>
      </c>
      <c r="C4512" t="s">
        <v>67</v>
      </c>
      <c r="D4512" t="s">
        <v>3497</v>
      </c>
      <c r="E4512" t="s">
        <v>2385</v>
      </c>
    </row>
    <row r="4513" spans="1:5" x14ac:dyDescent="0.25">
      <c r="A4513" t="str">
        <f t="shared" si="1164"/>
        <v>GUID-802BB3A8-C133-4099-9B45-1E6AFCE4F406</v>
      </c>
      <c r="B4513" t="str">
        <f t="shared" si="1165"/>
        <v>Boundaries for 2D spiral toolpaths</v>
      </c>
      <c r="C4513" t="s">
        <v>67</v>
      </c>
      <c r="D4513" t="s">
        <v>2576</v>
      </c>
      <c r="E4513" t="s">
        <v>2415</v>
      </c>
    </row>
    <row r="4514" spans="1:5" x14ac:dyDescent="0.25">
      <c r="A4514" s="3" t="s">
        <v>3498</v>
      </c>
      <c r="B4514" t="s">
        <v>3493</v>
      </c>
    </row>
    <row r="4515" spans="1:5" x14ac:dyDescent="0.25">
      <c r="A4515" t="str">
        <f>A4514</f>
        <v>GUID-B174F8C1-C995-4131-83DB-085D922CA748</v>
      </c>
      <c r="B4515" t="str">
        <f>B4514</f>
        <v>3D pocket</v>
      </c>
      <c r="C4515" t="s">
        <v>67</v>
      </c>
      <c r="D4515" t="s">
        <v>2576</v>
      </c>
      <c r="E4515" t="s">
        <v>2415</v>
      </c>
    </row>
    <row r="4516" spans="1:5" x14ac:dyDescent="0.25">
      <c r="A4516" s="3" t="s">
        <v>3499</v>
      </c>
      <c r="B4516" t="s">
        <v>3494</v>
      </c>
    </row>
    <row r="4517" spans="1:5" x14ac:dyDescent="0.25">
      <c r="A4517" t="str">
        <f>A4516</f>
        <v>GUID-5D45FB40-5387-488D-94B6-D041FD88DAB3</v>
      </c>
      <c r="B4517" t="str">
        <f>B4516</f>
        <v>3D boss</v>
      </c>
      <c r="C4517" t="s">
        <v>67</v>
      </c>
      <c r="D4517" t="s">
        <v>2576</v>
      </c>
      <c r="E4517" t="s">
        <v>2415</v>
      </c>
    </row>
    <row r="4518" spans="1:5" x14ac:dyDescent="0.25">
      <c r="A4518" s="3" t="s">
        <v>3500</v>
      </c>
      <c r="B4518" t="s">
        <v>3495</v>
      </c>
    </row>
    <row r="4519" spans="1:5" x14ac:dyDescent="0.25">
      <c r="A4519" t="str">
        <f>A4518</f>
        <v>GUID-5D28D497-2F7F-43E4-89BF-9F4D7E3716DC</v>
      </c>
      <c r="B4519" t="str">
        <f>B4518</f>
        <v>3D side</v>
      </c>
      <c r="C4519" t="s">
        <v>67</v>
      </c>
      <c r="D4519" t="s">
        <v>2576</v>
      </c>
      <c r="E4519" t="s">
        <v>2415</v>
      </c>
    </row>
    <row r="4520" spans="1:5" x14ac:dyDescent="0.25">
      <c r="A4520" s="3" t="s">
        <v>3501</v>
      </c>
      <c r="B4520" t="s">
        <v>3502</v>
      </c>
    </row>
    <row r="4521" spans="1:5" x14ac:dyDescent="0.25">
      <c r="A4521" t="str">
        <f>A4520</f>
        <v>GUID-1F46434B-7805-47AC-8554-C5492D4012E2</v>
      </c>
      <c r="B4521" t="str">
        <f>B4520</f>
        <v>Wall only</v>
      </c>
      <c r="C4521" t="s">
        <v>67</v>
      </c>
      <c r="D4521" t="s">
        <v>2576</v>
      </c>
      <c r="E4521" t="s">
        <v>2415</v>
      </c>
    </row>
    <row r="4522" spans="1:5" x14ac:dyDescent="0.25">
      <c r="A4522" s="3" t="s">
        <v>3503</v>
      </c>
      <c r="B4522" t="s">
        <v>3504</v>
      </c>
    </row>
    <row r="4523" spans="1:5" x14ac:dyDescent="0.25">
      <c r="A4523" t="str">
        <f>A4522</f>
        <v>GUID-01D4E2E6-4F2D-4A64-8004-EB10E2C28DAB</v>
      </c>
      <c r="B4523" t="str">
        <f>B4522</f>
        <v>Boundary Curve Allowance</v>
      </c>
      <c r="C4523" t="s">
        <v>67</v>
      </c>
      <c r="D4523" t="s">
        <v>2576</v>
      </c>
      <c r="E4523" t="s">
        <v>2415</v>
      </c>
    </row>
    <row r="4524" spans="1:5" x14ac:dyDescent="0.25">
      <c r="A4524" s="3" t="s">
        <v>3505</v>
      </c>
      <c r="B4524" t="s">
        <v>3506</v>
      </c>
    </row>
    <row r="4525" spans="1:5" x14ac:dyDescent="0.25">
      <c r="A4525" t="str">
        <f t="shared" ref="A4525:A4528" si="1166">A4524</f>
        <v>GUID-5184E078-366C-462C-9F3E-33F497C13FDA</v>
      </c>
      <c r="B4525" t="str">
        <f t="shared" ref="B4525:B4528" si="1167">B4524</f>
        <v>Creating a 3D boss from font curves</v>
      </c>
      <c r="C4525" t="s">
        <v>67</v>
      </c>
      <c r="D4525" t="s">
        <v>3507</v>
      </c>
      <c r="E4525" t="s">
        <v>1236</v>
      </c>
    </row>
    <row r="4526" spans="1:5" x14ac:dyDescent="0.25">
      <c r="A4526" t="str">
        <f t="shared" si="1166"/>
        <v>GUID-5184E078-366C-462C-9F3E-33F497C13FDA</v>
      </c>
      <c r="B4526" t="str">
        <f t="shared" si="1167"/>
        <v>Creating a 3D boss from font curves</v>
      </c>
      <c r="C4526" t="s">
        <v>67</v>
      </c>
      <c r="D4526" t="s">
        <v>3508</v>
      </c>
      <c r="E4526" t="s">
        <v>1351</v>
      </c>
    </row>
    <row r="4527" spans="1:5" x14ac:dyDescent="0.25">
      <c r="A4527" t="str">
        <f t="shared" si="1166"/>
        <v>GUID-5184E078-366C-462C-9F3E-33F497C13FDA</v>
      </c>
      <c r="B4527" t="str">
        <f t="shared" si="1167"/>
        <v>Creating a 3D boss from font curves</v>
      </c>
      <c r="C4527" t="s">
        <v>67</v>
      </c>
      <c r="D4527" t="s">
        <v>3509</v>
      </c>
      <c r="E4527" t="s">
        <v>3417</v>
      </c>
    </row>
    <row r="4528" spans="1:5" x14ac:dyDescent="0.25">
      <c r="A4528" t="str">
        <f t="shared" si="1166"/>
        <v>GUID-5184E078-366C-462C-9F3E-33F497C13FDA</v>
      </c>
      <c r="B4528" t="str">
        <f t="shared" si="1167"/>
        <v>Creating a 3D boss from font curves</v>
      </c>
      <c r="C4528" t="s">
        <v>67</v>
      </c>
      <c r="D4528" t="s">
        <v>2576</v>
      </c>
      <c r="E4528" t="s">
        <v>2415</v>
      </c>
    </row>
    <row r="4529" spans="1:5" x14ac:dyDescent="0.25">
      <c r="A4529" s="3" t="s">
        <v>3510</v>
      </c>
      <c r="B4529" t="s">
        <v>3511</v>
      </c>
    </row>
    <row r="4530" spans="1:5" x14ac:dyDescent="0.25">
      <c r="A4530" t="str">
        <f>A4529</f>
        <v>GUID-37472A0E-D5C3-4AC2-8089-0CF03A9CFA83</v>
      </c>
      <c r="B4530" t="str">
        <f>B4529</f>
        <v>5-axis engraving</v>
      </c>
      <c r="C4530" t="s">
        <v>67</v>
      </c>
      <c r="D4530" t="s">
        <v>2576</v>
      </c>
      <c r="E4530" t="s">
        <v>2415</v>
      </c>
    </row>
    <row r="4531" spans="1:5" x14ac:dyDescent="0.25">
      <c r="A4531" s="3" t="s">
        <v>3512</v>
      </c>
      <c r="B4531" t="s">
        <v>2416</v>
      </c>
    </row>
    <row r="4532" spans="1:5" x14ac:dyDescent="0.25">
      <c r="A4532" t="str">
        <f t="shared" ref="A4532:A4537" si="1168">A4531</f>
        <v>GUID-9A8E1933-8C96-4412-8434-73835881F4D9</v>
      </c>
      <c r="B4532" t="str">
        <f t="shared" ref="B4532:B4537" si="1169">B4531</f>
        <v>3D spiral</v>
      </c>
      <c r="C4532" t="s">
        <v>67</v>
      </c>
      <c r="D4532" t="s">
        <v>2475</v>
      </c>
      <c r="E4532" t="s">
        <v>2385</v>
      </c>
    </row>
    <row r="4533" spans="1:5" x14ac:dyDescent="0.25">
      <c r="A4533" t="str">
        <f t="shared" si="1168"/>
        <v>GUID-9A8E1933-8C96-4412-8434-73835881F4D9</v>
      </c>
      <c r="B4533" t="str">
        <f t="shared" si="1169"/>
        <v>3D spiral</v>
      </c>
      <c r="C4533" t="s">
        <v>67</v>
      </c>
      <c r="D4533" t="s">
        <v>3513</v>
      </c>
      <c r="E4533" t="s">
        <v>2385</v>
      </c>
    </row>
    <row r="4534" spans="1:5" x14ac:dyDescent="0.25">
      <c r="A4534" t="str">
        <f t="shared" si="1168"/>
        <v>GUID-9A8E1933-8C96-4412-8434-73835881F4D9</v>
      </c>
      <c r="B4534" t="str">
        <f t="shared" si="1169"/>
        <v>3D spiral</v>
      </c>
      <c r="C4534" t="s">
        <v>67</v>
      </c>
      <c r="D4534" t="s">
        <v>3514</v>
      </c>
      <c r="E4534" t="s">
        <v>2415</v>
      </c>
    </row>
    <row r="4535" spans="1:5" x14ac:dyDescent="0.25">
      <c r="A4535" t="str">
        <f t="shared" si="1168"/>
        <v>GUID-9A8E1933-8C96-4412-8434-73835881F4D9</v>
      </c>
      <c r="B4535" t="str">
        <f t="shared" si="1169"/>
        <v>3D spiral</v>
      </c>
      <c r="C4535" t="s">
        <v>67</v>
      </c>
      <c r="D4535" t="s">
        <v>3515</v>
      </c>
      <c r="E4535" t="s">
        <v>2577</v>
      </c>
    </row>
    <row r="4536" spans="1:5" x14ac:dyDescent="0.25">
      <c r="A4536" t="str">
        <f t="shared" si="1168"/>
        <v>GUID-9A8E1933-8C96-4412-8434-73835881F4D9</v>
      </c>
      <c r="B4536" t="str">
        <f t="shared" si="1169"/>
        <v>3D spiral</v>
      </c>
      <c r="C4536" t="s">
        <v>67</v>
      </c>
      <c r="D4536" t="s">
        <v>3516</v>
      </c>
      <c r="E4536" t="s">
        <v>2577</v>
      </c>
    </row>
    <row r="4537" spans="1:5" x14ac:dyDescent="0.25">
      <c r="A4537" t="str">
        <f t="shared" si="1168"/>
        <v>GUID-9A8E1933-8C96-4412-8434-73835881F4D9</v>
      </c>
      <c r="B4537" t="str">
        <f t="shared" si="1169"/>
        <v>3D spiral</v>
      </c>
      <c r="C4537" t="s">
        <v>67</v>
      </c>
      <c r="D4537" t="s">
        <v>3445</v>
      </c>
      <c r="E4537" t="s">
        <v>2425</v>
      </c>
    </row>
    <row r="4538" spans="1:5" x14ac:dyDescent="0.25">
      <c r="A4538" s="3" t="s">
        <v>3517</v>
      </c>
      <c r="B4538" t="s">
        <v>3518</v>
      </c>
    </row>
    <row r="4539" spans="1:5" x14ac:dyDescent="0.25">
      <c r="A4539" t="str">
        <f t="shared" ref="A4539:A4540" si="1170">A4538</f>
        <v>GUID-1778CF57-A4DD-415D-9AFF-69251CF47D01</v>
      </c>
      <c r="B4539" t="str">
        <f t="shared" ref="B4539:B4540" si="1171">B4538</f>
        <v>Radial toolpaths</v>
      </c>
      <c r="C4539" t="s">
        <v>67</v>
      </c>
      <c r="D4539" t="s">
        <v>2475</v>
      </c>
      <c r="E4539" t="s">
        <v>2644</v>
      </c>
    </row>
    <row r="4540" spans="1:5" x14ac:dyDescent="0.25">
      <c r="A4540" t="str">
        <f t="shared" si="1170"/>
        <v>GUID-1778CF57-A4DD-415D-9AFF-69251CF47D01</v>
      </c>
      <c r="B4540" t="str">
        <f t="shared" si="1171"/>
        <v>Radial toolpaths</v>
      </c>
      <c r="C4540" t="s">
        <v>67</v>
      </c>
      <c r="D4540" t="s">
        <v>3445</v>
      </c>
      <c r="E4540" t="s">
        <v>2425</v>
      </c>
    </row>
    <row r="4541" spans="1:5" x14ac:dyDescent="0.25">
      <c r="A4541" s="3" t="s">
        <v>3519</v>
      </c>
      <c r="B4541" t="s">
        <v>3520</v>
      </c>
    </row>
    <row r="4542" spans="1:5" x14ac:dyDescent="0.25">
      <c r="A4542" t="str">
        <f t="shared" ref="A4542:A4549" si="1172">A4541</f>
        <v>GUID-BAE1785E-042E-4E5A-9D45-313C0ACFAE33</v>
      </c>
      <c r="B4542" t="str">
        <f t="shared" ref="B4542:B4549" si="1173">B4541</f>
        <v>Z-level rough</v>
      </c>
      <c r="C4542" t="s">
        <v>67</v>
      </c>
      <c r="D4542" t="s">
        <v>3521</v>
      </c>
      <c r="E4542" t="s">
        <v>3522</v>
      </c>
    </row>
    <row r="4543" spans="1:5" x14ac:dyDescent="0.25">
      <c r="A4543" t="str">
        <f t="shared" si="1172"/>
        <v>GUID-BAE1785E-042E-4E5A-9D45-313C0ACFAE33</v>
      </c>
      <c r="B4543" t="str">
        <f t="shared" si="1173"/>
        <v>Z-level rough</v>
      </c>
      <c r="C4543" t="s">
        <v>67</v>
      </c>
      <c r="D4543" t="s">
        <v>3445</v>
      </c>
      <c r="E4543" t="s">
        <v>3522</v>
      </c>
    </row>
    <row r="4544" spans="1:5" x14ac:dyDescent="0.25">
      <c r="A4544" t="str">
        <f t="shared" si="1172"/>
        <v>GUID-BAE1785E-042E-4E5A-9D45-313C0ACFAE33</v>
      </c>
      <c r="B4544" t="str">
        <f t="shared" si="1173"/>
        <v>Z-level rough</v>
      </c>
      <c r="C4544" t="s">
        <v>67</v>
      </c>
      <c r="E4544" t="s">
        <v>3523</v>
      </c>
    </row>
    <row r="4545" spans="1:5" x14ac:dyDescent="0.25">
      <c r="A4545" t="str">
        <f t="shared" si="1172"/>
        <v>GUID-BAE1785E-042E-4E5A-9D45-313C0ACFAE33</v>
      </c>
      <c r="B4545" t="str">
        <f t="shared" si="1173"/>
        <v>Z-level rough</v>
      </c>
      <c r="C4545" t="s">
        <v>67</v>
      </c>
      <c r="E4545" t="s">
        <v>3438</v>
      </c>
    </row>
    <row r="4546" spans="1:5" x14ac:dyDescent="0.25">
      <c r="A4546" t="str">
        <f t="shared" si="1172"/>
        <v>GUID-BAE1785E-042E-4E5A-9D45-313C0ACFAE33</v>
      </c>
      <c r="B4546" t="str">
        <f t="shared" si="1173"/>
        <v>Z-level rough</v>
      </c>
      <c r="C4546" t="s">
        <v>67</v>
      </c>
      <c r="E4546" t="s">
        <v>3524</v>
      </c>
    </row>
    <row r="4547" spans="1:5" x14ac:dyDescent="0.25">
      <c r="A4547" t="str">
        <f t="shared" si="1172"/>
        <v>GUID-BAE1785E-042E-4E5A-9D45-313C0ACFAE33</v>
      </c>
      <c r="B4547" t="str">
        <f t="shared" si="1173"/>
        <v>Z-level rough</v>
      </c>
      <c r="C4547" t="s">
        <v>67</v>
      </c>
      <c r="E4547" t="s">
        <v>3525</v>
      </c>
    </row>
    <row r="4548" spans="1:5" x14ac:dyDescent="0.25">
      <c r="A4548" t="str">
        <f t="shared" si="1172"/>
        <v>GUID-BAE1785E-042E-4E5A-9D45-313C0ACFAE33</v>
      </c>
      <c r="B4548" t="str">
        <f t="shared" si="1173"/>
        <v>Z-level rough</v>
      </c>
      <c r="C4548" t="s">
        <v>67</v>
      </c>
      <c r="E4548" t="s">
        <v>3526</v>
      </c>
    </row>
    <row r="4549" spans="1:5" x14ac:dyDescent="0.25">
      <c r="A4549" t="str">
        <f t="shared" si="1172"/>
        <v>GUID-BAE1785E-042E-4E5A-9D45-313C0ACFAE33</v>
      </c>
      <c r="B4549" t="str">
        <f t="shared" si="1173"/>
        <v>Z-level rough</v>
      </c>
      <c r="C4549" t="s">
        <v>67</v>
      </c>
      <c r="E4549" t="s">
        <v>2425</v>
      </c>
    </row>
    <row r="4550" spans="1:5" x14ac:dyDescent="0.25">
      <c r="A4550" s="3" t="s">
        <v>3527</v>
      </c>
      <c r="B4550" t="s">
        <v>3528</v>
      </c>
    </row>
    <row r="4551" spans="1:5" x14ac:dyDescent="0.25">
      <c r="A4551" t="str">
        <f>A4550</f>
        <v>GUID-5DAB0D66-53F8-47B9-93D1-89571BF579CA</v>
      </c>
      <c r="B4551" t="str">
        <f>B4550</f>
        <v>Creating a Z level roughing operation</v>
      </c>
      <c r="C4551" t="s">
        <v>67</v>
      </c>
      <c r="D4551" t="s">
        <v>3520</v>
      </c>
      <c r="E4551" t="s">
        <v>3432</v>
      </c>
    </row>
    <row r="4552" spans="1:5" x14ac:dyDescent="0.25">
      <c r="A4552" s="3" t="s">
        <v>3529</v>
      </c>
      <c r="B4552" t="s">
        <v>3530</v>
      </c>
    </row>
    <row r="4553" spans="1:5" x14ac:dyDescent="0.25">
      <c r="A4553" t="str">
        <f t="shared" ref="A4553:A4559" si="1174">A4552</f>
        <v>GUID-D44B88DA-44DF-4461-98A2-18B2621A99BC</v>
      </c>
      <c r="B4553" t="str">
        <f t="shared" ref="B4553:B4559" si="1175">B4552</f>
        <v>Troubleshooting Z level roughing</v>
      </c>
      <c r="C4553" t="s">
        <v>67</v>
      </c>
      <c r="D4553" t="s">
        <v>3531</v>
      </c>
      <c r="E4553" t="s">
        <v>3524</v>
      </c>
    </row>
    <row r="4554" spans="1:5" x14ac:dyDescent="0.25">
      <c r="A4554" t="str">
        <f t="shared" si="1174"/>
        <v>GUID-D44B88DA-44DF-4461-98A2-18B2621A99BC</v>
      </c>
      <c r="B4554" t="str">
        <f t="shared" si="1175"/>
        <v>Troubleshooting Z level roughing</v>
      </c>
      <c r="C4554" t="s">
        <v>67</v>
      </c>
      <c r="D4554" t="s">
        <v>773</v>
      </c>
      <c r="E4554" t="s">
        <v>2383</v>
      </c>
    </row>
    <row r="4555" spans="1:5" x14ac:dyDescent="0.25">
      <c r="A4555" t="str">
        <f t="shared" si="1174"/>
        <v>GUID-D44B88DA-44DF-4461-98A2-18B2621A99BC</v>
      </c>
      <c r="B4555" t="str">
        <f t="shared" si="1175"/>
        <v>Troubleshooting Z level roughing</v>
      </c>
      <c r="C4555" t="s">
        <v>67</v>
      </c>
      <c r="D4555" t="s">
        <v>3532</v>
      </c>
      <c r="E4555" t="s">
        <v>2387</v>
      </c>
    </row>
    <row r="4556" spans="1:5" x14ac:dyDescent="0.25">
      <c r="A4556" t="str">
        <f t="shared" si="1174"/>
        <v>GUID-D44B88DA-44DF-4461-98A2-18B2621A99BC</v>
      </c>
      <c r="B4556" t="str">
        <f t="shared" si="1175"/>
        <v>Troubleshooting Z level roughing</v>
      </c>
      <c r="C4556" t="s">
        <v>67</v>
      </c>
      <c r="D4556" t="s">
        <v>773</v>
      </c>
      <c r="E4556" t="s">
        <v>2336</v>
      </c>
    </row>
    <row r="4557" spans="1:5" x14ac:dyDescent="0.25">
      <c r="A4557" t="str">
        <f t="shared" si="1174"/>
        <v>GUID-D44B88DA-44DF-4461-98A2-18B2621A99BC</v>
      </c>
      <c r="B4557" t="str">
        <f t="shared" si="1175"/>
        <v>Troubleshooting Z level roughing</v>
      </c>
      <c r="C4557" t="s">
        <v>67</v>
      </c>
      <c r="D4557" t="s">
        <v>3533</v>
      </c>
      <c r="E4557" t="s">
        <v>1533</v>
      </c>
    </row>
    <row r="4558" spans="1:5" x14ac:dyDescent="0.25">
      <c r="A4558" t="str">
        <f t="shared" si="1174"/>
        <v>GUID-D44B88DA-44DF-4461-98A2-18B2621A99BC</v>
      </c>
      <c r="B4558" t="str">
        <f t="shared" si="1175"/>
        <v>Troubleshooting Z level roughing</v>
      </c>
      <c r="C4558" t="s">
        <v>67</v>
      </c>
      <c r="D4558" t="s">
        <v>932</v>
      </c>
      <c r="E4558" t="s">
        <v>2336</v>
      </c>
    </row>
    <row r="4559" spans="1:5" x14ac:dyDescent="0.25">
      <c r="A4559" t="str">
        <f t="shared" si="1174"/>
        <v>GUID-D44B88DA-44DF-4461-98A2-18B2621A99BC</v>
      </c>
      <c r="B4559" t="str">
        <f t="shared" si="1175"/>
        <v>Troubleshooting Z level roughing</v>
      </c>
      <c r="C4559" t="s">
        <v>67</v>
      </c>
      <c r="D4559" t="s">
        <v>3520</v>
      </c>
      <c r="E4559" t="s">
        <v>3432</v>
      </c>
    </row>
    <row r="4560" spans="1:5" x14ac:dyDescent="0.25">
      <c r="A4560" s="3" t="s">
        <v>3534</v>
      </c>
      <c r="B4560" t="s">
        <v>3535</v>
      </c>
    </row>
    <row r="4561" spans="1:5" x14ac:dyDescent="0.25">
      <c r="A4561" t="str">
        <f>A4560</f>
        <v>GUID-5C05CBFF-9DB9-4611-BD5C-50EDBA0A01B5</v>
      </c>
      <c r="B4561" t="str">
        <f>B4560</f>
        <v>Z-level roughing with multiple tools</v>
      </c>
      <c r="C4561" t="s">
        <v>67</v>
      </c>
      <c r="D4561" t="s">
        <v>3520</v>
      </c>
      <c r="E4561" t="s">
        <v>3432</v>
      </c>
    </row>
    <row r="4562" spans="1:5" x14ac:dyDescent="0.25">
      <c r="A4562" s="3" t="s">
        <v>3536</v>
      </c>
      <c r="B4562" t="s">
        <v>3537</v>
      </c>
    </row>
    <row r="4563" spans="1:5" x14ac:dyDescent="0.25">
      <c r="A4563" t="str">
        <f t="shared" ref="A4563:A4564" si="1176">A4562</f>
        <v>GUID-3BCE6430-EB98-4A20-AF19-C712A0192E23</v>
      </c>
      <c r="B4563" t="str">
        <f t="shared" ref="B4563:B4564" si="1177">B4562</f>
        <v>Methods of Z-level roughing</v>
      </c>
      <c r="C4563" t="s">
        <v>67</v>
      </c>
      <c r="D4563" t="e">
        <f>- an offset toolpath, which is machined at the specified cutting feed rate almost all of the time. the optimum tool engagement angle is never exceeded, by replacing difficult toolpath segments with trochoids. this works well for solid carbide tools.</f>
        <v>#NAME?</v>
      </c>
      <c r="E4563" t="s">
        <v>3525</v>
      </c>
    </row>
    <row r="4564" spans="1:5" x14ac:dyDescent="0.25">
      <c r="A4564" t="str">
        <f t="shared" si="1176"/>
        <v>GUID-3BCE6430-EB98-4A20-AF19-C712A0192E23</v>
      </c>
      <c r="B4564" t="str">
        <f t="shared" si="1177"/>
        <v>Methods of Z-level roughing</v>
      </c>
      <c r="C4564" t="s">
        <v>67</v>
      </c>
      <c r="D4564" t="s">
        <v>3520</v>
      </c>
      <c r="E4564" t="s">
        <v>3432</v>
      </c>
    </row>
    <row r="4565" spans="1:5" x14ac:dyDescent="0.25">
      <c r="A4565" s="3" t="s">
        <v>3538</v>
      </c>
      <c r="B4565" t="s">
        <v>3539</v>
      </c>
    </row>
    <row r="4566" spans="1:5" x14ac:dyDescent="0.25">
      <c r="A4566" t="str">
        <f t="shared" ref="A4566:A4568" si="1178">A4565</f>
        <v>GUID-6122477C-AF88-4C92-8664-C0542AE7747D</v>
      </c>
      <c r="B4566" t="str">
        <f t="shared" ref="B4566:B4568" si="1179">B4565</f>
        <v>3D Vortex toolpaths</v>
      </c>
      <c r="C4566" t="s">
        <v>67</v>
      </c>
      <c r="D4566" t="s">
        <v>1929</v>
      </c>
      <c r="E4566" t="s">
        <v>2383</v>
      </c>
    </row>
    <row r="4567" spans="1:5" x14ac:dyDescent="0.25">
      <c r="A4567" t="str">
        <f t="shared" si="1178"/>
        <v>GUID-6122477C-AF88-4C92-8664-C0542AE7747D</v>
      </c>
      <c r="B4567" t="str">
        <f t="shared" si="1179"/>
        <v>3D Vortex toolpaths</v>
      </c>
      <c r="C4567" t="s">
        <v>67</v>
      </c>
      <c r="D4567" t="s">
        <v>2203</v>
      </c>
      <c r="E4567" t="s">
        <v>2204</v>
      </c>
    </row>
    <row r="4568" spans="1:5" x14ac:dyDescent="0.25">
      <c r="A4568" t="str">
        <f t="shared" si="1178"/>
        <v>GUID-6122477C-AF88-4C92-8664-C0542AE7747D</v>
      </c>
      <c r="B4568" t="str">
        <f t="shared" si="1179"/>
        <v>3D Vortex toolpaths</v>
      </c>
      <c r="C4568" t="s">
        <v>67</v>
      </c>
      <c r="D4568" t="s">
        <v>3520</v>
      </c>
      <c r="E4568" t="s">
        <v>3432</v>
      </c>
    </row>
    <row r="4569" spans="1:5" x14ac:dyDescent="0.25">
      <c r="A4569" s="3" t="s">
        <v>3540</v>
      </c>
      <c r="B4569" t="s">
        <v>3541</v>
      </c>
    </row>
    <row r="4570" spans="1:5" x14ac:dyDescent="0.25">
      <c r="A4570" t="str">
        <f>A4569</f>
        <v>GUID-82BF802F-287D-4BEE-AB67-547D192F6EED</v>
      </c>
      <c r="B4570" t="str">
        <f>B4569</f>
        <v>Vortex approaches flats from outside stock</v>
      </c>
      <c r="C4570" t="s">
        <v>67</v>
      </c>
      <c r="D4570" t="s">
        <v>3520</v>
      </c>
      <c r="E4570" t="s">
        <v>3432</v>
      </c>
    </row>
    <row r="4571" spans="1:5" x14ac:dyDescent="0.25">
      <c r="A4571" s="3" t="s">
        <v>3542</v>
      </c>
      <c r="B4571" t="s">
        <v>3543</v>
      </c>
    </row>
    <row r="4572" spans="1:5" x14ac:dyDescent="0.25">
      <c r="A4572" t="str">
        <f t="shared" ref="A4572:A4574" si="1180">A4571</f>
        <v>GUID-A538A0C8-DBB8-4798-B399-191D9A2CB4B1</v>
      </c>
      <c r="B4572" t="str">
        <f t="shared" ref="B4572:B4574" si="1181">B4571</f>
        <v>Z-level finish</v>
      </c>
      <c r="C4572" t="s">
        <v>67</v>
      </c>
      <c r="D4572" t="s">
        <v>3520</v>
      </c>
      <c r="E4572" t="s">
        <v>3432</v>
      </c>
    </row>
    <row r="4573" spans="1:5" x14ac:dyDescent="0.25">
      <c r="A4573" t="str">
        <f t="shared" si="1180"/>
        <v>GUID-A538A0C8-DBB8-4798-B399-191D9A2CB4B1</v>
      </c>
      <c r="B4573" t="str">
        <f t="shared" si="1181"/>
        <v>Z-level finish</v>
      </c>
      <c r="C4573" t="s">
        <v>67</v>
      </c>
      <c r="D4573" t="s">
        <v>3445</v>
      </c>
      <c r="E4573" t="s">
        <v>3544</v>
      </c>
    </row>
    <row r="4574" spans="1:5" x14ac:dyDescent="0.25">
      <c r="A4574" t="str">
        <f t="shared" si="1180"/>
        <v>GUID-A538A0C8-DBB8-4798-B399-191D9A2CB4B1</v>
      </c>
      <c r="B4574" t="str">
        <f t="shared" si="1181"/>
        <v>Z-level finish</v>
      </c>
      <c r="C4574" t="s">
        <v>67</v>
      </c>
      <c r="E4574" t="s">
        <v>2425</v>
      </c>
    </row>
    <row r="4575" spans="1:5" x14ac:dyDescent="0.25">
      <c r="A4575" s="3" t="s">
        <v>3545</v>
      </c>
      <c r="B4575" t="s">
        <v>3546</v>
      </c>
    </row>
    <row r="4576" spans="1:5" x14ac:dyDescent="0.25">
      <c r="A4576" t="str">
        <f>A4575</f>
        <v>GUID-0BA7002A-08E3-44AE-8739-72E99B82FE8D</v>
      </c>
      <c r="B4576" t="str">
        <f>B4575</f>
        <v>Troubleshooting Z level finishing</v>
      </c>
      <c r="C4576" t="s">
        <v>67</v>
      </c>
      <c r="D4576" t="s">
        <v>3543</v>
      </c>
      <c r="E4576" t="s">
        <v>2412</v>
      </c>
    </row>
    <row r="4577" spans="1:5" x14ac:dyDescent="0.25">
      <c r="A4577" s="3" t="s">
        <v>3547</v>
      </c>
      <c r="B4577" t="s">
        <v>2413</v>
      </c>
    </row>
    <row r="4578" spans="1:5" x14ac:dyDescent="0.25">
      <c r="A4578" t="str">
        <f t="shared" ref="A4578:A4580" si="1182">A4577</f>
        <v>GUID-E2891B42-6472-4F3F-B7EE-A7B2231DDDB4</v>
      </c>
      <c r="B4578" t="str">
        <f t="shared" ref="B4578:B4580" si="1183">B4577</f>
        <v>Isoline milling</v>
      </c>
      <c r="C4578" t="s">
        <v>67</v>
      </c>
      <c r="D4578" t="s">
        <v>3448</v>
      </c>
      <c r="E4578" t="s">
        <v>1321</v>
      </c>
    </row>
    <row r="4579" spans="1:5" x14ac:dyDescent="0.25">
      <c r="A4579" t="str">
        <f t="shared" si="1182"/>
        <v>GUID-E2891B42-6472-4F3F-B7EE-A7B2231DDDB4</v>
      </c>
      <c r="B4579" t="str">
        <f t="shared" si="1183"/>
        <v>Isoline milling</v>
      </c>
      <c r="C4579" t="s">
        <v>67</v>
      </c>
      <c r="D4579" t="s">
        <v>3445</v>
      </c>
      <c r="E4579" t="s">
        <v>3548</v>
      </c>
    </row>
    <row r="4580" spans="1:5" x14ac:dyDescent="0.25">
      <c r="A4580" t="str">
        <f t="shared" si="1182"/>
        <v>GUID-E2891B42-6472-4F3F-B7EE-A7B2231DDDB4</v>
      </c>
      <c r="B4580" t="str">
        <f t="shared" si="1183"/>
        <v>Isoline milling</v>
      </c>
      <c r="C4580" t="s">
        <v>67</v>
      </c>
      <c r="E4580" t="s">
        <v>2425</v>
      </c>
    </row>
    <row r="4581" spans="1:5" x14ac:dyDescent="0.25">
      <c r="A4581" s="3" t="s">
        <v>3549</v>
      </c>
      <c r="B4581" t="s">
        <v>3550</v>
      </c>
    </row>
    <row r="4582" spans="1:5" x14ac:dyDescent="0.25">
      <c r="A4582" t="str">
        <f t="shared" ref="A4582:A4585" si="1184">A4581</f>
        <v>GUID-4B848798-FA30-4368-83E2-CE756122DD65</v>
      </c>
      <c r="B4582" t="str">
        <f t="shared" ref="B4582:B4585" si="1185">B4581</f>
        <v>Troubleshooting isoline milling</v>
      </c>
      <c r="C4582" t="s">
        <v>67</v>
      </c>
      <c r="D4582" t="s">
        <v>3551</v>
      </c>
      <c r="E4582" t="s">
        <v>2387</v>
      </c>
    </row>
    <row r="4583" spans="1:5" x14ac:dyDescent="0.25">
      <c r="A4583" t="str">
        <f t="shared" si="1184"/>
        <v>GUID-4B848798-FA30-4368-83E2-CE756122DD65</v>
      </c>
      <c r="B4583" t="str">
        <f t="shared" si="1185"/>
        <v>Troubleshooting isoline milling</v>
      </c>
      <c r="C4583" t="s">
        <v>67</v>
      </c>
      <c r="D4583" t="s">
        <v>3552</v>
      </c>
      <c r="E4583" t="s">
        <v>2387</v>
      </c>
    </row>
    <row r="4584" spans="1:5" x14ac:dyDescent="0.25">
      <c r="A4584" t="str">
        <f t="shared" si="1184"/>
        <v>GUID-4B848798-FA30-4368-83E2-CE756122DD65</v>
      </c>
      <c r="B4584" t="str">
        <f t="shared" si="1185"/>
        <v>Troubleshooting isoline milling</v>
      </c>
      <c r="C4584" t="s">
        <v>67</v>
      </c>
      <c r="D4584" t="s">
        <v>3553</v>
      </c>
      <c r="E4584" t="s">
        <v>2387</v>
      </c>
    </row>
    <row r="4585" spans="1:5" x14ac:dyDescent="0.25">
      <c r="A4585" t="str">
        <f t="shared" si="1184"/>
        <v>GUID-4B848798-FA30-4368-83E2-CE756122DD65</v>
      </c>
      <c r="B4585" t="str">
        <f t="shared" si="1185"/>
        <v>Troubleshooting isoline milling</v>
      </c>
      <c r="C4585" t="s">
        <v>67</v>
      </c>
      <c r="D4585" t="s">
        <v>2413</v>
      </c>
      <c r="E4585" t="s">
        <v>1549</v>
      </c>
    </row>
    <row r="4586" spans="1:5" x14ac:dyDescent="0.25">
      <c r="A4586" s="3" t="s">
        <v>3554</v>
      </c>
      <c r="B4586" t="s">
        <v>3450</v>
      </c>
    </row>
    <row r="4587" spans="1:5" x14ac:dyDescent="0.25">
      <c r="A4587" t="str">
        <f t="shared" ref="A4587:A4589" si="1186">A4586</f>
        <v>GUID-219B79ED-F3C2-4672-B5DE-8597A0E63B71</v>
      </c>
      <c r="B4587" t="str">
        <f t="shared" ref="B4587:B4589" si="1187">B4586</f>
        <v>Flowline</v>
      </c>
      <c r="C4587" t="s">
        <v>67</v>
      </c>
      <c r="D4587" t="s">
        <v>3445</v>
      </c>
      <c r="E4587" t="s">
        <v>3555</v>
      </c>
    </row>
    <row r="4588" spans="1:5" x14ac:dyDescent="0.25">
      <c r="A4588" t="str">
        <f t="shared" si="1186"/>
        <v>GUID-219B79ED-F3C2-4672-B5DE-8597A0E63B71</v>
      </c>
      <c r="B4588" t="str">
        <f t="shared" si="1187"/>
        <v>Flowline</v>
      </c>
      <c r="C4588" t="s">
        <v>67</v>
      </c>
      <c r="E4588" t="s">
        <v>3556</v>
      </c>
    </row>
    <row r="4589" spans="1:5" x14ac:dyDescent="0.25">
      <c r="A4589" t="str">
        <f t="shared" si="1186"/>
        <v>GUID-219B79ED-F3C2-4672-B5DE-8597A0E63B71</v>
      </c>
      <c r="B4589" t="str">
        <f t="shared" si="1187"/>
        <v>Flowline</v>
      </c>
      <c r="C4589" t="s">
        <v>67</v>
      </c>
      <c r="E4589" t="s">
        <v>2425</v>
      </c>
    </row>
    <row r="4590" spans="1:5" x14ac:dyDescent="0.25">
      <c r="A4590" s="3" t="s">
        <v>3557</v>
      </c>
      <c r="B4590" t="s">
        <v>3558</v>
      </c>
    </row>
    <row r="4591" spans="1:5" x14ac:dyDescent="0.25">
      <c r="A4591" t="str">
        <f t="shared" ref="A4591:A4592" si="1188">A4590</f>
        <v>GUID-A99893F9-AE88-41FB-A8E8-9C73CB44028C</v>
      </c>
      <c r="B4591" t="str">
        <f t="shared" ref="B4591:B4592" si="1189">B4590</f>
        <v>Machining undercut regions</v>
      </c>
      <c r="C4591" t="s">
        <v>67</v>
      </c>
      <c r="D4591" t="s">
        <v>3559</v>
      </c>
      <c r="E4591" t="s">
        <v>2388</v>
      </c>
    </row>
    <row r="4592" spans="1:5" x14ac:dyDescent="0.25">
      <c r="A4592" t="str">
        <f t="shared" si="1188"/>
        <v>GUID-A99893F9-AE88-41FB-A8E8-9C73CB44028C</v>
      </c>
      <c r="B4592" t="str">
        <f t="shared" si="1189"/>
        <v>Machining undercut regions</v>
      </c>
      <c r="C4592" t="s">
        <v>67</v>
      </c>
      <c r="D4592" t="s">
        <v>3450</v>
      </c>
      <c r="E4592" t="s">
        <v>2421</v>
      </c>
    </row>
    <row r="4593" spans="1:5" x14ac:dyDescent="0.25">
      <c r="A4593" s="3" t="s">
        <v>3560</v>
      </c>
      <c r="B4593" t="s">
        <v>3561</v>
      </c>
    </row>
    <row r="4594" spans="1:5" x14ac:dyDescent="0.25">
      <c r="A4594" t="str">
        <f>A4593</f>
        <v>GUID-A3747693-5DB7-42AC-A3ED-39BA7D2F6F45</v>
      </c>
      <c r="B4594" t="str">
        <f>B4593</f>
        <v>Creating a flowline milling operation</v>
      </c>
      <c r="C4594" t="s">
        <v>67</v>
      </c>
      <c r="D4594" t="s">
        <v>3450</v>
      </c>
      <c r="E4594" t="s">
        <v>2421</v>
      </c>
    </row>
    <row r="4595" spans="1:5" x14ac:dyDescent="0.25">
      <c r="A4595" s="3" t="s">
        <v>3562</v>
      </c>
      <c r="B4595" t="s">
        <v>3563</v>
      </c>
    </row>
    <row r="4596" spans="1:5" x14ac:dyDescent="0.25">
      <c r="A4596" t="str">
        <f>A4595</f>
        <v>GUID-2B8FFF36-209F-462F-BEE9-4C39362DF0F5</v>
      </c>
      <c r="B4596" t="str">
        <f>B4595</f>
        <v>Between Two Curves</v>
      </c>
      <c r="C4596" t="s">
        <v>67</v>
      </c>
      <c r="D4596" t="s">
        <v>3445</v>
      </c>
      <c r="E4596" t="s">
        <v>2425</v>
      </c>
    </row>
    <row r="4597" spans="1:5" x14ac:dyDescent="0.25">
      <c r="A4597" s="3" t="s">
        <v>3564</v>
      </c>
      <c r="B4597" t="s">
        <v>3565</v>
      </c>
    </row>
    <row r="4598" spans="1:5" x14ac:dyDescent="0.25">
      <c r="A4598" t="str">
        <f t="shared" ref="A4598:A4600" si="1190">A4597</f>
        <v>GUID-8508B7B9-D95C-4A7D-B383-C481D2E45E8E</v>
      </c>
      <c r="B4598" t="str">
        <f t="shared" ref="B4598:B4600" si="1191">B4597</f>
        <v>Pencil milling</v>
      </c>
      <c r="C4598" t="s">
        <v>67</v>
      </c>
      <c r="D4598" t="s">
        <v>3445</v>
      </c>
      <c r="E4598" t="s">
        <v>3566</v>
      </c>
    </row>
    <row r="4599" spans="1:5" x14ac:dyDescent="0.25">
      <c r="A4599" t="str">
        <f t="shared" si="1190"/>
        <v>GUID-8508B7B9-D95C-4A7D-B383-C481D2E45E8E</v>
      </c>
      <c r="B4599" t="str">
        <f t="shared" si="1191"/>
        <v>Pencil milling</v>
      </c>
      <c r="C4599" t="s">
        <v>67</v>
      </c>
      <c r="E4599" t="s">
        <v>3567</v>
      </c>
    </row>
    <row r="4600" spans="1:5" x14ac:dyDescent="0.25">
      <c r="A4600" t="str">
        <f t="shared" si="1190"/>
        <v>GUID-8508B7B9-D95C-4A7D-B383-C481D2E45E8E</v>
      </c>
      <c r="B4600" t="str">
        <f t="shared" si="1191"/>
        <v>Pencil milling</v>
      </c>
      <c r="C4600" t="s">
        <v>67</v>
      </c>
      <c r="E4600" t="s">
        <v>2425</v>
      </c>
    </row>
    <row r="4601" spans="1:5" x14ac:dyDescent="0.25">
      <c r="A4601" s="3" t="s">
        <v>3568</v>
      </c>
      <c r="B4601" t="s">
        <v>3569</v>
      </c>
    </row>
    <row r="4602" spans="1:5" x14ac:dyDescent="0.25">
      <c r="A4602" t="str">
        <f t="shared" ref="A4602:A4605" si="1192">A4601</f>
        <v>GUID-FFEA8456-2A5E-4D04-A1A7-E9DAB2AFA453</v>
      </c>
      <c r="B4602" t="str">
        <f t="shared" ref="B4602:B4605" si="1193">B4601</f>
        <v>Creating a Pencil mill operation</v>
      </c>
      <c r="C4602" t="s">
        <v>67</v>
      </c>
      <c r="D4602" t="s">
        <v>3570</v>
      </c>
      <c r="E4602" t="s">
        <v>3417</v>
      </c>
    </row>
    <row r="4603" spans="1:5" x14ac:dyDescent="0.25">
      <c r="A4603" t="str">
        <f t="shared" si="1192"/>
        <v>GUID-FFEA8456-2A5E-4D04-A1A7-E9DAB2AFA453</v>
      </c>
      <c r="B4603" t="str">
        <f t="shared" si="1193"/>
        <v>Creating a Pencil mill operation</v>
      </c>
      <c r="C4603" t="s">
        <v>67</v>
      </c>
      <c r="D4603" t="s">
        <v>3571</v>
      </c>
      <c r="E4603" t="s">
        <v>2388</v>
      </c>
    </row>
    <row r="4604" spans="1:5" x14ac:dyDescent="0.25">
      <c r="A4604" t="str">
        <f t="shared" si="1192"/>
        <v>GUID-FFEA8456-2A5E-4D04-A1A7-E9DAB2AFA453</v>
      </c>
      <c r="B4604" t="str">
        <f t="shared" si="1193"/>
        <v>Creating a Pencil mill operation</v>
      </c>
      <c r="C4604" t="s">
        <v>67</v>
      </c>
      <c r="D4604" t="s">
        <v>3572</v>
      </c>
      <c r="E4604" t="s">
        <v>3567</v>
      </c>
    </row>
    <row r="4605" spans="1:5" x14ac:dyDescent="0.25">
      <c r="A4605" t="str">
        <f t="shared" si="1192"/>
        <v>GUID-FFEA8456-2A5E-4D04-A1A7-E9DAB2AFA453</v>
      </c>
      <c r="B4605" t="str">
        <f t="shared" si="1193"/>
        <v>Creating a Pencil mill operation</v>
      </c>
      <c r="C4605" t="s">
        <v>67</v>
      </c>
      <c r="D4605" t="s">
        <v>3565</v>
      </c>
      <c r="E4605" t="s">
        <v>3452</v>
      </c>
    </row>
    <row r="4606" spans="1:5" x14ac:dyDescent="0.25">
      <c r="A4606" s="3" t="s">
        <v>3573</v>
      </c>
      <c r="B4606" t="s">
        <v>3574</v>
      </c>
    </row>
    <row r="4607" spans="1:5" x14ac:dyDescent="0.25">
      <c r="A4607" t="str">
        <f>A4606</f>
        <v>GUID-66B8C6EF-7F54-4763-8694-9B3664051B33</v>
      </c>
      <c r="B4607" t="str">
        <f>B4606</f>
        <v>Troubleshooting pencil milling</v>
      </c>
      <c r="C4607" t="s">
        <v>67</v>
      </c>
      <c r="D4607" t="s">
        <v>3565</v>
      </c>
      <c r="E4607" t="s">
        <v>3452</v>
      </c>
    </row>
    <row r="4608" spans="1:5" x14ac:dyDescent="0.25">
      <c r="A4608" s="3" t="s">
        <v>3575</v>
      </c>
      <c r="B4608" t="s">
        <v>3576</v>
      </c>
    </row>
    <row r="4609" spans="1:5" x14ac:dyDescent="0.25">
      <c r="A4609" t="str">
        <f t="shared" ref="A4609:A4610" si="1194">A4608</f>
        <v>GUID-AB43A0E2-1BA9-4A26-8C8F-BA1BD843CBB1</v>
      </c>
      <c r="B4609" t="str">
        <f t="shared" ref="B4609:B4610" si="1195">B4608</f>
        <v>Horizontal + vertical</v>
      </c>
      <c r="C4609" t="s">
        <v>67</v>
      </c>
      <c r="D4609" t="s">
        <v>3577</v>
      </c>
      <c r="E4609" t="s">
        <v>2383</v>
      </c>
    </row>
    <row r="4610" spans="1:5" x14ac:dyDescent="0.25">
      <c r="A4610" t="str">
        <f t="shared" si="1194"/>
        <v>GUID-AB43A0E2-1BA9-4A26-8C8F-BA1BD843CBB1</v>
      </c>
      <c r="B4610" t="str">
        <f t="shared" si="1195"/>
        <v>Horizontal + vertical</v>
      </c>
      <c r="C4610" t="s">
        <v>67</v>
      </c>
      <c r="D4610" t="s">
        <v>3445</v>
      </c>
      <c r="E4610" t="s">
        <v>2425</v>
      </c>
    </row>
    <row r="4611" spans="1:5" x14ac:dyDescent="0.25">
      <c r="A4611" s="3" t="s">
        <v>3578</v>
      </c>
      <c r="B4611" t="s">
        <v>3579</v>
      </c>
    </row>
    <row r="4612" spans="1:5" x14ac:dyDescent="0.25">
      <c r="A4612" t="str">
        <f t="shared" ref="A4612:A4614" si="1196">A4611</f>
        <v>GUID-CE3B87B3-76BD-4EAE-8EA4-6645C80B72CE</v>
      </c>
      <c r="B4612" t="str">
        <f t="shared" ref="B4612:B4614" si="1197">B4611</f>
        <v>Plunge rough</v>
      </c>
      <c r="C4612" t="s">
        <v>67</v>
      </c>
      <c r="D4612" t="s">
        <v>3580</v>
      </c>
      <c r="E4612" t="s">
        <v>2410</v>
      </c>
    </row>
    <row r="4613" spans="1:5" x14ac:dyDescent="0.25">
      <c r="A4613" t="str">
        <f t="shared" si="1196"/>
        <v>GUID-CE3B87B3-76BD-4EAE-8EA4-6645C80B72CE</v>
      </c>
      <c r="B4613" t="str">
        <f t="shared" si="1197"/>
        <v>Plunge rough</v>
      </c>
      <c r="C4613" t="s">
        <v>67</v>
      </c>
      <c r="D4613" t="s">
        <v>3445</v>
      </c>
      <c r="E4613" t="s">
        <v>3581</v>
      </c>
    </row>
    <row r="4614" spans="1:5" x14ac:dyDescent="0.25">
      <c r="A4614" t="str">
        <f t="shared" si="1196"/>
        <v>GUID-CE3B87B3-76BD-4EAE-8EA4-6645C80B72CE</v>
      </c>
      <c r="B4614" t="str">
        <f t="shared" si="1197"/>
        <v>Plunge rough</v>
      </c>
      <c r="C4614" t="s">
        <v>67</v>
      </c>
      <c r="E4614" t="s">
        <v>2425</v>
      </c>
    </row>
    <row r="4615" spans="1:5" x14ac:dyDescent="0.25">
      <c r="A4615" s="3" t="s">
        <v>3582</v>
      </c>
      <c r="B4615" t="s">
        <v>3583</v>
      </c>
    </row>
    <row r="4616" spans="1:5" x14ac:dyDescent="0.25">
      <c r="A4616" t="str">
        <f>A4615</f>
        <v>GUID-9E20BC9A-ACA9-43F1-9800-0924551893BB</v>
      </c>
      <c r="B4616" t="str">
        <f>B4615</f>
        <v>Restrictions of plunge roughing</v>
      </c>
      <c r="C4616" t="s">
        <v>67</v>
      </c>
      <c r="D4616" t="s">
        <v>3579</v>
      </c>
      <c r="E4616" t="s">
        <v>3434</v>
      </c>
    </row>
    <row r="4617" spans="1:5" x14ac:dyDescent="0.25">
      <c r="A4617" s="3" t="s">
        <v>3584</v>
      </c>
      <c r="B4617" t="s">
        <v>3585</v>
      </c>
    </row>
    <row r="4618" spans="1:5" x14ac:dyDescent="0.25">
      <c r="A4618" t="str">
        <f t="shared" ref="A4618:A4627" si="1198">A4617</f>
        <v>GUID-8646DC10-83C1-4FAD-8429-2062D773C4B2</v>
      </c>
      <c r="B4618" t="str">
        <f t="shared" ref="B4618:B4627" si="1199">B4617</f>
        <v>Four Axis Rotary overview</v>
      </c>
      <c r="C4618" t="s">
        <v>67</v>
      </c>
      <c r="D4618" t="s">
        <v>979</v>
      </c>
      <c r="E4618" t="s">
        <v>803</v>
      </c>
    </row>
    <row r="4619" spans="1:5" x14ac:dyDescent="0.25">
      <c r="A4619" t="str">
        <f t="shared" si="1198"/>
        <v>GUID-8646DC10-83C1-4FAD-8429-2062D773C4B2</v>
      </c>
      <c r="B4619" t="str">
        <f t="shared" si="1199"/>
        <v>Four Axis Rotary overview</v>
      </c>
      <c r="C4619" t="s">
        <v>67</v>
      </c>
      <c r="D4619" t="s">
        <v>3586</v>
      </c>
      <c r="E4619" t="s">
        <v>2457</v>
      </c>
    </row>
    <row r="4620" spans="1:5" x14ac:dyDescent="0.25">
      <c r="A4620" t="str">
        <f t="shared" si="1198"/>
        <v>GUID-8646DC10-83C1-4FAD-8429-2062D773C4B2</v>
      </c>
      <c r="B4620" t="str">
        <f t="shared" si="1199"/>
        <v>Four Axis Rotary overview</v>
      </c>
      <c r="C4620" t="s">
        <v>67</v>
      </c>
      <c r="D4620" t="s">
        <v>3587</v>
      </c>
      <c r="E4620" t="s">
        <v>3588</v>
      </c>
    </row>
    <row r="4621" spans="1:5" x14ac:dyDescent="0.25">
      <c r="A4621" t="str">
        <f t="shared" si="1198"/>
        <v>GUID-8646DC10-83C1-4FAD-8429-2062D773C4B2</v>
      </c>
      <c r="B4621" t="str">
        <f t="shared" si="1199"/>
        <v>Four Axis Rotary overview</v>
      </c>
      <c r="C4621" t="s">
        <v>67</v>
      </c>
      <c r="D4621" t="s">
        <v>3586</v>
      </c>
      <c r="E4621" t="s">
        <v>2650</v>
      </c>
    </row>
    <row r="4622" spans="1:5" x14ac:dyDescent="0.25">
      <c r="A4622" t="str">
        <f t="shared" si="1198"/>
        <v>GUID-8646DC10-83C1-4FAD-8429-2062D773C4B2</v>
      </c>
      <c r="B4622" t="str">
        <f t="shared" si="1199"/>
        <v>Four Axis Rotary overview</v>
      </c>
      <c r="C4622" t="s">
        <v>67</v>
      </c>
      <c r="D4622" t="e">
        <f>- Enter the angular positions where you want machining to start and end. It applies only</f>
        <v>#NAME?</v>
      </c>
      <c r="E4622" t="s">
        <v>2719</v>
      </c>
    </row>
    <row r="4623" spans="1:5" x14ac:dyDescent="0.25">
      <c r="A4623" t="str">
        <f t="shared" si="1198"/>
        <v>GUID-8646DC10-83C1-4FAD-8429-2062D773C4B2</v>
      </c>
      <c r="B4623" t="str">
        <f t="shared" si="1199"/>
        <v>Four Axis Rotary overview</v>
      </c>
      <c r="C4623" t="s">
        <v>67</v>
      </c>
      <c r="D4623" t="s">
        <v>3445</v>
      </c>
      <c r="E4623" t="s">
        <v>3589</v>
      </c>
    </row>
    <row r="4624" spans="1:5" x14ac:dyDescent="0.25">
      <c r="A4624" t="str">
        <f t="shared" si="1198"/>
        <v>GUID-8646DC10-83C1-4FAD-8429-2062D773C4B2</v>
      </c>
      <c r="B4624" t="str">
        <f t="shared" si="1199"/>
        <v>Four Axis Rotary overview</v>
      </c>
      <c r="C4624" t="s">
        <v>67</v>
      </c>
      <c r="E4624" t="s">
        <v>3588</v>
      </c>
    </row>
    <row r="4625" spans="1:5" x14ac:dyDescent="0.25">
      <c r="A4625" t="str">
        <f t="shared" si="1198"/>
        <v>GUID-8646DC10-83C1-4FAD-8429-2062D773C4B2</v>
      </c>
      <c r="B4625" t="str">
        <f t="shared" si="1199"/>
        <v>Four Axis Rotary overview</v>
      </c>
      <c r="C4625" t="s">
        <v>67</v>
      </c>
      <c r="E4625" t="s">
        <v>2719</v>
      </c>
    </row>
    <row r="4626" spans="1:5" x14ac:dyDescent="0.25">
      <c r="A4626" t="str">
        <f t="shared" si="1198"/>
        <v>GUID-8646DC10-83C1-4FAD-8429-2062D773C4B2</v>
      </c>
      <c r="B4626" t="str">
        <f t="shared" si="1199"/>
        <v>Four Axis Rotary overview</v>
      </c>
      <c r="C4626" t="s">
        <v>67</v>
      </c>
      <c r="E4626" t="s">
        <v>3590</v>
      </c>
    </row>
    <row r="4627" spans="1:5" x14ac:dyDescent="0.25">
      <c r="A4627" t="str">
        <f t="shared" si="1198"/>
        <v>GUID-8646DC10-83C1-4FAD-8429-2062D773C4B2</v>
      </c>
      <c r="B4627" t="str">
        <f t="shared" si="1199"/>
        <v>Four Axis Rotary overview</v>
      </c>
      <c r="C4627" t="s">
        <v>67</v>
      </c>
      <c r="E4627" t="s">
        <v>2425</v>
      </c>
    </row>
    <row r="4628" spans="1:5" x14ac:dyDescent="0.25">
      <c r="A4628" s="3" t="s">
        <v>3591</v>
      </c>
      <c r="B4628" t="s">
        <v>3592</v>
      </c>
    </row>
    <row r="4629" spans="1:5" x14ac:dyDescent="0.25">
      <c r="A4629" t="str">
        <f>A4628</f>
        <v>GUID-82FBA204-E834-42BD-A194-E2532CC643CB</v>
      </c>
      <c r="B4629" t="str">
        <f>B4628</f>
        <v>Options for rotary milling</v>
      </c>
      <c r="C4629" t="s">
        <v>67</v>
      </c>
      <c r="D4629" t="s">
        <v>3585</v>
      </c>
      <c r="E4629" t="s">
        <v>3461</v>
      </c>
    </row>
    <row r="4630" spans="1:5" x14ac:dyDescent="0.25">
      <c r="A4630" s="3" t="s">
        <v>3593</v>
      </c>
      <c r="B4630" t="s">
        <v>3594</v>
      </c>
    </row>
    <row r="4631" spans="1:5" x14ac:dyDescent="0.25">
      <c r="A4631" t="str">
        <f>A4630</f>
        <v>GUID-B09BA6F6-9266-492D-A361-D49C16D671C5</v>
      </c>
      <c r="B4631" t="str">
        <f>B4630</f>
        <v>Rotary Y offset</v>
      </c>
      <c r="C4631" t="s">
        <v>67</v>
      </c>
      <c r="D4631" t="s">
        <v>3585</v>
      </c>
      <c r="E4631" t="s">
        <v>3461</v>
      </c>
    </row>
    <row r="4632" spans="1:5" x14ac:dyDescent="0.25">
      <c r="A4632" s="3" t="s">
        <v>3595</v>
      </c>
      <c r="B4632" t="s">
        <v>3596</v>
      </c>
    </row>
    <row r="4633" spans="1:5" x14ac:dyDescent="0.25">
      <c r="A4633" t="str">
        <f>A4632</f>
        <v>GUID-031CE559-E214-47D3-AC39-7903654E3982</v>
      </c>
      <c r="B4633" t="str">
        <f>B4632</f>
        <v>Angle start/end</v>
      </c>
      <c r="C4633" t="s">
        <v>67</v>
      </c>
      <c r="D4633" t="s">
        <v>3585</v>
      </c>
      <c r="E4633" t="s">
        <v>3461</v>
      </c>
    </row>
    <row r="4634" spans="1:5" x14ac:dyDescent="0.25">
      <c r="A4634" s="3" t="s">
        <v>3597</v>
      </c>
      <c r="B4634" t="s">
        <v>3598</v>
      </c>
    </row>
    <row r="4635" spans="1:5" x14ac:dyDescent="0.25">
      <c r="A4635" t="str">
        <f>A4634</f>
        <v>GUID-7CF56EE7-6867-4B55-87DB-406C095E879D</v>
      </c>
      <c r="B4635" t="str">
        <f>B4634</f>
        <v>Index start/end coord</v>
      </c>
      <c r="C4635" t="s">
        <v>67</v>
      </c>
      <c r="D4635" t="s">
        <v>3585</v>
      </c>
      <c r="E4635" t="s">
        <v>3461</v>
      </c>
    </row>
    <row r="4636" spans="1:5" x14ac:dyDescent="0.25">
      <c r="A4636" s="3" t="s">
        <v>3599</v>
      </c>
      <c r="B4636" t="s">
        <v>3600</v>
      </c>
    </row>
    <row r="4637" spans="1:5" x14ac:dyDescent="0.25">
      <c r="A4637" t="str">
        <f t="shared" ref="A4637:A4639" si="1200">A4636</f>
        <v>GUID-D7C3235D-E044-4767-956D-3F82A14CC415</v>
      </c>
      <c r="B4637" t="str">
        <f t="shared" ref="B4637:B4639" si="1201">B4636</f>
        <v>Corner Remachining</v>
      </c>
      <c r="C4637" t="s">
        <v>67</v>
      </c>
      <c r="D4637" t="s">
        <v>3601</v>
      </c>
      <c r="E4637" t="s">
        <v>2386</v>
      </c>
    </row>
    <row r="4638" spans="1:5" x14ac:dyDescent="0.25">
      <c r="A4638" t="str">
        <f t="shared" si="1200"/>
        <v>GUID-D7C3235D-E044-4767-956D-3F82A14CC415</v>
      </c>
      <c r="B4638" t="str">
        <f t="shared" si="1201"/>
        <v>Corner Remachining</v>
      </c>
      <c r="C4638" t="s">
        <v>67</v>
      </c>
      <c r="D4638" t="e">
        <f>- only corners below the angle specified are found.</f>
        <v>#NAME?</v>
      </c>
      <c r="E4638" t="s">
        <v>2533</v>
      </c>
    </row>
    <row r="4639" spans="1:5" x14ac:dyDescent="0.25">
      <c r="A4639" t="str">
        <f t="shared" si="1200"/>
        <v>GUID-D7C3235D-E044-4767-956D-3F82A14CC415</v>
      </c>
      <c r="B4639" t="str">
        <f t="shared" si="1201"/>
        <v>Corner Remachining</v>
      </c>
      <c r="C4639" t="s">
        <v>67</v>
      </c>
      <c r="D4639" t="s">
        <v>3445</v>
      </c>
      <c r="E4639" t="s">
        <v>2425</v>
      </c>
    </row>
    <row r="4640" spans="1:5" x14ac:dyDescent="0.25">
      <c r="A4640" s="3" t="s">
        <v>3602</v>
      </c>
      <c r="B4640" t="s">
        <v>3603</v>
      </c>
    </row>
    <row r="4641" spans="1:5" x14ac:dyDescent="0.25">
      <c r="A4641" t="str">
        <f t="shared" ref="A4641:A4648" si="1202">A4640</f>
        <v>GUID-7280BAD9-80C9-4CC8-A2E0-9190BB7B1C1E</v>
      </c>
      <c r="B4641" t="str">
        <f t="shared" ref="B4641:B4648" si="1203">B4640</f>
        <v>Remachining overview</v>
      </c>
      <c r="C4641" t="s">
        <v>67</v>
      </c>
      <c r="D4641" t="s">
        <v>3604</v>
      </c>
      <c r="E4641" t="s">
        <v>2555</v>
      </c>
    </row>
    <row r="4642" spans="1:5" x14ac:dyDescent="0.25">
      <c r="A4642" t="str">
        <f t="shared" si="1202"/>
        <v>GUID-7280BAD9-80C9-4CC8-A2E0-9190BB7B1C1E</v>
      </c>
      <c r="B4642" t="str">
        <f t="shared" si="1203"/>
        <v>Remachining overview</v>
      </c>
      <c r="C4642" t="s">
        <v>67</v>
      </c>
      <c r="D4642" t="s">
        <v>2409</v>
      </c>
      <c r="E4642" t="s">
        <v>2410</v>
      </c>
    </row>
    <row r="4643" spans="1:5" x14ac:dyDescent="0.25">
      <c r="A4643" t="str">
        <f t="shared" si="1202"/>
        <v>GUID-7280BAD9-80C9-4CC8-A2E0-9190BB7B1C1E</v>
      </c>
      <c r="B4643" t="str">
        <f t="shared" si="1203"/>
        <v>Remachining overview</v>
      </c>
      <c r="C4643" t="s">
        <v>67</v>
      </c>
      <c r="D4643" t="s">
        <v>3605</v>
      </c>
      <c r="E4643" t="s">
        <v>2412</v>
      </c>
    </row>
    <row r="4644" spans="1:5" x14ac:dyDescent="0.25">
      <c r="A4644" t="str">
        <f t="shared" si="1202"/>
        <v>GUID-7280BAD9-80C9-4CC8-A2E0-9190BB7B1C1E</v>
      </c>
      <c r="B4644" t="str">
        <f t="shared" si="1203"/>
        <v>Remachining overview</v>
      </c>
      <c r="C4644" t="s">
        <v>67</v>
      </c>
      <c r="D4644" t="s">
        <v>2416</v>
      </c>
      <c r="E4644" t="s">
        <v>2417</v>
      </c>
    </row>
    <row r="4645" spans="1:5" x14ac:dyDescent="0.25">
      <c r="A4645" t="str">
        <f t="shared" si="1202"/>
        <v>GUID-7280BAD9-80C9-4CC8-A2E0-9190BB7B1C1E</v>
      </c>
      <c r="B4645" t="str">
        <f t="shared" si="1203"/>
        <v>Remachining overview</v>
      </c>
      <c r="C4645" t="s">
        <v>67</v>
      </c>
      <c r="D4645" t="s">
        <v>3606</v>
      </c>
      <c r="E4645" t="s">
        <v>2461</v>
      </c>
    </row>
    <row r="4646" spans="1:5" x14ac:dyDescent="0.25">
      <c r="A4646" t="str">
        <f t="shared" si="1202"/>
        <v>GUID-7280BAD9-80C9-4CC8-A2E0-9190BB7B1C1E</v>
      </c>
      <c r="B4646" t="str">
        <f t="shared" si="1203"/>
        <v>Remachining overview</v>
      </c>
      <c r="C4646" t="s">
        <v>67</v>
      </c>
      <c r="D4646" t="s">
        <v>3607</v>
      </c>
      <c r="E4646" t="s">
        <v>3456</v>
      </c>
    </row>
    <row r="4647" spans="1:5" x14ac:dyDescent="0.25">
      <c r="A4647" t="str">
        <f t="shared" si="1202"/>
        <v>GUID-7280BAD9-80C9-4CC8-A2E0-9190BB7B1C1E</v>
      </c>
      <c r="B4647" t="str">
        <f t="shared" si="1203"/>
        <v>Remachining overview</v>
      </c>
      <c r="C4647" t="s">
        <v>67</v>
      </c>
      <c r="D4647" t="s">
        <v>3565</v>
      </c>
      <c r="E4647" t="s">
        <v>3452</v>
      </c>
    </row>
    <row r="4648" spans="1:5" x14ac:dyDescent="0.25">
      <c r="A4648" t="str">
        <f t="shared" si="1202"/>
        <v>GUID-7280BAD9-80C9-4CC8-A2E0-9190BB7B1C1E</v>
      </c>
      <c r="B4648" t="str">
        <f t="shared" si="1203"/>
        <v>Remachining overview</v>
      </c>
      <c r="C4648" t="s">
        <v>67</v>
      </c>
      <c r="D4648" t="s">
        <v>3445</v>
      </c>
      <c r="E4648" t="s">
        <v>2425</v>
      </c>
    </row>
    <row r="4649" spans="1:5" x14ac:dyDescent="0.25">
      <c r="A4649" s="3" t="s">
        <v>3608</v>
      </c>
      <c r="B4649" t="s">
        <v>3604</v>
      </c>
    </row>
    <row r="4650" spans="1:5" x14ac:dyDescent="0.25">
      <c r="A4650" t="str">
        <f t="shared" ref="A4650:A4659" si="1204">A4649</f>
        <v>GUID-425318CE-2DC1-4A49-858D-080B57B2C9C8</v>
      </c>
      <c r="B4650" t="str">
        <f t="shared" ref="B4650:B4659" si="1205">B4649</f>
        <v>Planar remachining</v>
      </c>
      <c r="C4650" t="s">
        <v>67</v>
      </c>
      <c r="D4650" t="s">
        <v>2409</v>
      </c>
      <c r="E4650" t="s">
        <v>2410</v>
      </c>
    </row>
    <row r="4651" spans="1:5" x14ac:dyDescent="0.25">
      <c r="A4651" t="str">
        <f t="shared" si="1204"/>
        <v>GUID-425318CE-2DC1-4A49-858D-080B57B2C9C8</v>
      </c>
      <c r="B4651" t="str">
        <f t="shared" si="1205"/>
        <v>Planar remachining</v>
      </c>
      <c r="C4651" t="s">
        <v>67</v>
      </c>
      <c r="D4651" t="s">
        <v>3605</v>
      </c>
      <c r="E4651" t="s">
        <v>2412</v>
      </c>
    </row>
    <row r="4652" spans="1:5" x14ac:dyDescent="0.25">
      <c r="A4652" t="str">
        <f t="shared" si="1204"/>
        <v>GUID-425318CE-2DC1-4A49-858D-080B57B2C9C8</v>
      </c>
      <c r="B4652" t="str">
        <f t="shared" si="1205"/>
        <v>Planar remachining</v>
      </c>
      <c r="C4652" t="s">
        <v>67</v>
      </c>
      <c r="D4652" t="s">
        <v>3609</v>
      </c>
      <c r="E4652" t="s">
        <v>2417</v>
      </c>
    </row>
    <row r="4653" spans="1:5" x14ac:dyDescent="0.25">
      <c r="A4653" t="str">
        <f t="shared" si="1204"/>
        <v>GUID-425318CE-2DC1-4A49-858D-080B57B2C9C8</v>
      </c>
      <c r="B4653" t="str">
        <f t="shared" si="1205"/>
        <v>Planar remachining</v>
      </c>
      <c r="C4653" t="s">
        <v>67</v>
      </c>
      <c r="D4653" t="s">
        <v>2531</v>
      </c>
      <c r="E4653" t="s">
        <v>2553</v>
      </c>
    </row>
    <row r="4654" spans="1:5" x14ac:dyDescent="0.25">
      <c r="A4654" t="str">
        <f t="shared" si="1204"/>
        <v>GUID-425318CE-2DC1-4A49-858D-080B57B2C9C8</v>
      </c>
      <c r="B4654" t="str">
        <f t="shared" si="1205"/>
        <v>Planar remachining</v>
      </c>
      <c r="C4654" t="s">
        <v>67</v>
      </c>
      <c r="D4654" t="s">
        <v>3610</v>
      </c>
      <c r="E4654" t="s">
        <v>3456</v>
      </c>
    </row>
    <row r="4655" spans="1:5" x14ac:dyDescent="0.25">
      <c r="A4655" t="str">
        <f t="shared" si="1204"/>
        <v>GUID-425318CE-2DC1-4A49-858D-080B57B2C9C8</v>
      </c>
      <c r="B4655" t="str">
        <f t="shared" si="1205"/>
        <v>Planar remachining</v>
      </c>
      <c r="C4655" t="s">
        <v>67</v>
      </c>
      <c r="D4655" t="s">
        <v>3445</v>
      </c>
      <c r="E4655" t="s">
        <v>3611</v>
      </c>
    </row>
    <row r="4656" spans="1:5" x14ac:dyDescent="0.25">
      <c r="A4656" t="str">
        <f t="shared" si="1204"/>
        <v>GUID-425318CE-2DC1-4A49-858D-080B57B2C9C8</v>
      </c>
      <c r="B4656" t="str">
        <f t="shared" si="1205"/>
        <v>Planar remachining</v>
      </c>
      <c r="C4656" t="s">
        <v>67</v>
      </c>
      <c r="E4656" t="s">
        <v>3612</v>
      </c>
    </row>
    <row r="4657" spans="1:5" x14ac:dyDescent="0.25">
      <c r="A4657" t="str">
        <f t="shared" si="1204"/>
        <v>GUID-425318CE-2DC1-4A49-858D-080B57B2C9C8</v>
      </c>
      <c r="B4657" t="str">
        <f t="shared" si="1205"/>
        <v>Planar remachining</v>
      </c>
      <c r="C4657" t="s">
        <v>67</v>
      </c>
      <c r="E4657" t="s">
        <v>3613</v>
      </c>
    </row>
    <row r="4658" spans="1:5" x14ac:dyDescent="0.25">
      <c r="A4658" t="str">
        <f t="shared" si="1204"/>
        <v>GUID-425318CE-2DC1-4A49-858D-080B57B2C9C8</v>
      </c>
      <c r="B4658" t="str">
        <f t="shared" si="1205"/>
        <v>Planar remachining</v>
      </c>
      <c r="C4658" t="s">
        <v>67</v>
      </c>
      <c r="E4658" t="s">
        <v>3614</v>
      </c>
    </row>
    <row r="4659" spans="1:5" x14ac:dyDescent="0.25">
      <c r="A4659" t="str">
        <f t="shared" si="1204"/>
        <v>GUID-425318CE-2DC1-4A49-858D-080B57B2C9C8</v>
      </c>
      <c r="B4659" t="str">
        <f t="shared" si="1205"/>
        <v>Planar remachining</v>
      </c>
      <c r="C4659" t="s">
        <v>67</v>
      </c>
      <c r="E4659" t="s">
        <v>2425</v>
      </c>
    </row>
    <row r="4660" spans="1:5" x14ac:dyDescent="0.25">
      <c r="A4660" s="3" t="s">
        <v>3615</v>
      </c>
      <c r="B4660" t="s">
        <v>3616</v>
      </c>
    </row>
    <row r="4661" spans="1:5" x14ac:dyDescent="0.25">
      <c r="A4661" t="str">
        <f t="shared" ref="A4661:A4665" si="1206">A4660</f>
        <v>GUID-35F15860-D7A7-4AD5-8991-101BDA17FDB3</v>
      </c>
      <c r="B4661" t="str">
        <f t="shared" ref="B4661:B4665" si="1207">B4660</f>
        <v>Creating a remachining operation</v>
      </c>
      <c r="C4661" t="s">
        <v>67</v>
      </c>
      <c r="D4661" t="s">
        <v>3543</v>
      </c>
      <c r="E4661" t="s">
        <v>2412</v>
      </c>
    </row>
    <row r="4662" spans="1:5" x14ac:dyDescent="0.25">
      <c r="A4662" t="str">
        <f t="shared" si="1206"/>
        <v>GUID-35F15860-D7A7-4AD5-8991-101BDA17FDB3</v>
      </c>
      <c r="B4662" t="str">
        <f t="shared" si="1207"/>
        <v>Creating a remachining operation</v>
      </c>
      <c r="C4662" t="s">
        <v>67</v>
      </c>
      <c r="D4662" t="s">
        <v>2416</v>
      </c>
      <c r="E4662" t="s">
        <v>2417</v>
      </c>
    </row>
    <row r="4663" spans="1:5" x14ac:dyDescent="0.25">
      <c r="A4663" t="str">
        <f t="shared" si="1206"/>
        <v>GUID-35F15860-D7A7-4AD5-8991-101BDA17FDB3</v>
      </c>
      <c r="B4663" t="str">
        <f t="shared" si="1207"/>
        <v>Creating a remachining operation</v>
      </c>
      <c r="C4663" t="s">
        <v>67</v>
      </c>
      <c r="D4663" t="s">
        <v>3610</v>
      </c>
      <c r="E4663" t="s">
        <v>3456</v>
      </c>
    </row>
    <row r="4664" spans="1:5" x14ac:dyDescent="0.25">
      <c r="A4664" t="str">
        <f t="shared" si="1206"/>
        <v>GUID-35F15860-D7A7-4AD5-8991-101BDA17FDB3</v>
      </c>
      <c r="B4664" t="str">
        <f t="shared" si="1207"/>
        <v>Creating a remachining operation</v>
      </c>
      <c r="C4664" t="s">
        <v>67</v>
      </c>
      <c r="D4664" t="s">
        <v>3617</v>
      </c>
      <c r="E4664" t="s">
        <v>2383</v>
      </c>
    </row>
    <row r="4665" spans="1:5" x14ac:dyDescent="0.25">
      <c r="A4665" t="str">
        <f t="shared" si="1206"/>
        <v>GUID-35F15860-D7A7-4AD5-8991-101BDA17FDB3</v>
      </c>
      <c r="B4665" t="str">
        <f t="shared" si="1207"/>
        <v>Creating a remachining operation</v>
      </c>
      <c r="C4665" t="s">
        <v>67</v>
      </c>
      <c r="D4665" t="s">
        <v>3604</v>
      </c>
      <c r="E4665" t="s">
        <v>2555</v>
      </c>
    </row>
    <row r="4666" spans="1:5" x14ac:dyDescent="0.25">
      <c r="A4666" s="3" t="s">
        <v>3618</v>
      </c>
      <c r="B4666" t="s">
        <v>3619</v>
      </c>
    </row>
    <row r="4667" spans="1:5" x14ac:dyDescent="0.25">
      <c r="A4667" t="str">
        <f t="shared" ref="A4667:A4668" si="1208">A4666</f>
        <v>GUID-AF5A6A63-2DAC-4F01-B746-81D1E9C957AC</v>
      </c>
      <c r="B4667" t="str">
        <f t="shared" ref="B4667:B4668" si="1209">B4666</f>
        <v>Remachining settings</v>
      </c>
      <c r="C4667" t="s">
        <v>67</v>
      </c>
      <c r="E4667" t="s">
        <v>2556</v>
      </c>
    </row>
    <row r="4668" spans="1:5" x14ac:dyDescent="0.25">
      <c r="A4668" t="str">
        <f t="shared" si="1208"/>
        <v>GUID-AF5A6A63-2DAC-4F01-B746-81D1E9C957AC</v>
      </c>
      <c r="B4668" t="str">
        <f t="shared" si="1209"/>
        <v>Remachining settings</v>
      </c>
      <c r="C4668" t="s">
        <v>67</v>
      </c>
      <c r="D4668" t="s">
        <v>3604</v>
      </c>
      <c r="E4668" t="s">
        <v>2555</v>
      </c>
    </row>
    <row r="4669" spans="1:5" x14ac:dyDescent="0.25">
      <c r="A4669" s="3" t="s">
        <v>3620</v>
      </c>
      <c r="B4669" t="s">
        <v>3621</v>
      </c>
    </row>
    <row r="4670" spans="1:5" x14ac:dyDescent="0.25">
      <c r="A4670" t="str">
        <f t="shared" ref="A4670:A4672" si="1210">A4669</f>
        <v>GUID-1F63E89F-DD7D-4636-B183-5308AD75F8F4</v>
      </c>
      <c r="B4670" t="str">
        <f t="shared" ref="B4670:B4672" si="1211">B4669</f>
        <v>Limitations of planar remachining</v>
      </c>
      <c r="C4670" t="s">
        <v>67</v>
      </c>
      <c r="D4670" t="s">
        <v>3622</v>
      </c>
      <c r="E4670" t="s">
        <v>3466</v>
      </c>
    </row>
    <row r="4671" spans="1:5" x14ac:dyDescent="0.25">
      <c r="A4671" t="str">
        <f t="shared" si="1210"/>
        <v>GUID-1F63E89F-DD7D-4636-B183-5308AD75F8F4</v>
      </c>
      <c r="B4671" t="str">
        <f t="shared" si="1211"/>
        <v>Limitations of planar remachining</v>
      </c>
      <c r="C4671" t="s">
        <v>67</v>
      </c>
      <c r="D4671" t="s">
        <v>3623</v>
      </c>
      <c r="E4671" t="s">
        <v>2412</v>
      </c>
    </row>
    <row r="4672" spans="1:5" x14ac:dyDescent="0.25">
      <c r="A4672" t="str">
        <f t="shared" si="1210"/>
        <v>GUID-1F63E89F-DD7D-4636-B183-5308AD75F8F4</v>
      </c>
      <c r="B4672" t="str">
        <f t="shared" si="1211"/>
        <v>Limitations of planar remachining</v>
      </c>
      <c r="C4672" t="s">
        <v>67</v>
      </c>
      <c r="D4672" t="s">
        <v>3604</v>
      </c>
      <c r="E4672" t="s">
        <v>2555</v>
      </c>
    </row>
    <row r="4673" spans="1:5" x14ac:dyDescent="0.25">
      <c r="A4673" s="3" t="s">
        <v>3624</v>
      </c>
      <c r="B4673" t="s">
        <v>3625</v>
      </c>
    </row>
    <row r="4674" spans="1:5" x14ac:dyDescent="0.25">
      <c r="A4674" t="str">
        <f>A4673</f>
        <v>GUID-FB141C81-DCA8-4236-AA6B-4EA188AAAA6B</v>
      </c>
      <c r="B4674" t="str">
        <f>B4673</f>
        <v>Troubleshooting planar remachining</v>
      </c>
      <c r="C4674" t="s">
        <v>67</v>
      </c>
      <c r="D4674" t="s">
        <v>3604</v>
      </c>
      <c r="E4674" t="s">
        <v>2555</v>
      </c>
    </row>
    <row r="4675" spans="1:5" x14ac:dyDescent="0.25">
      <c r="A4675" s="3" t="s">
        <v>3626</v>
      </c>
      <c r="B4675" t="s">
        <v>3627</v>
      </c>
    </row>
    <row r="4676" spans="1:5" x14ac:dyDescent="0.25">
      <c r="A4676" t="str">
        <f t="shared" ref="A4676:A4679" si="1212">A4675</f>
        <v>GUID-20F059D4-6B7D-4F89-A6AA-EC5718D955CC</v>
      </c>
      <c r="B4676" t="str">
        <f t="shared" ref="B4676:B4679" si="1213">B4675</f>
        <v>Swarf milling</v>
      </c>
      <c r="C4676" t="s">
        <v>67</v>
      </c>
      <c r="D4676" t="s">
        <v>3628</v>
      </c>
      <c r="E4676" t="s">
        <v>2651</v>
      </c>
    </row>
    <row r="4677" spans="1:5" x14ac:dyDescent="0.25">
      <c r="A4677" t="str">
        <f t="shared" si="1212"/>
        <v>GUID-20F059D4-6B7D-4F89-A6AA-EC5718D955CC</v>
      </c>
      <c r="B4677" t="str">
        <f t="shared" si="1213"/>
        <v>Swarf milling</v>
      </c>
      <c r="C4677" t="s">
        <v>67</v>
      </c>
      <c r="D4677" t="s">
        <v>3445</v>
      </c>
      <c r="E4677" t="s">
        <v>3629</v>
      </c>
    </row>
    <row r="4678" spans="1:5" x14ac:dyDescent="0.25">
      <c r="A4678" t="str">
        <f t="shared" si="1212"/>
        <v>GUID-20F059D4-6B7D-4F89-A6AA-EC5718D955CC</v>
      </c>
      <c r="B4678" t="str">
        <f t="shared" si="1213"/>
        <v>Swarf milling</v>
      </c>
      <c r="C4678" t="s">
        <v>67</v>
      </c>
      <c r="E4678" t="s">
        <v>3630</v>
      </c>
    </row>
    <row r="4679" spans="1:5" x14ac:dyDescent="0.25">
      <c r="A4679" t="str">
        <f t="shared" si="1212"/>
        <v>GUID-20F059D4-6B7D-4F89-A6AA-EC5718D955CC</v>
      </c>
      <c r="B4679" t="str">
        <f t="shared" si="1213"/>
        <v>Swarf milling</v>
      </c>
      <c r="C4679" t="s">
        <v>67</v>
      </c>
      <c r="E4679" t="s">
        <v>2425</v>
      </c>
    </row>
    <row r="4680" spans="1:5" x14ac:dyDescent="0.25">
      <c r="A4680" s="3" t="s">
        <v>3631</v>
      </c>
      <c r="B4680" t="s">
        <v>3632</v>
      </c>
    </row>
    <row r="4681" spans="1:5" x14ac:dyDescent="0.25">
      <c r="A4681" t="str">
        <f>A4680</f>
        <v>GUID-D8B72BD5-55EF-4389-A3CA-9AE5C9696C11</v>
      </c>
      <c r="B4681" t="str">
        <f>B4680</f>
        <v>Restrictions of swarf milling</v>
      </c>
      <c r="C4681" t="s">
        <v>67</v>
      </c>
      <c r="D4681" t="s">
        <v>3627</v>
      </c>
      <c r="E4681" t="s">
        <v>3463</v>
      </c>
    </row>
    <row r="4682" spans="1:5" x14ac:dyDescent="0.25">
      <c r="A4682" s="3" t="s">
        <v>3633</v>
      </c>
      <c r="B4682" t="s">
        <v>3634</v>
      </c>
    </row>
    <row r="4683" spans="1:5" x14ac:dyDescent="0.25">
      <c r="A4683" t="str">
        <f t="shared" ref="A4683:A4689" si="1214">A4682</f>
        <v>GUID-AE33E477-20CE-4869-A541-A26197CAE784</v>
      </c>
      <c r="B4683" t="str">
        <f t="shared" ref="B4683:B4689" si="1215">B4682</f>
        <v>Troubleshooting Swarf</v>
      </c>
      <c r="C4683" t="s">
        <v>67</v>
      </c>
      <c r="D4683" t="s">
        <v>3635</v>
      </c>
      <c r="E4683" t="s">
        <v>2651</v>
      </c>
    </row>
    <row r="4684" spans="1:5" x14ac:dyDescent="0.25">
      <c r="A4684" t="str">
        <f t="shared" si="1214"/>
        <v>GUID-AE33E477-20CE-4869-A541-A26197CAE784</v>
      </c>
      <c r="B4684" t="str">
        <f t="shared" si="1215"/>
        <v>Troubleshooting Swarf</v>
      </c>
      <c r="C4684" t="s">
        <v>67</v>
      </c>
      <c r="D4684" t="s">
        <v>773</v>
      </c>
      <c r="E4684" t="s">
        <v>2458</v>
      </c>
    </row>
    <row r="4685" spans="1:5" x14ac:dyDescent="0.25">
      <c r="A4685" t="str">
        <f t="shared" si="1214"/>
        <v>GUID-AE33E477-20CE-4869-A541-A26197CAE784</v>
      </c>
      <c r="B4685" t="str">
        <f t="shared" si="1215"/>
        <v>Troubleshooting Swarf</v>
      </c>
      <c r="C4685" t="s">
        <v>67</v>
      </c>
      <c r="D4685" t="s">
        <v>3636</v>
      </c>
      <c r="E4685" t="s">
        <v>1970</v>
      </c>
    </row>
    <row r="4686" spans="1:5" x14ac:dyDescent="0.25">
      <c r="A4686" t="str">
        <f t="shared" si="1214"/>
        <v>GUID-AE33E477-20CE-4869-A541-A26197CAE784</v>
      </c>
      <c r="B4686" t="str">
        <f t="shared" si="1215"/>
        <v>Troubleshooting Swarf</v>
      </c>
      <c r="C4686" t="s">
        <v>67</v>
      </c>
      <c r="D4686" t="s">
        <v>3637</v>
      </c>
      <c r="E4686" t="s">
        <v>2651</v>
      </c>
    </row>
    <row r="4687" spans="1:5" x14ac:dyDescent="0.25">
      <c r="A4687" t="str">
        <f t="shared" si="1214"/>
        <v>GUID-AE33E477-20CE-4869-A541-A26197CAE784</v>
      </c>
      <c r="B4687" t="str">
        <f t="shared" si="1215"/>
        <v>Troubleshooting Swarf</v>
      </c>
      <c r="C4687" t="s">
        <v>67</v>
      </c>
      <c r="D4687" t="s">
        <v>453</v>
      </c>
      <c r="E4687" t="s">
        <v>2651</v>
      </c>
    </row>
    <row r="4688" spans="1:5" x14ac:dyDescent="0.25">
      <c r="A4688" t="str">
        <f t="shared" si="1214"/>
        <v>GUID-AE33E477-20CE-4869-A541-A26197CAE784</v>
      </c>
      <c r="B4688" t="str">
        <f t="shared" si="1215"/>
        <v>Troubleshooting Swarf</v>
      </c>
      <c r="C4688" t="s">
        <v>67</v>
      </c>
      <c r="D4688" t="s">
        <v>3638</v>
      </c>
      <c r="E4688" t="s">
        <v>2651</v>
      </c>
    </row>
    <row r="4689" spans="1:5" x14ac:dyDescent="0.25">
      <c r="A4689" t="str">
        <f t="shared" si="1214"/>
        <v>GUID-AE33E477-20CE-4869-A541-A26197CAE784</v>
      </c>
      <c r="B4689" t="str">
        <f t="shared" si="1215"/>
        <v>Troubleshooting Swarf</v>
      </c>
      <c r="C4689" t="s">
        <v>67</v>
      </c>
      <c r="D4689" t="s">
        <v>3627</v>
      </c>
      <c r="E4689" t="s">
        <v>3463</v>
      </c>
    </row>
    <row r="4690" spans="1:5" x14ac:dyDescent="0.25">
      <c r="A4690" s="3" t="s">
        <v>3639</v>
      </c>
      <c r="B4690" t="s">
        <v>3458</v>
      </c>
    </row>
    <row r="4691" spans="1:5" x14ac:dyDescent="0.25">
      <c r="A4691" t="str">
        <f t="shared" ref="A4691:A4692" si="1216">A4690</f>
        <v>GUID-B829631A-1514-4986-AA7E-3F2E6013C6C6</v>
      </c>
      <c r="B4691" t="str">
        <f t="shared" ref="B4691:B4692" si="1217">B4690</f>
        <v>5-Axis Trim</v>
      </c>
      <c r="C4691" t="s">
        <v>67</v>
      </c>
      <c r="D4691" t="s">
        <v>3640</v>
      </c>
      <c r="E4691" t="s">
        <v>2459</v>
      </c>
    </row>
    <row r="4692" spans="1:5" x14ac:dyDescent="0.25">
      <c r="A4692" t="str">
        <f t="shared" si="1216"/>
        <v>GUID-B829631A-1514-4986-AA7E-3F2E6013C6C6</v>
      </c>
      <c r="B4692" t="str">
        <f t="shared" si="1217"/>
        <v>5-Axis Trim</v>
      </c>
      <c r="C4692" t="s">
        <v>67</v>
      </c>
      <c r="D4692" t="s">
        <v>3445</v>
      </c>
      <c r="E4692" t="s">
        <v>2425</v>
      </c>
    </row>
    <row r="4693" spans="1:5" x14ac:dyDescent="0.25">
      <c r="A4693" s="3" t="s">
        <v>3641</v>
      </c>
      <c r="B4693" t="s">
        <v>3642</v>
      </c>
    </row>
    <row r="4694" spans="1:5" x14ac:dyDescent="0.25">
      <c r="A4694" t="str">
        <f>A4693</f>
        <v>GUID-B63E1F24-A100-470F-A251-E81E158B2E56</v>
      </c>
      <c r="B4694" t="str">
        <f>B4693</f>
        <v>5-axis Hole feature</v>
      </c>
      <c r="C4694" t="s">
        <v>67</v>
      </c>
      <c r="D4694" t="s">
        <v>3161</v>
      </c>
      <c r="E4694" t="s">
        <v>1941</v>
      </c>
    </row>
    <row r="4695" spans="1:5" x14ac:dyDescent="0.25">
      <c r="A4695" s="3" t="s">
        <v>3643</v>
      </c>
      <c r="B4695" t="s">
        <v>3644</v>
      </c>
    </row>
    <row r="4696" spans="1:5" x14ac:dyDescent="0.25">
      <c r="A4696" t="str">
        <f t="shared" ref="A4696:A4707" si="1218">A4695</f>
        <v>GUID-3D7D4177-C16F-45A4-80D6-7B0FD95C4F71</v>
      </c>
      <c r="B4696" t="str">
        <f t="shared" ref="B4696:B4707" si="1219">B4695</f>
        <v>Turning features (TURN)</v>
      </c>
      <c r="C4696" t="s">
        <v>67</v>
      </c>
      <c r="D4696" t="s">
        <v>3161</v>
      </c>
      <c r="E4696" t="s">
        <v>3645</v>
      </c>
    </row>
    <row r="4697" spans="1:5" x14ac:dyDescent="0.25">
      <c r="A4697" t="str">
        <f t="shared" si="1218"/>
        <v>GUID-3D7D4177-C16F-45A4-80D6-7B0FD95C4F71</v>
      </c>
      <c r="B4697" t="str">
        <f t="shared" si="1219"/>
        <v>Turning features (TURN)</v>
      </c>
      <c r="C4697" t="s">
        <v>67</v>
      </c>
      <c r="E4697" t="s">
        <v>3646</v>
      </c>
    </row>
    <row r="4698" spans="1:5" x14ac:dyDescent="0.25">
      <c r="A4698" t="str">
        <f t="shared" si="1218"/>
        <v>GUID-3D7D4177-C16F-45A4-80D6-7B0FD95C4F71</v>
      </c>
      <c r="B4698" t="str">
        <f t="shared" si="1219"/>
        <v>Turning features (TURN)</v>
      </c>
      <c r="C4698" t="s">
        <v>67</v>
      </c>
      <c r="E4698" t="s">
        <v>3647</v>
      </c>
    </row>
    <row r="4699" spans="1:5" x14ac:dyDescent="0.25">
      <c r="A4699" t="str">
        <f t="shared" si="1218"/>
        <v>GUID-3D7D4177-C16F-45A4-80D6-7B0FD95C4F71</v>
      </c>
      <c r="B4699" t="str">
        <f t="shared" si="1219"/>
        <v>Turning features (TURN)</v>
      </c>
      <c r="C4699" t="s">
        <v>67</v>
      </c>
      <c r="E4699" t="s">
        <v>3648</v>
      </c>
    </row>
    <row r="4700" spans="1:5" x14ac:dyDescent="0.25">
      <c r="A4700" t="str">
        <f t="shared" si="1218"/>
        <v>GUID-3D7D4177-C16F-45A4-80D6-7B0FD95C4F71</v>
      </c>
      <c r="B4700" t="str">
        <f t="shared" si="1219"/>
        <v>Turning features (TURN)</v>
      </c>
      <c r="C4700" t="s">
        <v>67</v>
      </c>
      <c r="E4700" t="s">
        <v>3649</v>
      </c>
    </row>
    <row r="4701" spans="1:5" x14ac:dyDescent="0.25">
      <c r="A4701" t="str">
        <f t="shared" si="1218"/>
        <v>GUID-3D7D4177-C16F-45A4-80D6-7B0FD95C4F71</v>
      </c>
      <c r="B4701" t="str">
        <f t="shared" si="1219"/>
        <v>Turning features (TURN)</v>
      </c>
      <c r="C4701" t="s">
        <v>67</v>
      </c>
      <c r="E4701" t="s">
        <v>768</v>
      </c>
    </row>
    <row r="4702" spans="1:5" x14ac:dyDescent="0.25">
      <c r="A4702" t="str">
        <f t="shared" si="1218"/>
        <v>GUID-3D7D4177-C16F-45A4-80D6-7B0FD95C4F71</v>
      </c>
      <c r="B4702" t="str">
        <f t="shared" si="1219"/>
        <v>Turning features (TURN)</v>
      </c>
      <c r="C4702" t="s">
        <v>67</v>
      </c>
      <c r="E4702" t="s">
        <v>3650</v>
      </c>
    </row>
    <row r="4703" spans="1:5" x14ac:dyDescent="0.25">
      <c r="A4703" t="str">
        <f t="shared" si="1218"/>
        <v>GUID-3D7D4177-C16F-45A4-80D6-7B0FD95C4F71</v>
      </c>
      <c r="B4703" t="str">
        <f t="shared" si="1219"/>
        <v>Turning features (TURN)</v>
      </c>
      <c r="C4703" t="s">
        <v>67</v>
      </c>
      <c r="E4703" t="s">
        <v>3651</v>
      </c>
    </row>
    <row r="4704" spans="1:5" x14ac:dyDescent="0.25">
      <c r="A4704" t="str">
        <f t="shared" si="1218"/>
        <v>GUID-3D7D4177-C16F-45A4-80D6-7B0FD95C4F71</v>
      </c>
      <c r="B4704" t="str">
        <f t="shared" si="1219"/>
        <v>Turning features (TURN)</v>
      </c>
      <c r="C4704" t="s">
        <v>67</v>
      </c>
      <c r="E4704" t="s">
        <v>766</v>
      </c>
    </row>
    <row r="4705" spans="1:5" x14ac:dyDescent="0.25">
      <c r="A4705" t="str">
        <f t="shared" si="1218"/>
        <v>GUID-3D7D4177-C16F-45A4-80D6-7B0FD95C4F71</v>
      </c>
      <c r="B4705" t="str">
        <f t="shared" si="1219"/>
        <v>Turning features (TURN)</v>
      </c>
      <c r="C4705" t="s">
        <v>67</v>
      </c>
      <c r="E4705" t="s">
        <v>3652</v>
      </c>
    </row>
    <row r="4706" spans="1:5" x14ac:dyDescent="0.25">
      <c r="A4706" t="str">
        <f t="shared" si="1218"/>
        <v>GUID-3D7D4177-C16F-45A4-80D6-7B0FD95C4F71</v>
      </c>
      <c r="B4706" t="str">
        <f t="shared" si="1219"/>
        <v>Turning features (TURN)</v>
      </c>
      <c r="C4706" t="s">
        <v>67</v>
      </c>
      <c r="E4706" t="s">
        <v>3653</v>
      </c>
    </row>
    <row r="4707" spans="1:5" x14ac:dyDescent="0.25">
      <c r="A4707" t="str">
        <f t="shared" si="1218"/>
        <v>GUID-3D7D4177-C16F-45A4-80D6-7B0FD95C4F71</v>
      </c>
      <c r="B4707" t="str">
        <f t="shared" si="1219"/>
        <v>Turning features (TURN)</v>
      </c>
      <c r="C4707" t="s">
        <v>67</v>
      </c>
      <c r="E4707" t="s">
        <v>1941</v>
      </c>
    </row>
    <row r="4708" spans="1:5" x14ac:dyDescent="0.25">
      <c r="A4708" s="3" t="s">
        <v>3654</v>
      </c>
      <c r="B4708" t="s">
        <v>3655</v>
      </c>
    </row>
    <row r="4709" spans="1:5" x14ac:dyDescent="0.25">
      <c r="A4709" t="str">
        <f t="shared" ref="A4709:A4712" si="1220">A4708</f>
        <v>GUID-B0287C17-9157-4101-880E-ECD0163A5A2A</v>
      </c>
      <c r="B4709" t="str">
        <f t="shared" ref="B4709:B4712" si="1221">B4708</f>
        <v>Hole (TURN)</v>
      </c>
      <c r="C4709" t="s">
        <v>67</v>
      </c>
      <c r="D4709" t="s">
        <v>3656</v>
      </c>
      <c r="E4709" t="s">
        <v>1585</v>
      </c>
    </row>
    <row r="4710" spans="1:5" x14ac:dyDescent="0.25">
      <c r="A4710" t="str">
        <f t="shared" si="1220"/>
        <v>GUID-B0287C17-9157-4101-880E-ECD0163A5A2A</v>
      </c>
      <c r="B4710" t="str">
        <f t="shared" si="1221"/>
        <v>Hole (TURN)</v>
      </c>
      <c r="C4710" t="s">
        <v>67</v>
      </c>
      <c r="D4710" t="s">
        <v>2019</v>
      </c>
      <c r="E4710" t="s">
        <v>1144</v>
      </c>
    </row>
    <row r="4711" spans="1:5" x14ac:dyDescent="0.25">
      <c r="A4711" t="str">
        <f t="shared" si="1220"/>
        <v>GUID-B0287C17-9157-4101-880E-ECD0163A5A2A</v>
      </c>
      <c r="B4711" t="str">
        <f t="shared" si="1221"/>
        <v>Hole (TURN)</v>
      </c>
      <c r="C4711" t="s">
        <v>67</v>
      </c>
      <c r="D4711" t="s">
        <v>3208</v>
      </c>
      <c r="E4711" t="s">
        <v>1939</v>
      </c>
    </row>
    <row r="4712" spans="1:5" x14ac:dyDescent="0.25">
      <c r="A4712" t="str">
        <f t="shared" si="1220"/>
        <v>GUID-B0287C17-9157-4101-880E-ECD0163A5A2A</v>
      </c>
      <c r="B4712" t="str">
        <f t="shared" si="1221"/>
        <v>Hole (TURN)</v>
      </c>
      <c r="C4712" t="s">
        <v>67</v>
      </c>
      <c r="D4712" t="s">
        <v>3644</v>
      </c>
      <c r="E4712" t="s">
        <v>3166</v>
      </c>
    </row>
    <row r="4713" spans="1:5" x14ac:dyDescent="0.25">
      <c r="A4713" s="3" t="s">
        <v>3657</v>
      </c>
      <c r="B4713" t="s">
        <v>3658</v>
      </c>
    </row>
    <row r="4714" spans="1:5" x14ac:dyDescent="0.25">
      <c r="A4714" t="str">
        <f t="shared" ref="A4714:A4723" si="1222">A4713</f>
        <v>GUID-F63E1739-AB4E-4200-8031-3C84C5069CD6</v>
      </c>
      <c r="B4714" t="str">
        <f t="shared" ref="B4714:B4723" si="1223">B4713</f>
        <v>Groove (TURN)</v>
      </c>
      <c r="C4714" t="s">
        <v>468</v>
      </c>
      <c r="D4714" t="s">
        <v>3659</v>
      </c>
      <c r="E4714" t="s">
        <v>3660</v>
      </c>
    </row>
    <row r="4715" spans="1:5" x14ac:dyDescent="0.25">
      <c r="A4715" t="str">
        <f t="shared" si="1222"/>
        <v>GUID-F63E1739-AB4E-4200-8031-3C84C5069CD6</v>
      </c>
      <c r="B4715" t="str">
        <f t="shared" si="1223"/>
        <v>Groove (TURN)</v>
      </c>
      <c r="C4715" t="s">
        <v>468</v>
      </c>
      <c r="D4715" t="s">
        <v>3661</v>
      </c>
      <c r="E4715" t="s">
        <v>3662</v>
      </c>
    </row>
    <row r="4716" spans="1:5" x14ac:dyDescent="0.25">
      <c r="A4716" t="str">
        <f t="shared" si="1222"/>
        <v>GUID-F63E1739-AB4E-4200-8031-3C84C5069CD6</v>
      </c>
      <c r="B4716" t="str">
        <f t="shared" si="1223"/>
        <v>Groove (TURN)</v>
      </c>
      <c r="C4716" t="s">
        <v>67</v>
      </c>
      <c r="D4716" t="s">
        <v>3215</v>
      </c>
      <c r="E4716" t="s">
        <v>3663</v>
      </c>
    </row>
    <row r="4717" spans="1:5" x14ac:dyDescent="0.25">
      <c r="A4717" t="str">
        <f t="shared" si="1222"/>
        <v>GUID-F63E1739-AB4E-4200-8031-3C84C5069CD6</v>
      </c>
      <c r="B4717" t="str">
        <f t="shared" si="1223"/>
        <v>Groove (TURN)</v>
      </c>
      <c r="C4717" t="s">
        <v>67</v>
      </c>
      <c r="D4717" t="s">
        <v>3664</v>
      </c>
      <c r="E4717" t="s">
        <v>2916</v>
      </c>
    </row>
    <row r="4718" spans="1:5" x14ac:dyDescent="0.25">
      <c r="A4718" t="str">
        <f t="shared" si="1222"/>
        <v>GUID-F63E1739-AB4E-4200-8031-3C84C5069CD6</v>
      </c>
      <c r="B4718" t="str">
        <f t="shared" si="1223"/>
        <v>Groove (TURN)</v>
      </c>
      <c r="C4718" t="s">
        <v>67</v>
      </c>
      <c r="D4718" t="s">
        <v>3665</v>
      </c>
      <c r="E4718" t="s">
        <v>3666</v>
      </c>
    </row>
    <row r="4719" spans="1:5" x14ac:dyDescent="0.25">
      <c r="A4719" t="str">
        <f t="shared" si="1222"/>
        <v>GUID-F63E1739-AB4E-4200-8031-3C84C5069CD6</v>
      </c>
      <c r="B4719" t="str">
        <f t="shared" si="1223"/>
        <v>Groove (TURN)</v>
      </c>
      <c r="C4719" t="s">
        <v>67</v>
      </c>
      <c r="D4719" t="s">
        <v>3644</v>
      </c>
      <c r="E4719" t="s">
        <v>3663</v>
      </c>
    </row>
    <row r="4720" spans="1:5" x14ac:dyDescent="0.25">
      <c r="A4720" t="str">
        <f t="shared" si="1222"/>
        <v>GUID-F63E1739-AB4E-4200-8031-3C84C5069CD6</v>
      </c>
      <c r="B4720" t="str">
        <f t="shared" si="1223"/>
        <v>Groove (TURN)</v>
      </c>
      <c r="C4720" t="s">
        <v>67</v>
      </c>
      <c r="E4720" t="s">
        <v>3667</v>
      </c>
    </row>
    <row r="4721" spans="1:5" x14ac:dyDescent="0.25">
      <c r="A4721" t="str">
        <f t="shared" si="1222"/>
        <v>GUID-F63E1739-AB4E-4200-8031-3C84C5069CD6</v>
      </c>
      <c r="B4721" t="str">
        <f t="shared" si="1223"/>
        <v>Groove (TURN)</v>
      </c>
      <c r="C4721" t="s">
        <v>67</v>
      </c>
      <c r="E4721" t="s">
        <v>2916</v>
      </c>
    </row>
    <row r="4722" spans="1:5" x14ac:dyDescent="0.25">
      <c r="A4722" t="str">
        <f t="shared" si="1222"/>
        <v>GUID-F63E1739-AB4E-4200-8031-3C84C5069CD6</v>
      </c>
      <c r="B4722" t="str">
        <f t="shared" si="1223"/>
        <v>Groove (TURN)</v>
      </c>
      <c r="C4722" t="s">
        <v>67</v>
      </c>
      <c r="E4722" t="s">
        <v>3666</v>
      </c>
    </row>
    <row r="4723" spans="1:5" x14ac:dyDescent="0.25">
      <c r="A4723" t="str">
        <f t="shared" si="1222"/>
        <v>GUID-F63E1739-AB4E-4200-8031-3C84C5069CD6</v>
      </c>
      <c r="B4723" t="str">
        <f t="shared" si="1223"/>
        <v>Groove (TURN)</v>
      </c>
      <c r="C4723" t="s">
        <v>67</v>
      </c>
      <c r="E4723" t="s">
        <v>3166</v>
      </c>
    </row>
    <row r="4724" spans="1:5" x14ac:dyDescent="0.25">
      <c r="A4724" s="3" t="s">
        <v>3668</v>
      </c>
      <c r="B4724" t="s">
        <v>3669</v>
      </c>
    </row>
    <row r="4725" spans="1:5" x14ac:dyDescent="0.25">
      <c r="A4725" t="str">
        <f t="shared" ref="A4725:A4727" si="1224">A4724</f>
        <v>GUID-AA1951EB-70A9-4CC3-BFD2-01AE280CBA57</v>
      </c>
      <c r="B4725" t="str">
        <f t="shared" ref="B4725:B4727" si="1225">B4724</f>
        <v>Turned groove tool selection</v>
      </c>
      <c r="C4725" t="s">
        <v>67</v>
      </c>
      <c r="D4725" t="s">
        <v>3670</v>
      </c>
      <c r="E4725" t="s">
        <v>3671</v>
      </c>
    </row>
    <row r="4726" spans="1:5" x14ac:dyDescent="0.25">
      <c r="A4726" t="str">
        <f t="shared" si="1224"/>
        <v>GUID-AA1951EB-70A9-4CC3-BFD2-01AE280CBA57</v>
      </c>
      <c r="B4726" t="str">
        <f t="shared" si="1225"/>
        <v>Turned groove tool selection</v>
      </c>
      <c r="C4726" t="s">
        <v>67</v>
      </c>
      <c r="D4726" t="s">
        <v>3670</v>
      </c>
      <c r="E4726" t="s">
        <v>3671</v>
      </c>
    </row>
    <row r="4727" spans="1:5" x14ac:dyDescent="0.25">
      <c r="A4727" t="str">
        <f t="shared" si="1224"/>
        <v>GUID-AA1951EB-70A9-4CC3-BFD2-01AE280CBA57</v>
      </c>
      <c r="B4727" t="str">
        <f t="shared" si="1225"/>
        <v>Turned groove tool selection</v>
      </c>
      <c r="C4727" t="s">
        <v>67</v>
      </c>
      <c r="D4727" t="s">
        <v>3658</v>
      </c>
      <c r="E4727" t="s">
        <v>3646</v>
      </c>
    </row>
    <row r="4728" spans="1:5" x14ac:dyDescent="0.25">
      <c r="A4728" s="3" t="s">
        <v>3672</v>
      </c>
      <c r="B4728" t="s">
        <v>3673</v>
      </c>
    </row>
    <row r="4729" spans="1:5" x14ac:dyDescent="0.25">
      <c r="A4729" t="str">
        <f t="shared" ref="A4729:A4732" si="1226">A4728</f>
        <v>GUID-D70A40BA-232B-46C6-A9AC-9098EDB7E315</v>
      </c>
      <c r="B4729" t="str">
        <f t="shared" ref="B4729:B4732" si="1227">B4728</f>
        <v>Creating a Groove feature (TURN)</v>
      </c>
      <c r="C4729" t="s">
        <v>67</v>
      </c>
      <c r="D4729" t="s">
        <v>3208</v>
      </c>
      <c r="E4729" t="s">
        <v>1939</v>
      </c>
    </row>
    <row r="4730" spans="1:5" x14ac:dyDescent="0.25">
      <c r="A4730" t="str">
        <f t="shared" si="1226"/>
        <v>GUID-D70A40BA-232B-46C6-A9AC-9098EDB7E315</v>
      </c>
      <c r="B4730" t="str">
        <f t="shared" si="1227"/>
        <v>Creating a Groove feature (TURN)</v>
      </c>
      <c r="C4730" t="s">
        <v>67</v>
      </c>
      <c r="D4730" t="s">
        <v>3208</v>
      </c>
      <c r="E4730" t="s">
        <v>1939</v>
      </c>
    </row>
    <row r="4731" spans="1:5" x14ac:dyDescent="0.25">
      <c r="A4731" t="str">
        <f t="shared" si="1226"/>
        <v>GUID-D70A40BA-232B-46C6-A9AC-9098EDB7E315</v>
      </c>
      <c r="B4731" t="str">
        <f t="shared" si="1227"/>
        <v>Creating a Groove feature (TURN)</v>
      </c>
      <c r="C4731" t="s">
        <v>67</v>
      </c>
      <c r="D4731" t="s">
        <v>3658</v>
      </c>
      <c r="E4731" t="s">
        <v>3674</v>
      </c>
    </row>
    <row r="4732" spans="1:5" x14ac:dyDescent="0.25">
      <c r="A4732" t="str">
        <f t="shared" si="1226"/>
        <v>GUID-D70A40BA-232B-46C6-A9AC-9098EDB7E315</v>
      </c>
      <c r="B4732" t="str">
        <f t="shared" si="1227"/>
        <v>Creating a Groove feature (TURN)</v>
      </c>
      <c r="C4732" t="s">
        <v>67</v>
      </c>
      <c r="E4732" t="s">
        <v>3646</v>
      </c>
    </row>
    <row r="4733" spans="1:5" x14ac:dyDescent="0.25">
      <c r="A4733" s="3" t="s">
        <v>3675</v>
      </c>
      <c r="B4733" t="s">
        <v>3676</v>
      </c>
    </row>
    <row r="4734" spans="1:5" x14ac:dyDescent="0.25">
      <c r="A4734" t="str">
        <f t="shared" ref="A4734:A4735" si="1228">A4733</f>
        <v>GUID-970C0FDE-0DF9-40FF-8891-7CAD5820ACE6</v>
      </c>
      <c r="B4734" t="str">
        <f t="shared" ref="B4734:B4735" si="1229">B4733</f>
        <v>Cutting wide Face Groove features (TURN)</v>
      </c>
      <c r="C4734" t="s">
        <v>67</v>
      </c>
      <c r="D4734" t="s">
        <v>3670</v>
      </c>
      <c r="E4734" t="s">
        <v>3671</v>
      </c>
    </row>
    <row r="4735" spans="1:5" x14ac:dyDescent="0.25">
      <c r="A4735" t="str">
        <f t="shared" si="1228"/>
        <v>GUID-970C0FDE-0DF9-40FF-8891-7CAD5820ACE6</v>
      </c>
      <c r="B4735" t="str">
        <f t="shared" si="1229"/>
        <v>Cutting wide Face Groove features (TURN)</v>
      </c>
      <c r="C4735" t="s">
        <v>67</v>
      </c>
      <c r="D4735" t="s">
        <v>3673</v>
      </c>
      <c r="E4735" t="s">
        <v>3667</v>
      </c>
    </row>
    <row r="4736" spans="1:5" x14ac:dyDescent="0.25">
      <c r="A4736" s="3" t="s">
        <v>3677</v>
      </c>
      <c r="B4736" t="s">
        <v>3678</v>
      </c>
    </row>
    <row r="4737" spans="1:5" x14ac:dyDescent="0.25">
      <c r="A4737" t="str">
        <f t="shared" ref="A4737:A4739" si="1230">A4736</f>
        <v>GUID-F2EB27E0-BFC1-4AAE-AFE4-DF3BB710C25C</v>
      </c>
      <c r="B4737" t="str">
        <f t="shared" ref="B4737:B4739" si="1231">B4736</f>
        <v>Groove roughing (TURN)</v>
      </c>
      <c r="C4737" t="s">
        <v>67</v>
      </c>
      <c r="D4737" t="s">
        <v>932</v>
      </c>
      <c r="E4737" t="s">
        <v>2786</v>
      </c>
    </row>
    <row r="4738" spans="1:5" x14ac:dyDescent="0.25">
      <c r="A4738" t="str">
        <f t="shared" si="1230"/>
        <v>GUID-F2EB27E0-BFC1-4AAE-AFE4-DF3BB710C25C</v>
      </c>
      <c r="B4738" t="str">
        <f t="shared" si="1231"/>
        <v>Groove roughing (TURN)</v>
      </c>
      <c r="C4738" t="s">
        <v>67</v>
      </c>
      <c r="D4738" t="s">
        <v>990</v>
      </c>
      <c r="E4738" t="s">
        <v>1940</v>
      </c>
    </row>
    <row r="4739" spans="1:5" x14ac:dyDescent="0.25">
      <c r="A4739" t="str">
        <f t="shared" si="1230"/>
        <v>GUID-F2EB27E0-BFC1-4AAE-AFE4-DF3BB710C25C</v>
      </c>
      <c r="B4739" t="str">
        <f t="shared" si="1231"/>
        <v>Groove roughing (TURN)</v>
      </c>
      <c r="C4739" t="s">
        <v>67</v>
      </c>
      <c r="D4739" t="s">
        <v>3658</v>
      </c>
      <c r="E4739" t="s">
        <v>3646</v>
      </c>
    </row>
    <row r="4740" spans="1:5" x14ac:dyDescent="0.25">
      <c r="A4740" s="3" t="s">
        <v>3679</v>
      </c>
      <c r="B4740" t="s">
        <v>3680</v>
      </c>
    </row>
    <row r="4741" spans="1:5" x14ac:dyDescent="0.25">
      <c r="A4741" t="str">
        <f t="shared" ref="A4741:A4743" si="1232">A4740</f>
        <v>GUID-098A43E3-8AB9-4AB6-AE26-7A65949E3935</v>
      </c>
      <c r="B4741" t="str">
        <f t="shared" ref="B4741:B4743" si="1233">B4740</f>
        <v>Groove finishing (TURN)</v>
      </c>
      <c r="C4741" t="s">
        <v>67</v>
      </c>
      <c r="D4741" t="s">
        <v>3681</v>
      </c>
      <c r="E4741" t="s">
        <v>2786</v>
      </c>
    </row>
    <row r="4742" spans="1:5" x14ac:dyDescent="0.25">
      <c r="A4742" t="str">
        <f t="shared" si="1232"/>
        <v>GUID-098A43E3-8AB9-4AB6-AE26-7A65949E3935</v>
      </c>
      <c r="B4742" t="str">
        <f t="shared" si="1233"/>
        <v>Groove finishing (TURN)</v>
      </c>
      <c r="C4742" t="s">
        <v>67</v>
      </c>
      <c r="D4742" t="s">
        <v>3681</v>
      </c>
      <c r="E4742" t="s">
        <v>2184</v>
      </c>
    </row>
    <row r="4743" spans="1:5" x14ac:dyDescent="0.25">
      <c r="A4743" t="str">
        <f t="shared" si="1232"/>
        <v>GUID-098A43E3-8AB9-4AB6-AE26-7A65949E3935</v>
      </c>
      <c r="B4743" t="str">
        <f t="shared" si="1233"/>
        <v>Groove finishing (TURN)</v>
      </c>
      <c r="C4743" t="s">
        <v>67</v>
      </c>
      <c r="D4743" t="s">
        <v>3658</v>
      </c>
      <c r="E4743" t="s">
        <v>3646</v>
      </c>
    </row>
    <row r="4744" spans="1:5" x14ac:dyDescent="0.25">
      <c r="A4744" s="3" t="s">
        <v>3682</v>
      </c>
      <c r="B4744" t="s">
        <v>3683</v>
      </c>
    </row>
    <row r="4745" spans="1:5" x14ac:dyDescent="0.25">
      <c r="A4745" t="str">
        <f t="shared" ref="A4745:A4750" si="1234">A4744</f>
        <v>GUID-6BD61B27-CDC7-441F-9C38-A0B9DF3DCB7E</v>
      </c>
      <c r="B4745" t="str">
        <f t="shared" ref="B4745:B4750" si="1235">B4744</f>
        <v>Thread feature (TURN)</v>
      </c>
      <c r="C4745" t="s">
        <v>67</v>
      </c>
      <c r="D4745" t="s">
        <v>3684</v>
      </c>
      <c r="E4745" t="s">
        <v>3685</v>
      </c>
    </row>
    <row r="4746" spans="1:5" x14ac:dyDescent="0.25">
      <c r="A4746" t="str">
        <f t="shared" si="1234"/>
        <v>GUID-6BD61B27-CDC7-441F-9C38-A0B9DF3DCB7E</v>
      </c>
      <c r="B4746" t="str">
        <f t="shared" si="1235"/>
        <v>Thread feature (TURN)</v>
      </c>
      <c r="C4746" t="s">
        <v>67</v>
      </c>
      <c r="D4746" t="s">
        <v>3644</v>
      </c>
      <c r="E4746" t="s">
        <v>3686</v>
      </c>
    </row>
    <row r="4747" spans="1:5" x14ac:dyDescent="0.25">
      <c r="A4747" t="str">
        <f t="shared" si="1234"/>
        <v>GUID-6BD61B27-CDC7-441F-9C38-A0B9DF3DCB7E</v>
      </c>
      <c r="B4747" t="str">
        <f t="shared" si="1235"/>
        <v>Thread feature (TURN)</v>
      </c>
      <c r="C4747" t="s">
        <v>67</v>
      </c>
      <c r="E4747" t="s">
        <v>3687</v>
      </c>
    </row>
    <row r="4748" spans="1:5" x14ac:dyDescent="0.25">
      <c r="A4748" t="str">
        <f t="shared" si="1234"/>
        <v>GUID-6BD61B27-CDC7-441F-9C38-A0B9DF3DCB7E</v>
      </c>
      <c r="B4748" t="str">
        <f t="shared" si="1235"/>
        <v>Thread feature (TURN)</v>
      </c>
      <c r="C4748" t="s">
        <v>67</v>
      </c>
      <c r="E4748" t="s">
        <v>3688</v>
      </c>
    </row>
    <row r="4749" spans="1:5" x14ac:dyDescent="0.25">
      <c r="A4749" t="str">
        <f t="shared" si="1234"/>
        <v>GUID-6BD61B27-CDC7-441F-9C38-A0B9DF3DCB7E</v>
      </c>
      <c r="B4749" t="str">
        <f t="shared" si="1235"/>
        <v>Thread feature (TURN)</v>
      </c>
      <c r="C4749" t="s">
        <v>67</v>
      </c>
      <c r="E4749" t="s">
        <v>3689</v>
      </c>
    </row>
    <row r="4750" spans="1:5" x14ac:dyDescent="0.25">
      <c r="A4750" t="str">
        <f t="shared" si="1234"/>
        <v>GUID-6BD61B27-CDC7-441F-9C38-A0B9DF3DCB7E</v>
      </c>
      <c r="B4750" t="str">
        <f t="shared" si="1235"/>
        <v>Thread feature (TURN)</v>
      </c>
      <c r="C4750" t="s">
        <v>67</v>
      </c>
      <c r="E4750" t="s">
        <v>3166</v>
      </c>
    </row>
    <row r="4751" spans="1:5" x14ac:dyDescent="0.25">
      <c r="A4751" s="3" t="s">
        <v>3690</v>
      </c>
      <c r="B4751" t="s">
        <v>3691</v>
      </c>
    </row>
    <row r="4752" spans="1:5" x14ac:dyDescent="0.25">
      <c r="A4752" t="str">
        <f t="shared" ref="A4752:A4755" si="1236">A4751</f>
        <v>GUID-A3EFAEC3-E6B5-48B2-88C5-893DF5820205</v>
      </c>
      <c r="B4752" t="str">
        <f t="shared" ref="B4752:B4755" si="1237">B4751</f>
        <v>How a Thread feature is manufactured</v>
      </c>
      <c r="C4752" t="s">
        <v>67</v>
      </c>
      <c r="D4752" t="s">
        <v>3215</v>
      </c>
      <c r="E4752" t="s">
        <v>3688</v>
      </c>
    </row>
    <row r="4753" spans="1:5" x14ac:dyDescent="0.25">
      <c r="A4753" t="str">
        <f t="shared" si="1236"/>
        <v>GUID-A3EFAEC3-E6B5-48B2-88C5-893DF5820205</v>
      </c>
      <c r="B4753" t="str">
        <f t="shared" si="1237"/>
        <v>How a Thread feature is manufactured</v>
      </c>
      <c r="C4753" t="s">
        <v>67</v>
      </c>
      <c r="D4753" t="s">
        <v>2909</v>
      </c>
      <c r="E4753" t="s">
        <v>2910</v>
      </c>
    </row>
    <row r="4754" spans="1:5" x14ac:dyDescent="0.25">
      <c r="A4754" t="str">
        <f t="shared" si="1236"/>
        <v>GUID-A3EFAEC3-E6B5-48B2-88C5-893DF5820205</v>
      </c>
      <c r="B4754" t="str">
        <f t="shared" si="1237"/>
        <v>How a Thread feature is manufactured</v>
      </c>
      <c r="C4754" t="s">
        <v>67</v>
      </c>
      <c r="D4754" t="s">
        <v>3692</v>
      </c>
      <c r="E4754" t="s">
        <v>3689</v>
      </c>
    </row>
    <row r="4755" spans="1:5" x14ac:dyDescent="0.25">
      <c r="A4755" t="str">
        <f t="shared" si="1236"/>
        <v>GUID-A3EFAEC3-E6B5-48B2-88C5-893DF5820205</v>
      </c>
      <c r="B4755" t="str">
        <f t="shared" si="1237"/>
        <v>How a Thread feature is manufactured</v>
      </c>
      <c r="C4755" t="s">
        <v>67</v>
      </c>
      <c r="D4755" t="s">
        <v>3683</v>
      </c>
      <c r="E4755" t="s">
        <v>3647</v>
      </c>
    </row>
    <row r="4756" spans="1:5" x14ac:dyDescent="0.25">
      <c r="A4756" s="3" t="s">
        <v>3693</v>
      </c>
      <c r="B4756" t="s">
        <v>3694</v>
      </c>
    </row>
    <row r="4757" spans="1:5" x14ac:dyDescent="0.25">
      <c r="A4757" t="str">
        <f t="shared" ref="A4757:A4761" si="1238">A4756</f>
        <v>GUID-D44D432D-55DF-4FE8-AA60-E531407E4000</v>
      </c>
      <c r="B4757" t="str">
        <f t="shared" ref="B4757:B4761" si="1239">B4756</f>
        <v>Creating a Thread feature</v>
      </c>
      <c r="C4757" t="s">
        <v>67</v>
      </c>
      <c r="D4757" t="s">
        <v>3208</v>
      </c>
      <c r="E4757" t="s">
        <v>1939</v>
      </c>
    </row>
    <row r="4758" spans="1:5" x14ac:dyDescent="0.25">
      <c r="A4758" t="str">
        <f t="shared" si="1238"/>
        <v>GUID-D44D432D-55DF-4FE8-AA60-E531407E4000</v>
      </c>
      <c r="B4758" t="str">
        <f t="shared" si="1239"/>
        <v>Creating a Thread feature</v>
      </c>
      <c r="C4758" t="s">
        <v>67</v>
      </c>
      <c r="D4758" t="s">
        <v>3695</v>
      </c>
      <c r="E4758" t="s">
        <v>3685</v>
      </c>
    </row>
    <row r="4759" spans="1:5" x14ac:dyDescent="0.25">
      <c r="A4759" t="str">
        <f t="shared" si="1238"/>
        <v>GUID-D44D432D-55DF-4FE8-AA60-E531407E4000</v>
      </c>
      <c r="B4759" t="str">
        <f t="shared" si="1239"/>
        <v>Creating a Thread feature</v>
      </c>
      <c r="C4759" t="s">
        <v>67</v>
      </c>
      <c r="D4759" t="s">
        <v>3208</v>
      </c>
      <c r="E4759" t="s">
        <v>1939</v>
      </c>
    </row>
    <row r="4760" spans="1:5" x14ac:dyDescent="0.25">
      <c r="A4760" t="str">
        <f t="shared" si="1238"/>
        <v>GUID-D44D432D-55DF-4FE8-AA60-E531407E4000</v>
      </c>
      <c r="B4760" t="str">
        <f t="shared" si="1239"/>
        <v>Creating a Thread feature</v>
      </c>
      <c r="C4760" t="s">
        <v>67</v>
      </c>
      <c r="D4760" t="s">
        <v>3683</v>
      </c>
      <c r="E4760" t="s">
        <v>3685</v>
      </c>
    </row>
    <row r="4761" spans="1:5" x14ac:dyDescent="0.25">
      <c r="A4761" t="str">
        <f t="shared" si="1238"/>
        <v>GUID-D44D432D-55DF-4FE8-AA60-E531407E4000</v>
      </c>
      <c r="B4761" t="str">
        <f t="shared" si="1239"/>
        <v>Creating a Thread feature</v>
      </c>
      <c r="C4761" t="s">
        <v>67</v>
      </c>
      <c r="E4761" t="s">
        <v>3647</v>
      </c>
    </row>
    <row r="4762" spans="1:5" x14ac:dyDescent="0.25">
      <c r="A4762" s="3" t="s">
        <v>3696</v>
      </c>
      <c r="B4762" t="s">
        <v>3697</v>
      </c>
    </row>
    <row r="4763" spans="1:5" x14ac:dyDescent="0.25">
      <c r="A4763" t="str">
        <f>A4762</f>
        <v>GUID-001A4F91-E181-49D4-98FF-52A551FB74F8</v>
      </c>
      <c r="B4763" t="str">
        <f>B4762</f>
        <v>Thread curve types</v>
      </c>
      <c r="C4763" t="s">
        <v>67</v>
      </c>
      <c r="D4763" t="s">
        <v>3694</v>
      </c>
      <c r="E4763" t="s">
        <v>3687</v>
      </c>
    </row>
    <row r="4764" spans="1:5" x14ac:dyDescent="0.25">
      <c r="A4764" s="3" t="s">
        <v>3698</v>
      </c>
      <c r="B4764" t="s">
        <v>3699</v>
      </c>
    </row>
    <row r="4765" spans="1:5" x14ac:dyDescent="0.25">
      <c r="A4765" t="str">
        <f>A4764</f>
        <v>GUID-19183E96-0681-4E8D-B325-AFA984968E3F</v>
      </c>
      <c r="B4765" t="str">
        <f>B4764</f>
        <v>Thread tool selection</v>
      </c>
      <c r="C4765" t="s">
        <v>67</v>
      </c>
      <c r="D4765" t="s">
        <v>3683</v>
      </c>
      <c r="E4765" t="s">
        <v>3647</v>
      </c>
    </row>
    <row r="4766" spans="1:5" x14ac:dyDescent="0.25">
      <c r="A4766" s="3" t="s">
        <v>3700</v>
      </c>
      <c r="B4766" t="s">
        <v>3701</v>
      </c>
    </row>
    <row r="4767" spans="1:5" x14ac:dyDescent="0.25">
      <c r="A4767" t="str">
        <f t="shared" ref="A4767:A4768" si="1240">A4766</f>
        <v>GUID-C8600050-9C05-4D7E-95A7-65ECC2439A21</v>
      </c>
      <c r="B4767" t="str">
        <f t="shared" ref="B4767:B4768" si="1241">B4766</f>
        <v>Thread operation</v>
      </c>
      <c r="C4767" t="s">
        <v>67</v>
      </c>
      <c r="D4767" t="s">
        <v>2475</v>
      </c>
      <c r="E4767" t="s">
        <v>2790</v>
      </c>
    </row>
    <row r="4768" spans="1:5" x14ac:dyDescent="0.25">
      <c r="A4768" t="str">
        <f t="shared" si="1240"/>
        <v>GUID-C8600050-9C05-4D7E-95A7-65ECC2439A21</v>
      </c>
      <c r="B4768" t="str">
        <f t="shared" si="1241"/>
        <v>Thread operation</v>
      </c>
      <c r="C4768" t="s">
        <v>67</v>
      </c>
      <c r="D4768" t="s">
        <v>3683</v>
      </c>
      <c r="E4768" t="s">
        <v>3647</v>
      </c>
    </row>
    <row r="4769" spans="1:5" x14ac:dyDescent="0.25">
      <c r="A4769" s="3" t="s">
        <v>3702</v>
      </c>
      <c r="B4769" t="s">
        <v>3703</v>
      </c>
    </row>
    <row r="4770" spans="1:5" x14ac:dyDescent="0.25">
      <c r="A4770" t="str">
        <f t="shared" ref="A4770:A4772" si="1242">A4769</f>
        <v>GUID-88678ED2-30B7-4DB1-87EB-E769251E73CA</v>
      </c>
      <c r="B4770" t="str">
        <f t="shared" ref="B4770:B4772" si="1243">B4769</f>
        <v>Face (TURN)</v>
      </c>
      <c r="C4770" t="s">
        <v>67</v>
      </c>
      <c r="D4770" t="s">
        <v>3704</v>
      </c>
      <c r="E4770" t="s">
        <v>3705</v>
      </c>
    </row>
    <row r="4771" spans="1:5" x14ac:dyDescent="0.25">
      <c r="A4771" t="str">
        <f t="shared" si="1242"/>
        <v>GUID-88678ED2-30B7-4DB1-87EB-E769251E73CA</v>
      </c>
      <c r="B4771" t="str">
        <f t="shared" si="1243"/>
        <v>Face (TURN)</v>
      </c>
      <c r="C4771" t="s">
        <v>67</v>
      </c>
      <c r="D4771" t="s">
        <v>3644</v>
      </c>
      <c r="E4771" t="s">
        <v>3706</v>
      </c>
    </row>
    <row r="4772" spans="1:5" x14ac:dyDescent="0.25">
      <c r="A4772" t="str">
        <f t="shared" si="1242"/>
        <v>GUID-88678ED2-30B7-4DB1-87EB-E769251E73CA</v>
      </c>
      <c r="B4772" t="str">
        <f t="shared" si="1243"/>
        <v>Face (TURN)</v>
      </c>
      <c r="C4772" t="s">
        <v>67</v>
      </c>
      <c r="E4772" t="s">
        <v>3166</v>
      </c>
    </row>
    <row r="4773" spans="1:5" x14ac:dyDescent="0.25">
      <c r="A4773" s="3" t="s">
        <v>3707</v>
      </c>
      <c r="B4773" t="s">
        <v>3708</v>
      </c>
    </row>
    <row r="4774" spans="1:5" x14ac:dyDescent="0.25">
      <c r="A4774" t="str">
        <f t="shared" ref="A4774:A4775" si="1244">A4773</f>
        <v>GUID-BD8B3649-ADBC-4D2D-8958-33926137F0CB</v>
      </c>
      <c r="B4774" t="str">
        <f t="shared" ref="B4774:B4775" si="1245">B4773</f>
        <v>Creating a turned Face feature</v>
      </c>
      <c r="C4774" t="s">
        <v>67</v>
      </c>
      <c r="D4774" t="s">
        <v>3208</v>
      </c>
      <c r="E4774" t="s">
        <v>1939</v>
      </c>
    </row>
    <row r="4775" spans="1:5" x14ac:dyDescent="0.25">
      <c r="A4775" t="str">
        <f t="shared" si="1244"/>
        <v>GUID-BD8B3649-ADBC-4D2D-8958-33926137F0CB</v>
      </c>
      <c r="B4775" t="str">
        <f t="shared" si="1245"/>
        <v>Creating a turned Face feature</v>
      </c>
      <c r="C4775" t="s">
        <v>67</v>
      </c>
      <c r="D4775" t="s">
        <v>3703</v>
      </c>
      <c r="E4775" t="s">
        <v>3648</v>
      </c>
    </row>
    <row r="4776" spans="1:5" x14ac:dyDescent="0.25">
      <c r="A4776" s="3" t="s">
        <v>3709</v>
      </c>
      <c r="B4776" t="s">
        <v>3710</v>
      </c>
    </row>
    <row r="4777" spans="1:5" x14ac:dyDescent="0.25">
      <c r="A4777" t="str">
        <f t="shared" ref="A4777:A4782" si="1246">A4776</f>
        <v>GUID-61B0A368-38BB-497D-A169-B3DB7822BCF5</v>
      </c>
      <c r="B4777" t="str">
        <f t="shared" ref="B4777:B4782" si="1247">B4776</f>
        <v>Cutoff feature</v>
      </c>
      <c r="C4777" t="s">
        <v>67</v>
      </c>
      <c r="D4777" t="s">
        <v>3215</v>
      </c>
      <c r="E4777" t="s">
        <v>3711</v>
      </c>
    </row>
    <row r="4778" spans="1:5" x14ac:dyDescent="0.25">
      <c r="A4778" t="str">
        <f t="shared" si="1246"/>
        <v>GUID-61B0A368-38BB-497D-A169-B3DB7822BCF5</v>
      </c>
      <c r="B4778" t="str">
        <f t="shared" si="1247"/>
        <v>Cutoff feature</v>
      </c>
      <c r="C4778" t="s">
        <v>67</v>
      </c>
      <c r="D4778" t="s">
        <v>3712</v>
      </c>
      <c r="E4778" t="s">
        <v>3713</v>
      </c>
    </row>
    <row r="4779" spans="1:5" x14ac:dyDescent="0.25">
      <c r="A4779" t="str">
        <f t="shared" si="1246"/>
        <v>GUID-61B0A368-38BB-497D-A169-B3DB7822BCF5</v>
      </c>
      <c r="B4779" t="str">
        <f t="shared" si="1247"/>
        <v>Cutoff feature</v>
      </c>
      <c r="C4779" t="s">
        <v>67</v>
      </c>
      <c r="D4779" t="s">
        <v>3644</v>
      </c>
      <c r="E4779" t="s">
        <v>3714</v>
      </c>
    </row>
    <row r="4780" spans="1:5" x14ac:dyDescent="0.25">
      <c r="A4780" t="str">
        <f t="shared" si="1246"/>
        <v>GUID-61B0A368-38BB-497D-A169-B3DB7822BCF5</v>
      </c>
      <c r="B4780" t="str">
        <f t="shared" si="1247"/>
        <v>Cutoff feature</v>
      </c>
      <c r="C4780" t="s">
        <v>67</v>
      </c>
      <c r="E4780" t="s">
        <v>3711</v>
      </c>
    </row>
    <row r="4781" spans="1:5" x14ac:dyDescent="0.25">
      <c r="A4781" t="str">
        <f t="shared" si="1246"/>
        <v>GUID-61B0A368-38BB-497D-A169-B3DB7822BCF5</v>
      </c>
      <c r="B4781" t="str">
        <f t="shared" si="1247"/>
        <v>Cutoff feature</v>
      </c>
      <c r="C4781" t="s">
        <v>67</v>
      </c>
      <c r="E4781" t="s">
        <v>3713</v>
      </c>
    </row>
    <row r="4782" spans="1:5" x14ac:dyDescent="0.25">
      <c r="A4782" t="str">
        <f t="shared" si="1246"/>
        <v>GUID-61B0A368-38BB-497D-A169-B3DB7822BCF5</v>
      </c>
      <c r="B4782" t="str">
        <f t="shared" si="1247"/>
        <v>Cutoff feature</v>
      </c>
      <c r="C4782" t="s">
        <v>67</v>
      </c>
      <c r="E4782" t="s">
        <v>3166</v>
      </c>
    </row>
    <row r="4783" spans="1:5" x14ac:dyDescent="0.25">
      <c r="A4783" s="3" t="s">
        <v>3715</v>
      </c>
      <c r="B4783" t="s">
        <v>3716</v>
      </c>
    </row>
    <row r="4784" spans="1:5" x14ac:dyDescent="0.25">
      <c r="A4784" t="str">
        <f t="shared" ref="A4784:A4785" si="1248">A4783</f>
        <v>GUID-01689C7E-7C2C-4943-8257-9D2B4D730614</v>
      </c>
      <c r="B4784" t="str">
        <f t="shared" ref="B4784:B4785" si="1249">B4783</f>
        <v>Creating a Cutoff feature</v>
      </c>
      <c r="C4784" t="s">
        <v>67</v>
      </c>
      <c r="D4784" t="s">
        <v>3208</v>
      </c>
      <c r="E4784" t="s">
        <v>1939</v>
      </c>
    </row>
    <row r="4785" spans="1:5" x14ac:dyDescent="0.25">
      <c r="A4785" t="str">
        <f t="shared" si="1248"/>
        <v>GUID-01689C7E-7C2C-4943-8257-9D2B4D730614</v>
      </c>
      <c r="B4785" t="str">
        <f t="shared" si="1249"/>
        <v>Creating a Cutoff feature</v>
      </c>
      <c r="C4785" t="s">
        <v>67</v>
      </c>
      <c r="D4785" t="s">
        <v>3710</v>
      </c>
      <c r="E4785" t="s">
        <v>3649</v>
      </c>
    </row>
    <row r="4786" spans="1:5" x14ac:dyDescent="0.25">
      <c r="A4786" s="3" t="s">
        <v>3717</v>
      </c>
      <c r="B4786" t="s">
        <v>3718</v>
      </c>
    </row>
    <row r="4787" spans="1:5" x14ac:dyDescent="0.25">
      <c r="A4787" t="str">
        <f>A4786</f>
        <v>GUID-891910BF-86DA-4274-80A0-153D7F6E1F43</v>
      </c>
      <c r="B4787" t="str">
        <f>B4786</f>
        <v>Cutoff feature tool selection</v>
      </c>
      <c r="C4787" t="s">
        <v>67</v>
      </c>
      <c r="D4787" t="s">
        <v>3710</v>
      </c>
      <c r="E4787" t="s">
        <v>3649</v>
      </c>
    </row>
    <row r="4788" spans="1:5" x14ac:dyDescent="0.25">
      <c r="A4788" s="3" t="s">
        <v>3719</v>
      </c>
      <c r="B4788" t="s">
        <v>3720</v>
      </c>
    </row>
    <row r="4789" spans="1:5" x14ac:dyDescent="0.25">
      <c r="A4789" t="str">
        <f>A4788</f>
        <v>GUID-ACE2AF63-1CF4-408D-8D67-279EF239C378</v>
      </c>
      <c r="B4789" t="str">
        <f>B4788</f>
        <v>Cutoff feature finishing operation</v>
      </c>
      <c r="C4789" t="s">
        <v>67</v>
      </c>
      <c r="D4789" t="s">
        <v>3710</v>
      </c>
      <c r="E4789" t="s">
        <v>3649</v>
      </c>
    </row>
    <row r="4790" spans="1:5" x14ac:dyDescent="0.25">
      <c r="A4790" s="3" t="s">
        <v>3721</v>
      </c>
      <c r="B4790" t="s">
        <v>3722</v>
      </c>
    </row>
    <row r="4791" spans="1:5" x14ac:dyDescent="0.25">
      <c r="A4791" t="str">
        <f t="shared" ref="A4791:A4793" si="1250">A4790</f>
        <v>GUID-663FF427-F782-4168-91D7-7BA5278A6504</v>
      </c>
      <c r="B4791" t="str">
        <f t="shared" ref="B4791:B4793" si="1251">B4790</f>
        <v>Bar Feed/Bar Pull</v>
      </c>
      <c r="C4791" t="s">
        <v>67</v>
      </c>
      <c r="D4791" t="s">
        <v>3644</v>
      </c>
      <c r="E4791" t="s">
        <v>3723</v>
      </c>
    </row>
    <row r="4792" spans="1:5" x14ac:dyDescent="0.25">
      <c r="A4792" t="str">
        <f t="shared" si="1250"/>
        <v>GUID-663FF427-F782-4168-91D7-7BA5278A6504</v>
      </c>
      <c r="B4792" t="str">
        <f t="shared" si="1251"/>
        <v>Bar Feed/Bar Pull</v>
      </c>
      <c r="C4792" t="s">
        <v>67</v>
      </c>
      <c r="E4792" t="s">
        <v>3724</v>
      </c>
    </row>
    <row r="4793" spans="1:5" x14ac:dyDescent="0.25">
      <c r="A4793" t="str">
        <f t="shared" si="1250"/>
        <v>GUID-663FF427-F782-4168-91D7-7BA5278A6504</v>
      </c>
      <c r="B4793" t="str">
        <f t="shared" si="1251"/>
        <v>Bar Feed/Bar Pull</v>
      </c>
      <c r="C4793" t="s">
        <v>67</v>
      </c>
      <c r="E4793" t="s">
        <v>3166</v>
      </c>
    </row>
    <row r="4794" spans="1:5" x14ac:dyDescent="0.25">
      <c r="A4794" s="3" t="s">
        <v>3725</v>
      </c>
      <c r="B4794" t="s">
        <v>3726</v>
      </c>
    </row>
    <row r="4795" spans="1:5" x14ac:dyDescent="0.25">
      <c r="A4795" t="str">
        <f t="shared" ref="A4795:A4796" si="1252">A4794</f>
        <v>GUID-F14A36F8-6489-447C-92FC-570C3ED78105</v>
      </c>
      <c r="B4795" t="str">
        <f t="shared" ref="B4795:B4796" si="1253">B4794</f>
        <v>Creating a Bar Feed feature</v>
      </c>
      <c r="C4795" t="s">
        <v>67</v>
      </c>
      <c r="D4795" t="s">
        <v>3208</v>
      </c>
      <c r="E4795" t="s">
        <v>1939</v>
      </c>
    </row>
    <row r="4796" spans="1:5" x14ac:dyDescent="0.25">
      <c r="A4796" t="str">
        <f t="shared" si="1252"/>
        <v>GUID-F14A36F8-6489-447C-92FC-570C3ED78105</v>
      </c>
      <c r="B4796" t="str">
        <f t="shared" si="1253"/>
        <v>Creating a Bar Feed feature</v>
      </c>
      <c r="C4796" t="s">
        <v>67</v>
      </c>
      <c r="D4796" t="s">
        <v>3722</v>
      </c>
      <c r="E4796" t="s">
        <v>768</v>
      </c>
    </row>
    <row r="4797" spans="1:5" x14ac:dyDescent="0.25">
      <c r="A4797" s="3" t="s">
        <v>3727</v>
      </c>
      <c r="B4797" t="s">
        <v>3728</v>
      </c>
    </row>
    <row r="4798" spans="1:5" x14ac:dyDescent="0.25">
      <c r="A4798" t="str">
        <f t="shared" ref="A4798:A4799" si="1254">A4797</f>
        <v>GUID-73C72B9E-72B8-4347-8146-ECA13A5B0880</v>
      </c>
      <c r="B4798" t="str">
        <f t="shared" ref="B4798:B4799" si="1255">B4797</f>
        <v>Creating a Bar Pull feature</v>
      </c>
      <c r="C4798" t="s">
        <v>67</v>
      </c>
      <c r="D4798" t="s">
        <v>3208</v>
      </c>
      <c r="E4798" t="s">
        <v>1939</v>
      </c>
    </row>
    <row r="4799" spans="1:5" x14ac:dyDescent="0.25">
      <c r="A4799" t="str">
        <f t="shared" si="1254"/>
        <v>GUID-73C72B9E-72B8-4347-8146-ECA13A5B0880</v>
      </c>
      <c r="B4799" t="str">
        <f t="shared" si="1255"/>
        <v>Creating a Bar Pull feature</v>
      </c>
      <c r="C4799" t="s">
        <v>67</v>
      </c>
      <c r="D4799" t="s">
        <v>3722</v>
      </c>
      <c r="E4799" t="s">
        <v>768</v>
      </c>
    </row>
    <row r="4800" spans="1:5" x14ac:dyDescent="0.25">
      <c r="A4800" s="3" t="s">
        <v>3729</v>
      </c>
      <c r="B4800" t="s">
        <v>3730</v>
      </c>
    </row>
    <row r="4801" spans="1:5" x14ac:dyDescent="0.25">
      <c r="A4801" t="str">
        <f t="shared" ref="A4801:A4803" si="1256">A4800</f>
        <v>GUID-6A839302-D6B5-4138-8AB5-5F765F42A6EF</v>
      </c>
      <c r="B4801" t="str">
        <f t="shared" ref="B4801:B4803" si="1257">B4800</f>
        <v>Turn feature</v>
      </c>
      <c r="C4801" t="s">
        <v>67</v>
      </c>
      <c r="D4801" t="s">
        <v>3644</v>
      </c>
      <c r="E4801" t="s">
        <v>2910</v>
      </c>
    </row>
    <row r="4802" spans="1:5" x14ac:dyDescent="0.25">
      <c r="A4802" t="str">
        <f t="shared" si="1256"/>
        <v>GUID-6A839302-D6B5-4138-8AB5-5F765F42A6EF</v>
      </c>
      <c r="B4802" t="str">
        <f t="shared" si="1257"/>
        <v>Turn feature</v>
      </c>
      <c r="C4802" t="s">
        <v>67</v>
      </c>
      <c r="E4802" t="s">
        <v>3731</v>
      </c>
    </row>
    <row r="4803" spans="1:5" x14ac:dyDescent="0.25">
      <c r="A4803" t="str">
        <f t="shared" si="1256"/>
        <v>GUID-6A839302-D6B5-4138-8AB5-5F765F42A6EF</v>
      </c>
      <c r="B4803" t="str">
        <f t="shared" si="1257"/>
        <v>Turn feature</v>
      </c>
      <c r="C4803" t="s">
        <v>67</v>
      </c>
      <c r="E4803" t="s">
        <v>3166</v>
      </c>
    </row>
    <row r="4804" spans="1:5" x14ac:dyDescent="0.25">
      <c r="A4804" s="3" t="s">
        <v>3732</v>
      </c>
      <c r="B4804" t="s">
        <v>3733</v>
      </c>
    </row>
    <row r="4805" spans="1:5" x14ac:dyDescent="0.25">
      <c r="A4805" t="str">
        <f t="shared" ref="A4805:A4813" si="1258">A4804</f>
        <v>GUID-534B2A99-FAAA-497E-97DC-ED9895C96321</v>
      </c>
      <c r="B4805" t="str">
        <f t="shared" ref="B4805:B4813" si="1259">B4804</f>
        <v>How a Turn feature is manufactured</v>
      </c>
      <c r="C4805" t="s">
        <v>67</v>
      </c>
      <c r="D4805" t="s">
        <v>3215</v>
      </c>
      <c r="E4805" t="s">
        <v>3734</v>
      </c>
    </row>
    <row r="4806" spans="1:5" x14ac:dyDescent="0.25">
      <c r="A4806" t="str">
        <f t="shared" si="1258"/>
        <v>GUID-534B2A99-FAAA-497E-97DC-ED9895C96321</v>
      </c>
      <c r="B4806" t="str">
        <f t="shared" si="1259"/>
        <v>How a Turn feature is manufactured</v>
      </c>
      <c r="C4806" t="s">
        <v>67</v>
      </c>
      <c r="D4806" t="s">
        <v>3216</v>
      </c>
      <c r="E4806" t="s">
        <v>3735</v>
      </c>
    </row>
    <row r="4807" spans="1:5" x14ac:dyDescent="0.25">
      <c r="A4807" t="str">
        <f t="shared" si="1258"/>
        <v>GUID-534B2A99-FAAA-497E-97DC-ED9895C96321</v>
      </c>
      <c r="B4807" t="str">
        <f t="shared" si="1259"/>
        <v>How a Turn feature is manufactured</v>
      </c>
      <c r="C4807" t="s">
        <v>67</v>
      </c>
      <c r="D4807" t="s">
        <v>2069</v>
      </c>
      <c r="E4807" t="s">
        <v>3736</v>
      </c>
    </row>
    <row r="4808" spans="1:5" x14ac:dyDescent="0.25">
      <c r="A4808" t="str">
        <f t="shared" si="1258"/>
        <v>GUID-534B2A99-FAAA-497E-97DC-ED9895C96321</v>
      </c>
      <c r="B4808" t="str">
        <f t="shared" si="1259"/>
        <v>How a Turn feature is manufactured</v>
      </c>
      <c r="C4808" t="s">
        <v>67</v>
      </c>
      <c r="D4808" t="s">
        <v>3665</v>
      </c>
      <c r="E4808" t="s">
        <v>3705</v>
      </c>
    </row>
    <row r="4809" spans="1:5" x14ac:dyDescent="0.25">
      <c r="A4809" t="str">
        <f t="shared" si="1258"/>
        <v>GUID-534B2A99-FAAA-497E-97DC-ED9895C96321</v>
      </c>
      <c r="B4809" t="str">
        <f t="shared" si="1259"/>
        <v>How a Turn feature is manufactured</v>
      </c>
      <c r="C4809" t="s">
        <v>67</v>
      </c>
      <c r="D4809" t="s">
        <v>3730</v>
      </c>
      <c r="E4809" t="s">
        <v>3734</v>
      </c>
    </row>
    <row r="4810" spans="1:5" x14ac:dyDescent="0.25">
      <c r="A4810" t="str">
        <f t="shared" si="1258"/>
        <v>GUID-534B2A99-FAAA-497E-97DC-ED9895C96321</v>
      </c>
      <c r="B4810" t="str">
        <f t="shared" si="1259"/>
        <v>How a Turn feature is manufactured</v>
      </c>
      <c r="C4810" t="s">
        <v>67</v>
      </c>
      <c r="E4810" t="s">
        <v>3735</v>
      </c>
    </row>
    <row r="4811" spans="1:5" x14ac:dyDescent="0.25">
      <c r="A4811" t="str">
        <f t="shared" si="1258"/>
        <v>GUID-534B2A99-FAAA-497E-97DC-ED9895C96321</v>
      </c>
      <c r="B4811" t="str">
        <f t="shared" si="1259"/>
        <v>How a Turn feature is manufactured</v>
      </c>
      <c r="C4811" t="s">
        <v>67</v>
      </c>
      <c r="E4811" t="s">
        <v>3736</v>
      </c>
    </row>
    <row r="4812" spans="1:5" x14ac:dyDescent="0.25">
      <c r="A4812" t="str">
        <f t="shared" si="1258"/>
        <v>GUID-534B2A99-FAAA-497E-97DC-ED9895C96321</v>
      </c>
      <c r="B4812" t="str">
        <f t="shared" si="1259"/>
        <v>How a Turn feature is manufactured</v>
      </c>
      <c r="C4812" t="s">
        <v>67</v>
      </c>
      <c r="E4812" t="s">
        <v>3705</v>
      </c>
    </row>
    <row r="4813" spans="1:5" x14ac:dyDescent="0.25">
      <c r="A4813" t="str">
        <f t="shared" si="1258"/>
        <v>GUID-534B2A99-FAAA-497E-97DC-ED9895C96321</v>
      </c>
      <c r="B4813" t="str">
        <f t="shared" si="1259"/>
        <v>How a Turn feature is manufactured</v>
      </c>
      <c r="C4813" t="s">
        <v>67</v>
      </c>
      <c r="E4813" t="s">
        <v>3650</v>
      </c>
    </row>
    <row r="4814" spans="1:5" x14ac:dyDescent="0.25">
      <c r="A4814" s="3" t="s">
        <v>3737</v>
      </c>
      <c r="B4814" t="s">
        <v>3738</v>
      </c>
    </row>
    <row r="4815" spans="1:5" x14ac:dyDescent="0.25">
      <c r="A4815" t="str">
        <f>A4814</f>
        <v>GUID-F8B703E7-422D-4E26-AF01-AC67259BEC77</v>
      </c>
      <c r="B4815" t="str">
        <f>B4814</f>
        <v>Turn feature tool selection</v>
      </c>
      <c r="C4815" t="s">
        <v>67</v>
      </c>
      <c r="D4815" t="s">
        <v>3733</v>
      </c>
      <c r="E4815" t="s">
        <v>2910</v>
      </c>
    </row>
    <row r="4816" spans="1:5" x14ac:dyDescent="0.25">
      <c r="A4816" s="3" t="s">
        <v>3739</v>
      </c>
      <c r="B4816" t="s">
        <v>3740</v>
      </c>
    </row>
    <row r="4817" spans="1:5" x14ac:dyDescent="0.25">
      <c r="A4817" t="str">
        <f t="shared" ref="A4817:A4819" si="1260">A4816</f>
        <v>GUID-85D810AC-DCCE-48F7-BF71-7C2858435A12</v>
      </c>
      <c r="B4817" t="str">
        <f t="shared" ref="B4817:B4819" si="1261">B4816</f>
        <v>Turn feature feeds and speeds</v>
      </c>
      <c r="C4817" t="s">
        <v>468</v>
      </c>
      <c r="D4817" t="s">
        <v>3741</v>
      </c>
      <c r="E4817" t="s">
        <v>3742</v>
      </c>
    </row>
    <row r="4818" spans="1:5" x14ac:dyDescent="0.25">
      <c r="A4818" t="str">
        <f t="shared" si="1260"/>
        <v>GUID-85D810AC-DCCE-48F7-BF71-7C2858435A12</v>
      </c>
      <c r="B4818" t="str">
        <f t="shared" si="1261"/>
        <v>Turn feature feeds and speeds</v>
      </c>
      <c r="C4818" t="s">
        <v>67</v>
      </c>
      <c r="D4818" t="s">
        <v>3743</v>
      </c>
      <c r="E4818" t="s">
        <v>3744</v>
      </c>
    </row>
    <row r="4819" spans="1:5" x14ac:dyDescent="0.25">
      <c r="A4819" t="str">
        <f t="shared" si="1260"/>
        <v>GUID-85D810AC-DCCE-48F7-BF71-7C2858435A12</v>
      </c>
      <c r="B4819" t="str">
        <f t="shared" si="1261"/>
        <v>Turn feature feeds and speeds</v>
      </c>
      <c r="C4819" t="s">
        <v>67</v>
      </c>
      <c r="D4819" t="s">
        <v>3733</v>
      </c>
      <c r="E4819" t="s">
        <v>2910</v>
      </c>
    </row>
    <row r="4820" spans="1:5" x14ac:dyDescent="0.25">
      <c r="A4820" s="3" t="s">
        <v>3745</v>
      </c>
      <c r="B4820" t="s">
        <v>3746</v>
      </c>
    </row>
    <row r="4821" spans="1:5" x14ac:dyDescent="0.25">
      <c r="A4821" t="str">
        <f t="shared" ref="A4821:A4823" si="1262">A4820</f>
        <v>GUID-3EEBFDDB-7000-404E-B872-3A10ED19A0C6</v>
      </c>
      <c r="B4821" t="str">
        <f t="shared" ref="B4821:B4823" si="1263">B4820</f>
        <v>Turn feature semi-finishing</v>
      </c>
      <c r="C4821" t="s">
        <v>67</v>
      </c>
      <c r="D4821" t="s">
        <v>3747</v>
      </c>
      <c r="E4821" t="s">
        <v>2786</v>
      </c>
    </row>
    <row r="4822" spans="1:5" x14ac:dyDescent="0.25">
      <c r="A4822" t="str">
        <f t="shared" si="1262"/>
        <v>GUID-3EEBFDDB-7000-404E-B872-3A10ED19A0C6</v>
      </c>
      <c r="B4822" t="str">
        <f t="shared" si="1263"/>
        <v>Turn feature semi-finishing</v>
      </c>
      <c r="C4822" t="s">
        <v>67</v>
      </c>
      <c r="D4822" t="s">
        <v>3748</v>
      </c>
      <c r="E4822" t="s">
        <v>2786</v>
      </c>
    </row>
    <row r="4823" spans="1:5" x14ac:dyDescent="0.25">
      <c r="A4823" t="str">
        <f t="shared" si="1262"/>
        <v>GUID-3EEBFDDB-7000-404E-B872-3A10ED19A0C6</v>
      </c>
      <c r="B4823" t="str">
        <f t="shared" si="1263"/>
        <v>Turn feature semi-finishing</v>
      </c>
      <c r="C4823" t="s">
        <v>67</v>
      </c>
      <c r="D4823" t="s">
        <v>3733</v>
      </c>
      <c r="E4823" t="s">
        <v>2910</v>
      </c>
    </row>
    <row r="4824" spans="1:5" x14ac:dyDescent="0.25">
      <c r="A4824" s="3" t="s">
        <v>3749</v>
      </c>
      <c r="B4824" t="s">
        <v>3704</v>
      </c>
    </row>
    <row r="4825" spans="1:5" x14ac:dyDescent="0.25">
      <c r="A4825" t="str">
        <f t="shared" ref="A4825:A4826" si="1264">A4824</f>
        <v>GUID-79D97EA2-14C6-4881-8A57-686FDE1A475B</v>
      </c>
      <c r="B4825" t="str">
        <f t="shared" ref="B4825:B4826" si="1265">B4824</f>
        <v>Turn and Bore feature finishing</v>
      </c>
      <c r="C4825" t="s">
        <v>67</v>
      </c>
      <c r="D4825" t="s">
        <v>2475</v>
      </c>
      <c r="E4825" t="s">
        <v>2869</v>
      </c>
    </row>
    <row r="4826" spans="1:5" x14ac:dyDescent="0.25">
      <c r="A4826" t="str">
        <f t="shared" si="1264"/>
        <v>GUID-79D97EA2-14C6-4881-8A57-686FDE1A475B</v>
      </c>
      <c r="B4826" t="str">
        <f t="shared" si="1265"/>
        <v>Turn and Bore feature finishing</v>
      </c>
      <c r="C4826" t="s">
        <v>67</v>
      </c>
      <c r="D4826" t="s">
        <v>3733</v>
      </c>
      <c r="E4826" t="s">
        <v>2910</v>
      </c>
    </row>
    <row r="4827" spans="1:5" x14ac:dyDescent="0.25">
      <c r="A4827" s="3" t="s">
        <v>3750</v>
      </c>
      <c r="B4827" t="s">
        <v>3751</v>
      </c>
    </row>
    <row r="4828" spans="1:5" x14ac:dyDescent="0.25">
      <c r="A4828" t="str">
        <f t="shared" ref="A4828:A4830" si="1266">A4827</f>
        <v>GUID-D04583F6-B39B-4A8E-9D08-1427B526D11A</v>
      </c>
      <c r="B4828" t="str">
        <f t="shared" ref="B4828:B4830" si="1267">B4827</f>
        <v>Creating a Turn feature</v>
      </c>
      <c r="C4828" t="s">
        <v>67</v>
      </c>
      <c r="D4828" t="s">
        <v>3208</v>
      </c>
      <c r="E4828" t="s">
        <v>1939</v>
      </c>
    </row>
    <row r="4829" spans="1:5" x14ac:dyDescent="0.25">
      <c r="A4829" t="str">
        <f t="shared" si="1266"/>
        <v>GUID-D04583F6-B39B-4A8E-9D08-1427B526D11A</v>
      </c>
      <c r="B4829" t="str">
        <f t="shared" si="1267"/>
        <v>Creating a Turn feature</v>
      </c>
      <c r="C4829" t="s">
        <v>67</v>
      </c>
      <c r="D4829" t="s">
        <v>3752</v>
      </c>
      <c r="E4829" t="s">
        <v>1940</v>
      </c>
    </row>
    <row r="4830" spans="1:5" x14ac:dyDescent="0.25">
      <c r="A4830" t="str">
        <f t="shared" si="1266"/>
        <v>GUID-D04583F6-B39B-4A8E-9D08-1427B526D11A</v>
      </c>
      <c r="B4830" t="str">
        <f t="shared" si="1267"/>
        <v>Creating a Turn feature</v>
      </c>
      <c r="C4830" t="s">
        <v>67</v>
      </c>
      <c r="D4830" t="s">
        <v>3730</v>
      </c>
      <c r="E4830" t="s">
        <v>3650</v>
      </c>
    </row>
    <row r="4831" spans="1:5" x14ac:dyDescent="0.25">
      <c r="A4831" s="3" t="s">
        <v>3753</v>
      </c>
      <c r="B4831" t="s">
        <v>3754</v>
      </c>
    </row>
    <row r="4832" spans="1:5" x14ac:dyDescent="0.25">
      <c r="A4832" t="str">
        <f t="shared" ref="A4832:A4837" si="1268">A4831</f>
        <v>GUID-38FC1237-B759-4008-83EE-38FD55AB760D</v>
      </c>
      <c r="B4832" t="str">
        <f t="shared" ref="B4832:B4837" si="1269">B4831</f>
        <v>Bore feature</v>
      </c>
      <c r="C4832" t="s">
        <v>67</v>
      </c>
      <c r="D4832" t="s">
        <v>3215</v>
      </c>
      <c r="E4832" t="s">
        <v>3755</v>
      </c>
    </row>
    <row r="4833" spans="1:5" x14ac:dyDescent="0.25">
      <c r="A4833" t="str">
        <f t="shared" si="1268"/>
        <v>GUID-38FC1237-B759-4008-83EE-38FD55AB760D</v>
      </c>
      <c r="B4833" t="str">
        <f t="shared" si="1269"/>
        <v>Bore feature</v>
      </c>
      <c r="C4833" t="s">
        <v>67</v>
      </c>
      <c r="D4833" t="s">
        <v>2069</v>
      </c>
      <c r="E4833" t="s">
        <v>3736</v>
      </c>
    </row>
    <row r="4834" spans="1:5" x14ac:dyDescent="0.25">
      <c r="A4834" t="str">
        <f t="shared" si="1268"/>
        <v>GUID-38FC1237-B759-4008-83EE-38FD55AB760D</v>
      </c>
      <c r="B4834" t="str">
        <f t="shared" si="1269"/>
        <v>Bore feature</v>
      </c>
      <c r="C4834" t="s">
        <v>67</v>
      </c>
      <c r="D4834" t="s">
        <v>3665</v>
      </c>
      <c r="E4834" t="s">
        <v>3705</v>
      </c>
    </row>
    <row r="4835" spans="1:5" x14ac:dyDescent="0.25">
      <c r="A4835" t="str">
        <f t="shared" si="1268"/>
        <v>GUID-38FC1237-B759-4008-83EE-38FD55AB760D</v>
      </c>
      <c r="B4835" t="str">
        <f t="shared" si="1269"/>
        <v>Bore feature</v>
      </c>
      <c r="C4835" t="s">
        <v>67</v>
      </c>
      <c r="D4835" t="s">
        <v>3644</v>
      </c>
      <c r="E4835" t="s">
        <v>3756</v>
      </c>
    </row>
    <row r="4836" spans="1:5" x14ac:dyDescent="0.25">
      <c r="A4836" t="str">
        <f t="shared" si="1268"/>
        <v>GUID-38FC1237-B759-4008-83EE-38FD55AB760D</v>
      </c>
      <c r="B4836" t="str">
        <f t="shared" si="1269"/>
        <v>Bore feature</v>
      </c>
      <c r="C4836" t="s">
        <v>67</v>
      </c>
      <c r="E4836" t="s">
        <v>3755</v>
      </c>
    </row>
    <row r="4837" spans="1:5" x14ac:dyDescent="0.25">
      <c r="A4837" t="str">
        <f t="shared" si="1268"/>
        <v>GUID-38FC1237-B759-4008-83EE-38FD55AB760D</v>
      </c>
      <c r="B4837" t="str">
        <f t="shared" si="1269"/>
        <v>Bore feature</v>
      </c>
      <c r="C4837" t="s">
        <v>67</v>
      </c>
      <c r="E4837" t="s">
        <v>3166</v>
      </c>
    </row>
    <row r="4838" spans="1:5" x14ac:dyDescent="0.25">
      <c r="A4838" s="3" t="s">
        <v>3757</v>
      </c>
      <c r="B4838" t="s">
        <v>3758</v>
      </c>
    </row>
    <row r="4839" spans="1:5" x14ac:dyDescent="0.25">
      <c r="A4839" t="str">
        <f t="shared" ref="A4839:A4840" si="1270">A4838</f>
        <v>GUID-6E9A97FF-EDAD-46BC-BB81-E8D131571245</v>
      </c>
      <c r="B4839" t="str">
        <f t="shared" ref="B4839:B4840" si="1271">B4838</f>
        <v>Creating a Bore feature (TURN)</v>
      </c>
      <c r="C4839" t="s">
        <v>67</v>
      </c>
      <c r="D4839" t="s">
        <v>3208</v>
      </c>
      <c r="E4839" t="s">
        <v>1939</v>
      </c>
    </row>
    <row r="4840" spans="1:5" x14ac:dyDescent="0.25">
      <c r="A4840" t="str">
        <f t="shared" si="1270"/>
        <v>GUID-6E9A97FF-EDAD-46BC-BB81-E8D131571245</v>
      </c>
      <c r="B4840" t="str">
        <f t="shared" si="1271"/>
        <v>Creating a Bore feature (TURN)</v>
      </c>
      <c r="C4840" t="s">
        <v>67</v>
      </c>
      <c r="D4840" t="s">
        <v>3754</v>
      </c>
      <c r="E4840" t="s">
        <v>3651</v>
      </c>
    </row>
    <row r="4841" spans="1:5" x14ac:dyDescent="0.25">
      <c r="A4841" s="3" t="s">
        <v>3759</v>
      </c>
      <c r="B4841" t="s">
        <v>3760</v>
      </c>
    </row>
    <row r="4842" spans="1:5" x14ac:dyDescent="0.25">
      <c r="A4842" t="str">
        <f>A4841</f>
        <v>GUID-02E6EE66-5EFE-496B-B35D-1707390915A0</v>
      </c>
      <c r="B4842" t="str">
        <f>B4841</f>
        <v>Bore feature tool selection</v>
      </c>
      <c r="C4842" t="s">
        <v>67</v>
      </c>
      <c r="D4842" t="s">
        <v>3754</v>
      </c>
      <c r="E4842" t="s">
        <v>3651</v>
      </c>
    </row>
    <row r="4843" spans="1:5" x14ac:dyDescent="0.25">
      <c r="A4843" s="3" t="s">
        <v>3761</v>
      </c>
      <c r="B4843" t="s">
        <v>3762</v>
      </c>
    </row>
    <row r="4844" spans="1:5" x14ac:dyDescent="0.25">
      <c r="A4844" t="str">
        <f t="shared" ref="A4844:A4847" si="1272">A4843</f>
        <v>GUID-1F9479AC-A819-433E-93CE-248AE4BA1B3F</v>
      </c>
      <c r="B4844" t="str">
        <f t="shared" ref="B4844:B4847" si="1273">B4843</f>
        <v>Sub-spindle feature</v>
      </c>
      <c r="C4844" t="s">
        <v>67</v>
      </c>
      <c r="D4844" t="s">
        <v>3763</v>
      </c>
      <c r="E4844" t="s">
        <v>3168</v>
      </c>
    </row>
    <row r="4845" spans="1:5" x14ac:dyDescent="0.25">
      <c r="A4845" t="str">
        <f t="shared" si="1272"/>
        <v>GUID-1F9479AC-A819-433E-93CE-248AE4BA1B3F</v>
      </c>
      <c r="B4845" t="str">
        <f t="shared" si="1273"/>
        <v>Sub-spindle feature</v>
      </c>
      <c r="C4845" t="s">
        <v>67</v>
      </c>
      <c r="D4845" t="s">
        <v>3644</v>
      </c>
      <c r="E4845" t="s">
        <v>3764</v>
      </c>
    </row>
    <row r="4846" spans="1:5" x14ac:dyDescent="0.25">
      <c r="A4846" t="str">
        <f t="shared" si="1272"/>
        <v>GUID-1F9479AC-A819-433E-93CE-248AE4BA1B3F</v>
      </c>
      <c r="B4846" t="str">
        <f t="shared" si="1273"/>
        <v>Sub-spindle feature</v>
      </c>
      <c r="C4846" t="s">
        <v>67</v>
      </c>
      <c r="E4846" t="s">
        <v>3765</v>
      </c>
    </row>
    <row r="4847" spans="1:5" x14ac:dyDescent="0.25">
      <c r="A4847" t="str">
        <f t="shared" si="1272"/>
        <v>GUID-1F9479AC-A819-433E-93CE-248AE4BA1B3F</v>
      </c>
      <c r="B4847" t="str">
        <f t="shared" si="1273"/>
        <v>Sub-spindle feature</v>
      </c>
      <c r="C4847" t="s">
        <v>67</v>
      </c>
      <c r="E4847" t="s">
        <v>3166</v>
      </c>
    </row>
    <row r="4848" spans="1:5" x14ac:dyDescent="0.25">
      <c r="A4848" s="3" t="s">
        <v>3766</v>
      </c>
      <c r="B4848" t="s">
        <v>3767</v>
      </c>
    </row>
    <row r="4849" spans="1:5" x14ac:dyDescent="0.25">
      <c r="A4849" t="str">
        <f>A4848</f>
        <v>GUID-ABB9B9B8-5684-4855-87FF-712BC6C0D840</v>
      </c>
      <c r="B4849" t="str">
        <f>B4848</f>
        <v>About sub-spindles</v>
      </c>
      <c r="C4849" t="s">
        <v>67</v>
      </c>
      <c r="D4849" t="s">
        <v>3762</v>
      </c>
      <c r="E4849" t="s">
        <v>766</v>
      </c>
    </row>
    <row r="4850" spans="1:5" x14ac:dyDescent="0.25">
      <c r="A4850" s="3" t="s">
        <v>3768</v>
      </c>
      <c r="B4850" t="s">
        <v>3769</v>
      </c>
    </row>
    <row r="4851" spans="1:5" x14ac:dyDescent="0.25">
      <c r="A4851" t="str">
        <f t="shared" ref="A4851:A4854" si="1274">A4850</f>
        <v>GUID-839AD690-3E8C-4FD0-BC66-29EEA4E08FF0</v>
      </c>
      <c r="B4851" t="str">
        <f t="shared" ref="B4851:B4854" si="1275">B4850</f>
        <v>Creating a Sub-spindle feature</v>
      </c>
      <c r="C4851" t="s">
        <v>67</v>
      </c>
      <c r="D4851" t="s">
        <v>3770</v>
      </c>
      <c r="E4851" t="s">
        <v>3771</v>
      </c>
    </row>
    <row r="4852" spans="1:5" x14ac:dyDescent="0.25">
      <c r="A4852" t="str">
        <f t="shared" si="1274"/>
        <v>GUID-839AD690-3E8C-4FD0-BC66-29EEA4E08FF0</v>
      </c>
      <c r="B4852" t="str">
        <f t="shared" si="1275"/>
        <v>Creating a Sub-spindle feature</v>
      </c>
      <c r="C4852" t="s">
        <v>67</v>
      </c>
      <c r="D4852" t="s">
        <v>3208</v>
      </c>
      <c r="E4852" t="s">
        <v>1939</v>
      </c>
    </row>
    <row r="4853" spans="1:5" x14ac:dyDescent="0.25">
      <c r="A4853" t="str">
        <f t="shared" si="1274"/>
        <v>GUID-839AD690-3E8C-4FD0-BC66-29EEA4E08FF0</v>
      </c>
      <c r="B4853" t="str">
        <f t="shared" si="1275"/>
        <v>Creating a Sub-spindle feature</v>
      </c>
      <c r="C4853" t="s">
        <v>67</v>
      </c>
      <c r="D4853" t="s">
        <v>3762</v>
      </c>
      <c r="E4853" t="s">
        <v>3771</v>
      </c>
    </row>
    <row r="4854" spans="1:5" x14ac:dyDescent="0.25">
      <c r="A4854" t="str">
        <f t="shared" si="1274"/>
        <v>GUID-839AD690-3E8C-4FD0-BC66-29EEA4E08FF0</v>
      </c>
      <c r="B4854" t="str">
        <f t="shared" si="1275"/>
        <v>Creating a Sub-spindle feature</v>
      </c>
      <c r="C4854" t="s">
        <v>67</v>
      </c>
      <c r="E4854" t="s">
        <v>766</v>
      </c>
    </row>
    <row r="4855" spans="1:5" x14ac:dyDescent="0.25">
      <c r="A4855" s="3" t="s">
        <v>3772</v>
      </c>
      <c r="B4855" t="s">
        <v>3773</v>
      </c>
    </row>
    <row r="4856" spans="1:5" x14ac:dyDescent="0.25">
      <c r="A4856" t="str">
        <f>A4855</f>
        <v>GUID-EAA6139C-C04C-46DC-9D14-155F49FCAB3A</v>
      </c>
      <c r="B4856" t="str">
        <f>B4855</f>
        <v>New Feature - Location page for sub-spindle</v>
      </c>
      <c r="C4856" t="s">
        <v>67</v>
      </c>
      <c r="D4856" t="s">
        <v>3769</v>
      </c>
      <c r="E4856" t="s">
        <v>3765</v>
      </c>
    </row>
    <row r="4857" spans="1:5" x14ac:dyDescent="0.25">
      <c r="A4857" s="3" t="s">
        <v>3774</v>
      </c>
      <c r="B4857" t="s">
        <v>3775</v>
      </c>
    </row>
    <row r="4858" spans="1:5" x14ac:dyDescent="0.25">
      <c r="A4858" t="str">
        <f t="shared" ref="A4858:A4861" si="1276">A4857</f>
        <v>GUID-C4888E01-7723-4787-B612-4873E0A25D4C</v>
      </c>
      <c r="B4858" t="str">
        <f t="shared" ref="B4858:B4861" si="1277">B4857</f>
        <v>Part Handling feature</v>
      </c>
      <c r="C4858" t="s">
        <v>67</v>
      </c>
      <c r="D4858" t="s">
        <v>3208</v>
      </c>
      <c r="E4858" t="s">
        <v>1939</v>
      </c>
    </row>
    <row r="4859" spans="1:5" x14ac:dyDescent="0.25">
      <c r="A4859" t="str">
        <f t="shared" si="1276"/>
        <v>GUID-C4888E01-7723-4787-B612-4873E0A25D4C</v>
      </c>
      <c r="B4859" t="str">
        <f t="shared" si="1277"/>
        <v>Part Handling feature</v>
      </c>
      <c r="C4859" t="s">
        <v>67</v>
      </c>
      <c r="D4859" t="s">
        <v>3644</v>
      </c>
      <c r="E4859" t="s">
        <v>3776</v>
      </c>
    </row>
    <row r="4860" spans="1:5" x14ac:dyDescent="0.25">
      <c r="A4860" t="str">
        <f t="shared" si="1276"/>
        <v>GUID-C4888E01-7723-4787-B612-4873E0A25D4C</v>
      </c>
      <c r="B4860" t="str">
        <f t="shared" si="1277"/>
        <v>Part Handling feature</v>
      </c>
      <c r="C4860" t="s">
        <v>67</v>
      </c>
      <c r="E4860" t="s">
        <v>3777</v>
      </c>
    </row>
    <row r="4861" spans="1:5" x14ac:dyDescent="0.25">
      <c r="A4861" t="str">
        <f t="shared" si="1276"/>
        <v>GUID-C4888E01-7723-4787-B612-4873E0A25D4C</v>
      </c>
      <c r="B4861" t="str">
        <f t="shared" si="1277"/>
        <v>Part Handling feature</v>
      </c>
      <c r="C4861" t="s">
        <v>67</v>
      </c>
      <c r="E4861" t="s">
        <v>3166</v>
      </c>
    </row>
    <row r="4862" spans="1:5" x14ac:dyDescent="0.25">
      <c r="A4862" s="3" t="s">
        <v>3778</v>
      </c>
      <c r="B4862" t="s">
        <v>3779</v>
      </c>
    </row>
    <row r="4863" spans="1:5" x14ac:dyDescent="0.25">
      <c r="A4863" t="str">
        <f>A4862</f>
        <v>GUID-89AD582B-AFE9-496A-8C27-679653B90F2B</v>
      </c>
      <c r="B4863" t="str">
        <f>B4862</f>
        <v>Controlling steady rests and tailstocks</v>
      </c>
      <c r="C4863" t="s">
        <v>67</v>
      </c>
      <c r="D4863" t="s">
        <v>3775</v>
      </c>
      <c r="E4863" t="s">
        <v>3652</v>
      </c>
    </row>
    <row r="4864" spans="1:5" x14ac:dyDescent="0.25">
      <c r="A4864" s="3" t="s">
        <v>3780</v>
      </c>
      <c r="B4864" t="s">
        <v>3781</v>
      </c>
    </row>
    <row r="4865" spans="1:5" x14ac:dyDescent="0.25">
      <c r="A4865" t="str">
        <f>A4864</f>
        <v>GUID-0DC4F971-F7BF-48B9-AB0C-3AD39A30C9A6</v>
      </c>
      <c r="B4865" t="str">
        <f>B4864</f>
        <v>Opening and closing steady rest jaws</v>
      </c>
      <c r="C4865" t="s">
        <v>67</v>
      </c>
      <c r="D4865" t="s">
        <v>3775</v>
      </c>
      <c r="E4865" t="s">
        <v>3652</v>
      </c>
    </row>
    <row r="4866" spans="1:5" x14ac:dyDescent="0.25">
      <c r="A4866" s="3" t="s">
        <v>3782</v>
      </c>
      <c r="B4866" t="s">
        <v>3783</v>
      </c>
    </row>
    <row r="4867" spans="1:5" x14ac:dyDescent="0.25">
      <c r="A4867" t="str">
        <f>A4866</f>
        <v>GUID-C5E15AF2-A6A0-4087-AA1E-B9E16290161A</v>
      </c>
      <c r="B4867" t="str">
        <f>B4866</f>
        <v>Turn Format feature</v>
      </c>
      <c r="C4867" t="s">
        <v>67</v>
      </c>
      <c r="D4867" t="s">
        <v>3644</v>
      </c>
      <c r="E4867" t="s">
        <v>3166</v>
      </c>
    </row>
    <row r="4868" spans="1:5" x14ac:dyDescent="0.25">
      <c r="A4868" s="3" t="s">
        <v>3784</v>
      </c>
      <c r="B4868" t="s">
        <v>3785</v>
      </c>
    </row>
    <row r="4869" spans="1:5" x14ac:dyDescent="0.25">
      <c r="A4869" t="str">
        <f t="shared" ref="A4869:A4872" si="1278">A4868</f>
        <v>GUID-BF39F597-D644-4772-9E87-6936EBE418CB</v>
      </c>
      <c r="B4869" t="str">
        <f t="shared" ref="B4869:B4872" si="1279">B4868</f>
        <v>Turn/milling</v>
      </c>
      <c r="C4869" t="s">
        <v>67</v>
      </c>
      <c r="D4869" t="s">
        <v>3786</v>
      </c>
      <c r="E4869" t="s">
        <v>766</v>
      </c>
    </row>
    <row r="4870" spans="1:5" x14ac:dyDescent="0.25">
      <c r="A4870" t="str">
        <f t="shared" si="1278"/>
        <v>GUID-BF39F597-D644-4772-9E87-6936EBE418CB</v>
      </c>
      <c r="B4870" t="str">
        <f t="shared" si="1279"/>
        <v>Turn/milling</v>
      </c>
      <c r="C4870" t="s">
        <v>67</v>
      </c>
      <c r="D4870" t="s">
        <v>3787</v>
      </c>
      <c r="E4870" t="s">
        <v>3788</v>
      </c>
    </row>
    <row r="4871" spans="1:5" x14ac:dyDescent="0.25">
      <c r="A4871" t="str">
        <f t="shared" si="1278"/>
        <v>GUID-BF39F597-D644-4772-9E87-6936EBE418CB</v>
      </c>
      <c r="B4871" t="str">
        <f t="shared" si="1279"/>
        <v>Turn/milling</v>
      </c>
      <c r="C4871" t="s">
        <v>67</v>
      </c>
      <c r="D4871" t="s">
        <v>3161</v>
      </c>
      <c r="E4871" t="s">
        <v>3789</v>
      </c>
    </row>
    <row r="4872" spans="1:5" x14ac:dyDescent="0.25">
      <c r="A4872" t="str">
        <f t="shared" si="1278"/>
        <v>GUID-BF39F597-D644-4772-9E87-6936EBE418CB</v>
      </c>
      <c r="B4872" t="str">
        <f t="shared" si="1279"/>
        <v>Turn/milling</v>
      </c>
      <c r="C4872" t="s">
        <v>67</v>
      </c>
      <c r="E4872" t="s">
        <v>1941</v>
      </c>
    </row>
    <row r="4873" spans="1:5" x14ac:dyDescent="0.25">
      <c r="A4873" s="3" t="s">
        <v>3790</v>
      </c>
      <c r="B4873" t="s">
        <v>3791</v>
      </c>
    </row>
    <row r="4874" spans="1:5" x14ac:dyDescent="0.25">
      <c r="A4874" t="str">
        <f t="shared" ref="A4874:A4878" si="1280">A4873</f>
        <v>GUID-6E955181-E027-45F9-BE58-CD2031FA6472</v>
      </c>
      <c r="B4874" t="str">
        <f t="shared" ref="B4874:B4878" si="1281">B4873</f>
        <v>Features appropriate for turn/mill</v>
      </c>
      <c r="C4874" t="s">
        <v>67</v>
      </c>
      <c r="D4874" t="s">
        <v>385</v>
      </c>
      <c r="E4874" t="s">
        <v>1940</v>
      </c>
    </row>
    <row r="4875" spans="1:5" x14ac:dyDescent="0.25">
      <c r="A4875" t="str">
        <f t="shared" si="1280"/>
        <v>GUID-6E955181-E027-45F9-BE58-CD2031FA6472</v>
      </c>
      <c r="B4875" t="str">
        <f t="shared" si="1281"/>
        <v>Features appropriate for turn/mill</v>
      </c>
      <c r="C4875" t="s">
        <v>67</v>
      </c>
      <c r="D4875" t="s">
        <v>3792</v>
      </c>
      <c r="E4875" t="s">
        <v>803</v>
      </c>
    </row>
    <row r="4876" spans="1:5" x14ac:dyDescent="0.25">
      <c r="A4876" t="str">
        <f t="shared" si="1280"/>
        <v>GUID-6E955181-E027-45F9-BE58-CD2031FA6472</v>
      </c>
      <c r="B4876" t="str">
        <f t="shared" si="1281"/>
        <v>Features appropriate for turn/mill</v>
      </c>
      <c r="C4876" t="s">
        <v>67</v>
      </c>
      <c r="D4876" t="s">
        <v>3793</v>
      </c>
      <c r="E4876" t="s">
        <v>875</v>
      </c>
    </row>
    <row r="4877" spans="1:5" x14ac:dyDescent="0.25">
      <c r="A4877" t="str">
        <f t="shared" si="1280"/>
        <v>GUID-6E955181-E027-45F9-BE58-CD2031FA6472</v>
      </c>
      <c r="B4877" t="str">
        <f t="shared" si="1281"/>
        <v>Features appropriate for turn/mill</v>
      </c>
      <c r="C4877" t="s">
        <v>67</v>
      </c>
      <c r="D4877" t="s">
        <v>385</v>
      </c>
      <c r="E4877" t="s">
        <v>1940</v>
      </c>
    </row>
    <row r="4878" spans="1:5" x14ac:dyDescent="0.25">
      <c r="A4878" t="str">
        <f t="shared" si="1280"/>
        <v>GUID-6E955181-E027-45F9-BE58-CD2031FA6472</v>
      </c>
      <c r="B4878" t="str">
        <f t="shared" si="1281"/>
        <v>Features appropriate for turn/mill</v>
      </c>
      <c r="C4878" t="s">
        <v>67</v>
      </c>
      <c r="D4878" t="s">
        <v>3785</v>
      </c>
      <c r="E4878" t="s">
        <v>3167</v>
      </c>
    </row>
    <row r="4879" spans="1:5" x14ac:dyDescent="0.25">
      <c r="A4879" s="3" t="s">
        <v>3794</v>
      </c>
      <c r="B4879" t="s">
        <v>3795</v>
      </c>
    </row>
    <row r="4880" spans="1:5" x14ac:dyDescent="0.25">
      <c r="A4880" t="str">
        <f t="shared" ref="A4880:A4883" si="1282">A4879</f>
        <v>GUID-9D74ADA0-8934-4750-8DD7-79681D78A5FA</v>
      </c>
      <c r="B4880" t="str">
        <f t="shared" ref="B4880:B4883" si="1283">B4879</f>
        <v>User-defined feature (UDF)</v>
      </c>
      <c r="C4880" t="s">
        <v>67</v>
      </c>
      <c r="D4880" t="s">
        <v>3796</v>
      </c>
      <c r="E4880" t="s">
        <v>1944</v>
      </c>
    </row>
    <row r="4881" spans="1:5" x14ac:dyDescent="0.25">
      <c r="A4881" t="str">
        <f t="shared" si="1282"/>
        <v>GUID-9D74ADA0-8934-4750-8DD7-79681D78A5FA</v>
      </c>
      <c r="B4881" t="str">
        <f t="shared" si="1283"/>
        <v>User-defined feature (UDF)</v>
      </c>
      <c r="C4881" t="s">
        <v>67</v>
      </c>
      <c r="D4881" t="s">
        <v>3797</v>
      </c>
      <c r="E4881" t="s">
        <v>3798</v>
      </c>
    </row>
    <row r="4882" spans="1:5" x14ac:dyDescent="0.25">
      <c r="A4882" t="str">
        <f t="shared" si="1282"/>
        <v>GUID-9D74ADA0-8934-4750-8DD7-79681D78A5FA</v>
      </c>
      <c r="B4882" t="str">
        <f t="shared" si="1283"/>
        <v>User-defined feature (UDF)</v>
      </c>
      <c r="C4882" t="s">
        <v>67</v>
      </c>
      <c r="D4882" t="s">
        <v>3161</v>
      </c>
      <c r="E4882" t="s">
        <v>3799</v>
      </c>
    </row>
    <row r="4883" spans="1:5" x14ac:dyDescent="0.25">
      <c r="A4883" t="str">
        <f t="shared" si="1282"/>
        <v>GUID-9D74ADA0-8934-4750-8DD7-79681D78A5FA</v>
      </c>
      <c r="B4883" t="str">
        <f t="shared" si="1283"/>
        <v>User-defined feature (UDF)</v>
      </c>
      <c r="C4883" t="s">
        <v>67</v>
      </c>
      <c r="E4883" t="s">
        <v>1941</v>
      </c>
    </row>
    <row r="4884" spans="1:5" x14ac:dyDescent="0.25">
      <c r="A4884" s="3" t="s">
        <v>3800</v>
      </c>
      <c r="B4884" t="s">
        <v>3801</v>
      </c>
    </row>
    <row r="4885" spans="1:5" x14ac:dyDescent="0.25">
      <c r="A4885" t="str">
        <f t="shared" ref="A4885:A4889" si="1284">A4884</f>
        <v>GUID-7DB03B8A-7A21-48EE-83A0-2D0544A8D18B</v>
      </c>
      <c r="B4885" t="str">
        <f t="shared" ref="B4885:B4889" si="1285">B4884</f>
        <v>Creating a User Defined Feature (UDF)</v>
      </c>
      <c r="C4885" t="s">
        <v>67</v>
      </c>
      <c r="D4885" t="s">
        <v>1844</v>
      </c>
      <c r="E4885" t="s">
        <v>850</v>
      </c>
    </row>
    <row r="4886" spans="1:5" x14ac:dyDescent="0.25">
      <c r="A4886" t="str">
        <f t="shared" si="1284"/>
        <v>GUID-7DB03B8A-7A21-48EE-83A0-2D0544A8D18B</v>
      </c>
      <c r="B4886" t="str">
        <f t="shared" si="1285"/>
        <v>Creating a User Defined Feature (UDF)</v>
      </c>
      <c r="C4886" t="s">
        <v>67</v>
      </c>
      <c r="D4886" t="s">
        <v>3802</v>
      </c>
      <c r="E4886" t="s">
        <v>3168</v>
      </c>
    </row>
    <row r="4887" spans="1:5" x14ac:dyDescent="0.25">
      <c r="A4887" t="str">
        <f t="shared" si="1284"/>
        <v>GUID-7DB03B8A-7A21-48EE-83A0-2D0544A8D18B</v>
      </c>
      <c r="B4887" t="str">
        <f t="shared" si="1285"/>
        <v>Creating a User Defined Feature (UDF)</v>
      </c>
      <c r="C4887" t="s">
        <v>67</v>
      </c>
      <c r="D4887" t="s">
        <v>1844</v>
      </c>
      <c r="E4887" t="s">
        <v>850</v>
      </c>
    </row>
    <row r="4888" spans="1:5" x14ac:dyDescent="0.25">
      <c r="A4888" t="str">
        <f t="shared" si="1284"/>
        <v>GUID-7DB03B8A-7A21-48EE-83A0-2D0544A8D18B</v>
      </c>
      <c r="B4888" t="str">
        <f t="shared" si="1285"/>
        <v>Creating a User Defined Feature (UDF)</v>
      </c>
      <c r="C4888" t="s">
        <v>67</v>
      </c>
      <c r="D4888" t="s">
        <v>3803</v>
      </c>
      <c r="E4888" t="s">
        <v>1194</v>
      </c>
    </row>
    <row r="4889" spans="1:5" x14ac:dyDescent="0.25">
      <c r="A4889" t="str">
        <f t="shared" si="1284"/>
        <v>GUID-7DB03B8A-7A21-48EE-83A0-2D0544A8D18B</v>
      </c>
      <c r="B4889" t="str">
        <f t="shared" si="1285"/>
        <v>Creating a User Defined Feature (UDF)</v>
      </c>
      <c r="C4889" t="s">
        <v>67</v>
      </c>
      <c r="D4889" t="s">
        <v>3795</v>
      </c>
      <c r="E4889" t="s">
        <v>3168</v>
      </c>
    </row>
    <row r="4890" spans="1:5" x14ac:dyDescent="0.25">
      <c r="A4890" s="3" t="s">
        <v>3804</v>
      </c>
      <c r="B4890" t="s">
        <v>3805</v>
      </c>
    </row>
    <row r="4891" spans="1:5" x14ac:dyDescent="0.25">
      <c r="A4891" t="str">
        <f t="shared" ref="A4891:A4900" si="1286">A4890</f>
        <v>GUID-D4055510-95A7-45C4-A1A2-1AF51C74C130</v>
      </c>
      <c r="B4891" t="str">
        <f t="shared" ref="B4891:B4900" si="1287">B4890</f>
        <v>Wire features (WIRE)</v>
      </c>
      <c r="C4891" t="s">
        <v>67</v>
      </c>
      <c r="D4891" t="s">
        <v>3161</v>
      </c>
      <c r="E4891" t="s">
        <v>3806</v>
      </c>
    </row>
    <row r="4892" spans="1:5" x14ac:dyDescent="0.25">
      <c r="A4892" t="str">
        <f t="shared" si="1286"/>
        <v>GUID-D4055510-95A7-45C4-A1A2-1AF51C74C130</v>
      </c>
      <c r="B4892" t="str">
        <f t="shared" si="1287"/>
        <v>Wire features (WIRE)</v>
      </c>
      <c r="C4892" t="s">
        <v>67</v>
      </c>
      <c r="E4892" t="s">
        <v>3807</v>
      </c>
    </row>
    <row r="4893" spans="1:5" x14ac:dyDescent="0.25">
      <c r="A4893" t="str">
        <f t="shared" si="1286"/>
        <v>GUID-D4055510-95A7-45C4-A1A2-1AF51C74C130</v>
      </c>
      <c r="B4893" t="str">
        <f t="shared" si="1287"/>
        <v>Wire features (WIRE)</v>
      </c>
      <c r="C4893" t="s">
        <v>67</v>
      </c>
      <c r="E4893" t="s">
        <v>3808</v>
      </c>
    </row>
    <row r="4894" spans="1:5" x14ac:dyDescent="0.25">
      <c r="A4894" t="str">
        <f t="shared" si="1286"/>
        <v>GUID-D4055510-95A7-45C4-A1A2-1AF51C74C130</v>
      </c>
      <c r="B4894" t="str">
        <f t="shared" si="1287"/>
        <v>Wire features (WIRE)</v>
      </c>
      <c r="C4894" t="s">
        <v>67</v>
      </c>
      <c r="E4894" t="s">
        <v>3809</v>
      </c>
    </row>
    <row r="4895" spans="1:5" x14ac:dyDescent="0.25">
      <c r="A4895" t="str">
        <f t="shared" si="1286"/>
        <v>GUID-D4055510-95A7-45C4-A1A2-1AF51C74C130</v>
      </c>
      <c r="B4895" t="str">
        <f t="shared" si="1287"/>
        <v>Wire features (WIRE)</v>
      </c>
      <c r="C4895" t="s">
        <v>67</v>
      </c>
      <c r="E4895" t="s">
        <v>3810</v>
      </c>
    </row>
    <row r="4896" spans="1:5" x14ac:dyDescent="0.25">
      <c r="A4896" t="str">
        <f t="shared" si="1286"/>
        <v>GUID-D4055510-95A7-45C4-A1A2-1AF51C74C130</v>
      </c>
      <c r="B4896" t="str">
        <f t="shared" si="1287"/>
        <v>Wire features (WIRE)</v>
      </c>
      <c r="C4896" t="s">
        <v>67</v>
      </c>
      <c r="E4896" t="s">
        <v>3811</v>
      </c>
    </row>
    <row r="4897" spans="1:5" x14ac:dyDescent="0.25">
      <c r="A4897" t="str">
        <f t="shared" si="1286"/>
        <v>GUID-D4055510-95A7-45C4-A1A2-1AF51C74C130</v>
      </c>
      <c r="B4897" t="str">
        <f t="shared" si="1287"/>
        <v>Wire features (WIRE)</v>
      </c>
      <c r="C4897" t="s">
        <v>67</v>
      </c>
      <c r="E4897" t="s">
        <v>3812</v>
      </c>
    </row>
    <row r="4898" spans="1:5" x14ac:dyDescent="0.25">
      <c r="A4898" t="str">
        <f t="shared" si="1286"/>
        <v>GUID-D4055510-95A7-45C4-A1A2-1AF51C74C130</v>
      </c>
      <c r="B4898" t="str">
        <f t="shared" si="1287"/>
        <v>Wire features (WIRE)</v>
      </c>
      <c r="C4898" t="s">
        <v>67</v>
      </c>
      <c r="E4898" t="s">
        <v>3813</v>
      </c>
    </row>
    <row r="4899" spans="1:5" x14ac:dyDescent="0.25">
      <c r="A4899" t="str">
        <f t="shared" si="1286"/>
        <v>GUID-D4055510-95A7-45C4-A1A2-1AF51C74C130</v>
      </c>
      <c r="B4899" t="str">
        <f t="shared" si="1287"/>
        <v>Wire features (WIRE)</v>
      </c>
      <c r="C4899" t="s">
        <v>67</v>
      </c>
      <c r="E4899" t="s">
        <v>3814</v>
      </c>
    </row>
    <row r="4900" spans="1:5" x14ac:dyDescent="0.25">
      <c r="A4900" t="str">
        <f t="shared" si="1286"/>
        <v>GUID-D4055510-95A7-45C4-A1A2-1AF51C74C130</v>
      </c>
      <c r="B4900" t="str">
        <f t="shared" si="1287"/>
        <v>Wire features (WIRE)</v>
      </c>
      <c r="C4900" t="s">
        <v>67</v>
      </c>
      <c r="E4900" t="s">
        <v>1941</v>
      </c>
    </row>
    <row r="4901" spans="1:5" x14ac:dyDescent="0.25">
      <c r="A4901" s="3" t="s">
        <v>3815</v>
      </c>
      <c r="B4901" t="s">
        <v>3816</v>
      </c>
    </row>
    <row r="4902" spans="1:5" x14ac:dyDescent="0.25">
      <c r="A4902" t="str">
        <f t="shared" ref="A4902:A4904" si="1288">A4901</f>
        <v>GUID-1D2B7E13-E350-4362-9E65-B7B142C6AFD9</v>
      </c>
      <c r="B4902" t="str">
        <f t="shared" ref="B4902:B4904" si="1289">B4901</f>
        <v>2-axis Die</v>
      </c>
      <c r="C4902" t="s">
        <v>67</v>
      </c>
      <c r="D4902" t="s">
        <v>3817</v>
      </c>
      <c r="E4902" t="s">
        <v>3051</v>
      </c>
    </row>
    <row r="4903" spans="1:5" x14ac:dyDescent="0.25">
      <c r="A4903" t="str">
        <f t="shared" si="1288"/>
        <v>GUID-1D2B7E13-E350-4362-9E65-B7B142C6AFD9</v>
      </c>
      <c r="B4903" t="str">
        <f t="shared" si="1289"/>
        <v>2-axis Die</v>
      </c>
      <c r="C4903" t="s">
        <v>67</v>
      </c>
      <c r="D4903" t="s">
        <v>3208</v>
      </c>
      <c r="E4903" t="s">
        <v>1939</v>
      </c>
    </row>
    <row r="4904" spans="1:5" x14ac:dyDescent="0.25">
      <c r="A4904" t="str">
        <f t="shared" si="1288"/>
        <v>GUID-1D2B7E13-E350-4362-9E65-B7B142C6AFD9</v>
      </c>
      <c r="B4904" t="str">
        <f t="shared" si="1289"/>
        <v>2-axis Die</v>
      </c>
      <c r="C4904" t="s">
        <v>67</v>
      </c>
      <c r="D4904" t="s">
        <v>3805</v>
      </c>
      <c r="E4904" t="s">
        <v>3169</v>
      </c>
    </row>
    <row r="4905" spans="1:5" x14ac:dyDescent="0.25">
      <c r="A4905" s="3" t="s">
        <v>3818</v>
      </c>
      <c r="B4905" t="s">
        <v>3819</v>
      </c>
    </row>
    <row r="4906" spans="1:5" x14ac:dyDescent="0.25">
      <c r="A4906" t="str">
        <f t="shared" ref="A4906:A4908" si="1290">A4905</f>
        <v>GUID-19FA5DB9-C961-4C83-A5F1-B196D2FC6BC8</v>
      </c>
      <c r="B4906" t="str">
        <f t="shared" ref="B4906:B4908" si="1291">B4905</f>
        <v>2-axis Punch</v>
      </c>
      <c r="C4906" t="s">
        <v>67</v>
      </c>
      <c r="D4906" t="s">
        <v>3817</v>
      </c>
      <c r="E4906" t="s">
        <v>3051</v>
      </c>
    </row>
    <row r="4907" spans="1:5" x14ac:dyDescent="0.25">
      <c r="A4907" t="str">
        <f t="shared" si="1290"/>
        <v>GUID-19FA5DB9-C961-4C83-A5F1-B196D2FC6BC8</v>
      </c>
      <c r="B4907" t="str">
        <f t="shared" si="1291"/>
        <v>2-axis Punch</v>
      </c>
      <c r="C4907" t="s">
        <v>67</v>
      </c>
      <c r="D4907" t="s">
        <v>3208</v>
      </c>
      <c r="E4907" t="s">
        <v>1939</v>
      </c>
    </row>
    <row r="4908" spans="1:5" x14ac:dyDescent="0.25">
      <c r="A4908" t="str">
        <f t="shared" si="1290"/>
        <v>GUID-19FA5DB9-C961-4C83-A5F1-B196D2FC6BC8</v>
      </c>
      <c r="B4908" t="str">
        <f t="shared" si="1291"/>
        <v>2-axis Punch</v>
      </c>
      <c r="C4908" t="s">
        <v>67</v>
      </c>
      <c r="D4908" t="s">
        <v>3805</v>
      </c>
      <c r="E4908" t="s">
        <v>3169</v>
      </c>
    </row>
    <row r="4909" spans="1:5" x14ac:dyDescent="0.25">
      <c r="A4909" s="3" t="s">
        <v>3820</v>
      </c>
      <c r="B4909" t="s">
        <v>3821</v>
      </c>
    </row>
    <row r="4910" spans="1:5" x14ac:dyDescent="0.25">
      <c r="A4910" t="str">
        <f t="shared" ref="A4910:A4912" si="1292">A4909</f>
        <v>GUID-4511550B-E3AA-40D7-BFCB-D32824922516</v>
      </c>
      <c r="B4910" t="str">
        <f t="shared" ref="B4910:B4912" si="1293">B4909</f>
        <v>2-axis Side</v>
      </c>
      <c r="C4910" t="s">
        <v>67</v>
      </c>
      <c r="D4910" t="s">
        <v>3817</v>
      </c>
      <c r="E4910" t="s">
        <v>3051</v>
      </c>
    </row>
    <row r="4911" spans="1:5" x14ac:dyDescent="0.25">
      <c r="A4911" t="str">
        <f t="shared" si="1292"/>
        <v>GUID-4511550B-E3AA-40D7-BFCB-D32824922516</v>
      </c>
      <c r="B4911" t="str">
        <f t="shared" si="1293"/>
        <v>2-axis Side</v>
      </c>
      <c r="C4911" t="s">
        <v>67</v>
      </c>
      <c r="D4911" t="s">
        <v>3208</v>
      </c>
      <c r="E4911" t="s">
        <v>1939</v>
      </c>
    </row>
    <row r="4912" spans="1:5" x14ac:dyDescent="0.25">
      <c r="A4912" t="str">
        <f t="shared" si="1292"/>
        <v>GUID-4511550B-E3AA-40D7-BFCB-D32824922516</v>
      </c>
      <c r="B4912" t="str">
        <f t="shared" si="1293"/>
        <v>2-axis Side</v>
      </c>
      <c r="C4912" t="s">
        <v>67</v>
      </c>
      <c r="D4912" t="s">
        <v>3805</v>
      </c>
      <c r="E4912" t="s">
        <v>3169</v>
      </c>
    </row>
    <row r="4913" spans="1:5" x14ac:dyDescent="0.25">
      <c r="A4913" s="3" t="s">
        <v>3822</v>
      </c>
      <c r="B4913" t="s">
        <v>3823</v>
      </c>
    </row>
    <row r="4914" spans="1:5" x14ac:dyDescent="0.25">
      <c r="A4914" t="str">
        <f t="shared" ref="A4914:A4915" si="1294">A4913</f>
        <v>GUID-A97729C6-80C0-4A30-AA7A-FB651CF26E97</v>
      </c>
      <c r="B4914" t="str">
        <f t="shared" ref="B4914:B4915" si="1295">B4913</f>
        <v>2-axis Rapid</v>
      </c>
      <c r="C4914" t="s">
        <v>67</v>
      </c>
      <c r="D4914" t="s">
        <v>3208</v>
      </c>
      <c r="E4914" t="s">
        <v>1939</v>
      </c>
    </row>
    <row r="4915" spans="1:5" x14ac:dyDescent="0.25">
      <c r="A4915" t="str">
        <f t="shared" si="1294"/>
        <v>GUID-A97729C6-80C0-4A30-AA7A-FB651CF26E97</v>
      </c>
      <c r="B4915" t="str">
        <f t="shared" si="1295"/>
        <v>2-axis Rapid</v>
      </c>
      <c r="C4915" t="s">
        <v>67</v>
      </c>
      <c r="D4915" t="s">
        <v>3805</v>
      </c>
      <c r="E4915" t="s">
        <v>3169</v>
      </c>
    </row>
    <row r="4916" spans="1:5" x14ac:dyDescent="0.25">
      <c r="A4916" s="3" t="s">
        <v>3824</v>
      </c>
      <c r="B4916" t="s">
        <v>3825</v>
      </c>
    </row>
    <row r="4917" spans="1:5" x14ac:dyDescent="0.25">
      <c r="A4917" t="str">
        <f t="shared" ref="A4917:A4918" si="1296">A4916</f>
        <v>GUID-4C7C6D78-3AD9-49DB-A8E0-13722D3D1635</v>
      </c>
      <c r="B4917" t="str">
        <f t="shared" ref="B4917:B4918" si="1297">B4916</f>
        <v>4-axis Die</v>
      </c>
      <c r="C4917" t="s">
        <v>67</v>
      </c>
      <c r="D4917" t="s">
        <v>3208</v>
      </c>
      <c r="E4917" t="s">
        <v>1939</v>
      </c>
    </row>
    <row r="4918" spans="1:5" x14ac:dyDescent="0.25">
      <c r="A4918" t="str">
        <f t="shared" si="1296"/>
        <v>GUID-4C7C6D78-3AD9-49DB-A8E0-13722D3D1635</v>
      </c>
      <c r="B4918" t="str">
        <f t="shared" si="1297"/>
        <v>4-axis Die</v>
      </c>
      <c r="C4918" t="s">
        <v>67</v>
      </c>
      <c r="D4918" t="s">
        <v>3805</v>
      </c>
      <c r="E4918" t="s">
        <v>3169</v>
      </c>
    </row>
    <row r="4919" spans="1:5" x14ac:dyDescent="0.25">
      <c r="A4919" s="3" t="s">
        <v>3826</v>
      </c>
      <c r="B4919" t="s">
        <v>3827</v>
      </c>
    </row>
    <row r="4920" spans="1:5" x14ac:dyDescent="0.25">
      <c r="A4920" t="str">
        <f t="shared" ref="A4920:A4921" si="1298">A4919</f>
        <v>GUID-18D62AF4-D95F-4889-B6CB-16483E6A89BD</v>
      </c>
      <c r="B4920" t="str">
        <f t="shared" ref="B4920:B4921" si="1299">B4919</f>
        <v>4-axis Punch</v>
      </c>
      <c r="C4920" t="s">
        <v>67</v>
      </c>
      <c r="D4920" t="s">
        <v>3208</v>
      </c>
      <c r="E4920" t="s">
        <v>1939</v>
      </c>
    </row>
    <row r="4921" spans="1:5" x14ac:dyDescent="0.25">
      <c r="A4921" t="str">
        <f t="shared" si="1298"/>
        <v>GUID-18D62AF4-D95F-4889-B6CB-16483E6A89BD</v>
      </c>
      <c r="B4921" t="str">
        <f t="shared" si="1299"/>
        <v>4-axis Punch</v>
      </c>
      <c r="C4921" t="s">
        <v>67</v>
      </c>
      <c r="D4921" t="s">
        <v>3805</v>
      </c>
      <c r="E4921" t="s">
        <v>3169</v>
      </c>
    </row>
    <row r="4922" spans="1:5" x14ac:dyDescent="0.25">
      <c r="A4922" s="3" t="s">
        <v>3828</v>
      </c>
      <c r="B4922" t="s">
        <v>3829</v>
      </c>
    </row>
    <row r="4923" spans="1:5" x14ac:dyDescent="0.25">
      <c r="A4923" t="str">
        <f t="shared" ref="A4923:A4924" si="1300">A4922</f>
        <v>GUID-2D955AAF-C41C-4D27-B9F9-76711F373B5E</v>
      </c>
      <c r="B4923" t="str">
        <f t="shared" ref="B4923:B4924" si="1301">B4922</f>
        <v>4-axis Side</v>
      </c>
      <c r="C4923" t="s">
        <v>67</v>
      </c>
      <c r="D4923" t="s">
        <v>3208</v>
      </c>
      <c r="E4923" t="s">
        <v>1939</v>
      </c>
    </row>
    <row r="4924" spans="1:5" x14ac:dyDescent="0.25">
      <c r="A4924" t="str">
        <f t="shared" si="1300"/>
        <v>GUID-2D955AAF-C41C-4D27-B9F9-76711F373B5E</v>
      </c>
      <c r="B4924" t="str">
        <f t="shared" si="1301"/>
        <v>4-axis Side</v>
      </c>
      <c r="C4924" t="s">
        <v>67</v>
      </c>
      <c r="D4924" t="s">
        <v>3805</v>
      </c>
      <c r="E4924" t="s">
        <v>3169</v>
      </c>
    </row>
    <row r="4925" spans="1:5" x14ac:dyDescent="0.25">
      <c r="A4925" s="3" t="s">
        <v>3830</v>
      </c>
      <c r="B4925" t="s">
        <v>3831</v>
      </c>
    </row>
    <row r="4926" spans="1:5" x14ac:dyDescent="0.25">
      <c r="A4926" t="str">
        <f t="shared" ref="A4926:A4927" si="1302">A4925</f>
        <v>GUID-3E4400E3-CBDB-43F9-9886-7B04C6265E48</v>
      </c>
      <c r="B4926" t="str">
        <f t="shared" ref="B4926:B4927" si="1303">B4925</f>
        <v>4-axis Rapid</v>
      </c>
      <c r="C4926" t="s">
        <v>67</v>
      </c>
      <c r="D4926" t="s">
        <v>3208</v>
      </c>
      <c r="E4926" t="s">
        <v>1939</v>
      </c>
    </row>
    <row r="4927" spans="1:5" x14ac:dyDescent="0.25">
      <c r="A4927" t="str">
        <f t="shared" si="1302"/>
        <v>GUID-3E4400E3-CBDB-43F9-9886-7B04C6265E48</v>
      </c>
      <c r="B4927" t="str">
        <f t="shared" si="1303"/>
        <v>4-axis Rapid</v>
      </c>
      <c r="C4927" t="s">
        <v>67</v>
      </c>
      <c r="D4927" t="s">
        <v>3805</v>
      </c>
      <c r="E4927" t="s">
        <v>3169</v>
      </c>
    </row>
    <row r="4928" spans="1:5" x14ac:dyDescent="0.25">
      <c r="A4928" s="3" t="s">
        <v>3832</v>
      </c>
      <c r="B4928" t="s">
        <v>3833</v>
      </c>
    </row>
    <row r="4929" spans="1:5" x14ac:dyDescent="0.25">
      <c r="A4929" t="str">
        <f t="shared" ref="A4929:A4930" si="1304">A4928</f>
        <v>GUID-C64D1D2C-84A9-47B2-9696-BEB3DC0A0B67</v>
      </c>
      <c r="B4929" t="str">
        <f t="shared" ref="B4929:B4930" si="1305">B4928</f>
        <v>Wire EDM feature recognition</v>
      </c>
      <c r="C4929" t="s">
        <v>67</v>
      </c>
      <c r="D4929" t="s">
        <v>3834</v>
      </c>
      <c r="E4929" t="s">
        <v>1828</v>
      </c>
    </row>
    <row r="4930" spans="1:5" x14ac:dyDescent="0.25">
      <c r="A4930" t="str">
        <f t="shared" si="1304"/>
        <v>GUID-C64D1D2C-84A9-47B2-9696-BEB3DC0A0B67</v>
      </c>
      <c r="B4930" t="str">
        <f t="shared" si="1305"/>
        <v>Wire EDM feature recognition</v>
      </c>
      <c r="C4930" t="s">
        <v>67</v>
      </c>
      <c r="D4930" t="s">
        <v>3805</v>
      </c>
      <c r="E4930" t="s">
        <v>3169</v>
      </c>
    </row>
    <row r="4931" spans="1:5" x14ac:dyDescent="0.25">
      <c r="A4931" s="3" t="s">
        <v>3835</v>
      </c>
      <c r="B4931" t="s">
        <v>3836</v>
      </c>
    </row>
    <row r="4932" spans="1:5" x14ac:dyDescent="0.25">
      <c r="A4932" t="str">
        <f t="shared" ref="A4932:A4933" si="1306">A4931</f>
        <v>GUID-1F342BFE-AF1F-475A-91DF-3BE25C1A8EC6</v>
      </c>
      <c r="B4932" t="str">
        <f t="shared" ref="B4932:B4933" si="1307">B4931</f>
        <v>To change the machining order of features and operations</v>
      </c>
      <c r="C4932" t="s">
        <v>67</v>
      </c>
      <c r="D4932" t="s">
        <v>1938</v>
      </c>
      <c r="E4932" t="s">
        <v>3837</v>
      </c>
    </row>
    <row r="4933" spans="1:5" x14ac:dyDescent="0.25">
      <c r="A4933" t="str">
        <f t="shared" si="1306"/>
        <v>GUID-1F342BFE-AF1F-475A-91DF-3BE25C1A8EC6</v>
      </c>
      <c r="B4933" t="str">
        <f t="shared" si="1307"/>
        <v>To change the machining order of features and operations</v>
      </c>
      <c r="C4933" t="s">
        <v>67</v>
      </c>
      <c r="E4933" t="s">
        <v>1947</v>
      </c>
    </row>
    <row r="4934" spans="1:5" x14ac:dyDescent="0.25">
      <c r="A4934" s="3" t="s">
        <v>3838</v>
      </c>
      <c r="B4934" t="s">
        <v>3839</v>
      </c>
    </row>
    <row r="4935" spans="1:5" x14ac:dyDescent="0.25">
      <c r="A4935" t="str">
        <f t="shared" ref="A4935:A4944" si="1308">A4934</f>
        <v>GUID-6270C302-07C9-4723-B286-74EF52CB9375</v>
      </c>
      <c r="B4935" t="str">
        <f t="shared" ref="B4935:B4944" si="1309">B4934</f>
        <v>Using Groups to determine manufacturing order</v>
      </c>
      <c r="C4935" t="s">
        <v>67</v>
      </c>
      <c r="D4935" t="s">
        <v>3840</v>
      </c>
      <c r="E4935" t="s">
        <v>3188</v>
      </c>
    </row>
    <row r="4936" spans="1:5" x14ac:dyDescent="0.25">
      <c r="A4936" t="str">
        <f t="shared" si="1308"/>
        <v>GUID-6270C302-07C9-4723-B286-74EF52CB9375</v>
      </c>
      <c r="B4936" t="str">
        <f t="shared" si="1309"/>
        <v>Using Groups to determine manufacturing order</v>
      </c>
      <c r="C4936" t="s">
        <v>468</v>
      </c>
      <c r="D4936" t="s">
        <v>3841</v>
      </c>
      <c r="E4936" t="s">
        <v>3842</v>
      </c>
    </row>
    <row r="4937" spans="1:5" x14ac:dyDescent="0.25">
      <c r="A4937" t="str">
        <f t="shared" si="1308"/>
        <v>GUID-6270C302-07C9-4723-B286-74EF52CB9375</v>
      </c>
      <c r="B4937" t="str">
        <f t="shared" si="1309"/>
        <v>Using Groups to determine manufacturing order</v>
      </c>
      <c r="C4937" t="s">
        <v>67</v>
      </c>
      <c r="D4937" t="s">
        <v>3843</v>
      </c>
      <c r="E4937" t="s">
        <v>3163</v>
      </c>
    </row>
    <row r="4938" spans="1:5" x14ac:dyDescent="0.25">
      <c r="A4938" t="str">
        <f t="shared" si="1308"/>
        <v>GUID-6270C302-07C9-4723-B286-74EF52CB9375</v>
      </c>
      <c r="B4938" t="str">
        <f t="shared" si="1309"/>
        <v>Using Groups to determine manufacturing order</v>
      </c>
      <c r="C4938" t="s">
        <v>468</v>
      </c>
      <c r="D4938" t="s">
        <v>385</v>
      </c>
      <c r="E4938" t="s">
        <v>3842</v>
      </c>
    </row>
    <row r="4939" spans="1:5" x14ac:dyDescent="0.25">
      <c r="A4939" t="str">
        <f t="shared" si="1308"/>
        <v>GUID-6270C302-07C9-4723-B286-74EF52CB9375</v>
      </c>
      <c r="B4939" t="str">
        <f t="shared" si="1309"/>
        <v>Using Groups to determine manufacturing order</v>
      </c>
      <c r="C4939" t="s">
        <v>468</v>
      </c>
      <c r="D4939" t="s">
        <v>3844</v>
      </c>
      <c r="E4939" t="s">
        <v>3842</v>
      </c>
    </row>
    <row r="4940" spans="1:5" x14ac:dyDescent="0.25">
      <c r="A4940" t="str">
        <f t="shared" si="1308"/>
        <v>GUID-6270C302-07C9-4723-B286-74EF52CB9375</v>
      </c>
      <c r="B4940" t="str">
        <f t="shared" si="1309"/>
        <v>Using Groups to determine manufacturing order</v>
      </c>
      <c r="C4940" t="s">
        <v>468</v>
      </c>
      <c r="D4940" t="s">
        <v>385</v>
      </c>
      <c r="E4940" t="s">
        <v>3842</v>
      </c>
    </row>
    <row r="4941" spans="1:5" x14ac:dyDescent="0.25">
      <c r="A4941" t="str">
        <f t="shared" si="1308"/>
        <v>GUID-6270C302-07C9-4723-B286-74EF52CB9375</v>
      </c>
      <c r="B4941" t="str">
        <f t="shared" si="1309"/>
        <v>Using Groups to determine manufacturing order</v>
      </c>
      <c r="C4941" t="s">
        <v>468</v>
      </c>
      <c r="D4941" t="s">
        <v>3844</v>
      </c>
      <c r="E4941" t="s">
        <v>3842</v>
      </c>
    </row>
    <row r="4942" spans="1:5" x14ac:dyDescent="0.25">
      <c r="A4942" t="str">
        <f t="shared" si="1308"/>
        <v>GUID-6270C302-07C9-4723-B286-74EF52CB9375</v>
      </c>
      <c r="B4942" t="str">
        <f t="shared" si="1309"/>
        <v>Using Groups to determine manufacturing order</v>
      </c>
      <c r="C4942" t="s">
        <v>468</v>
      </c>
      <c r="D4942" t="s">
        <v>385</v>
      </c>
      <c r="E4942" t="s">
        <v>3842</v>
      </c>
    </row>
    <row r="4943" spans="1:5" x14ac:dyDescent="0.25">
      <c r="A4943" t="str">
        <f t="shared" si="1308"/>
        <v>GUID-6270C302-07C9-4723-B286-74EF52CB9375</v>
      </c>
      <c r="B4943" t="str">
        <f t="shared" si="1309"/>
        <v>Using Groups to determine manufacturing order</v>
      </c>
      <c r="C4943" t="s">
        <v>468</v>
      </c>
      <c r="D4943" t="s">
        <v>1651</v>
      </c>
      <c r="E4943" t="s">
        <v>3842</v>
      </c>
    </row>
    <row r="4944" spans="1:5" x14ac:dyDescent="0.25">
      <c r="A4944" t="str">
        <f t="shared" si="1308"/>
        <v>GUID-6270C302-07C9-4723-B286-74EF52CB9375</v>
      </c>
      <c r="B4944" t="str">
        <f t="shared" si="1309"/>
        <v>Using Groups to determine manufacturing order</v>
      </c>
      <c r="C4944" t="s">
        <v>67</v>
      </c>
      <c r="D4944" t="s">
        <v>3836</v>
      </c>
      <c r="E4944" t="s">
        <v>1942</v>
      </c>
    </row>
    <row r="4945" spans="1:5" x14ac:dyDescent="0.25">
      <c r="A4945" s="3" t="s">
        <v>3845</v>
      </c>
      <c r="B4945" t="s">
        <v>3846</v>
      </c>
    </row>
    <row r="4946" spans="1:5" x14ac:dyDescent="0.25">
      <c r="A4946" t="str">
        <f>A4945</f>
        <v>GUID-16967777-5A56-4FEF-9EB1-A271372F2232</v>
      </c>
      <c r="B4946" t="str">
        <f>B4945</f>
        <v>To change the tool used to machine an operation</v>
      </c>
      <c r="C4946" t="s">
        <v>67</v>
      </c>
      <c r="D4946" t="s">
        <v>1938</v>
      </c>
      <c r="E4946" t="s">
        <v>1947</v>
      </c>
    </row>
    <row r="4947" spans="1:5" x14ac:dyDescent="0.25">
      <c r="A4947" s="3" t="s">
        <v>3847</v>
      </c>
      <c r="B4947" t="s">
        <v>3848</v>
      </c>
    </row>
    <row r="4948" spans="1:5" x14ac:dyDescent="0.25">
      <c r="A4948" t="str">
        <f>A4947</f>
        <v>GUID-49DA11C0-3D9D-4589-AD5C-5BB9B237C43E</v>
      </c>
      <c r="B4948" t="str">
        <f>B4947</f>
        <v>Working with paste special</v>
      </c>
      <c r="C4948" t="s">
        <v>67</v>
      </c>
      <c r="D4948" t="s">
        <v>1938</v>
      </c>
      <c r="E4948" t="s">
        <v>1947</v>
      </c>
    </row>
    <row r="4949" spans="1:5" x14ac:dyDescent="0.25">
      <c r="A4949" s="3" t="s">
        <v>3849</v>
      </c>
      <c r="B4949" t="s">
        <v>3850</v>
      </c>
    </row>
    <row r="4950" spans="1:5" x14ac:dyDescent="0.25">
      <c r="A4950" t="str">
        <f t="shared" ref="A4950:A4953" si="1310">A4949</f>
        <v>GUID-992902B0-7AFA-41AF-807D-16C5E469002F</v>
      </c>
      <c r="B4950" t="str">
        <f t="shared" ref="B4950:B4953" si="1311">B4949</f>
        <v>Working with the part library</v>
      </c>
      <c r="C4950" t="s">
        <v>67</v>
      </c>
      <c r="D4950" t="s">
        <v>3851</v>
      </c>
      <c r="E4950" t="s">
        <v>1194</v>
      </c>
    </row>
    <row r="4951" spans="1:5" x14ac:dyDescent="0.25">
      <c r="A4951" t="str">
        <f t="shared" si="1310"/>
        <v>GUID-992902B0-7AFA-41AF-807D-16C5E469002F</v>
      </c>
      <c r="B4951" t="str">
        <f t="shared" si="1311"/>
        <v>Working with the part library</v>
      </c>
      <c r="C4951" t="s">
        <v>67</v>
      </c>
      <c r="D4951" t="s">
        <v>1938</v>
      </c>
      <c r="E4951" t="s">
        <v>3852</v>
      </c>
    </row>
    <row r="4952" spans="1:5" x14ac:dyDescent="0.25">
      <c r="A4952" t="str">
        <f t="shared" si="1310"/>
        <v>GUID-992902B0-7AFA-41AF-807D-16C5E469002F</v>
      </c>
      <c r="B4952" t="str">
        <f t="shared" si="1311"/>
        <v>Working with the part library</v>
      </c>
      <c r="C4952" t="s">
        <v>67</v>
      </c>
      <c r="E4952" t="s">
        <v>3853</v>
      </c>
    </row>
    <row r="4953" spans="1:5" x14ac:dyDescent="0.25">
      <c r="A4953" t="str">
        <f t="shared" si="1310"/>
        <v>GUID-992902B0-7AFA-41AF-807D-16C5E469002F</v>
      </c>
      <c r="B4953" t="str">
        <f t="shared" si="1311"/>
        <v>Working with the part library</v>
      </c>
      <c r="C4953" t="s">
        <v>67</v>
      </c>
      <c r="E4953" t="s">
        <v>1947</v>
      </c>
    </row>
    <row r="4954" spans="1:5" x14ac:dyDescent="0.25">
      <c r="A4954" s="3" t="s">
        <v>3854</v>
      </c>
      <c r="B4954" t="s">
        <v>3855</v>
      </c>
    </row>
    <row r="4955" spans="1:5" x14ac:dyDescent="0.25">
      <c r="A4955" t="str">
        <f>A4954</f>
        <v>GUID-3E2BEA29-296A-4F70-A288-155E44BCE3C8</v>
      </c>
      <c r="B4955" t="str">
        <f>B4954</f>
        <v>Part library example</v>
      </c>
      <c r="C4955" t="s">
        <v>67</v>
      </c>
      <c r="D4955" t="s">
        <v>3850</v>
      </c>
      <c r="E4955" t="s">
        <v>1944</v>
      </c>
    </row>
    <row r="4956" spans="1:5" x14ac:dyDescent="0.25">
      <c r="A4956" s="3" t="s">
        <v>3856</v>
      </c>
      <c r="B4956" t="s">
        <v>3857</v>
      </c>
    </row>
    <row r="4957" spans="1:5" x14ac:dyDescent="0.25">
      <c r="A4957" t="str">
        <f t="shared" ref="A4957:A4958" si="1312">A4956</f>
        <v>GUID-FFD9FB78-195E-4F7C-950F-0510D9A3D9C0</v>
      </c>
      <c r="B4957" t="str">
        <f t="shared" ref="B4957:B4958" si="1313">B4956</f>
        <v>Tips for part library objects</v>
      </c>
      <c r="C4957" t="s">
        <v>67</v>
      </c>
      <c r="D4957" t="s">
        <v>3858</v>
      </c>
      <c r="E4957" t="s">
        <v>3188</v>
      </c>
    </row>
    <row r="4958" spans="1:5" x14ac:dyDescent="0.25">
      <c r="A4958" t="str">
        <f t="shared" si="1312"/>
        <v>GUID-FFD9FB78-195E-4F7C-950F-0510D9A3D9C0</v>
      </c>
      <c r="B4958" t="str">
        <f t="shared" si="1313"/>
        <v>Tips for part library objects</v>
      </c>
      <c r="C4958" t="s">
        <v>67</v>
      </c>
      <c r="D4958" t="s">
        <v>3850</v>
      </c>
      <c r="E4958" t="s">
        <v>1944</v>
      </c>
    </row>
    <row r="4959" spans="1:5" x14ac:dyDescent="0.25">
      <c r="A4959" s="3" t="s">
        <v>3859</v>
      </c>
      <c r="B4959" t="s">
        <v>3860</v>
      </c>
    </row>
    <row r="4960" spans="1:5" x14ac:dyDescent="0.25">
      <c r="A4960" t="str">
        <f t="shared" ref="A4960:A4962" si="1314">A4959</f>
        <v>GUID-364F3550-FD1B-45D1-BCDE-CA61B6B35371</v>
      </c>
      <c r="B4960" t="str">
        <f t="shared" ref="B4960:B4962" si="1315">B4959</f>
        <v>Groups and Patterns</v>
      </c>
      <c r="C4960" t="s">
        <v>67</v>
      </c>
      <c r="D4960" t="s">
        <v>1938</v>
      </c>
      <c r="E4960" t="s">
        <v>3188</v>
      </c>
    </row>
    <row r="4961" spans="1:5" x14ac:dyDescent="0.25">
      <c r="A4961" t="str">
        <f t="shared" si="1314"/>
        <v>GUID-364F3550-FD1B-45D1-BCDE-CA61B6B35371</v>
      </c>
      <c r="B4961" t="str">
        <f t="shared" si="1315"/>
        <v>Groups and Patterns</v>
      </c>
      <c r="C4961" t="s">
        <v>67</v>
      </c>
      <c r="E4961" t="s">
        <v>1096</v>
      </c>
    </row>
    <row r="4962" spans="1:5" x14ac:dyDescent="0.25">
      <c r="A4962" t="str">
        <f t="shared" si="1314"/>
        <v>GUID-364F3550-FD1B-45D1-BCDE-CA61B6B35371</v>
      </c>
      <c r="B4962" t="str">
        <f t="shared" si="1315"/>
        <v>Groups and Patterns</v>
      </c>
      <c r="C4962" t="s">
        <v>67</v>
      </c>
      <c r="E4962" t="s">
        <v>1947</v>
      </c>
    </row>
    <row r="4963" spans="1:5" x14ac:dyDescent="0.25">
      <c r="A4963" s="3" t="s">
        <v>3861</v>
      </c>
      <c r="B4963" t="s">
        <v>3862</v>
      </c>
    </row>
    <row r="4964" spans="1:5" x14ac:dyDescent="0.25">
      <c r="A4964" t="str">
        <f>A4963</f>
        <v>GUID-53DDC4DF-F2D3-4C18-9C40-B03B54FDD5FF</v>
      </c>
      <c r="B4964" t="str">
        <f>B4963</f>
        <v>Working with groups</v>
      </c>
      <c r="C4964" t="s">
        <v>67</v>
      </c>
      <c r="D4964" t="s">
        <v>3860</v>
      </c>
      <c r="E4964" t="s">
        <v>1839</v>
      </c>
    </row>
    <row r="4965" spans="1:5" x14ac:dyDescent="0.25">
      <c r="A4965" s="3" t="s">
        <v>3863</v>
      </c>
      <c r="B4965" t="s">
        <v>3864</v>
      </c>
    </row>
    <row r="4966" spans="1:5" x14ac:dyDescent="0.25">
      <c r="A4966" t="str">
        <f t="shared" ref="A4966:A4971" si="1316">A4965</f>
        <v>GUID-64ECEBE6-9FEA-49EE-8F55-C7A26F3E5DFB</v>
      </c>
      <c r="B4966" t="str">
        <f t="shared" ref="B4966:B4971" si="1317">B4965</f>
        <v>Working with patterns</v>
      </c>
      <c r="C4966" t="s">
        <v>67</v>
      </c>
      <c r="D4966" t="s">
        <v>3865</v>
      </c>
      <c r="E4966" t="s">
        <v>3866</v>
      </c>
    </row>
    <row r="4967" spans="1:5" x14ac:dyDescent="0.25">
      <c r="A4967" t="str">
        <f t="shared" si="1316"/>
        <v>GUID-64ECEBE6-9FEA-49EE-8F55-C7A26F3E5DFB</v>
      </c>
      <c r="B4967" t="str">
        <f t="shared" si="1317"/>
        <v>Working with patterns</v>
      </c>
      <c r="C4967" t="s">
        <v>67</v>
      </c>
      <c r="D4967" t="s">
        <v>3860</v>
      </c>
      <c r="E4967" t="s">
        <v>3867</v>
      </c>
    </row>
    <row r="4968" spans="1:5" x14ac:dyDescent="0.25">
      <c r="A4968" t="str">
        <f t="shared" si="1316"/>
        <v>GUID-64ECEBE6-9FEA-49EE-8F55-C7A26F3E5DFB</v>
      </c>
      <c r="B4968" t="str">
        <f t="shared" si="1317"/>
        <v>Working with patterns</v>
      </c>
      <c r="C4968" t="s">
        <v>67</v>
      </c>
      <c r="E4968" t="s">
        <v>3868</v>
      </c>
    </row>
    <row r="4969" spans="1:5" x14ac:dyDescent="0.25">
      <c r="A4969" t="str">
        <f t="shared" si="1316"/>
        <v>GUID-64ECEBE6-9FEA-49EE-8F55-C7A26F3E5DFB</v>
      </c>
      <c r="B4969" t="str">
        <f t="shared" si="1317"/>
        <v>Working with patterns</v>
      </c>
      <c r="C4969" t="s">
        <v>67</v>
      </c>
      <c r="E4969" t="s">
        <v>3869</v>
      </c>
    </row>
    <row r="4970" spans="1:5" x14ac:dyDescent="0.25">
      <c r="A4970" t="str">
        <f t="shared" si="1316"/>
        <v>GUID-64ECEBE6-9FEA-49EE-8F55-C7A26F3E5DFB</v>
      </c>
      <c r="B4970" t="str">
        <f t="shared" si="1317"/>
        <v>Working with patterns</v>
      </c>
      <c r="C4970" t="s">
        <v>67</v>
      </c>
      <c r="E4970" t="s">
        <v>1098</v>
      </c>
    </row>
    <row r="4971" spans="1:5" x14ac:dyDescent="0.25">
      <c r="A4971" t="str">
        <f t="shared" si="1316"/>
        <v>GUID-64ECEBE6-9FEA-49EE-8F55-C7A26F3E5DFB</v>
      </c>
      <c r="B4971" t="str">
        <f t="shared" si="1317"/>
        <v>Working with patterns</v>
      </c>
      <c r="C4971" t="s">
        <v>67</v>
      </c>
      <c r="E4971" t="s">
        <v>1839</v>
      </c>
    </row>
    <row r="4972" spans="1:5" x14ac:dyDescent="0.25">
      <c r="A4972" s="3" t="s">
        <v>3870</v>
      </c>
      <c r="B4972" t="s">
        <v>3871</v>
      </c>
    </row>
    <row r="4973" spans="1:5" x14ac:dyDescent="0.25">
      <c r="A4973" t="str">
        <f>A4972</f>
        <v>GUID-E672EC79-53A8-48D3-A546-31461117CD21</v>
      </c>
      <c r="B4973" t="str">
        <f>B4972</f>
        <v>Linear Pattern</v>
      </c>
      <c r="C4973" t="s">
        <v>67</v>
      </c>
      <c r="D4973" t="s">
        <v>3864</v>
      </c>
      <c r="E4973" t="s">
        <v>1096</v>
      </c>
    </row>
    <row r="4974" spans="1:5" x14ac:dyDescent="0.25">
      <c r="A4974" s="3" t="s">
        <v>3872</v>
      </c>
      <c r="B4974" t="s">
        <v>3873</v>
      </c>
    </row>
    <row r="4975" spans="1:5" x14ac:dyDescent="0.25">
      <c r="A4975" t="str">
        <f>A4974</f>
        <v>GUID-484E1007-7B38-4EB9-8E3D-F7B1D7541CAE</v>
      </c>
      <c r="B4975" t="str">
        <f>B4974</f>
        <v>Radial Pattern</v>
      </c>
      <c r="C4975" t="s">
        <v>67</v>
      </c>
      <c r="D4975" t="s">
        <v>3864</v>
      </c>
      <c r="E4975" t="s">
        <v>1096</v>
      </c>
    </row>
    <row r="4976" spans="1:5" x14ac:dyDescent="0.25">
      <c r="A4976" s="3" t="s">
        <v>3874</v>
      </c>
      <c r="B4976" t="s">
        <v>3875</v>
      </c>
    </row>
    <row r="4977" spans="1:5" x14ac:dyDescent="0.25">
      <c r="A4977" t="str">
        <f>A4976</f>
        <v>GUID-18FA47F9-AFB0-4111-BFC8-5FFC0CAF9738</v>
      </c>
      <c r="B4977" t="str">
        <f>B4976</f>
        <v>Rectangular Pattern</v>
      </c>
      <c r="C4977" t="s">
        <v>67</v>
      </c>
      <c r="D4977" t="s">
        <v>3864</v>
      </c>
      <c r="E4977" t="s">
        <v>1096</v>
      </c>
    </row>
    <row r="4978" spans="1:5" x14ac:dyDescent="0.25">
      <c r="A4978" s="3" t="s">
        <v>3876</v>
      </c>
      <c r="B4978" t="s">
        <v>3877</v>
      </c>
    </row>
    <row r="4979" spans="1:5" x14ac:dyDescent="0.25">
      <c r="A4979" t="str">
        <f>A4978</f>
        <v>GUID-3BAED6DF-5B6C-49E8-8131-C24F29A280F3</v>
      </c>
      <c r="B4979" t="str">
        <f>B4978</f>
        <v>Points list Pattern</v>
      </c>
      <c r="C4979" t="s">
        <v>67</v>
      </c>
      <c r="D4979" t="s">
        <v>3864</v>
      </c>
      <c r="E4979" t="s">
        <v>1096</v>
      </c>
    </row>
    <row r="4980" spans="1:5" x14ac:dyDescent="0.25">
      <c r="A4980" s="3" t="s">
        <v>3878</v>
      </c>
      <c r="B4980" t="s">
        <v>3879</v>
      </c>
    </row>
    <row r="4981" spans="1:5" x14ac:dyDescent="0.25">
      <c r="A4981" t="str">
        <f t="shared" ref="A4981:A4990" si="1318">A4980</f>
        <v>GUID-1C48D75A-874F-4A05-A0F9-1D2228ED220A</v>
      </c>
      <c r="B4981" t="str">
        <f t="shared" ref="B4981:B4990" si="1319">B4980</f>
        <v>About simulation</v>
      </c>
      <c r="C4981" t="s">
        <v>67</v>
      </c>
      <c r="E4981" t="s">
        <v>542</v>
      </c>
    </row>
    <row r="4982" spans="1:5" x14ac:dyDescent="0.25">
      <c r="A4982" t="str">
        <f t="shared" si="1318"/>
        <v>GUID-1C48D75A-874F-4A05-A0F9-1D2228ED220A</v>
      </c>
      <c r="B4982" t="str">
        <f t="shared" si="1319"/>
        <v>About simulation</v>
      </c>
      <c r="C4982" t="s">
        <v>67</v>
      </c>
      <c r="E4982" t="s">
        <v>3880</v>
      </c>
    </row>
    <row r="4983" spans="1:5" x14ac:dyDescent="0.25">
      <c r="A4983" t="str">
        <f t="shared" si="1318"/>
        <v>GUID-1C48D75A-874F-4A05-A0F9-1D2228ED220A</v>
      </c>
      <c r="B4983" t="str">
        <f t="shared" si="1319"/>
        <v>About simulation</v>
      </c>
      <c r="C4983" t="s">
        <v>67</v>
      </c>
      <c r="E4983" t="s">
        <v>643</v>
      </c>
    </row>
    <row r="4984" spans="1:5" x14ac:dyDescent="0.25">
      <c r="A4984" t="str">
        <f t="shared" si="1318"/>
        <v>GUID-1C48D75A-874F-4A05-A0F9-1D2228ED220A</v>
      </c>
      <c r="B4984" t="str">
        <f t="shared" si="1319"/>
        <v>About simulation</v>
      </c>
      <c r="C4984" t="s">
        <v>67</v>
      </c>
      <c r="E4984" t="s">
        <v>3881</v>
      </c>
    </row>
    <row r="4985" spans="1:5" x14ac:dyDescent="0.25">
      <c r="A4985" t="str">
        <f t="shared" si="1318"/>
        <v>GUID-1C48D75A-874F-4A05-A0F9-1D2228ED220A</v>
      </c>
      <c r="B4985" t="str">
        <f t="shared" si="1319"/>
        <v>About simulation</v>
      </c>
      <c r="C4985" t="s">
        <v>67</v>
      </c>
      <c r="E4985" t="s">
        <v>649</v>
      </c>
    </row>
    <row r="4986" spans="1:5" x14ac:dyDescent="0.25">
      <c r="A4986" t="str">
        <f t="shared" si="1318"/>
        <v>GUID-1C48D75A-874F-4A05-A0F9-1D2228ED220A</v>
      </c>
      <c r="B4986" t="str">
        <f t="shared" si="1319"/>
        <v>About simulation</v>
      </c>
      <c r="C4986" t="s">
        <v>67</v>
      </c>
      <c r="E4986" t="s">
        <v>3882</v>
      </c>
    </row>
    <row r="4987" spans="1:5" x14ac:dyDescent="0.25">
      <c r="A4987" t="str">
        <f t="shared" si="1318"/>
        <v>GUID-1C48D75A-874F-4A05-A0F9-1D2228ED220A</v>
      </c>
      <c r="B4987" t="str">
        <f t="shared" si="1319"/>
        <v>About simulation</v>
      </c>
      <c r="C4987" t="s">
        <v>67</v>
      </c>
      <c r="E4987" t="s">
        <v>3883</v>
      </c>
    </row>
    <row r="4988" spans="1:5" x14ac:dyDescent="0.25">
      <c r="A4988" t="str">
        <f t="shared" si="1318"/>
        <v>GUID-1C48D75A-874F-4A05-A0F9-1D2228ED220A</v>
      </c>
      <c r="B4988" t="str">
        <f t="shared" si="1319"/>
        <v>About simulation</v>
      </c>
      <c r="C4988" t="s">
        <v>67</v>
      </c>
      <c r="E4988" t="s">
        <v>647</v>
      </c>
    </row>
    <row r="4989" spans="1:5" x14ac:dyDescent="0.25">
      <c r="A4989" t="str">
        <f t="shared" si="1318"/>
        <v>GUID-1C48D75A-874F-4A05-A0F9-1D2228ED220A</v>
      </c>
      <c r="B4989" t="str">
        <f t="shared" si="1319"/>
        <v>About simulation</v>
      </c>
      <c r="C4989" t="s">
        <v>67</v>
      </c>
      <c r="E4989" t="s">
        <v>3884</v>
      </c>
    </row>
    <row r="4990" spans="1:5" x14ac:dyDescent="0.25">
      <c r="A4990" t="str">
        <f t="shared" si="1318"/>
        <v>GUID-1C48D75A-874F-4A05-A0F9-1D2228ED220A</v>
      </c>
      <c r="B4990" t="str">
        <f t="shared" si="1319"/>
        <v>About simulation</v>
      </c>
      <c r="C4990" t="s">
        <v>67</v>
      </c>
      <c r="E4990" t="s">
        <v>3885</v>
      </c>
    </row>
    <row r="4991" spans="1:5" x14ac:dyDescent="0.25">
      <c r="A4991" s="3" t="s">
        <v>3886</v>
      </c>
      <c r="B4991" t="s">
        <v>3887</v>
      </c>
    </row>
    <row r="4992" spans="1:5" x14ac:dyDescent="0.25">
      <c r="A4992" t="str">
        <f>A4991</f>
        <v>GUID-960662A1-77A7-4932-8C15-8F59AB41DDF3</v>
      </c>
      <c r="B4992" t="str">
        <f>B4991</f>
        <v>To simulate toolpaths</v>
      </c>
      <c r="C4992" t="s">
        <v>67</v>
      </c>
      <c r="D4992" t="s">
        <v>3879</v>
      </c>
      <c r="E4992" t="s">
        <v>3888</v>
      </c>
    </row>
    <row r="4993" spans="1:5" x14ac:dyDescent="0.25">
      <c r="A4993" s="3" t="s">
        <v>3889</v>
      </c>
      <c r="B4993" t="s">
        <v>3890</v>
      </c>
    </row>
    <row r="4994" spans="1:5" x14ac:dyDescent="0.25">
      <c r="A4994" t="str">
        <f>A4993</f>
        <v>GUID-4F5EBD81-1EE9-4AFF-A264-34A910B6B305</v>
      </c>
      <c r="B4994" t="str">
        <f>B4993</f>
        <v>About simulation modes</v>
      </c>
      <c r="C4994" t="s">
        <v>67</v>
      </c>
      <c r="D4994" t="s">
        <v>3879</v>
      </c>
      <c r="E4994" t="s">
        <v>3888</v>
      </c>
    </row>
    <row r="4995" spans="1:5" x14ac:dyDescent="0.25">
      <c r="A4995" s="3" t="s">
        <v>3891</v>
      </c>
      <c r="B4995" t="s">
        <v>3892</v>
      </c>
    </row>
    <row r="4996" spans="1:5" x14ac:dyDescent="0.25">
      <c r="A4996" t="str">
        <f>A4995</f>
        <v>GUID-9C565E5C-8272-47A5-BDF3-CC8EFF6471F7</v>
      </c>
      <c r="B4996" t="str">
        <f>B4995</f>
        <v>About the simulation toolbar</v>
      </c>
      <c r="C4996" t="s">
        <v>67</v>
      </c>
      <c r="D4996" t="s">
        <v>3879</v>
      </c>
      <c r="E4996" t="s">
        <v>3888</v>
      </c>
    </row>
    <row r="4997" spans="1:5" x14ac:dyDescent="0.25">
      <c r="A4997" s="3" t="s">
        <v>3893</v>
      </c>
      <c r="B4997" t="s">
        <v>3894</v>
      </c>
    </row>
    <row r="4998" spans="1:5" x14ac:dyDescent="0.25">
      <c r="A4998" t="str">
        <f t="shared" ref="A4998:A5000" si="1320">A4997</f>
        <v>GUID-873D4B6D-B0F3-486B-8471-8C72E8935002</v>
      </c>
      <c r="B4998" t="str">
        <f t="shared" ref="B4998:B5000" si="1321">B4997</f>
        <v>To play a machine simulation</v>
      </c>
      <c r="C4998" t="s">
        <v>67</v>
      </c>
      <c r="D4998" t="s">
        <v>3879</v>
      </c>
      <c r="E4998" t="s">
        <v>3895</v>
      </c>
    </row>
    <row r="4999" spans="1:5" x14ac:dyDescent="0.25">
      <c r="A4999" t="str">
        <f t="shared" si="1320"/>
        <v>GUID-873D4B6D-B0F3-486B-8471-8C72E8935002</v>
      </c>
      <c r="B4999" t="str">
        <f t="shared" si="1321"/>
        <v>To play a machine simulation</v>
      </c>
      <c r="C4999" t="s">
        <v>67</v>
      </c>
      <c r="E4999" t="s">
        <v>3896</v>
      </c>
    </row>
    <row r="5000" spans="1:5" x14ac:dyDescent="0.25">
      <c r="A5000" t="str">
        <f t="shared" si="1320"/>
        <v>GUID-873D4B6D-B0F3-486B-8471-8C72E8935002</v>
      </c>
      <c r="B5000" t="str">
        <f t="shared" si="1321"/>
        <v>To play a machine simulation</v>
      </c>
      <c r="C5000" t="s">
        <v>67</v>
      </c>
      <c r="E5000" t="s">
        <v>3888</v>
      </c>
    </row>
    <row r="5001" spans="1:5" x14ac:dyDescent="0.25">
      <c r="A5001" s="3" t="s">
        <v>3897</v>
      </c>
      <c r="B5001" t="s">
        <v>3898</v>
      </c>
    </row>
    <row r="5002" spans="1:5" x14ac:dyDescent="0.25">
      <c r="A5002" t="str">
        <f t="shared" ref="A5002:A5003" si="1322">A5001</f>
        <v>GUID-0165CA51-D3BD-4732-9FDD-2981B14A760F</v>
      </c>
      <c r="B5002" t="str">
        <f t="shared" ref="B5002:B5003" si="1323">B5001</f>
        <v>Specifying the machine simulation file</v>
      </c>
      <c r="C5002" t="s">
        <v>67</v>
      </c>
      <c r="D5002" t="s">
        <v>761</v>
      </c>
      <c r="E5002" t="s">
        <v>762</v>
      </c>
    </row>
    <row r="5003" spans="1:5" x14ac:dyDescent="0.25">
      <c r="A5003" t="str">
        <f t="shared" si="1322"/>
        <v>GUID-0165CA51-D3BD-4732-9FDD-2981B14A760F</v>
      </c>
      <c r="B5003" t="str">
        <f t="shared" si="1323"/>
        <v>Specifying the machine simulation file</v>
      </c>
      <c r="C5003" t="s">
        <v>67</v>
      </c>
      <c r="D5003" t="s">
        <v>3894</v>
      </c>
      <c r="E5003" t="s">
        <v>3881</v>
      </c>
    </row>
    <row r="5004" spans="1:5" x14ac:dyDescent="0.25">
      <c r="A5004" s="3" t="s">
        <v>3899</v>
      </c>
      <c r="B5004" t="s">
        <v>3900</v>
      </c>
    </row>
    <row r="5005" spans="1:5" x14ac:dyDescent="0.25">
      <c r="A5005" t="str">
        <f>A5004</f>
        <v>GUID-C0C9A139-FFA5-40C8-A597-7BCACAA8E562</v>
      </c>
      <c r="B5005" t="str">
        <f>B5004</f>
        <v>To remove objects from machine simulation</v>
      </c>
      <c r="C5005" t="s">
        <v>67</v>
      </c>
      <c r="D5005" t="s">
        <v>3894</v>
      </c>
      <c r="E5005" t="s">
        <v>3881</v>
      </c>
    </row>
    <row r="5006" spans="1:5" x14ac:dyDescent="0.25">
      <c r="A5006" s="3" t="s">
        <v>3901</v>
      </c>
      <c r="B5006" t="s">
        <v>3902</v>
      </c>
    </row>
    <row r="5007" spans="1:5" x14ac:dyDescent="0.25">
      <c r="A5007" t="str">
        <f>A5006</f>
        <v>GUID-E6792E52-7C18-4172-9D50-59F7759FE7F1</v>
      </c>
      <c r="B5007" t="str">
        <f>B5006</f>
        <v>To detect gouges in simulations</v>
      </c>
      <c r="C5007" t="s">
        <v>67</v>
      </c>
      <c r="D5007" t="s">
        <v>3879</v>
      </c>
      <c r="E5007" t="s">
        <v>3888</v>
      </c>
    </row>
    <row r="5008" spans="1:5" x14ac:dyDescent="0.25">
      <c r="A5008" s="3" t="s">
        <v>3903</v>
      </c>
      <c r="B5008" t="s">
        <v>3904</v>
      </c>
    </row>
    <row r="5009" spans="1:5" x14ac:dyDescent="0.25">
      <c r="A5009" t="str">
        <f>A5008</f>
        <v>GUID-C930029F-6271-4897-90BA-7F42B648F895</v>
      </c>
      <c r="B5009" t="str">
        <f>B5008</f>
        <v>To simulate clamps</v>
      </c>
      <c r="C5009" t="s">
        <v>67</v>
      </c>
      <c r="D5009" t="s">
        <v>3879</v>
      </c>
      <c r="E5009" t="s">
        <v>3888</v>
      </c>
    </row>
    <row r="5010" spans="1:5" x14ac:dyDescent="0.25">
      <c r="A5010" s="3" t="s">
        <v>3905</v>
      </c>
      <c r="B5010" t="s">
        <v>3906</v>
      </c>
    </row>
    <row r="5011" spans="1:5" x14ac:dyDescent="0.25">
      <c r="A5011" t="str">
        <f t="shared" ref="A5011:A5014" si="1324">A5010</f>
        <v>GUID-416FD668-4371-4D94-83F3-D497253515B3</v>
      </c>
      <c r="B5011" t="str">
        <f t="shared" ref="B5011:B5014" si="1325">B5010</f>
        <v>To reduce simulation time</v>
      </c>
      <c r="C5011" t="s">
        <v>67</v>
      </c>
      <c r="D5011" t="s">
        <v>3907</v>
      </c>
      <c r="E5011" t="s">
        <v>3908</v>
      </c>
    </row>
    <row r="5012" spans="1:5" x14ac:dyDescent="0.25">
      <c r="A5012" t="str">
        <f t="shared" si="1324"/>
        <v>GUID-416FD668-4371-4D94-83F3-D497253515B3</v>
      </c>
      <c r="B5012" t="str">
        <f t="shared" si="1325"/>
        <v>To reduce simulation time</v>
      </c>
      <c r="C5012" t="s">
        <v>67</v>
      </c>
      <c r="D5012" t="s">
        <v>3879</v>
      </c>
      <c r="E5012" t="s">
        <v>3908</v>
      </c>
    </row>
    <row r="5013" spans="1:5" x14ac:dyDescent="0.25">
      <c r="A5013" t="str">
        <f t="shared" si="1324"/>
        <v>GUID-416FD668-4371-4D94-83F3-D497253515B3</v>
      </c>
      <c r="B5013" t="str">
        <f t="shared" si="1325"/>
        <v>To reduce simulation time</v>
      </c>
      <c r="C5013" t="s">
        <v>67</v>
      </c>
      <c r="E5013" t="s">
        <v>651</v>
      </c>
    </row>
    <row r="5014" spans="1:5" x14ac:dyDescent="0.25">
      <c r="A5014" t="str">
        <f t="shared" si="1324"/>
        <v>GUID-416FD668-4371-4D94-83F3-D497253515B3</v>
      </c>
      <c r="B5014" t="str">
        <f t="shared" si="1325"/>
        <v>To reduce simulation time</v>
      </c>
      <c r="C5014" t="s">
        <v>67</v>
      </c>
      <c r="E5014" t="s">
        <v>3888</v>
      </c>
    </row>
    <row r="5015" spans="1:5" x14ac:dyDescent="0.25">
      <c r="A5015" s="3" t="s">
        <v>3909</v>
      </c>
      <c r="B5015" t="s">
        <v>3910</v>
      </c>
    </row>
    <row r="5016" spans="1:5" x14ac:dyDescent="0.25">
      <c r="A5016" t="str">
        <f>A5015</f>
        <v>GUID-7D5859E1-2C6B-4F80-B47B-D54359465EBF</v>
      </c>
      <c r="B5016" t="str">
        <f>B5015</f>
        <v>To limit the simulation region</v>
      </c>
      <c r="C5016" t="s">
        <v>67</v>
      </c>
      <c r="D5016" t="s">
        <v>3906</v>
      </c>
      <c r="E5016" t="s">
        <v>3883</v>
      </c>
    </row>
    <row r="5017" spans="1:5" x14ac:dyDescent="0.25">
      <c r="A5017" s="3" t="s">
        <v>3911</v>
      </c>
      <c r="B5017" t="s">
        <v>3912</v>
      </c>
    </row>
    <row r="5018" spans="1:5" x14ac:dyDescent="0.25">
      <c r="A5018" t="str">
        <f>A5017</f>
        <v>GUID-ABE44529-8FEA-4D47-8E9B-3DDD80A41259</v>
      </c>
      <c r="B5018" t="str">
        <f>B5017</f>
        <v>To save and continue a simulation</v>
      </c>
      <c r="C5018" t="s">
        <v>67</v>
      </c>
      <c r="D5018" t="s">
        <v>3906</v>
      </c>
      <c r="E5018" t="s">
        <v>3883</v>
      </c>
    </row>
    <row r="5019" spans="1:5" x14ac:dyDescent="0.25">
      <c r="A5019" s="3" t="s">
        <v>3913</v>
      </c>
      <c r="B5019" t="s">
        <v>3914</v>
      </c>
    </row>
    <row r="5020" spans="1:5" x14ac:dyDescent="0.25">
      <c r="A5020" t="str">
        <f t="shared" ref="A5020:A5022" si="1326">A5019</f>
        <v>GUID-34C0D519-ED61-4C38-A7CB-C2B0E38C61BC</v>
      </c>
      <c r="B5020" t="str">
        <f t="shared" ref="B5020:B5022" si="1327">B5019</f>
        <v>To show tool load during simulation</v>
      </c>
      <c r="C5020" t="s">
        <v>67</v>
      </c>
      <c r="D5020" t="s">
        <v>2308</v>
      </c>
      <c r="E5020" t="s">
        <v>2309</v>
      </c>
    </row>
    <row r="5021" spans="1:5" x14ac:dyDescent="0.25">
      <c r="A5021" t="str">
        <f t="shared" si="1326"/>
        <v>GUID-34C0D519-ED61-4C38-A7CB-C2B0E38C61BC</v>
      </c>
      <c r="B5021" t="str">
        <f t="shared" si="1327"/>
        <v>To show tool load during simulation</v>
      </c>
      <c r="C5021" t="s">
        <v>67</v>
      </c>
      <c r="D5021" t="s">
        <v>3879</v>
      </c>
      <c r="E5021" t="s">
        <v>2309</v>
      </c>
    </row>
    <row r="5022" spans="1:5" x14ac:dyDescent="0.25">
      <c r="A5022" t="str">
        <f t="shared" si="1326"/>
        <v>GUID-34C0D519-ED61-4C38-A7CB-C2B0E38C61BC</v>
      </c>
      <c r="B5022" t="str">
        <f t="shared" si="1327"/>
        <v>To show tool load during simulation</v>
      </c>
      <c r="C5022" t="s">
        <v>67</v>
      </c>
      <c r="E5022" t="s">
        <v>3888</v>
      </c>
    </row>
    <row r="5023" spans="1:5" x14ac:dyDescent="0.25">
      <c r="A5023" s="3" t="s">
        <v>3915</v>
      </c>
      <c r="B5023" t="s">
        <v>3916</v>
      </c>
    </row>
    <row r="5024" spans="1:5" x14ac:dyDescent="0.25">
      <c r="A5024" t="str">
        <f t="shared" ref="A5024:A5030" si="1328">A5023</f>
        <v>GUID-D327815B-841A-4D1A-AFFD-516E780DA4D6</v>
      </c>
      <c r="B5024" t="str">
        <f t="shared" ref="B5024:B5030" si="1329">B5023</f>
        <v>To optimize feed rates</v>
      </c>
      <c r="C5024" t="s">
        <v>67</v>
      </c>
      <c r="D5024" t="s">
        <v>3917</v>
      </c>
      <c r="E5024" t="s">
        <v>2234</v>
      </c>
    </row>
    <row r="5025" spans="1:5" x14ac:dyDescent="0.25">
      <c r="A5025" t="str">
        <f t="shared" si="1328"/>
        <v>GUID-D327815B-841A-4D1A-AFFD-516E780DA4D6</v>
      </c>
      <c r="B5025" t="str">
        <f t="shared" si="1329"/>
        <v>To optimize feed rates</v>
      </c>
      <c r="C5025" t="s">
        <v>67</v>
      </c>
      <c r="D5025" t="s">
        <v>3918</v>
      </c>
      <c r="E5025" t="s">
        <v>2311</v>
      </c>
    </row>
    <row r="5026" spans="1:5" x14ac:dyDescent="0.25">
      <c r="A5026" t="str">
        <f t="shared" si="1328"/>
        <v>GUID-D327815B-841A-4D1A-AFFD-516E780DA4D6</v>
      </c>
      <c r="B5026" t="str">
        <f t="shared" si="1329"/>
        <v>To optimize feed rates</v>
      </c>
      <c r="C5026" t="s">
        <v>67</v>
      </c>
      <c r="D5026" t="s">
        <v>3919</v>
      </c>
      <c r="E5026" t="s">
        <v>3920</v>
      </c>
    </row>
    <row r="5027" spans="1:5" x14ac:dyDescent="0.25">
      <c r="A5027" t="str">
        <f t="shared" si="1328"/>
        <v>GUID-D327815B-841A-4D1A-AFFD-516E780DA4D6</v>
      </c>
      <c r="B5027" t="str">
        <f t="shared" si="1329"/>
        <v>To optimize feed rates</v>
      </c>
      <c r="C5027" t="s">
        <v>67</v>
      </c>
      <c r="D5027" t="s">
        <v>3921</v>
      </c>
      <c r="E5027" t="s">
        <v>647</v>
      </c>
    </row>
    <row r="5028" spans="1:5" x14ac:dyDescent="0.25">
      <c r="A5028" t="str">
        <f t="shared" si="1328"/>
        <v>GUID-D327815B-841A-4D1A-AFFD-516E780DA4D6</v>
      </c>
      <c r="B5028" t="str">
        <f t="shared" si="1329"/>
        <v>To optimize feed rates</v>
      </c>
      <c r="C5028" t="s">
        <v>67</v>
      </c>
      <c r="D5028" t="s">
        <v>3914</v>
      </c>
      <c r="E5028" t="s">
        <v>3920</v>
      </c>
    </row>
    <row r="5029" spans="1:5" x14ac:dyDescent="0.25">
      <c r="A5029" t="str">
        <f t="shared" si="1328"/>
        <v>GUID-D327815B-841A-4D1A-AFFD-516E780DA4D6</v>
      </c>
      <c r="B5029" t="str">
        <f t="shared" si="1329"/>
        <v>To optimize feed rates</v>
      </c>
      <c r="C5029" t="s">
        <v>67</v>
      </c>
      <c r="E5029" t="s">
        <v>3922</v>
      </c>
    </row>
    <row r="5030" spans="1:5" x14ac:dyDescent="0.25">
      <c r="A5030" t="str">
        <f t="shared" si="1328"/>
        <v>GUID-D327815B-841A-4D1A-AFFD-516E780DA4D6</v>
      </c>
      <c r="B5030" t="str">
        <f t="shared" si="1329"/>
        <v>To optimize feed rates</v>
      </c>
      <c r="C5030" t="s">
        <v>67</v>
      </c>
      <c r="E5030" t="s">
        <v>647</v>
      </c>
    </row>
    <row r="5031" spans="1:5" x14ac:dyDescent="0.25">
      <c r="A5031" s="3" t="s">
        <v>3923</v>
      </c>
      <c r="B5031" t="s">
        <v>3919</v>
      </c>
    </row>
    <row r="5032" spans="1:5" x14ac:dyDescent="0.25">
      <c r="A5032" t="str">
        <f t="shared" ref="A5032:A5033" si="1330">A5031</f>
        <v>GUID-E7DC1C8A-8034-4566-9938-E5992A236C6E</v>
      </c>
      <c r="B5032" t="str">
        <f t="shared" ref="B5032:B5033" si="1331">B5031</f>
        <v>Feed Optimization parameters</v>
      </c>
      <c r="C5032" t="s">
        <v>67</v>
      </c>
      <c r="D5032" t="s">
        <v>3921</v>
      </c>
      <c r="E5032" t="s">
        <v>647</v>
      </c>
    </row>
    <row r="5033" spans="1:5" x14ac:dyDescent="0.25">
      <c r="A5033" t="str">
        <f t="shared" si="1330"/>
        <v>GUID-E7DC1C8A-8034-4566-9938-E5992A236C6E</v>
      </c>
      <c r="B5033" t="str">
        <f t="shared" si="1331"/>
        <v>Feed Optimization parameters</v>
      </c>
      <c r="C5033" t="s">
        <v>67</v>
      </c>
      <c r="D5033" t="s">
        <v>3916</v>
      </c>
      <c r="E5033" t="s">
        <v>2309</v>
      </c>
    </row>
    <row r="5034" spans="1:5" x14ac:dyDescent="0.25">
      <c r="A5034" s="3" t="s">
        <v>3924</v>
      </c>
      <c r="B5034" t="s">
        <v>3925</v>
      </c>
    </row>
    <row r="5035" spans="1:5" x14ac:dyDescent="0.25">
      <c r="A5035" t="str">
        <f>A5034</f>
        <v>GUID-426C6AF5-A137-442E-B4BA-CD66D8F16881</v>
      </c>
      <c r="B5035" t="str">
        <f>B5034</f>
        <v>Feedrate optimization example</v>
      </c>
      <c r="C5035" t="s">
        <v>67</v>
      </c>
      <c r="D5035" t="s">
        <v>3916</v>
      </c>
      <c r="E5035" t="s">
        <v>2309</v>
      </c>
    </row>
    <row r="5036" spans="1:5" x14ac:dyDescent="0.25">
      <c r="A5036" s="3" t="s">
        <v>3926</v>
      </c>
      <c r="B5036" t="s">
        <v>3927</v>
      </c>
    </row>
    <row r="5037" spans="1:5" x14ac:dyDescent="0.25">
      <c r="A5037" t="str">
        <f>A5036</f>
        <v>GUID-454F1863-5342-498C-8C31-42AB808CC1E5</v>
      </c>
      <c r="B5037" t="str">
        <f>B5036</f>
        <v>Working with breakpoints</v>
      </c>
      <c r="C5037" t="s">
        <v>67</v>
      </c>
      <c r="D5037" t="s">
        <v>3879</v>
      </c>
      <c r="E5037" t="s">
        <v>3888</v>
      </c>
    </row>
    <row r="5038" spans="1:5" x14ac:dyDescent="0.25">
      <c r="A5038" s="3" t="s">
        <v>3928</v>
      </c>
      <c r="B5038" t="s">
        <v>3929</v>
      </c>
    </row>
    <row r="5039" spans="1:5" x14ac:dyDescent="0.25">
      <c r="A5039" t="str">
        <f t="shared" ref="A5039:A5045" si="1332">A5038</f>
        <v>GUID-C524BD47-ABC6-429E-ADA4-DAB580BCA2F7</v>
      </c>
      <c r="B5039" t="str">
        <f t="shared" ref="B5039:B5045" si="1333">B5038</f>
        <v>Errors and warnings</v>
      </c>
      <c r="C5039" t="s">
        <v>67</v>
      </c>
      <c r="D5039" t="s">
        <v>3530</v>
      </c>
      <c r="E5039" t="s">
        <v>3523</v>
      </c>
    </row>
    <row r="5040" spans="1:5" x14ac:dyDescent="0.25">
      <c r="A5040" t="str">
        <f t="shared" si="1332"/>
        <v>GUID-C524BD47-ABC6-429E-ADA4-DAB580BCA2F7</v>
      </c>
      <c r="B5040" t="str">
        <f t="shared" si="1333"/>
        <v>Errors and warnings</v>
      </c>
      <c r="C5040" t="s">
        <v>67</v>
      </c>
      <c r="D5040" t="s">
        <v>3550</v>
      </c>
      <c r="E5040" t="s">
        <v>3548</v>
      </c>
    </row>
    <row r="5041" spans="1:5" x14ac:dyDescent="0.25">
      <c r="A5041" t="str">
        <f t="shared" si="1332"/>
        <v>GUID-C524BD47-ABC6-429E-ADA4-DAB580BCA2F7</v>
      </c>
      <c r="B5041" t="str">
        <f t="shared" si="1333"/>
        <v>Errors and warnings</v>
      </c>
      <c r="C5041" t="s">
        <v>67</v>
      </c>
      <c r="D5041" t="s">
        <v>3473</v>
      </c>
      <c r="E5041" t="s">
        <v>3467</v>
      </c>
    </row>
    <row r="5042" spans="1:5" x14ac:dyDescent="0.25">
      <c r="A5042" t="str">
        <f t="shared" si="1332"/>
        <v>GUID-C524BD47-ABC6-429E-ADA4-DAB580BCA2F7</v>
      </c>
      <c r="B5042" t="str">
        <f t="shared" si="1333"/>
        <v>Errors and warnings</v>
      </c>
      <c r="C5042" t="s">
        <v>67</v>
      </c>
      <c r="D5042" t="s">
        <v>3546</v>
      </c>
      <c r="E5042" t="s">
        <v>3544</v>
      </c>
    </row>
    <row r="5043" spans="1:5" x14ac:dyDescent="0.25">
      <c r="A5043" t="str">
        <f t="shared" si="1332"/>
        <v>GUID-C524BD47-ABC6-429E-ADA4-DAB580BCA2F7</v>
      </c>
      <c r="B5043" t="str">
        <f t="shared" si="1333"/>
        <v>Errors and warnings</v>
      </c>
      <c r="C5043" t="s">
        <v>67</v>
      </c>
      <c r="D5043" t="s">
        <v>3879</v>
      </c>
      <c r="E5043" t="s">
        <v>3930</v>
      </c>
    </row>
    <row r="5044" spans="1:5" x14ac:dyDescent="0.25">
      <c r="A5044" t="str">
        <f t="shared" si="1332"/>
        <v>GUID-C524BD47-ABC6-429E-ADA4-DAB580BCA2F7</v>
      </c>
      <c r="B5044" t="str">
        <f t="shared" si="1333"/>
        <v>Errors and warnings</v>
      </c>
      <c r="C5044" t="s">
        <v>67</v>
      </c>
      <c r="E5044" t="s">
        <v>3931</v>
      </c>
    </row>
    <row r="5045" spans="1:5" x14ac:dyDescent="0.25">
      <c r="A5045" t="str">
        <f t="shared" si="1332"/>
        <v>GUID-C524BD47-ABC6-429E-ADA4-DAB580BCA2F7</v>
      </c>
      <c r="B5045" t="str">
        <f t="shared" si="1333"/>
        <v>Errors and warnings</v>
      </c>
      <c r="C5045" t="s">
        <v>67</v>
      </c>
      <c r="E5045" t="s">
        <v>3888</v>
      </c>
    </row>
    <row r="5046" spans="1:5" x14ac:dyDescent="0.25">
      <c r="A5046" s="3" t="s">
        <v>3932</v>
      </c>
      <c r="B5046" t="s">
        <v>3933</v>
      </c>
    </row>
    <row r="5047" spans="1:5" x14ac:dyDescent="0.25">
      <c r="A5047" t="str">
        <f t="shared" ref="A5047:A5053" si="1334">A5046</f>
        <v>GUID-442BB0B0-8912-4E3D-8218-3709523F0615</v>
      </c>
      <c r="B5047" t="str">
        <f t="shared" ref="B5047:B5053" si="1335">B5046</f>
        <v>Warning codes</v>
      </c>
      <c r="C5047" t="s">
        <v>67</v>
      </c>
      <c r="D5047" t="s">
        <v>3934</v>
      </c>
      <c r="E5047" t="s">
        <v>902</v>
      </c>
    </row>
    <row r="5048" spans="1:5" x14ac:dyDescent="0.25">
      <c r="A5048" t="str">
        <f t="shared" si="1334"/>
        <v>GUID-442BB0B0-8912-4E3D-8218-3709523F0615</v>
      </c>
      <c r="B5048" t="str">
        <f t="shared" si="1335"/>
        <v>Warning codes</v>
      </c>
      <c r="C5048" t="s">
        <v>67</v>
      </c>
      <c r="D5048" t="s">
        <v>3935</v>
      </c>
      <c r="E5048" t="s">
        <v>962</v>
      </c>
    </row>
    <row r="5049" spans="1:5" x14ac:dyDescent="0.25">
      <c r="A5049" t="str">
        <f t="shared" si="1334"/>
        <v>GUID-442BB0B0-8912-4E3D-8218-3709523F0615</v>
      </c>
      <c r="B5049" t="str">
        <f t="shared" si="1335"/>
        <v>Warning codes</v>
      </c>
      <c r="C5049" t="s">
        <v>67</v>
      </c>
      <c r="D5049" t="s">
        <v>2299</v>
      </c>
      <c r="E5049" t="s">
        <v>902</v>
      </c>
    </row>
    <row r="5050" spans="1:5" x14ac:dyDescent="0.25">
      <c r="A5050" t="str">
        <f t="shared" si="1334"/>
        <v>GUID-442BB0B0-8912-4E3D-8218-3709523F0615</v>
      </c>
      <c r="B5050" t="str">
        <f t="shared" si="1335"/>
        <v>Warning codes</v>
      </c>
      <c r="C5050" t="s">
        <v>67</v>
      </c>
      <c r="D5050" t="s">
        <v>3935</v>
      </c>
      <c r="E5050" t="s">
        <v>962</v>
      </c>
    </row>
    <row r="5051" spans="1:5" x14ac:dyDescent="0.25">
      <c r="A5051" t="str">
        <f t="shared" si="1334"/>
        <v>GUID-442BB0B0-8912-4E3D-8218-3709523F0615</v>
      </c>
      <c r="B5051" t="str">
        <f t="shared" si="1335"/>
        <v>Warning codes</v>
      </c>
      <c r="C5051" t="s">
        <v>67</v>
      </c>
      <c r="D5051" t="s">
        <v>2299</v>
      </c>
      <c r="E5051" t="s">
        <v>902</v>
      </c>
    </row>
    <row r="5052" spans="1:5" x14ac:dyDescent="0.25">
      <c r="A5052" t="str">
        <f t="shared" si="1334"/>
        <v>GUID-442BB0B0-8912-4E3D-8218-3709523F0615</v>
      </c>
      <c r="B5052" t="str">
        <f t="shared" si="1335"/>
        <v>Warning codes</v>
      </c>
      <c r="C5052" t="s">
        <v>67</v>
      </c>
      <c r="D5052" t="s">
        <v>3935</v>
      </c>
      <c r="E5052" t="s">
        <v>962</v>
      </c>
    </row>
    <row r="5053" spans="1:5" x14ac:dyDescent="0.25">
      <c r="A5053" t="str">
        <f t="shared" si="1334"/>
        <v>GUID-442BB0B0-8912-4E3D-8218-3709523F0615</v>
      </c>
      <c r="B5053" t="str">
        <f t="shared" si="1335"/>
        <v>Warning codes</v>
      </c>
      <c r="C5053" t="s">
        <v>67</v>
      </c>
      <c r="D5053" t="s">
        <v>3929</v>
      </c>
      <c r="E5053" t="s">
        <v>3885</v>
      </c>
    </row>
    <row r="5054" spans="1:5" x14ac:dyDescent="0.25">
      <c r="A5054" s="3" t="s">
        <v>3936</v>
      </c>
      <c r="B5054" t="s">
        <v>3937</v>
      </c>
    </row>
    <row r="5055" spans="1:5" x14ac:dyDescent="0.25">
      <c r="A5055" t="str">
        <f t="shared" ref="A5055:A5087" si="1336">A5054</f>
        <v>GUID-3196D130-6750-4E4E-96F9-D01D6822A758</v>
      </c>
      <c r="B5055" t="str">
        <f t="shared" ref="B5055:B5087" si="1337">B5054</f>
        <v>Error codes</v>
      </c>
      <c r="C5055" t="s">
        <v>67</v>
      </c>
      <c r="D5055" t="s">
        <v>3938</v>
      </c>
      <c r="E5055" t="s">
        <v>2011</v>
      </c>
    </row>
    <row r="5056" spans="1:5" x14ac:dyDescent="0.25">
      <c r="A5056" t="str">
        <f t="shared" si="1336"/>
        <v>GUID-3196D130-6750-4E4E-96F9-D01D6822A758</v>
      </c>
      <c r="B5056" t="str">
        <f t="shared" si="1337"/>
        <v>Error codes</v>
      </c>
      <c r="C5056" t="s">
        <v>67</v>
      </c>
      <c r="D5056" t="s">
        <v>3939</v>
      </c>
      <c r="E5056" t="s">
        <v>2180</v>
      </c>
    </row>
    <row r="5057" spans="1:5" x14ac:dyDescent="0.25">
      <c r="A5057" t="str">
        <f t="shared" si="1336"/>
        <v>GUID-3196D130-6750-4E4E-96F9-D01D6822A758</v>
      </c>
      <c r="B5057" t="str">
        <f t="shared" si="1337"/>
        <v>Error codes</v>
      </c>
      <c r="C5057" t="s">
        <v>67</v>
      </c>
      <c r="D5057" t="s">
        <v>3938</v>
      </c>
      <c r="E5057" t="s">
        <v>2011</v>
      </c>
    </row>
    <row r="5058" spans="1:5" x14ac:dyDescent="0.25">
      <c r="A5058" t="str">
        <f t="shared" si="1336"/>
        <v>GUID-3196D130-6750-4E4E-96F9-D01D6822A758</v>
      </c>
      <c r="B5058" t="str">
        <f t="shared" si="1337"/>
        <v>Error codes</v>
      </c>
      <c r="C5058" t="s">
        <v>67</v>
      </c>
      <c r="D5058" t="s">
        <v>3939</v>
      </c>
      <c r="E5058" t="s">
        <v>2180</v>
      </c>
    </row>
    <row r="5059" spans="1:5" x14ac:dyDescent="0.25">
      <c r="A5059" t="str">
        <f t="shared" si="1336"/>
        <v>GUID-3196D130-6750-4E4E-96F9-D01D6822A758</v>
      </c>
      <c r="B5059" t="str">
        <f t="shared" si="1337"/>
        <v>Error codes</v>
      </c>
      <c r="C5059" t="s">
        <v>67</v>
      </c>
      <c r="D5059" t="s">
        <v>3938</v>
      </c>
      <c r="E5059" t="s">
        <v>2011</v>
      </c>
    </row>
    <row r="5060" spans="1:5" x14ac:dyDescent="0.25">
      <c r="A5060" t="str">
        <f t="shared" si="1336"/>
        <v>GUID-3196D130-6750-4E4E-96F9-D01D6822A758</v>
      </c>
      <c r="B5060" t="str">
        <f t="shared" si="1337"/>
        <v>Error codes</v>
      </c>
      <c r="C5060" t="s">
        <v>67</v>
      </c>
      <c r="D5060" t="s">
        <v>3939</v>
      </c>
      <c r="E5060" t="s">
        <v>2180</v>
      </c>
    </row>
    <row r="5061" spans="1:5" x14ac:dyDescent="0.25">
      <c r="A5061" t="str">
        <f t="shared" si="1336"/>
        <v>GUID-3196D130-6750-4E4E-96F9-D01D6822A758</v>
      </c>
      <c r="B5061" t="str">
        <f t="shared" si="1337"/>
        <v>Error codes</v>
      </c>
      <c r="C5061" t="s">
        <v>67</v>
      </c>
      <c r="D5061" t="s">
        <v>3938</v>
      </c>
      <c r="E5061" t="s">
        <v>2011</v>
      </c>
    </row>
    <row r="5062" spans="1:5" x14ac:dyDescent="0.25">
      <c r="A5062" t="str">
        <f t="shared" si="1336"/>
        <v>GUID-3196D130-6750-4E4E-96F9-D01D6822A758</v>
      </c>
      <c r="B5062" t="str">
        <f t="shared" si="1337"/>
        <v>Error codes</v>
      </c>
      <c r="C5062" t="s">
        <v>67</v>
      </c>
      <c r="D5062" t="s">
        <v>3939</v>
      </c>
      <c r="E5062" t="s">
        <v>2180</v>
      </c>
    </row>
    <row r="5063" spans="1:5" x14ac:dyDescent="0.25">
      <c r="A5063" t="str">
        <f t="shared" si="1336"/>
        <v>GUID-3196D130-6750-4E4E-96F9-D01D6822A758</v>
      </c>
      <c r="B5063" t="str">
        <f t="shared" si="1337"/>
        <v>Error codes</v>
      </c>
      <c r="C5063" t="s">
        <v>67</v>
      </c>
      <c r="D5063" t="s">
        <v>3938</v>
      </c>
      <c r="E5063" t="s">
        <v>2011</v>
      </c>
    </row>
    <row r="5064" spans="1:5" x14ac:dyDescent="0.25">
      <c r="A5064" t="str">
        <f t="shared" si="1336"/>
        <v>GUID-3196D130-6750-4E4E-96F9-D01D6822A758</v>
      </c>
      <c r="B5064" t="str">
        <f t="shared" si="1337"/>
        <v>Error codes</v>
      </c>
      <c r="C5064" t="s">
        <v>67</v>
      </c>
      <c r="D5064" t="s">
        <v>3939</v>
      </c>
      <c r="E5064" t="s">
        <v>2180</v>
      </c>
    </row>
    <row r="5065" spans="1:5" x14ac:dyDescent="0.25">
      <c r="A5065" t="str">
        <f t="shared" si="1336"/>
        <v>GUID-3196D130-6750-4E4E-96F9-D01D6822A758</v>
      </c>
      <c r="B5065" t="str">
        <f t="shared" si="1337"/>
        <v>Error codes</v>
      </c>
      <c r="C5065" t="s">
        <v>67</v>
      </c>
      <c r="D5065" t="s">
        <v>3938</v>
      </c>
      <c r="E5065" t="s">
        <v>2011</v>
      </c>
    </row>
    <row r="5066" spans="1:5" x14ac:dyDescent="0.25">
      <c r="A5066" t="str">
        <f t="shared" si="1336"/>
        <v>GUID-3196D130-6750-4E4E-96F9-D01D6822A758</v>
      </c>
      <c r="B5066" t="str">
        <f t="shared" si="1337"/>
        <v>Error codes</v>
      </c>
      <c r="C5066" t="s">
        <v>67</v>
      </c>
      <c r="D5066" t="s">
        <v>3939</v>
      </c>
      <c r="E5066" t="s">
        <v>2180</v>
      </c>
    </row>
    <row r="5067" spans="1:5" x14ac:dyDescent="0.25">
      <c r="A5067" t="str">
        <f t="shared" si="1336"/>
        <v>GUID-3196D130-6750-4E4E-96F9-D01D6822A758</v>
      </c>
      <c r="B5067" t="str">
        <f t="shared" si="1337"/>
        <v>Error codes</v>
      </c>
      <c r="C5067" t="s">
        <v>67</v>
      </c>
      <c r="D5067" t="s">
        <v>3938</v>
      </c>
      <c r="E5067" t="s">
        <v>2011</v>
      </c>
    </row>
    <row r="5068" spans="1:5" x14ac:dyDescent="0.25">
      <c r="A5068" t="str">
        <f t="shared" si="1336"/>
        <v>GUID-3196D130-6750-4E4E-96F9-D01D6822A758</v>
      </c>
      <c r="B5068" t="str">
        <f t="shared" si="1337"/>
        <v>Error codes</v>
      </c>
      <c r="C5068" t="s">
        <v>67</v>
      </c>
      <c r="D5068" t="s">
        <v>3939</v>
      </c>
      <c r="E5068" t="s">
        <v>2180</v>
      </c>
    </row>
    <row r="5069" spans="1:5" x14ac:dyDescent="0.25">
      <c r="A5069" t="str">
        <f t="shared" si="1336"/>
        <v>GUID-3196D130-6750-4E4E-96F9-D01D6822A758</v>
      </c>
      <c r="B5069" t="str">
        <f t="shared" si="1337"/>
        <v>Error codes</v>
      </c>
      <c r="C5069" t="s">
        <v>67</v>
      </c>
      <c r="D5069" t="s">
        <v>3938</v>
      </c>
      <c r="E5069" t="s">
        <v>2011</v>
      </c>
    </row>
    <row r="5070" spans="1:5" x14ac:dyDescent="0.25">
      <c r="A5070" t="str">
        <f t="shared" si="1336"/>
        <v>GUID-3196D130-6750-4E4E-96F9-D01D6822A758</v>
      </c>
      <c r="B5070" t="str">
        <f t="shared" si="1337"/>
        <v>Error codes</v>
      </c>
      <c r="C5070" t="s">
        <v>67</v>
      </c>
      <c r="D5070" t="s">
        <v>3939</v>
      </c>
      <c r="E5070" t="s">
        <v>2180</v>
      </c>
    </row>
    <row r="5071" spans="1:5" x14ac:dyDescent="0.25">
      <c r="A5071" t="str">
        <f t="shared" si="1336"/>
        <v>GUID-3196D130-6750-4E4E-96F9-D01D6822A758</v>
      </c>
      <c r="B5071" t="str">
        <f t="shared" si="1337"/>
        <v>Error codes</v>
      </c>
      <c r="C5071" t="s">
        <v>67</v>
      </c>
      <c r="D5071" t="s">
        <v>3938</v>
      </c>
      <c r="E5071" t="s">
        <v>2011</v>
      </c>
    </row>
    <row r="5072" spans="1:5" x14ac:dyDescent="0.25">
      <c r="A5072" t="str">
        <f t="shared" si="1336"/>
        <v>GUID-3196D130-6750-4E4E-96F9-D01D6822A758</v>
      </c>
      <c r="B5072" t="str">
        <f t="shared" si="1337"/>
        <v>Error codes</v>
      </c>
      <c r="C5072" t="s">
        <v>67</v>
      </c>
      <c r="D5072" t="s">
        <v>3939</v>
      </c>
      <c r="E5072" t="s">
        <v>2180</v>
      </c>
    </row>
    <row r="5073" spans="1:5" x14ac:dyDescent="0.25">
      <c r="A5073" t="str">
        <f t="shared" si="1336"/>
        <v>GUID-3196D130-6750-4E4E-96F9-D01D6822A758</v>
      </c>
      <c r="B5073" t="str">
        <f t="shared" si="1337"/>
        <v>Error codes</v>
      </c>
      <c r="C5073" t="s">
        <v>67</v>
      </c>
      <c r="D5073" t="s">
        <v>3938</v>
      </c>
      <c r="E5073" t="s">
        <v>2011</v>
      </c>
    </row>
    <row r="5074" spans="1:5" x14ac:dyDescent="0.25">
      <c r="A5074" t="str">
        <f t="shared" si="1336"/>
        <v>GUID-3196D130-6750-4E4E-96F9-D01D6822A758</v>
      </c>
      <c r="B5074" t="str">
        <f t="shared" si="1337"/>
        <v>Error codes</v>
      </c>
      <c r="C5074" t="s">
        <v>67</v>
      </c>
      <c r="D5074" t="s">
        <v>3939</v>
      </c>
      <c r="E5074" t="s">
        <v>2180</v>
      </c>
    </row>
    <row r="5075" spans="1:5" x14ac:dyDescent="0.25">
      <c r="A5075" t="str">
        <f t="shared" si="1336"/>
        <v>GUID-3196D130-6750-4E4E-96F9-D01D6822A758</v>
      </c>
      <c r="B5075" t="str">
        <f t="shared" si="1337"/>
        <v>Error codes</v>
      </c>
      <c r="C5075" t="s">
        <v>67</v>
      </c>
      <c r="D5075" t="s">
        <v>3938</v>
      </c>
      <c r="E5075" t="s">
        <v>2011</v>
      </c>
    </row>
    <row r="5076" spans="1:5" x14ac:dyDescent="0.25">
      <c r="A5076" t="str">
        <f t="shared" si="1336"/>
        <v>GUID-3196D130-6750-4E4E-96F9-D01D6822A758</v>
      </c>
      <c r="B5076" t="str">
        <f t="shared" si="1337"/>
        <v>Error codes</v>
      </c>
      <c r="C5076" t="s">
        <v>67</v>
      </c>
      <c r="D5076" t="s">
        <v>3939</v>
      </c>
      <c r="E5076" t="s">
        <v>2180</v>
      </c>
    </row>
    <row r="5077" spans="1:5" x14ac:dyDescent="0.25">
      <c r="A5077" t="str">
        <f t="shared" si="1336"/>
        <v>GUID-3196D130-6750-4E4E-96F9-D01D6822A758</v>
      </c>
      <c r="B5077" t="str">
        <f t="shared" si="1337"/>
        <v>Error codes</v>
      </c>
      <c r="C5077" t="s">
        <v>67</v>
      </c>
      <c r="D5077" t="s">
        <v>3938</v>
      </c>
      <c r="E5077" t="s">
        <v>2011</v>
      </c>
    </row>
    <row r="5078" spans="1:5" x14ac:dyDescent="0.25">
      <c r="A5078" t="str">
        <f t="shared" si="1336"/>
        <v>GUID-3196D130-6750-4E4E-96F9-D01D6822A758</v>
      </c>
      <c r="B5078" t="str">
        <f t="shared" si="1337"/>
        <v>Error codes</v>
      </c>
      <c r="C5078" t="s">
        <v>67</v>
      </c>
      <c r="D5078" t="s">
        <v>3939</v>
      </c>
      <c r="E5078" t="s">
        <v>2180</v>
      </c>
    </row>
    <row r="5079" spans="1:5" x14ac:dyDescent="0.25">
      <c r="A5079" t="str">
        <f t="shared" si="1336"/>
        <v>GUID-3196D130-6750-4E4E-96F9-D01D6822A758</v>
      </c>
      <c r="B5079" t="str">
        <f t="shared" si="1337"/>
        <v>Error codes</v>
      </c>
      <c r="C5079" t="s">
        <v>67</v>
      </c>
      <c r="D5079" t="s">
        <v>3938</v>
      </c>
      <c r="E5079" t="s">
        <v>2011</v>
      </c>
    </row>
    <row r="5080" spans="1:5" x14ac:dyDescent="0.25">
      <c r="A5080" t="str">
        <f t="shared" si="1336"/>
        <v>GUID-3196D130-6750-4E4E-96F9-D01D6822A758</v>
      </c>
      <c r="B5080" t="str">
        <f t="shared" si="1337"/>
        <v>Error codes</v>
      </c>
      <c r="C5080" t="s">
        <v>67</v>
      </c>
      <c r="D5080" t="s">
        <v>3939</v>
      </c>
      <c r="E5080" t="s">
        <v>2180</v>
      </c>
    </row>
    <row r="5081" spans="1:5" x14ac:dyDescent="0.25">
      <c r="A5081" t="str">
        <f t="shared" si="1336"/>
        <v>GUID-3196D130-6750-4E4E-96F9-D01D6822A758</v>
      </c>
      <c r="B5081" t="str">
        <f t="shared" si="1337"/>
        <v>Error codes</v>
      </c>
      <c r="C5081" t="s">
        <v>67</v>
      </c>
      <c r="D5081" t="s">
        <v>3938</v>
      </c>
      <c r="E5081" t="s">
        <v>2011</v>
      </c>
    </row>
    <row r="5082" spans="1:5" x14ac:dyDescent="0.25">
      <c r="A5082" t="str">
        <f t="shared" si="1336"/>
        <v>GUID-3196D130-6750-4E4E-96F9-D01D6822A758</v>
      </c>
      <c r="B5082" t="str">
        <f t="shared" si="1337"/>
        <v>Error codes</v>
      </c>
      <c r="C5082" t="s">
        <v>67</v>
      </c>
      <c r="D5082" t="s">
        <v>3939</v>
      </c>
      <c r="E5082" t="s">
        <v>2180</v>
      </c>
    </row>
    <row r="5083" spans="1:5" x14ac:dyDescent="0.25">
      <c r="A5083" t="str">
        <f t="shared" si="1336"/>
        <v>GUID-3196D130-6750-4E4E-96F9-D01D6822A758</v>
      </c>
      <c r="B5083" t="str">
        <f t="shared" si="1337"/>
        <v>Error codes</v>
      </c>
      <c r="C5083" t="s">
        <v>67</v>
      </c>
      <c r="D5083" t="s">
        <v>3938</v>
      </c>
      <c r="E5083" t="s">
        <v>2011</v>
      </c>
    </row>
    <row r="5084" spans="1:5" x14ac:dyDescent="0.25">
      <c r="A5084" t="str">
        <f t="shared" si="1336"/>
        <v>GUID-3196D130-6750-4E4E-96F9-D01D6822A758</v>
      </c>
      <c r="B5084" t="str">
        <f t="shared" si="1337"/>
        <v>Error codes</v>
      </c>
      <c r="C5084" t="s">
        <v>67</v>
      </c>
      <c r="D5084" t="s">
        <v>3939</v>
      </c>
      <c r="E5084" t="s">
        <v>2180</v>
      </c>
    </row>
    <row r="5085" spans="1:5" x14ac:dyDescent="0.25">
      <c r="A5085" t="str">
        <f t="shared" si="1336"/>
        <v>GUID-3196D130-6750-4E4E-96F9-D01D6822A758</v>
      </c>
      <c r="B5085" t="str">
        <f t="shared" si="1337"/>
        <v>Error codes</v>
      </c>
      <c r="C5085" t="s">
        <v>67</v>
      </c>
      <c r="D5085" t="s">
        <v>3938</v>
      </c>
      <c r="E5085" t="s">
        <v>2011</v>
      </c>
    </row>
    <row r="5086" spans="1:5" x14ac:dyDescent="0.25">
      <c r="A5086" t="str">
        <f t="shared" si="1336"/>
        <v>GUID-3196D130-6750-4E4E-96F9-D01D6822A758</v>
      </c>
      <c r="B5086" t="str">
        <f t="shared" si="1337"/>
        <v>Error codes</v>
      </c>
      <c r="C5086" t="s">
        <v>67</v>
      </c>
      <c r="D5086" t="s">
        <v>3939</v>
      </c>
      <c r="E5086" t="s">
        <v>2180</v>
      </c>
    </row>
    <row r="5087" spans="1:5" x14ac:dyDescent="0.25">
      <c r="A5087" t="str">
        <f t="shared" si="1336"/>
        <v>GUID-3196D130-6750-4E4E-96F9-D01D6822A758</v>
      </c>
      <c r="B5087" t="str">
        <f t="shared" si="1337"/>
        <v>Error codes</v>
      </c>
      <c r="C5087" t="s">
        <v>67</v>
      </c>
      <c r="D5087" t="s">
        <v>3929</v>
      </c>
      <c r="E5087" t="s">
        <v>3885</v>
      </c>
    </row>
    <row r="5088" spans="1:5" x14ac:dyDescent="0.25">
      <c r="A5088" s="3" t="s">
        <v>3940</v>
      </c>
      <c r="B5088" t="s">
        <v>3941</v>
      </c>
    </row>
    <row r="5089" spans="1:5" x14ac:dyDescent="0.25">
      <c r="A5089" t="str">
        <f>A5088</f>
        <v>GUID-EF277033-CCF2-406F-B4C5-B09FFA3DA9D4</v>
      </c>
      <c r="B5089" t="str">
        <f>B5088</f>
        <v>To display a single Z level in a simulation</v>
      </c>
      <c r="C5089" t="s">
        <v>67</v>
      </c>
      <c r="D5089" t="s">
        <v>3879</v>
      </c>
      <c r="E5089" t="s">
        <v>3888</v>
      </c>
    </row>
    <row r="5090" spans="1:5" x14ac:dyDescent="0.25">
      <c r="A5090" s="3" t="s">
        <v>3942</v>
      </c>
      <c r="B5090" t="s">
        <v>3943</v>
      </c>
    </row>
    <row r="5091" spans="1:5" x14ac:dyDescent="0.25">
      <c r="A5091" t="str">
        <f t="shared" ref="A5091:A5092" si="1338">A5090</f>
        <v>GUID-186D59D3-7C08-4547-8346-FB8B2725A57F</v>
      </c>
      <c r="B5091" t="str">
        <f t="shared" ref="B5091:B5092" si="1339">B5090</f>
        <v>To display intermediate shaded simulations</v>
      </c>
      <c r="C5091" t="s">
        <v>468</v>
      </c>
      <c r="D5091" t="s">
        <v>3944</v>
      </c>
      <c r="E5091" t="s">
        <v>3945</v>
      </c>
    </row>
    <row r="5092" spans="1:5" x14ac:dyDescent="0.25">
      <c r="A5092" t="str">
        <f t="shared" si="1338"/>
        <v>GUID-186D59D3-7C08-4547-8346-FB8B2725A57F</v>
      </c>
      <c r="B5092" t="str">
        <f t="shared" si="1339"/>
        <v>To display intermediate shaded simulations</v>
      </c>
      <c r="C5092" t="s">
        <v>67</v>
      </c>
      <c r="D5092" t="s">
        <v>3879</v>
      </c>
      <c r="E5092" t="s">
        <v>3888</v>
      </c>
    </row>
    <row r="5093" spans="1:5" x14ac:dyDescent="0.25">
      <c r="A5093" s="3" t="s">
        <v>3946</v>
      </c>
      <c r="B5093" t="s">
        <v>3947</v>
      </c>
    </row>
    <row r="5094" spans="1:5" x14ac:dyDescent="0.25">
      <c r="A5094" t="str">
        <f t="shared" ref="A5094:A5095" si="1340">A5093</f>
        <v>GUID-C4299B59-268A-4288-9BD5-6BA0510C45C0</v>
      </c>
      <c r="B5094" t="str">
        <f t="shared" ref="B5094:B5095" si="1341">B5093</f>
        <v>To simulate a single operation</v>
      </c>
      <c r="C5094" t="s">
        <v>67</v>
      </c>
      <c r="D5094" t="s">
        <v>3948</v>
      </c>
      <c r="E5094" t="s">
        <v>643</v>
      </c>
    </row>
    <row r="5095" spans="1:5" x14ac:dyDescent="0.25">
      <c r="A5095" t="str">
        <f t="shared" si="1340"/>
        <v>GUID-C4299B59-268A-4288-9BD5-6BA0510C45C0</v>
      </c>
      <c r="B5095" t="str">
        <f t="shared" si="1341"/>
        <v>To simulate a single operation</v>
      </c>
      <c r="C5095" t="s">
        <v>67</v>
      </c>
      <c r="D5095" t="s">
        <v>3879</v>
      </c>
      <c r="E5095" t="s">
        <v>3888</v>
      </c>
    </row>
    <row r="5096" spans="1:5" x14ac:dyDescent="0.25">
      <c r="A5096" s="3" t="s">
        <v>3949</v>
      </c>
      <c r="B5096" t="s">
        <v>3950</v>
      </c>
    </row>
    <row r="5097" spans="1:5" x14ac:dyDescent="0.25">
      <c r="A5097" t="str">
        <f t="shared" ref="A5097:A5099" si="1342">A5096</f>
        <v>GUID-100A20F0-BFD7-46EC-B9C4-BCA1DE1BB49D</v>
      </c>
      <c r="B5097" t="str">
        <f t="shared" ref="B5097:B5099" si="1343">B5096</f>
        <v>To compare simulation results to the solid model</v>
      </c>
      <c r="C5097" t="s">
        <v>67</v>
      </c>
      <c r="D5097" t="s">
        <v>3907</v>
      </c>
      <c r="E5097" t="s">
        <v>3908</v>
      </c>
    </row>
    <row r="5098" spans="1:5" x14ac:dyDescent="0.25">
      <c r="A5098" t="str">
        <f t="shared" si="1342"/>
        <v>GUID-100A20F0-BFD7-46EC-B9C4-BCA1DE1BB49D</v>
      </c>
      <c r="B5098" t="str">
        <f t="shared" si="1343"/>
        <v>To compare simulation results to the solid model</v>
      </c>
      <c r="C5098" t="s">
        <v>67</v>
      </c>
      <c r="D5098" t="s">
        <v>3879</v>
      </c>
      <c r="E5098" t="s">
        <v>3951</v>
      </c>
    </row>
    <row r="5099" spans="1:5" x14ac:dyDescent="0.25">
      <c r="A5099" t="str">
        <f t="shared" si="1342"/>
        <v>GUID-100A20F0-BFD7-46EC-B9C4-BCA1DE1BB49D</v>
      </c>
      <c r="B5099" t="str">
        <f t="shared" si="1343"/>
        <v>To compare simulation results to the solid model</v>
      </c>
      <c r="C5099" t="s">
        <v>67</v>
      </c>
      <c r="E5099" t="s">
        <v>3888</v>
      </c>
    </row>
    <row r="5100" spans="1:5" x14ac:dyDescent="0.25">
      <c r="A5100" s="3" t="s">
        <v>3952</v>
      </c>
      <c r="B5100" t="s">
        <v>3953</v>
      </c>
    </row>
    <row r="5101" spans="1:5" x14ac:dyDescent="0.25">
      <c r="A5101" t="str">
        <f>A5100</f>
        <v>GUID-6C29BD75-DE01-48D4-AB6B-D70D48716CB6</v>
      </c>
      <c r="B5101" t="str">
        <f>B5100</f>
        <v>Part compare example</v>
      </c>
      <c r="C5101" t="s">
        <v>67</v>
      </c>
      <c r="D5101" t="s">
        <v>3950</v>
      </c>
      <c r="E5101" t="s">
        <v>659</v>
      </c>
    </row>
    <row r="5102" spans="1:5" x14ac:dyDescent="0.25">
      <c r="A5102" s="3" t="s">
        <v>3954</v>
      </c>
      <c r="B5102" t="s">
        <v>3955</v>
      </c>
    </row>
    <row r="5103" spans="1:5" x14ac:dyDescent="0.25">
      <c r="A5103" t="str">
        <f t="shared" ref="A5103:A5104" si="1344">A5102</f>
        <v>GUID-846B3A1A-B1E3-458C-A7BD-0703B79E5349</v>
      </c>
      <c r="B5103" t="str">
        <f t="shared" ref="B5103:B5104" si="1345">B5102</f>
        <v>To remove slugs from wire simulations</v>
      </c>
      <c r="C5103" t="s">
        <v>67</v>
      </c>
      <c r="D5103" t="s">
        <v>3956</v>
      </c>
      <c r="E5103" t="s">
        <v>643</v>
      </c>
    </row>
    <row r="5104" spans="1:5" x14ac:dyDescent="0.25">
      <c r="A5104" t="str">
        <f t="shared" si="1344"/>
        <v>GUID-846B3A1A-B1E3-458C-A7BD-0703B79E5349</v>
      </c>
      <c r="B5104" t="str">
        <f t="shared" si="1345"/>
        <v>To remove slugs from wire simulations</v>
      </c>
      <c r="C5104" t="s">
        <v>67</v>
      </c>
      <c r="D5104" t="s">
        <v>3879</v>
      </c>
      <c r="E5104" t="s">
        <v>3888</v>
      </c>
    </row>
    <row r="5105" spans="1:5" x14ac:dyDescent="0.25">
      <c r="A5105" s="3" t="s">
        <v>3957</v>
      </c>
      <c r="B5105" t="s">
        <v>3958</v>
      </c>
    </row>
    <row r="5106" spans="1:5" x14ac:dyDescent="0.25">
      <c r="A5106" t="str">
        <f>A5105</f>
        <v>GUID-6EAAEEA6-DCB7-48F1-A151-0295833754BE</v>
      </c>
      <c r="B5106" t="str">
        <f>B5105</f>
        <v>To use dual view for 3D simulation</v>
      </c>
      <c r="C5106" t="s">
        <v>67</v>
      </c>
      <c r="D5106" t="s">
        <v>3879</v>
      </c>
      <c r="E5106" t="s">
        <v>3888</v>
      </c>
    </row>
    <row r="5107" spans="1:5" x14ac:dyDescent="0.25">
      <c r="A5107" s="3" t="s">
        <v>3959</v>
      </c>
      <c r="B5107" t="s">
        <v>3960</v>
      </c>
    </row>
    <row r="5108" spans="1:5" x14ac:dyDescent="0.25">
      <c r="A5108" t="str">
        <f t="shared" ref="A5108:A5115" si="1346">A5107</f>
        <v>GUID-F941CE43-E3FE-4E89-BFAE-28B8EC78C3F8</v>
      </c>
      <c r="B5108" t="str">
        <f t="shared" ref="B5108:B5115" si="1347">B5107</f>
        <v>About NC code</v>
      </c>
      <c r="C5108" t="s">
        <v>67</v>
      </c>
      <c r="E5108" t="s">
        <v>3961</v>
      </c>
    </row>
    <row r="5109" spans="1:5" x14ac:dyDescent="0.25">
      <c r="A5109" t="str">
        <f t="shared" si="1346"/>
        <v>GUID-F941CE43-E3FE-4E89-BFAE-28B8EC78C3F8</v>
      </c>
      <c r="B5109" t="str">
        <f t="shared" si="1347"/>
        <v>About NC code</v>
      </c>
      <c r="C5109" t="s">
        <v>67</v>
      </c>
      <c r="E5109" t="s">
        <v>3962</v>
      </c>
    </row>
    <row r="5110" spans="1:5" x14ac:dyDescent="0.25">
      <c r="A5110" t="str">
        <f t="shared" si="1346"/>
        <v>GUID-F941CE43-E3FE-4E89-BFAE-28B8EC78C3F8</v>
      </c>
      <c r="B5110" t="str">
        <f t="shared" si="1347"/>
        <v>About NC code</v>
      </c>
      <c r="C5110" t="s">
        <v>67</v>
      </c>
      <c r="E5110" t="s">
        <v>3963</v>
      </c>
    </row>
    <row r="5111" spans="1:5" x14ac:dyDescent="0.25">
      <c r="A5111" t="str">
        <f t="shared" si="1346"/>
        <v>GUID-F941CE43-E3FE-4E89-BFAE-28B8EC78C3F8</v>
      </c>
      <c r="B5111" t="str">
        <f t="shared" si="1347"/>
        <v>About NC code</v>
      </c>
      <c r="C5111" t="s">
        <v>67</v>
      </c>
      <c r="E5111" t="s">
        <v>3964</v>
      </c>
    </row>
    <row r="5112" spans="1:5" x14ac:dyDescent="0.25">
      <c r="A5112" t="str">
        <f t="shared" si="1346"/>
        <v>GUID-F941CE43-E3FE-4E89-BFAE-28B8EC78C3F8</v>
      </c>
      <c r="B5112" t="str">
        <f t="shared" si="1347"/>
        <v>About NC code</v>
      </c>
      <c r="C5112" t="s">
        <v>67</v>
      </c>
      <c r="E5112" t="s">
        <v>3965</v>
      </c>
    </row>
    <row r="5113" spans="1:5" x14ac:dyDescent="0.25">
      <c r="A5113" t="str">
        <f t="shared" si="1346"/>
        <v>GUID-F941CE43-E3FE-4E89-BFAE-28B8EC78C3F8</v>
      </c>
      <c r="B5113" t="str">
        <f t="shared" si="1347"/>
        <v>About NC code</v>
      </c>
      <c r="C5113" t="s">
        <v>67</v>
      </c>
      <c r="E5113" t="s">
        <v>3966</v>
      </c>
    </row>
    <row r="5114" spans="1:5" x14ac:dyDescent="0.25">
      <c r="A5114" t="str">
        <f t="shared" si="1346"/>
        <v>GUID-F941CE43-E3FE-4E89-BFAE-28B8EC78C3F8</v>
      </c>
      <c r="B5114" t="str">
        <f t="shared" si="1347"/>
        <v>About NC code</v>
      </c>
      <c r="C5114" t="s">
        <v>67</v>
      </c>
      <c r="E5114" t="s">
        <v>3967</v>
      </c>
    </row>
    <row r="5115" spans="1:5" x14ac:dyDescent="0.25">
      <c r="A5115" t="str">
        <f t="shared" si="1346"/>
        <v>GUID-F941CE43-E3FE-4E89-BFAE-28B8EC78C3F8</v>
      </c>
      <c r="B5115" t="str">
        <f t="shared" si="1347"/>
        <v>About NC code</v>
      </c>
      <c r="C5115" t="s">
        <v>67</v>
      </c>
      <c r="E5115" t="s">
        <v>3968</v>
      </c>
    </row>
    <row r="5116" spans="1:5" x14ac:dyDescent="0.25">
      <c r="A5116" s="3" t="s">
        <v>3969</v>
      </c>
      <c r="B5116" t="s">
        <v>3970</v>
      </c>
    </row>
    <row r="5117" spans="1:5" x14ac:dyDescent="0.25">
      <c r="A5117" t="str">
        <f>A5116</f>
        <v>GUID-5D58F066-E259-45D7-826B-929ABF16FA80</v>
      </c>
      <c r="B5117" t="str">
        <f>B5116</f>
        <v>To create NC code</v>
      </c>
      <c r="C5117" t="s">
        <v>67</v>
      </c>
      <c r="D5117" t="s">
        <v>3960</v>
      </c>
      <c r="E5117" t="s">
        <v>3971</v>
      </c>
    </row>
    <row r="5118" spans="1:5" x14ac:dyDescent="0.25">
      <c r="A5118" s="3" t="s">
        <v>3972</v>
      </c>
      <c r="B5118" t="s">
        <v>3973</v>
      </c>
    </row>
    <row r="5119" spans="1:5" x14ac:dyDescent="0.25">
      <c r="A5119" t="str">
        <f t="shared" ref="A5119:A5120" si="1348">A5118</f>
        <v>GUID-119F69BD-B84C-4815-9714-2AF0BA57B294</v>
      </c>
      <c r="B5119" t="str">
        <f t="shared" ref="B5119:B5120" si="1349">B5118</f>
        <v>To save NC code</v>
      </c>
      <c r="C5119" t="s">
        <v>67</v>
      </c>
      <c r="D5119" t="s">
        <v>68</v>
      </c>
      <c r="E5119" t="s">
        <v>406</v>
      </c>
    </row>
    <row r="5120" spans="1:5" x14ac:dyDescent="0.25">
      <c r="A5120" t="str">
        <f t="shared" si="1348"/>
        <v>GUID-119F69BD-B84C-4815-9714-2AF0BA57B294</v>
      </c>
      <c r="B5120" t="str">
        <f t="shared" si="1349"/>
        <v>To save NC code</v>
      </c>
      <c r="C5120" t="s">
        <v>67</v>
      </c>
      <c r="D5120" t="s">
        <v>3960</v>
      </c>
      <c r="E5120" t="s">
        <v>3971</v>
      </c>
    </row>
    <row r="5121" spans="1:5" x14ac:dyDescent="0.25">
      <c r="A5121" s="3" t="s">
        <v>3974</v>
      </c>
      <c r="B5121" t="s">
        <v>3975</v>
      </c>
    </row>
    <row r="5122" spans="1:5" x14ac:dyDescent="0.25">
      <c r="A5122" t="str">
        <f>A5121</f>
        <v>GUID-66D251C2-29F1-458A-BF07-B68A9E1A4AEB</v>
      </c>
      <c r="B5122" t="str">
        <f>B5121</f>
        <v>To load a post into FeatureCAM</v>
      </c>
      <c r="C5122" t="s">
        <v>67</v>
      </c>
      <c r="D5122" t="s">
        <v>3960</v>
      </c>
      <c r="E5122" t="s">
        <v>3971</v>
      </c>
    </row>
    <row r="5123" spans="1:5" x14ac:dyDescent="0.25">
      <c r="A5123" s="3" t="s">
        <v>3976</v>
      </c>
      <c r="B5123" t="s">
        <v>3977</v>
      </c>
    </row>
    <row r="5124" spans="1:5" x14ac:dyDescent="0.25">
      <c r="A5124" t="str">
        <f t="shared" ref="A5124:A5125" si="1350">A5123</f>
        <v>GUID-47425CAF-85E5-4452-BC94-934CC4C85F09</v>
      </c>
      <c r="B5124" t="str">
        <f t="shared" ref="B5124:B5125" si="1351">B5123</f>
        <v>To create separate NC files for each setup</v>
      </c>
      <c r="C5124" t="s">
        <v>67</v>
      </c>
      <c r="D5124" t="s">
        <v>3978</v>
      </c>
      <c r="E5124" t="s">
        <v>766</v>
      </c>
    </row>
    <row r="5125" spans="1:5" x14ac:dyDescent="0.25">
      <c r="A5125" t="str">
        <f t="shared" si="1350"/>
        <v>GUID-47425CAF-85E5-4452-BC94-934CC4C85F09</v>
      </c>
      <c r="B5125" t="str">
        <f t="shared" si="1351"/>
        <v>To create separate NC files for each setup</v>
      </c>
      <c r="C5125" t="s">
        <v>67</v>
      </c>
      <c r="D5125" t="s">
        <v>3960</v>
      </c>
      <c r="E5125" t="s">
        <v>3971</v>
      </c>
    </row>
    <row r="5126" spans="1:5" x14ac:dyDescent="0.25">
      <c r="A5126" s="3" t="s">
        <v>3979</v>
      </c>
      <c r="B5126" t="s">
        <v>3980</v>
      </c>
    </row>
    <row r="5127" spans="1:5" x14ac:dyDescent="0.25">
      <c r="A5127" t="str">
        <f>A5126</f>
        <v>GUID-39EC9558-C258-474F-A457-9EF085FAFA19</v>
      </c>
      <c r="B5127" t="str">
        <f>B5126</f>
        <v>To get the NC code to the machine</v>
      </c>
      <c r="C5127" t="s">
        <v>67</v>
      </c>
      <c r="D5127" t="s">
        <v>3960</v>
      </c>
      <c r="E5127" t="s">
        <v>3971</v>
      </c>
    </row>
    <row r="5128" spans="1:5" x14ac:dyDescent="0.25">
      <c r="A5128" s="3" t="s">
        <v>3981</v>
      </c>
      <c r="B5128" t="s">
        <v>3982</v>
      </c>
    </row>
    <row r="5129" spans="1:5" x14ac:dyDescent="0.25">
      <c r="A5129" t="str">
        <f>A5128</f>
        <v>GUID-28C1493D-6F9C-4724-A669-A282271012EA</v>
      </c>
      <c r="B5129" t="str">
        <f>B5128</f>
        <v>To edit NC code manually</v>
      </c>
      <c r="C5129" t="s">
        <v>67</v>
      </c>
      <c r="D5129" t="s">
        <v>3960</v>
      </c>
      <c r="E5129" t="s">
        <v>3971</v>
      </c>
    </row>
    <row r="5130" spans="1:5" x14ac:dyDescent="0.25">
      <c r="A5130" s="3" t="s">
        <v>3983</v>
      </c>
      <c r="B5130" t="s">
        <v>3984</v>
      </c>
    </row>
    <row r="5131" spans="1:5" x14ac:dyDescent="0.25">
      <c r="A5131" t="str">
        <f t="shared" ref="A5131:A5133" si="1352">A5130</f>
        <v>GUID-F742F2A1-2782-402E-9B52-FC4EDD933D71</v>
      </c>
      <c r="B5131" t="str">
        <f t="shared" ref="B5131:B5133" si="1353">B5130</f>
        <v>To use milling macros</v>
      </c>
      <c r="C5131" t="s">
        <v>67</v>
      </c>
      <c r="D5131" t="s">
        <v>3985</v>
      </c>
      <c r="E5131" t="s">
        <v>3986</v>
      </c>
    </row>
    <row r="5132" spans="1:5" x14ac:dyDescent="0.25">
      <c r="A5132" t="str">
        <f t="shared" si="1352"/>
        <v>GUID-F742F2A1-2782-402E-9B52-FC4EDD933D71</v>
      </c>
      <c r="B5132" t="str">
        <f t="shared" si="1353"/>
        <v>To use milling macros</v>
      </c>
      <c r="C5132" t="s">
        <v>67</v>
      </c>
      <c r="D5132" t="s">
        <v>3960</v>
      </c>
      <c r="E5132" t="s">
        <v>3986</v>
      </c>
    </row>
    <row r="5133" spans="1:5" x14ac:dyDescent="0.25">
      <c r="A5133" t="str">
        <f t="shared" si="1352"/>
        <v>GUID-F742F2A1-2782-402E-9B52-FC4EDD933D71</v>
      </c>
      <c r="B5133" t="str">
        <f t="shared" si="1353"/>
        <v>To use milling macros</v>
      </c>
      <c r="C5133" t="s">
        <v>67</v>
      </c>
      <c r="E5133" t="s">
        <v>3971</v>
      </c>
    </row>
    <row r="5134" spans="1:5" x14ac:dyDescent="0.25">
      <c r="A5134" s="3" t="s">
        <v>3987</v>
      </c>
      <c r="B5134" t="s">
        <v>3988</v>
      </c>
    </row>
    <row r="5135" spans="1:5" x14ac:dyDescent="0.25">
      <c r="A5135" t="str">
        <f>A5134</f>
        <v>GUID-EB6F960F-4E12-463C-ADF6-8FF73BE4AE21</v>
      </c>
      <c r="B5135" t="str">
        <f>B5134</f>
        <v>Macro programming options</v>
      </c>
      <c r="C5135" t="s">
        <v>67</v>
      </c>
      <c r="D5135" t="s">
        <v>3984</v>
      </c>
      <c r="E5135" t="s">
        <v>3967</v>
      </c>
    </row>
    <row r="5136" spans="1:5" x14ac:dyDescent="0.25">
      <c r="A5136" s="3" t="s">
        <v>3989</v>
      </c>
      <c r="B5136" t="s">
        <v>3990</v>
      </c>
    </row>
    <row r="5137" spans="1:5" x14ac:dyDescent="0.25">
      <c r="A5137" t="str">
        <f>A5136</f>
        <v>GUID-026518A2-6249-48DE-97C9-D7D74A9975B3</v>
      </c>
      <c r="B5137" t="str">
        <f>B5136</f>
        <v>To open the Multi-Channel Editor (MCE)</v>
      </c>
      <c r="C5137" t="s">
        <v>67</v>
      </c>
      <c r="D5137" t="s">
        <v>3960</v>
      </c>
      <c r="E5137" t="s">
        <v>3971</v>
      </c>
    </row>
    <row r="5138" spans="1:5" x14ac:dyDescent="0.25">
      <c r="A5138" s="3" t="s">
        <v>3991</v>
      </c>
      <c r="B5138" t="s">
        <v>3992</v>
      </c>
    </row>
    <row r="5139" spans="1:5" x14ac:dyDescent="0.25">
      <c r="A5139" t="str">
        <f t="shared" ref="A5139:A5144" si="1354">A5138</f>
        <v>GUID-54729E1D-900B-4292-BBDF-2FF0D1302229</v>
      </c>
      <c r="B5139" t="str">
        <f t="shared" ref="B5139:B5144" si="1355">B5138</f>
        <v>About reports</v>
      </c>
      <c r="C5139" t="s">
        <v>67</v>
      </c>
      <c r="E5139" t="s">
        <v>1985</v>
      </c>
    </row>
    <row r="5140" spans="1:5" x14ac:dyDescent="0.25">
      <c r="A5140" t="str">
        <f t="shared" si="1354"/>
        <v>GUID-54729E1D-900B-4292-BBDF-2FF0D1302229</v>
      </c>
      <c r="B5140" t="str">
        <f t="shared" si="1355"/>
        <v>About reports</v>
      </c>
      <c r="C5140" t="s">
        <v>67</v>
      </c>
      <c r="E5140" t="s">
        <v>3993</v>
      </c>
    </row>
    <row r="5141" spans="1:5" x14ac:dyDescent="0.25">
      <c r="A5141" t="str">
        <f t="shared" si="1354"/>
        <v>GUID-54729E1D-900B-4292-BBDF-2FF0D1302229</v>
      </c>
      <c r="B5141" t="str">
        <f t="shared" si="1355"/>
        <v>About reports</v>
      </c>
      <c r="C5141" t="s">
        <v>67</v>
      </c>
      <c r="E5141" t="s">
        <v>3994</v>
      </c>
    </row>
    <row r="5142" spans="1:5" x14ac:dyDescent="0.25">
      <c r="A5142" t="str">
        <f t="shared" si="1354"/>
        <v>GUID-54729E1D-900B-4292-BBDF-2FF0D1302229</v>
      </c>
      <c r="B5142" t="str">
        <f t="shared" si="1355"/>
        <v>About reports</v>
      </c>
      <c r="C5142" t="s">
        <v>67</v>
      </c>
      <c r="E5142" t="s">
        <v>774</v>
      </c>
    </row>
    <row r="5143" spans="1:5" x14ac:dyDescent="0.25">
      <c r="A5143" t="str">
        <f t="shared" si="1354"/>
        <v>GUID-54729E1D-900B-4292-BBDF-2FF0D1302229</v>
      </c>
      <c r="B5143" t="str">
        <f t="shared" si="1355"/>
        <v>About reports</v>
      </c>
      <c r="C5143" t="s">
        <v>67</v>
      </c>
      <c r="E5143" t="s">
        <v>324</v>
      </c>
    </row>
    <row r="5144" spans="1:5" x14ac:dyDescent="0.25">
      <c r="A5144" t="str">
        <f t="shared" si="1354"/>
        <v>GUID-54729E1D-900B-4292-BBDF-2FF0D1302229</v>
      </c>
      <c r="B5144" t="str">
        <f t="shared" si="1355"/>
        <v>About reports</v>
      </c>
      <c r="C5144" t="s">
        <v>67</v>
      </c>
      <c r="E5144" t="s">
        <v>3995</v>
      </c>
    </row>
    <row r="5145" spans="1:5" x14ac:dyDescent="0.25">
      <c r="A5145" s="3" t="s">
        <v>3996</v>
      </c>
      <c r="B5145" t="s">
        <v>3997</v>
      </c>
    </row>
    <row r="5146" spans="1:5" x14ac:dyDescent="0.25">
      <c r="A5146" t="str">
        <f t="shared" ref="A5146:A5148" si="1356">A5145</f>
        <v>GUID-00454E51-3D73-43A7-8251-B128E51251CE</v>
      </c>
      <c r="B5146" t="str">
        <f t="shared" ref="B5146:B5148" si="1357">B5145</f>
        <v>About the operation list report</v>
      </c>
      <c r="C5146" t="s">
        <v>67</v>
      </c>
      <c r="D5146" t="s">
        <v>3998</v>
      </c>
      <c r="E5146" t="s">
        <v>3885</v>
      </c>
    </row>
    <row r="5147" spans="1:5" x14ac:dyDescent="0.25">
      <c r="A5147" t="str">
        <f t="shared" si="1356"/>
        <v>GUID-00454E51-3D73-43A7-8251-B128E51251CE</v>
      </c>
      <c r="B5147" t="str">
        <f t="shared" si="1357"/>
        <v>About the operation list report</v>
      </c>
      <c r="C5147" t="s">
        <v>67</v>
      </c>
      <c r="D5147" t="s">
        <v>3999</v>
      </c>
      <c r="E5147" t="s">
        <v>1976</v>
      </c>
    </row>
    <row r="5148" spans="1:5" x14ac:dyDescent="0.25">
      <c r="A5148" t="str">
        <f t="shared" si="1356"/>
        <v>GUID-00454E51-3D73-43A7-8251-B128E51251CE</v>
      </c>
      <c r="B5148" t="str">
        <f t="shared" si="1357"/>
        <v>About the operation list report</v>
      </c>
      <c r="C5148" t="s">
        <v>67</v>
      </c>
      <c r="D5148" t="s">
        <v>3992</v>
      </c>
      <c r="E5148" t="s">
        <v>4000</v>
      </c>
    </row>
    <row r="5149" spans="1:5" x14ac:dyDescent="0.25">
      <c r="A5149" s="3" t="s">
        <v>4001</v>
      </c>
      <c r="B5149" t="s">
        <v>4002</v>
      </c>
    </row>
    <row r="5150" spans="1:5" x14ac:dyDescent="0.25">
      <c r="A5150" t="str">
        <f>A5149</f>
        <v>GUID-B369074A-9E58-438D-956E-18CCD29439E0</v>
      </c>
      <c r="B5150" t="str">
        <f>B5149</f>
        <v>About the operation details report</v>
      </c>
      <c r="C5150" t="s">
        <v>67</v>
      </c>
      <c r="D5150" t="s">
        <v>3992</v>
      </c>
      <c r="E5150" t="s">
        <v>4000</v>
      </c>
    </row>
    <row r="5151" spans="1:5" x14ac:dyDescent="0.25">
      <c r="A5151" s="3" t="s">
        <v>4003</v>
      </c>
      <c r="B5151" t="s">
        <v>4004</v>
      </c>
    </row>
    <row r="5152" spans="1:5" x14ac:dyDescent="0.25">
      <c r="A5152" t="str">
        <f t="shared" ref="A5152:A5153" si="1358">A5151</f>
        <v>GUID-E188A073-90CF-46A0-8A62-C71A5CE57C3D</v>
      </c>
      <c r="B5152" t="str">
        <f t="shared" ref="B5152:B5153" si="1359">B5151</f>
        <v>About the tool list report</v>
      </c>
      <c r="C5152" t="s">
        <v>67</v>
      </c>
      <c r="D5152" t="s">
        <v>4005</v>
      </c>
      <c r="E5152" t="s">
        <v>4006</v>
      </c>
    </row>
    <row r="5153" spans="1:5" x14ac:dyDescent="0.25">
      <c r="A5153" t="str">
        <f t="shared" si="1358"/>
        <v>GUID-E188A073-90CF-46A0-8A62-C71A5CE57C3D</v>
      </c>
      <c r="B5153" t="str">
        <f t="shared" si="1359"/>
        <v>About the tool list report</v>
      </c>
      <c r="C5153" t="s">
        <v>67</v>
      </c>
      <c r="D5153" t="s">
        <v>3992</v>
      </c>
      <c r="E5153" t="s">
        <v>4000</v>
      </c>
    </row>
    <row r="5154" spans="1:5" x14ac:dyDescent="0.25">
      <c r="A5154" s="3" t="s">
        <v>4007</v>
      </c>
      <c r="B5154" t="s">
        <v>4008</v>
      </c>
    </row>
    <row r="5155" spans="1:5" x14ac:dyDescent="0.25">
      <c r="A5155" t="str">
        <f t="shared" ref="A5155:A5159" si="1360">A5154</f>
        <v>GUID-C7CAB70B-384C-4072-9819-1DCF339C01C5</v>
      </c>
      <c r="B5155" t="str">
        <f t="shared" ref="B5155:B5159" si="1361">B5154</f>
        <v>About the tool posts report</v>
      </c>
      <c r="C5155" t="s">
        <v>67</v>
      </c>
      <c r="D5155" t="s">
        <v>3992</v>
      </c>
      <c r="E5155" t="s">
        <v>4009</v>
      </c>
    </row>
    <row r="5156" spans="1:5" x14ac:dyDescent="0.25">
      <c r="A5156" t="str">
        <f t="shared" si="1360"/>
        <v>GUID-C7CAB70B-384C-4072-9819-1DCF339C01C5</v>
      </c>
      <c r="B5156" t="str">
        <f t="shared" si="1361"/>
        <v>About the tool posts report</v>
      </c>
      <c r="C5156" t="s">
        <v>67</v>
      </c>
      <c r="E5156" t="s">
        <v>4010</v>
      </c>
    </row>
    <row r="5157" spans="1:5" x14ac:dyDescent="0.25">
      <c r="A5157" t="str">
        <f t="shared" si="1360"/>
        <v>GUID-C7CAB70B-384C-4072-9819-1DCF339C01C5</v>
      </c>
      <c r="B5157" t="str">
        <f t="shared" si="1361"/>
        <v>About the tool posts report</v>
      </c>
      <c r="C5157" t="s">
        <v>67</v>
      </c>
      <c r="E5157" t="s">
        <v>772</v>
      </c>
    </row>
    <row r="5158" spans="1:5" x14ac:dyDescent="0.25">
      <c r="A5158" t="str">
        <f t="shared" si="1360"/>
        <v>GUID-C7CAB70B-384C-4072-9819-1DCF339C01C5</v>
      </c>
      <c r="B5158" t="str">
        <f t="shared" si="1361"/>
        <v>About the tool posts report</v>
      </c>
      <c r="C5158" t="s">
        <v>67</v>
      </c>
      <c r="E5158" t="s">
        <v>4011</v>
      </c>
    </row>
    <row r="5159" spans="1:5" x14ac:dyDescent="0.25">
      <c r="A5159" t="str">
        <f t="shared" si="1360"/>
        <v>GUID-C7CAB70B-384C-4072-9819-1DCF339C01C5</v>
      </c>
      <c r="B5159" t="str">
        <f t="shared" si="1361"/>
        <v>About the tool posts report</v>
      </c>
      <c r="C5159" t="s">
        <v>67</v>
      </c>
      <c r="E5159" t="s">
        <v>4000</v>
      </c>
    </row>
    <row r="5160" spans="1:5" x14ac:dyDescent="0.25">
      <c r="A5160" s="3" t="s">
        <v>4012</v>
      </c>
      <c r="B5160" t="s">
        <v>4013</v>
      </c>
    </row>
    <row r="5161" spans="1:5" x14ac:dyDescent="0.25">
      <c r="A5161" t="str">
        <f t="shared" ref="A5161:A5162" si="1362">A5160</f>
        <v>GUID-764311C6-7181-4531-911B-7DD7658731D3</v>
      </c>
      <c r="B5161" t="str">
        <f t="shared" ref="B5161:B5162" si="1363">B5160</f>
        <v>Tool posts report - time view</v>
      </c>
      <c r="C5161" t="s">
        <v>468</v>
      </c>
      <c r="D5161" t="s">
        <v>4014</v>
      </c>
      <c r="E5161" t="s">
        <v>3212</v>
      </c>
    </row>
    <row r="5162" spans="1:5" x14ac:dyDescent="0.25">
      <c r="A5162" t="str">
        <f t="shared" si="1362"/>
        <v>GUID-764311C6-7181-4531-911B-7DD7658731D3</v>
      </c>
      <c r="B5162" t="str">
        <f t="shared" si="1363"/>
        <v>Tool posts report - time view</v>
      </c>
      <c r="C5162" t="s">
        <v>67</v>
      </c>
      <c r="D5162" t="s">
        <v>4008</v>
      </c>
      <c r="E5162" t="s">
        <v>774</v>
      </c>
    </row>
    <row r="5163" spans="1:5" x14ac:dyDescent="0.25">
      <c r="A5163" s="3" t="s">
        <v>4015</v>
      </c>
      <c r="B5163" t="s">
        <v>4016</v>
      </c>
    </row>
    <row r="5164" spans="1:5" x14ac:dyDescent="0.25">
      <c r="A5164" t="str">
        <f>A5163</f>
        <v>GUID-DC7A1CE4-8C57-4AB3-9418-161205171CA1</v>
      </c>
      <c r="B5164" t="str">
        <f>B5163</f>
        <v>Tool posts report - operation view</v>
      </c>
      <c r="C5164" t="s">
        <v>67</v>
      </c>
      <c r="D5164" t="s">
        <v>4008</v>
      </c>
      <c r="E5164" t="s">
        <v>774</v>
      </c>
    </row>
    <row r="5165" spans="1:5" x14ac:dyDescent="0.25">
      <c r="A5165" s="3" t="s">
        <v>4017</v>
      </c>
      <c r="B5165" t="s">
        <v>4018</v>
      </c>
    </row>
    <row r="5166" spans="1:5" x14ac:dyDescent="0.25">
      <c r="A5166" t="str">
        <f>A5165</f>
        <v>GUID-B14BD27D-6320-4579-A4C9-ECAA3B8D7D94</v>
      </c>
      <c r="B5166" t="str">
        <f>B5165</f>
        <v>Automatic synchronized turning</v>
      </c>
      <c r="C5166" t="s">
        <v>67</v>
      </c>
      <c r="D5166" t="s">
        <v>4008</v>
      </c>
      <c r="E5166" t="s">
        <v>774</v>
      </c>
    </row>
    <row r="5167" spans="1:5" x14ac:dyDescent="0.25">
      <c r="A5167" s="3" t="s">
        <v>4019</v>
      </c>
      <c r="B5167" t="s">
        <v>4020</v>
      </c>
    </row>
    <row r="5168" spans="1:5" x14ac:dyDescent="0.25">
      <c r="A5168" t="str">
        <f>A5167</f>
        <v>GUID-4F830AFE-7D6B-4452-965E-702D8126DBC3</v>
      </c>
      <c r="B5168" t="str">
        <f>B5167</f>
        <v>Viewing a tool post's NC code</v>
      </c>
      <c r="C5168" t="s">
        <v>67</v>
      </c>
      <c r="D5168" t="s">
        <v>4008</v>
      </c>
      <c r="E5168" t="s">
        <v>774</v>
      </c>
    </row>
    <row r="5169" spans="1:5" x14ac:dyDescent="0.25">
      <c r="A5169" s="3" t="s">
        <v>4021</v>
      </c>
      <c r="B5169" t="s">
        <v>4022</v>
      </c>
    </row>
    <row r="5170" spans="1:5" x14ac:dyDescent="0.25">
      <c r="A5170" t="str">
        <f>A5169</f>
        <v>GUID-74C51735-08D2-416F-AC2E-19BCE25ED160</v>
      </c>
      <c r="B5170" t="str">
        <f>B5169</f>
        <v>To see all items in the document</v>
      </c>
      <c r="C5170" t="s">
        <v>67</v>
      </c>
      <c r="D5170" t="s">
        <v>3992</v>
      </c>
      <c r="E5170" t="s">
        <v>4000</v>
      </c>
    </row>
    <row r="5171" spans="1:5" x14ac:dyDescent="0.25">
      <c r="A5171" s="3" t="s">
        <v>4023</v>
      </c>
      <c r="B5171" t="s">
        <v>4024</v>
      </c>
    </row>
    <row r="5172" spans="1:5" x14ac:dyDescent="0.25">
      <c r="A5172" t="str">
        <f>A5171</f>
        <v>GUID-1399BA47-8323-4CD5-A0C5-3F9E1D674AA2</v>
      </c>
      <c r="B5172" t="str">
        <f>B5171</f>
        <v>To change the report font</v>
      </c>
      <c r="C5172" t="s">
        <v>67</v>
      </c>
      <c r="D5172" t="s">
        <v>3992</v>
      </c>
      <c r="E5172" t="s">
        <v>4000</v>
      </c>
    </row>
    <row r="5173" spans="1:5" x14ac:dyDescent="0.25">
      <c r="A5173" s="3" t="s">
        <v>4025</v>
      </c>
      <c r="B5173" t="s">
        <v>4026</v>
      </c>
    </row>
    <row r="5174" spans="1:5" x14ac:dyDescent="0.25">
      <c r="A5174" t="str">
        <f t="shared" ref="A5174:A5177" si="1364">A5173</f>
        <v>GUID-3C2C8CD7-C0FC-45BF-B8BA-E11394CD8FDF</v>
      </c>
      <c r="B5174" t="str">
        <f t="shared" ref="B5174:B5177" si="1365">B5173</f>
        <v>About customizing manufacturing</v>
      </c>
      <c r="C5174" t="s">
        <v>67</v>
      </c>
      <c r="E5174" t="s">
        <v>372</v>
      </c>
    </row>
    <row r="5175" spans="1:5" x14ac:dyDescent="0.25">
      <c r="A5175" t="str">
        <f t="shared" si="1364"/>
        <v>GUID-3C2C8CD7-C0FC-45BF-B8BA-E11394CD8FDF</v>
      </c>
      <c r="B5175" t="str">
        <f t="shared" si="1365"/>
        <v>About customizing manufacturing</v>
      </c>
      <c r="C5175" t="s">
        <v>67</v>
      </c>
      <c r="E5175" t="s">
        <v>4027</v>
      </c>
    </row>
    <row r="5176" spans="1:5" x14ac:dyDescent="0.25">
      <c r="A5176" t="str">
        <f t="shared" si="1364"/>
        <v>GUID-3C2C8CD7-C0FC-45BF-B8BA-E11394CD8FDF</v>
      </c>
      <c r="B5176" t="str">
        <f t="shared" si="1365"/>
        <v>About customizing manufacturing</v>
      </c>
      <c r="C5176" t="s">
        <v>67</v>
      </c>
      <c r="E5176" t="s">
        <v>3744</v>
      </c>
    </row>
    <row r="5177" spans="1:5" x14ac:dyDescent="0.25">
      <c r="A5177" t="str">
        <f t="shared" si="1364"/>
        <v>GUID-3C2C8CD7-C0FC-45BF-B8BA-E11394CD8FDF</v>
      </c>
      <c r="B5177" t="str">
        <f t="shared" si="1365"/>
        <v>About customizing manufacturing</v>
      </c>
      <c r="C5177" t="s">
        <v>67</v>
      </c>
      <c r="E5177" t="s">
        <v>3798</v>
      </c>
    </row>
    <row r="5178" spans="1:5" x14ac:dyDescent="0.25">
      <c r="A5178" s="3" t="s">
        <v>4028</v>
      </c>
      <c r="B5178" t="s">
        <v>4029</v>
      </c>
    </row>
    <row r="5179" spans="1:5" x14ac:dyDescent="0.25">
      <c r="A5179" t="str">
        <f t="shared" ref="A5179:A5189" si="1366">A5178</f>
        <v>GUID-3C34F389-F69E-4223-BF63-289248298DF0</v>
      </c>
      <c r="B5179" t="str">
        <f t="shared" ref="B5179:B5189" si="1367">B5178</f>
        <v>Machining attributes</v>
      </c>
      <c r="C5179" t="s">
        <v>67</v>
      </c>
      <c r="D5179" t="s">
        <v>4030</v>
      </c>
      <c r="E5179" t="s">
        <v>1940</v>
      </c>
    </row>
    <row r="5180" spans="1:5" x14ac:dyDescent="0.25">
      <c r="A5180" t="str">
        <f t="shared" si="1366"/>
        <v>GUID-3C34F389-F69E-4223-BF63-289248298DF0</v>
      </c>
      <c r="B5180" t="str">
        <f t="shared" si="1367"/>
        <v>Machining attributes</v>
      </c>
      <c r="C5180" t="s">
        <v>67</v>
      </c>
      <c r="D5180" t="s">
        <v>2939</v>
      </c>
      <c r="E5180" t="s">
        <v>703</v>
      </c>
    </row>
    <row r="5181" spans="1:5" x14ac:dyDescent="0.25">
      <c r="A5181" t="str">
        <f t="shared" si="1366"/>
        <v>GUID-3C34F389-F69E-4223-BF63-289248298DF0</v>
      </c>
      <c r="B5181" t="str">
        <f t="shared" si="1367"/>
        <v>Machining attributes</v>
      </c>
      <c r="C5181" t="s">
        <v>67</v>
      </c>
      <c r="E5181" t="s">
        <v>4031</v>
      </c>
    </row>
    <row r="5182" spans="1:5" x14ac:dyDescent="0.25">
      <c r="A5182" t="str">
        <f t="shared" si="1366"/>
        <v>GUID-3C34F389-F69E-4223-BF63-289248298DF0</v>
      </c>
      <c r="B5182" t="str">
        <f t="shared" si="1367"/>
        <v>Machining attributes</v>
      </c>
      <c r="C5182" t="s">
        <v>67</v>
      </c>
      <c r="D5182" t="s">
        <v>4032</v>
      </c>
      <c r="E5182" t="s">
        <v>4033</v>
      </c>
    </row>
    <row r="5183" spans="1:5" x14ac:dyDescent="0.25">
      <c r="A5183" t="str">
        <f t="shared" si="1366"/>
        <v>GUID-3C34F389-F69E-4223-BF63-289248298DF0</v>
      </c>
      <c r="B5183" t="str">
        <f t="shared" si="1367"/>
        <v>Machining attributes</v>
      </c>
      <c r="C5183" t="s">
        <v>67</v>
      </c>
      <c r="D5183" t="s">
        <v>993</v>
      </c>
      <c r="E5183" t="s">
        <v>4034</v>
      </c>
    </row>
    <row r="5184" spans="1:5" x14ac:dyDescent="0.25">
      <c r="A5184" t="str">
        <f t="shared" si="1366"/>
        <v>GUID-3C34F389-F69E-4223-BF63-289248298DF0</v>
      </c>
      <c r="B5184" t="str">
        <f t="shared" si="1367"/>
        <v>Machining attributes</v>
      </c>
      <c r="C5184" t="s">
        <v>67</v>
      </c>
      <c r="D5184" t="s">
        <v>4026</v>
      </c>
      <c r="E5184" t="s">
        <v>4035</v>
      </c>
    </row>
    <row r="5185" spans="1:5" x14ac:dyDescent="0.25">
      <c r="A5185" t="str">
        <f t="shared" si="1366"/>
        <v>GUID-3C34F389-F69E-4223-BF63-289248298DF0</v>
      </c>
      <c r="B5185" t="str">
        <f t="shared" si="1367"/>
        <v>Machining attributes</v>
      </c>
      <c r="C5185" t="s">
        <v>67</v>
      </c>
      <c r="E5185" t="s">
        <v>4031</v>
      </c>
    </row>
    <row r="5186" spans="1:5" x14ac:dyDescent="0.25">
      <c r="A5186" t="str">
        <f t="shared" si="1366"/>
        <v>GUID-3C34F389-F69E-4223-BF63-289248298DF0</v>
      </c>
      <c r="B5186" t="str">
        <f t="shared" si="1367"/>
        <v>Machining attributes</v>
      </c>
      <c r="C5186" t="s">
        <v>67</v>
      </c>
      <c r="E5186" t="s">
        <v>4033</v>
      </c>
    </row>
    <row r="5187" spans="1:5" x14ac:dyDescent="0.25">
      <c r="A5187" t="str">
        <f t="shared" si="1366"/>
        <v>GUID-3C34F389-F69E-4223-BF63-289248298DF0</v>
      </c>
      <c r="B5187" t="str">
        <f t="shared" si="1367"/>
        <v>Machining attributes</v>
      </c>
      <c r="C5187" t="s">
        <v>67</v>
      </c>
      <c r="E5187" t="s">
        <v>4034</v>
      </c>
    </row>
    <row r="5188" spans="1:5" x14ac:dyDescent="0.25">
      <c r="A5188" t="str">
        <f t="shared" si="1366"/>
        <v>GUID-3C34F389-F69E-4223-BF63-289248298DF0</v>
      </c>
      <c r="B5188" t="str">
        <f t="shared" si="1367"/>
        <v>Machining attributes</v>
      </c>
      <c r="C5188" t="s">
        <v>67</v>
      </c>
      <c r="E5188" t="s">
        <v>703</v>
      </c>
    </row>
    <row r="5189" spans="1:5" x14ac:dyDescent="0.25">
      <c r="A5189" t="str">
        <f t="shared" si="1366"/>
        <v>GUID-3C34F389-F69E-4223-BF63-289248298DF0</v>
      </c>
      <c r="B5189" t="str">
        <f t="shared" si="1367"/>
        <v>Machining attributes</v>
      </c>
      <c r="C5189" t="s">
        <v>67</v>
      </c>
      <c r="E5189" t="s">
        <v>4036</v>
      </c>
    </row>
    <row r="5190" spans="1:5" x14ac:dyDescent="0.25">
      <c r="A5190" s="3" t="s">
        <v>4037</v>
      </c>
      <c r="B5190" t="s">
        <v>4038</v>
      </c>
    </row>
    <row r="5191" spans="1:5" x14ac:dyDescent="0.25">
      <c r="A5191" t="str">
        <f t="shared" ref="A5191:A5194" si="1368">A5190</f>
        <v>GUID-55A9BBA3-DD31-4952-8BF0-289C656D00FB</v>
      </c>
      <c r="B5191" t="str">
        <f t="shared" ref="B5191:B5194" si="1369">B5190</f>
        <v>Default values (inch and mm)</v>
      </c>
      <c r="C5191" t="s">
        <v>67</v>
      </c>
      <c r="D5191" t="s">
        <v>4029</v>
      </c>
      <c r="E5191" t="s">
        <v>4039</v>
      </c>
    </row>
    <row r="5192" spans="1:5" x14ac:dyDescent="0.25">
      <c r="A5192" t="str">
        <f t="shared" si="1368"/>
        <v>GUID-55A9BBA3-DD31-4952-8BF0-289C656D00FB</v>
      </c>
      <c r="B5192" t="str">
        <f t="shared" si="1369"/>
        <v>Default values (inch and mm)</v>
      </c>
      <c r="C5192" t="s">
        <v>67</v>
      </c>
      <c r="E5192" t="s">
        <v>4040</v>
      </c>
    </row>
    <row r="5193" spans="1:5" x14ac:dyDescent="0.25">
      <c r="A5193" t="str">
        <f t="shared" si="1368"/>
        <v>GUID-55A9BBA3-DD31-4952-8BF0-289C656D00FB</v>
      </c>
      <c r="B5193" t="str">
        <f t="shared" si="1369"/>
        <v>Default values (inch and mm)</v>
      </c>
      <c r="C5193" t="s">
        <v>67</v>
      </c>
      <c r="E5193" t="s">
        <v>4041</v>
      </c>
    </row>
    <row r="5194" spans="1:5" x14ac:dyDescent="0.25">
      <c r="A5194" t="str">
        <f t="shared" si="1368"/>
        <v>GUID-55A9BBA3-DD31-4952-8BF0-289C656D00FB</v>
      </c>
      <c r="B5194" t="str">
        <f t="shared" si="1369"/>
        <v>Default values (inch and mm)</v>
      </c>
      <c r="C5194" t="s">
        <v>67</v>
      </c>
      <c r="E5194" t="s">
        <v>372</v>
      </c>
    </row>
    <row r="5195" spans="1:5" x14ac:dyDescent="0.25">
      <c r="A5195" s="3" t="s">
        <v>4042</v>
      </c>
      <c r="B5195" t="s">
        <v>4043</v>
      </c>
    </row>
    <row r="5196" spans="1:5" x14ac:dyDescent="0.25">
      <c r="A5196" t="str">
        <f>A5195</f>
        <v>GUID-970B738F-CBD6-4017-A016-A931451717C5</v>
      </c>
      <c r="B5196" t="str">
        <f>B5195</f>
        <v>Milling default values</v>
      </c>
      <c r="C5196" t="s">
        <v>67</v>
      </c>
      <c r="D5196" t="s">
        <v>4038</v>
      </c>
      <c r="E5196" t="s">
        <v>4035</v>
      </c>
    </row>
    <row r="5197" spans="1:5" x14ac:dyDescent="0.25">
      <c r="A5197" s="3" t="s">
        <v>4044</v>
      </c>
      <c r="B5197" t="s">
        <v>4045</v>
      </c>
    </row>
    <row r="5198" spans="1:5" x14ac:dyDescent="0.25">
      <c r="A5198" t="str">
        <f>A5197</f>
        <v>GUID-DC0469F8-699B-482D-8E5C-51F5A8D684FF</v>
      </c>
      <c r="B5198" t="str">
        <f>B5197</f>
        <v>Turning default values</v>
      </c>
      <c r="C5198" t="s">
        <v>67</v>
      </c>
      <c r="D5198" t="s">
        <v>4038</v>
      </c>
      <c r="E5198" t="s">
        <v>4035</v>
      </c>
    </row>
    <row r="5199" spans="1:5" x14ac:dyDescent="0.25">
      <c r="A5199" s="3" t="s">
        <v>4046</v>
      </c>
      <c r="B5199" t="s">
        <v>4047</v>
      </c>
    </row>
    <row r="5200" spans="1:5" x14ac:dyDescent="0.25">
      <c r="A5200" t="str">
        <f>A5199</f>
        <v>GUID-FD1FFF28-3529-4216-90E6-8796874ED16B</v>
      </c>
      <c r="B5200" t="str">
        <f>B5199</f>
        <v>Wire default values</v>
      </c>
      <c r="C5200" t="s">
        <v>67</v>
      </c>
      <c r="D5200" t="s">
        <v>4038</v>
      </c>
      <c r="E5200" t="s">
        <v>4035</v>
      </c>
    </row>
    <row r="5201" spans="1:5" x14ac:dyDescent="0.25">
      <c r="A5201" s="3" t="s">
        <v>4048</v>
      </c>
      <c r="B5201" t="s">
        <v>4049</v>
      </c>
    </row>
    <row r="5202" spans="1:5" x14ac:dyDescent="0.25">
      <c r="A5202" t="str">
        <f t="shared" ref="A5202:A5216" si="1370">A5201</f>
        <v>GUID-BC75F3F4-0E68-45A1-84D0-14DCE43423B4</v>
      </c>
      <c r="B5202" t="str">
        <f t="shared" ref="B5202:B5216" si="1371">B5201</f>
        <v>Milling default machining attributes</v>
      </c>
      <c r="C5202" t="s">
        <v>67</v>
      </c>
      <c r="D5202" t="s">
        <v>4029</v>
      </c>
      <c r="E5202" t="s">
        <v>1988</v>
      </c>
    </row>
    <row r="5203" spans="1:5" x14ac:dyDescent="0.25">
      <c r="A5203" t="str">
        <f t="shared" si="1370"/>
        <v>GUID-BC75F3F4-0E68-45A1-84D0-14DCE43423B4</v>
      </c>
      <c r="B5203" t="str">
        <f t="shared" si="1371"/>
        <v>Milling default machining attributes</v>
      </c>
      <c r="C5203" t="s">
        <v>67</v>
      </c>
      <c r="E5203" t="s">
        <v>4050</v>
      </c>
    </row>
    <row r="5204" spans="1:5" x14ac:dyDescent="0.25">
      <c r="A5204" t="str">
        <f t="shared" si="1370"/>
        <v>GUID-BC75F3F4-0E68-45A1-84D0-14DCE43423B4</v>
      </c>
      <c r="B5204" t="str">
        <f t="shared" si="1371"/>
        <v>Milling default machining attributes</v>
      </c>
      <c r="C5204" t="s">
        <v>67</v>
      </c>
      <c r="E5204" t="s">
        <v>928</v>
      </c>
    </row>
    <row r="5205" spans="1:5" x14ac:dyDescent="0.25">
      <c r="A5205" t="str">
        <f t="shared" si="1370"/>
        <v>GUID-BC75F3F4-0E68-45A1-84D0-14DCE43423B4</v>
      </c>
      <c r="B5205" t="str">
        <f t="shared" si="1371"/>
        <v>Milling default machining attributes</v>
      </c>
      <c r="C5205" t="s">
        <v>67</v>
      </c>
      <c r="E5205" t="s">
        <v>4051</v>
      </c>
    </row>
    <row r="5206" spans="1:5" x14ac:dyDescent="0.25">
      <c r="A5206" t="str">
        <f t="shared" si="1370"/>
        <v>GUID-BC75F3F4-0E68-45A1-84D0-14DCE43423B4</v>
      </c>
      <c r="B5206" t="str">
        <f t="shared" si="1371"/>
        <v>Milling default machining attributes</v>
      </c>
      <c r="C5206" t="s">
        <v>67</v>
      </c>
      <c r="E5206" t="s">
        <v>4052</v>
      </c>
    </row>
    <row r="5207" spans="1:5" x14ac:dyDescent="0.25">
      <c r="A5207" t="str">
        <f t="shared" si="1370"/>
        <v>GUID-BC75F3F4-0E68-45A1-84D0-14DCE43423B4</v>
      </c>
      <c r="B5207" t="str">
        <f t="shared" si="1371"/>
        <v>Milling default machining attributes</v>
      </c>
      <c r="C5207" t="s">
        <v>67</v>
      </c>
      <c r="E5207" t="s">
        <v>4053</v>
      </c>
    </row>
    <row r="5208" spans="1:5" x14ac:dyDescent="0.25">
      <c r="A5208" t="str">
        <f t="shared" si="1370"/>
        <v>GUID-BC75F3F4-0E68-45A1-84D0-14DCE43423B4</v>
      </c>
      <c r="B5208" t="str">
        <f t="shared" si="1371"/>
        <v>Milling default machining attributes</v>
      </c>
      <c r="C5208" t="s">
        <v>67</v>
      </c>
      <c r="E5208" t="s">
        <v>4054</v>
      </c>
    </row>
    <row r="5209" spans="1:5" x14ac:dyDescent="0.25">
      <c r="A5209" t="str">
        <f t="shared" si="1370"/>
        <v>GUID-BC75F3F4-0E68-45A1-84D0-14DCE43423B4</v>
      </c>
      <c r="B5209" t="str">
        <f t="shared" si="1371"/>
        <v>Milling default machining attributes</v>
      </c>
      <c r="C5209" t="s">
        <v>67</v>
      </c>
      <c r="E5209" t="s">
        <v>725</v>
      </c>
    </row>
    <row r="5210" spans="1:5" x14ac:dyDescent="0.25">
      <c r="A5210" t="str">
        <f t="shared" si="1370"/>
        <v>GUID-BC75F3F4-0E68-45A1-84D0-14DCE43423B4</v>
      </c>
      <c r="B5210" t="str">
        <f t="shared" si="1371"/>
        <v>Milling default machining attributes</v>
      </c>
      <c r="C5210" t="s">
        <v>67</v>
      </c>
      <c r="E5210" t="s">
        <v>2439</v>
      </c>
    </row>
    <row r="5211" spans="1:5" x14ac:dyDescent="0.25">
      <c r="A5211" t="str">
        <f t="shared" si="1370"/>
        <v>GUID-BC75F3F4-0E68-45A1-84D0-14DCE43423B4</v>
      </c>
      <c r="B5211" t="str">
        <f t="shared" si="1371"/>
        <v>Milling default machining attributes</v>
      </c>
      <c r="C5211" t="s">
        <v>67</v>
      </c>
      <c r="E5211" t="s">
        <v>2107</v>
      </c>
    </row>
    <row r="5212" spans="1:5" x14ac:dyDescent="0.25">
      <c r="A5212" t="str">
        <f t="shared" si="1370"/>
        <v>GUID-BC75F3F4-0E68-45A1-84D0-14DCE43423B4</v>
      </c>
      <c r="B5212" t="str">
        <f t="shared" si="1371"/>
        <v>Milling default machining attributes</v>
      </c>
      <c r="C5212" t="s">
        <v>67</v>
      </c>
      <c r="E5212" t="s">
        <v>2755</v>
      </c>
    </row>
    <row r="5213" spans="1:5" x14ac:dyDescent="0.25">
      <c r="A5213" t="str">
        <f t="shared" si="1370"/>
        <v>GUID-BC75F3F4-0E68-45A1-84D0-14DCE43423B4</v>
      </c>
      <c r="B5213" t="str">
        <f t="shared" si="1371"/>
        <v>Milling default machining attributes</v>
      </c>
      <c r="C5213" t="s">
        <v>67</v>
      </c>
      <c r="E5213" t="s">
        <v>2820</v>
      </c>
    </row>
    <row r="5214" spans="1:5" x14ac:dyDescent="0.25">
      <c r="A5214" t="str">
        <f t="shared" si="1370"/>
        <v>GUID-BC75F3F4-0E68-45A1-84D0-14DCE43423B4</v>
      </c>
      <c r="B5214" t="str">
        <f t="shared" si="1371"/>
        <v>Milling default machining attributes</v>
      </c>
      <c r="C5214" t="s">
        <v>67</v>
      </c>
      <c r="E5214" t="s">
        <v>3350</v>
      </c>
    </row>
    <row r="5215" spans="1:5" x14ac:dyDescent="0.25">
      <c r="A5215" t="str">
        <f t="shared" si="1370"/>
        <v>GUID-BC75F3F4-0E68-45A1-84D0-14DCE43423B4</v>
      </c>
      <c r="B5215" t="str">
        <f t="shared" si="1371"/>
        <v>Milling default machining attributes</v>
      </c>
      <c r="C5215" t="s">
        <v>67</v>
      </c>
      <c r="E5215" t="s">
        <v>2279</v>
      </c>
    </row>
    <row r="5216" spans="1:5" x14ac:dyDescent="0.25">
      <c r="A5216" t="str">
        <f t="shared" si="1370"/>
        <v>GUID-BC75F3F4-0E68-45A1-84D0-14DCE43423B4</v>
      </c>
      <c r="B5216" t="str">
        <f t="shared" si="1371"/>
        <v>Milling default machining attributes</v>
      </c>
      <c r="C5216" t="s">
        <v>67</v>
      </c>
      <c r="E5216" t="s">
        <v>372</v>
      </c>
    </row>
    <row r="5217" spans="1:5" x14ac:dyDescent="0.25">
      <c r="A5217" s="3" t="s">
        <v>4055</v>
      </c>
      <c r="B5217" t="s">
        <v>1987</v>
      </c>
    </row>
    <row r="5218" spans="1:5" x14ac:dyDescent="0.25">
      <c r="A5218" t="str">
        <f t="shared" ref="A5218:A5221" si="1372">A5217</f>
        <v>GUID-B79D2B6F-DB17-4078-B59B-226C35F9C1EA</v>
      </c>
      <c r="B5218" t="str">
        <f t="shared" ref="B5218:B5221" si="1373">B5217</f>
        <v>Drilling page</v>
      </c>
      <c r="C5218" t="s">
        <v>67</v>
      </c>
      <c r="D5218" t="s">
        <v>4056</v>
      </c>
      <c r="E5218" t="s">
        <v>4057</v>
      </c>
    </row>
    <row r="5219" spans="1:5" x14ac:dyDescent="0.25">
      <c r="A5219" t="str">
        <f t="shared" si="1372"/>
        <v>GUID-B79D2B6F-DB17-4078-B59B-226C35F9C1EA</v>
      </c>
      <c r="B5219" t="str">
        <f t="shared" si="1373"/>
        <v>Drilling page</v>
      </c>
      <c r="C5219" t="s">
        <v>67</v>
      </c>
      <c r="D5219" t="s">
        <v>4049</v>
      </c>
      <c r="E5219" t="s">
        <v>1976</v>
      </c>
    </row>
    <row r="5220" spans="1:5" x14ac:dyDescent="0.25">
      <c r="A5220" t="str">
        <f t="shared" si="1372"/>
        <v>GUID-B79D2B6F-DB17-4078-B59B-226C35F9C1EA</v>
      </c>
      <c r="B5220" t="str">
        <f t="shared" si="1373"/>
        <v>Drilling page</v>
      </c>
      <c r="C5220" t="s">
        <v>67</v>
      </c>
      <c r="E5220" t="s">
        <v>4057</v>
      </c>
    </row>
    <row r="5221" spans="1:5" x14ac:dyDescent="0.25">
      <c r="A5221" t="str">
        <f t="shared" si="1372"/>
        <v>GUID-B79D2B6F-DB17-4078-B59B-226C35F9C1EA</v>
      </c>
      <c r="B5221" t="str">
        <f t="shared" si="1373"/>
        <v>Drilling page</v>
      </c>
      <c r="C5221" t="s">
        <v>67</v>
      </c>
      <c r="E5221" t="s">
        <v>4031</v>
      </c>
    </row>
    <row r="5222" spans="1:5" x14ac:dyDescent="0.25">
      <c r="A5222" s="3" t="s">
        <v>1982</v>
      </c>
      <c r="B5222" t="s">
        <v>1983</v>
      </c>
    </row>
    <row r="5223" spans="1:5" x14ac:dyDescent="0.25">
      <c r="A5223" t="str">
        <f t="shared" ref="A5223:A5226" si="1374">A5222</f>
        <v>GUID-D291EB18-4750-4501-85CB-026F5FA07E78</v>
      </c>
      <c r="B5223" t="str">
        <f t="shared" ref="B5223:B5226" si="1375">B5222</f>
        <v>Combine with similar holes into canned cycle</v>
      </c>
      <c r="C5223" t="s">
        <v>67</v>
      </c>
      <c r="D5223" t="s">
        <v>1984</v>
      </c>
      <c r="E5223" t="s">
        <v>1985</v>
      </c>
    </row>
    <row r="5224" spans="1:5" x14ac:dyDescent="0.25">
      <c r="A5224" t="str">
        <f t="shared" si="1374"/>
        <v>GUID-D291EB18-4750-4501-85CB-026F5FA07E78</v>
      </c>
      <c r="B5224" t="str">
        <f t="shared" si="1375"/>
        <v>Combine with similar holes into canned cycle</v>
      </c>
      <c r="C5224" t="s">
        <v>67</v>
      </c>
      <c r="D5224" t="s">
        <v>1986</v>
      </c>
      <c r="E5224" t="s">
        <v>1985</v>
      </c>
    </row>
    <row r="5225" spans="1:5" x14ac:dyDescent="0.25">
      <c r="A5225" t="str">
        <f t="shared" si="1374"/>
        <v>GUID-D291EB18-4750-4501-85CB-026F5FA07E78</v>
      </c>
      <c r="B5225" t="str">
        <f t="shared" si="1375"/>
        <v>Combine with similar holes into canned cycle</v>
      </c>
      <c r="C5225" t="s">
        <v>67</v>
      </c>
      <c r="D5225" t="s">
        <v>1975</v>
      </c>
      <c r="E5225" t="s">
        <v>1960</v>
      </c>
    </row>
    <row r="5226" spans="1:5" x14ac:dyDescent="0.25">
      <c r="A5226" t="str">
        <f t="shared" si="1374"/>
        <v>GUID-D291EB18-4750-4501-85CB-026F5FA07E78</v>
      </c>
      <c r="B5226" t="str">
        <f t="shared" si="1375"/>
        <v>Combine with similar holes into canned cycle</v>
      </c>
      <c r="C5226" t="s">
        <v>67</v>
      </c>
      <c r="D5226" t="s">
        <v>1987</v>
      </c>
      <c r="E5226" t="s">
        <v>1988</v>
      </c>
    </row>
    <row r="5227" spans="1:5" x14ac:dyDescent="0.25">
      <c r="A5227" s="3" t="s">
        <v>4058</v>
      </c>
      <c r="B5227" t="s">
        <v>4059</v>
      </c>
    </row>
    <row r="5228" spans="1:5" x14ac:dyDescent="0.25">
      <c r="A5228" t="str">
        <f>A5227</f>
        <v>GUID-536CB5B9-92AD-491A-B4BA-2BE47AC398D6</v>
      </c>
      <c r="B5228" t="str">
        <f>B5227</f>
        <v>Drill/mill options (machine level)</v>
      </c>
      <c r="C5228" t="s">
        <v>67</v>
      </c>
      <c r="D5228" t="s">
        <v>1987</v>
      </c>
      <c r="E5228" t="s">
        <v>1988</v>
      </c>
    </row>
    <row r="5229" spans="1:5" x14ac:dyDescent="0.25">
      <c r="A5229" s="3" t="s">
        <v>4060</v>
      </c>
      <c r="B5229" t="s">
        <v>4061</v>
      </c>
    </row>
    <row r="5230" spans="1:5" x14ac:dyDescent="0.25">
      <c r="A5230" t="str">
        <f>A5229</f>
        <v>GUID-7FE3FA11-FF06-4FC2-B137-DC63BB43CB5A</v>
      </c>
      <c r="B5230" t="str">
        <f>B5229</f>
        <v>Pecking page</v>
      </c>
      <c r="C5230" t="s">
        <v>67</v>
      </c>
      <c r="D5230" t="s">
        <v>4049</v>
      </c>
      <c r="E5230" t="s">
        <v>4031</v>
      </c>
    </row>
    <row r="5231" spans="1:5" x14ac:dyDescent="0.25">
      <c r="A5231" s="3" t="s">
        <v>4062</v>
      </c>
      <c r="B5231" t="s">
        <v>2135</v>
      </c>
    </row>
    <row r="5232" spans="1:5" x14ac:dyDescent="0.25">
      <c r="A5232" t="str">
        <f t="shared" ref="A5232:A5246" si="1376">A5231</f>
        <v>GUID-09336CDA-FEF5-4AD2-BDBD-6BA3009E6733</v>
      </c>
      <c r="B5232" t="str">
        <f t="shared" ref="B5232:B5246" si="1377">B5231</f>
        <v>Milling page</v>
      </c>
      <c r="C5232" t="s">
        <v>67</v>
      </c>
      <c r="D5232" t="e">
        <f>- Enable this option to use cutter compensation for the finish and semi-finish passes of a milled feature.</f>
        <v>#NAME?</v>
      </c>
      <c r="E5232" t="s">
        <v>1992</v>
      </c>
    </row>
    <row r="5233" spans="1:5" x14ac:dyDescent="0.25">
      <c r="A5233" t="str">
        <f t="shared" si="1376"/>
        <v>GUID-09336CDA-FEF5-4AD2-BDBD-6BA3009E6733</v>
      </c>
      <c r="B5233" t="str">
        <f t="shared" si="1377"/>
        <v>Milling page</v>
      </c>
      <c r="C5233" t="s">
        <v>67</v>
      </c>
      <c r="D5233" t="e">
        <f>- Enable th</f>
        <v>#NAME?</v>
      </c>
      <c r="E5233" t="s">
        <v>4063</v>
      </c>
    </row>
    <row r="5234" spans="1:5" x14ac:dyDescent="0.25">
      <c r="A5234" t="str">
        <f t="shared" si="1376"/>
        <v>GUID-09336CDA-FEF5-4AD2-BDBD-6BA3009E6733</v>
      </c>
      <c r="B5234" t="str">
        <f t="shared" si="1377"/>
        <v>Milling page</v>
      </c>
      <c r="C5234" t="s">
        <v>67</v>
      </c>
      <c r="D5234" t="s">
        <v>4064</v>
      </c>
      <c r="E5234" t="s">
        <v>2059</v>
      </c>
    </row>
    <row r="5235" spans="1:5" x14ac:dyDescent="0.25">
      <c r="A5235" t="str">
        <f t="shared" si="1376"/>
        <v>GUID-09336CDA-FEF5-4AD2-BDBD-6BA3009E6733</v>
      </c>
      <c r="B5235" t="str">
        <f t="shared" si="1377"/>
        <v>Milling page</v>
      </c>
      <c r="C5235" t="s">
        <v>67</v>
      </c>
      <c r="D5235" t="e">
        <f>- the rough pass is often performed</f>
        <v>#NAME?</v>
      </c>
      <c r="E5235" t="s">
        <v>792</v>
      </c>
    </row>
    <row r="5236" spans="1:5" x14ac:dyDescent="0.25">
      <c r="A5236" t="str">
        <f t="shared" si="1376"/>
        <v>GUID-09336CDA-FEF5-4AD2-BDBD-6BA3009E6733</v>
      </c>
      <c r="B5236" t="str">
        <f t="shared" si="1377"/>
        <v>Milling page</v>
      </c>
      <c r="C5236" t="s">
        <v>67</v>
      </c>
      <c r="D5236" t="s">
        <v>4065</v>
      </c>
      <c r="E5236" t="s">
        <v>792</v>
      </c>
    </row>
    <row r="5237" spans="1:5" x14ac:dyDescent="0.25">
      <c r="A5237" t="str">
        <f t="shared" si="1376"/>
        <v>GUID-09336CDA-FEF5-4AD2-BDBD-6BA3009E6733</v>
      </c>
      <c r="B5237" t="str">
        <f t="shared" si="1377"/>
        <v>Milling page</v>
      </c>
      <c r="C5237" t="s">
        <v>67</v>
      </c>
      <c r="E5237" t="s">
        <v>3350</v>
      </c>
    </row>
    <row r="5238" spans="1:5" x14ac:dyDescent="0.25">
      <c r="A5238" t="str">
        <f t="shared" si="1376"/>
        <v>GUID-09336CDA-FEF5-4AD2-BDBD-6BA3009E6733</v>
      </c>
      <c r="B5238" t="str">
        <f t="shared" si="1377"/>
        <v>Milling page</v>
      </c>
      <c r="C5238" t="s">
        <v>67</v>
      </c>
      <c r="D5238" t="s">
        <v>726</v>
      </c>
      <c r="E5238" t="s">
        <v>727</v>
      </c>
    </row>
    <row r="5239" spans="1:5" x14ac:dyDescent="0.25">
      <c r="A5239" t="str">
        <f t="shared" si="1376"/>
        <v>GUID-09336CDA-FEF5-4AD2-BDBD-6BA3009E6733</v>
      </c>
      <c r="B5239" t="str">
        <f t="shared" si="1377"/>
        <v>Milling page</v>
      </c>
      <c r="C5239" t="s">
        <v>67</v>
      </c>
      <c r="D5239" t="s">
        <v>4066</v>
      </c>
      <c r="E5239" t="s">
        <v>2048</v>
      </c>
    </row>
    <row r="5240" spans="1:5" x14ac:dyDescent="0.25">
      <c r="A5240" t="str">
        <f t="shared" si="1376"/>
        <v>GUID-09336CDA-FEF5-4AD2-BDBD-6BA3009E6733</v>
      </c>
      <c r="B5240" t="str">
        <f t="shared" si="1377"/>
        <v>Milling page</v>
      </c>
      <c r="C5240" t="s">
        <v>67</v>
      </c>
      <c r="D5240" t="s">
        <v>2203</v>
      </c>
      <c r="E5240" t="s">
        <v>2204</v>
      </c>
    </row>
    <row r="5241" spans="1:5" x14ac:dyDescent="0.25">
      <c r="A5241" t="str">
        <f t="shared" si="1376"/>
        <v>GUID-09336CDA-FEF5-4AD2-BDBD-6BA3009E6733</v>
      </c>
      <c r="B5241" t="str">
        <f t="shared" si="1377"/>
        <v>Milling page</v>
      </c>
      <c r="C5241" t="s">
        <v>67</v>
      </c>
      <c r="D5241" t="s">
        <v>4067</v>
      </c>
      <c r="E5241" t="s">
        <v>2075</v>
      </c>
    </row>
    <row r="5242" spans="1:5" x14ac:dyDescent="0.25">
      <c r="A5242" t="str">
        <f t="shared" si="1376"/>
        <v>GUID-09336CDA-FEF5-4AD2-BDBD-6BA3009E6733</v>
      </c>
      <c r="B5242" t="str">
        <f t="shared" si="1377"/>
        <v>Milling page</v>
      </c>
      <c r="C5242" t="s">
        <v>67</v>
      </c>
      <c r="D5242" t="s">
        <v>4049</v>
      </c>
      <c r="E5242" t="s">
        <v>1992</v>
      </c>
    </row>
    <row r="5243" spans="1:5" x14ac:dyDescent="0.25">
      <c r="A5243" t="str">
        <f t="shared" si="1376"/>
        <v>GUID-09336CDA-FEF5-4AD2-BDBD-6BA3009E6733</v>
      </c>
      <c r="B5243" t="str">
        <f t="shared" si="1377"/>
        <v>Milling page</v>
      </c>
      <c r="C5243" t="s">
        <v>67</v>
      </c>
      <c r="E5243" t="s">
        <v>4063</v>
      </c>
    </row>
    <row r="5244" spans="1:5" x14ac:dyDescent="0.25">
      <c r="A5244" t="str">
        <f t="shared" si="1376"/>
        <v>GUID-09336CDA-FEF5-4AD2-BDBD-6BA3009E6733</v>
      </c>
      <c r="B5244" t="str">
        <f t="shared" si="1377"/>
        <v>Milling page</v>
      </c>
      <c r="C5244" t="s">
        <v>67</v>
      </c>
      <c r="E5244" t="s">
        <v>2048</v>
      </c>
    </row>
    <row r="5245" spans="1:5" x14ac:dyDescent="0.25">
      <c r="A5245" t="str">
        <f t="shared" si="1376"/>
        <v>GUID-09336CDA-FEF5-4AD2-BDBD-6BA3009E6733</v>
      </c>
      <c r="B5245" t="str">
        <f t="shared" si="1377"/>
        <v>Milling page</v>
      </c>
      <c r="C5245" t="s">
        <v>67</v>
      </c>
      <c r="E5245" t="s">
        <v>2065</v>
      </c>
    </row>
    <row r="5246" spans="1:5" x14ac:dyDescent="0.25">
      <c r="A5246" t="str">
        <f t="shared" si="1376"/>
        <v>GUID-09336CDA-FEF5-4AD2-BDBD-6BA3009E6733</v>
      </c>
      <c r="B5246" t="str">
        <f t="shared" si="1377"/>
        <v>Milling page</v>
      </c>
      <c r="C5246" t="s">
        <v>67</v>
      </c>
      <c r="E5246" t="s">
        <v>4031</v>
      </c>
    </row>
    <row r="5247" spans="1:5" x14ac:dyDescent="0.25">
      <c r="A5247" s="3" t="s">
        <v>4068</v>
      </c>
      <c r="B5247" t="s">
        <v>4069</v>
      </c>
    </row>
    <row r="5248" spans="1:5" x14ac:dyDescent="0.25">
      <c r="A5248" t="str">
        <f>A5247</f>
        <v>GUID-9D72609A-A1CC-452C-9BE0-7C9AE4BC4AF8</v>
      </c>
      <c r="B5248" t="str">
        <f>B5247</f>
        <v>Cutter comp</v>
      </c>
      <c r="C5248" t="s">
        <v>67</v>
      </c>
      <c r="D5248" t="s">
        <v>2135</v>
      </c>
      <c r="E5248" t="s">
        <v>928</v>
      </c>
    </row>
    <row r="5249" spans="1:5" x14ac:dyDescent="0.25">
      <c r="A5249" s="3" t="s">
        <v>4070</v>
      </c>
      <c r="B5249" t="s">
        <v>4071</v>
      </c>
    </row>
    <row r="5250" spans="1:5" x14ac:dyDescent="0.25">
      <c r="A5250" t="str">
        <f>A5249</f>
        <v>GUID-2D7A1C6F-F94F-4BB3-86F3-B142B0851629</v>
      </c>
      <c r="B5250" t="str">
        <f>B5249</f>
        <v>Minimize tool retract</v>
      </c>
      <c r="C5250" t="s">
        <v>67</v>
      </c>
      <c r="D5250" t="s">
        <v>2135</v>
      </c>
      <c r="E5250" t="s">
        <v>928</v>
      </c>
    </row>
    <row r="5251" spans="1:5" x14ac:dyDescent="0.25">
      <c r="A5251" s="3" t="s">
        <v>4072</v>
      </c>
      <c r="B5251" t="s">
        <v>4073</v>
      </c>
    </row>
    <row r="5252" spans="1:5" x14ac:dyDescent="0.25">
      <c r="A5252" t="str">
        <f t="shared" ref="A5252:A5253" si="1378">A5251</f>
        <v>GUID-31D7DA63-C931-4195-8340-452859C39227</v>
      </c>
      <c r="B5252" t="str">
        <f t="shared" ref="B5252:B5253" si="1379">B5251</f>
        <v>Clamp Avoidance dialog</v>
      </c>
      <c r="C5252" t="s">
        <v>67</v>
      </c>
      <c r="D5252" t="s">
        <v>4074</v>
      </c>
      <c r="E5252" t="s">
        <v>2107</v>
      </c>
    </row>
    <row r="5253" spans="1:5" x14ac:dyDescent="0.25">
      <c r="A5253" t="str">
        <f t="shared" si="1378"/>
        <v>GUID-31D7DA63-C931-4195-8340-452859C39227</v>
      </c>
      <c r="B5253" t="str">
        <f t="shared" si="1379"/>
        <v>Clamp Avoidance dialog</v>
      </c>
      <c r="C5253" t="s">
        <v>67</v>
      </c>
      <c r="D5253" t="s">
        <v>2135</v>
      </c>
      <c r="E5253" t="s">
        <v>928</v>
      </c>
    </row>
    <row r="5254" spans="1:5" x14ac:dyDescent="0.25">
      <c r="A5254" s="3" t="s">
        <v>2133</v>
      </c>
      <c r="B5254" t="s">
        <v>2134</v>
      </c>
    </row>
    <row r="5255" spans="1:5" x14ac:dyDescent="0.25">
      <c r="A5255" t="str">
        <f t="shared" ref="A5255:A5256" si="1380">A5254</f>
        <v>GUID-534DCACC-EF01-4F40-B379-C3B17E8788C6</v>
      </c>
      <c r="B5255" t="str">
        <f t="shared" ref="B5255:B5256" si="1381">B5254</f>
        <v>Bi-directional rough</v>
      </c>
      <c r="C5255" t="s">
        <v>67</v>
      </c>
      <c r="D5255" t="s">
        <v>2057</v>
      </c>
      <c r="E5255" t="s">
        <v>1930</v>
      </c>
    </row>
    <row r="5256" spans="1:5" x14ac:dyDescent="0.25">
      <c r="A5256" t="str">
        <f t="shared" si="1380"/>
        <v>GUID-534DCACC-EF01-4F40-B379-C3B17E8788C6</v>
      </c>
      <c r="B5256" t="str">
        <f t="shared" si="1381"/>
        <v>Bi-directional rough</v>
      </c>
      <c r="C5256" t="s">
        <v>67</v>
      </c>
      <c r="D5256" t="s">
        <v>2135</v>
      </c>
      <c r="E5256" t="s">
        <v>928</v>
      </c>
    </row>
    <row r="5257" spans="1:5" x14ac:dyDescent="0.25">
      <c r="A5257" s="3" t="s">
        <v>4075</v>
      </c>
      <c r="B5257" t="s">
        <v>4076</v>
      </c>
    </row>
    <row r="5258" spans="1:5" x14ac:dyDescent="0.25">
      <c r="A5258" t="str">
        <f t="shared" ref="A5258:A5265" si="1382">A5257</f>
        <v>GUID-6F361F9D-FDD8-47DE-9105-C23764231EE2</v>
      </c>
      <c r="B5258" t="str">
        <f t="shared" ref="B5258:B5265" si="1383">B5257</f>
        <v>Stepover page</v>
      </c>
      <c r="C5258" t="s">
        <v>67</v>
      </c>
      <c r="D5258" t="s">
        <v>4077</v>
      </c>
      <c r="E5258" t="s">
        <v>2240</v>
      </c>
    </row>
    <row r="5259" spans="1:5" x14ac:dyDescent="0.25">
      <c r="A5259" t="str">
        <f t="shared" si="1382"/>
        <v>GUID-6F361F9D-FDD8-47DE-9105-C23764231EE2</v>
      </c>
      <c r="B5259" t="str">
        <f t="shared" si="1383"/>
        <v>Stepover page</v>
      </c>
      <c r="C5259" t="s">
        <v>67</v>
      </c>
      <c r="D5259" t="e">
        <f>- Enable this option to make each Z step equal depth.</f>
        <v>#NAME?</v>
      </c>
      <c r="E5259" t="s">
        <v>2154</v>
      </c>
    </row>
    <row r="5260" spans="1:5" x14ac:dyDescent="0.25">
      <c r="A5260" t="str">
        <f t="shared" si="1382"/>
        <v>GUID-6F361F9D-FDD8-47DE-9105-C23764231EE2</v>
      </c>
      <c r="B5260" t="str">
        <f t="shared" si="1383"/>
        <v>Stepover page</v>
      </c>
      <c r="C5260" t="s">
        <v>67</v>
      </c>
      <c r="D5260" t="s">
        <v>990</v>
      </c>
      <c r="E5260" t="s">
        <v>4078</v>
      </c>
    </row>
    <row r="5261" spans="1:5" x14ac:dyDescent="0.25">
      <c r="A5261" t="str">
        <f t="shared" si="1382"/>
        <v>GUID-6F361F9D-FDD8-47DE-9105-C23764231EE2</v>
      </c>
      <c r="B5261" t="str">
        <f t="shared" si="1383"/>
        <v>Stepover page</v>
      </c>
      <c r="C5261" t="s">
        <v>67</v>
      </c>
      <c r="D5261" t="s">
        <v>990</v>
      </c>
      <c r="E5261" t="s">
        <v>4079</v>
      </c>
    </row>
    <row r="5262" spans="1:5" x14ac:dyDescent="0.25">
      <c r="A5262" t="str">
        <f t="shared" si="1382"/>
        <v>GUID-6F361F9D-FDD8-47DE-9105-C23764231EE2</v>
      </c>
      <c r="B5262" t="str">
        <f t="shared" si="1383"/>
        <v>Stepover page</v>
      </c>
      <c r="C5262" t="s">
        <v>67</v>
      </c>
      <c r="D5262" t="s">
        <v>4049</v>
      </c>
      <c r="E5262" t="s">
        <v>2154</v>
      </c>
    </row>
    <row r="5263" spans="1:5" x14ac:dyDescent="0.25">
      <c r="A5263" t="str">
        <f t="shared" si="1382"/>
        <v>GUID-6F361F9D-FDD8-47DE-9105-C23764231EE2</v>
      </c>
      <c r="B5263" t="str">
        <f t="shared" si="1383"/>
        <v>Stepover page</v>
      </c>
      <c r="C5263" t="s">
        <v>67</v>
      </c>
      <c r="E5263" t="s">
        <v>4078</v>
      </c>
    </row>
    <row r="5264" spans="1:5" x14ac:dyDescent="0.25">
      <c r="A5264" t="str">
        <f t="shared" si="1382"/>
        <v>GUID-6F361F9D-FDD8-47DE-9105-C23764231EE2</v>
      </c>
      <c r="B5264" t="str">
        <f t="shared" si="1383"/>
        <v>Stepover page</v>
      </c>
      <c r="C5264" t="s">
        <v>67</v>
      </c>
      <c r="E5264" t="s">
        <v>4079</v>
      </c>
    </row>
    <row r="5265" spans="1:5" x14ac:dyDescent="0.25">
      <c r="A5265" t="str">
        <f t="shared" si="1382"/>
        <v>GUID-6F361F9D-FDD8-47DE-9105-C23764231EE2</v>
      </c>
      <c r="B5265" t="str">
        <f t="shared" si="1383"/>
        <v>Stepover page</v>
      </c>
      <c r="C5265" t="s">
        <v>67</v>
      </c>
      <c r="E5265" t="s">
        <v>4031</v>
      </c>
    </row>
    <row r="5266" spans="1:5" x14ac:dyDescent="0.25">
      <c r="A5266" s="3" t="s">
        <v>4080</v>
      </c>
      <c r="B5266" t="s">
        <v>4081</v>
      </c>
    </row>
    <row r="5267" spans="1:5" x14ac:dyDescent="0.25">
      <c r="A5267" t="str">
        <f t="shared" ref="A5267:A5269" si="1384">A5266</f>
        <v>GUID-C3D0BE6B-2ADB-4FA5-AF85-05B624C0EF86</v>
      </c>
      <c r="B5267" t="str">
        <f t="shared" ref="B5267:B5269" si="1385">B5266</f>
        <v>Equal depth of cut</v>
      </c>
      <c r="C5267" t="s">
        <v>67</v>
      </c>
      <c r="D5267" t="s">
        <v>2300</v>
      </c>
      <c r="E5267" t="s">
        <v>2240</v>
      </c>
    </row>
    <row r="5268" spans="1:5" x14ac:dyDescent="0.25">
      <c r="A5268" t="str">
        <f t="shared" si="1384"/>
        <v>GUID-C3D0BE6B-2ADB-4FA5-AF85-05B624C0EF86</v>
      </c>
      <c r="B5268" t="str">
        <f t="shared" si="1385"/>
        <v>Equal depth of cut</v>
      </c>
      <c r="C5268" t="s">
        <v>67</v>
      </c>
      <c r="D5268" t="s">
        <v>2300</v>
      </c>
      <c r="E5268" t="s">
        <v>2240</v>
      </c>
    </row>
    <row r="5269" spans="1:5" x14ac:dyDescent="0.25">
      <c r="A5269" t="str">
        <f t="shared" si="1384"/>
        <v>GUID-C3D0BE6B-2ADB-4FA5-AF85-05B624C0EF86</v>
      </c>
      <c r="B5269" t="str">
        <f t="shared" si="1385"/>
        <v>Equal depth of cut</v>
      </c>
      <c r="C5269" t="s">
        <v>67</v>
      </c>
      <c r="D5269" t="s">
        <v>4076</v>
      </c>
      <c r="E5269" t="s">
        <v>4051</v>
      </c>
    </row>
    <row r="5270" spans="1:5" x14ac:dyDescent="0.25">
      <c r="A5270" s="3" t="s">
        <v>4082</v>
      </c>
      <c r="B5270" t="s">
        <v>4083</v>
      </c>
    </row>
    <row r="5271" spans="1:5" x14ac:dyDescent="0.25">
      <c r="A5271" t="str">
        <f t="shared" ref="A5271:A5272" si="1386">A5270</f>
        <v>GUID-6961C552-ACBB-453C-AC04-F99526C1E269</v>
      </c>
      <c r="B5271" t="str">
        <f t="shared" ref="B5271:B5272" si="1387">B5270</f>
        <v>Rough Stepover Options dialog</v>
      </c>
      <c r="C5271" t="s">
        <v>67</v>
      </c>
      <c r="D5271" t="s">
        <v>2063</v>
      </c>
      <c r="E5271" t="s">
        <v>2064</v>
      </c>
    </row>
    <row r="5272" spans="1:5" x14ac:dyDescent="0.25">
      <c r="A5272" t="str">
        <f t="shared" si="1386"/>
        <v>GUID-6961C552-ACBB-453C-AC04-F99526C1E269</v>
      </c>
      <c r="B5272" t="str">
        <f t="shared" si="1387"/>
        <v>Rough Stepover Options dialog</v>
      </c>
      <c r="C5272" t="s">
        <v>67</v>
      </c>
      <c r="D5272" t="s">
        <v>4076</v>
      </c>
      <c r="E5272" t="s">
        <v>4051</v>
      </c>
    </row>
    <row r="5273" spans="1:5" x14ac:dyDescent="0.25">
      <c r="A5273" s="3" t="s">
        <v>4084</v>
      </c>
      <c r="B5273" t="s">
        <v>4085</v>
      </c>
    </row>
    <row r="5274" spans="1:5" x14ac:dyDescent="0.25">
      <c r="A5274" t="str">
        <f t="shared" ref="A5274:A5277" si="1388">A5273</f>
        <v>GUID-70CBA947-176B-4468-AEE6-DFA54087982F</v>
      </c>
      <c r="B5274" t="str">
        <f t="shared" ref="B5274:B5277" si="1389">B5273</f>
        <v>Bottom Finish Options dialog</v>
      </c>
      <c r="C5274" t="s">
        <v>67</v>
      </c>
      <c r="D5274" t="s">
        <v>4086</v>
      </c>
      <c r="E5274" t="s">
        <v>4051</v>
      </c>
    </row>
    <row r="5275" spans="1:5" x14ac:dyDescent="0.25">
      <c r="A5275" t="str">
        <f t="shared" si="1388"/>
        <v>GUID-70CBA947-176B-4468-AEE6-DFA54087982F</v>
      </c>
      <c r="B5275" t="str">
        <f t="shared" si="1389"/>
        <v>Bottom Finish Options dialog</v>
      </c>
      <c r="C5275" t="s">
        <v>67</v>
      </c>
      <c r="D5275" t="s">
        <v>993</v>
      </c>
      <c r="E5275" t="s">
        <v>4031</v>
      </c>
    </row>
    <row r="5276" spans="1:5" x14ac:dyDescent="0.25">
      <c r="A5276" t="str">
        <f t="shared" si="1388"/>
        <v>GUID-70CBA947-176B-4468-AEE6-DFA54087982F</v>
      </c>
      <c r="B5276" t="str">
        <f t="shared" si="1389"/>
        <v>Bottom Finish Options dialog</v>
      </c>
      <c r="C5276" t="s">
        <v>67</v>
      </c>
      <c r="D5276" t="s">
        <v>2063</v>
      </c>
      <c r="E5276" t="s">
        <v>2064</v>
      </c>
    </row>
    <row r="5277" spans="1:5" x14ac:dyDescent="0.25">
      <c r="A5277" t="str">
        <f t="shared" si="1388"/>
        <v>GUID-70CBA947-176B-4468-AEE6-DFA54087982F</v>
      </c>
      <c r="B5277" t="str">
        <f t="shared" si="1389"/>
        <v>Bottom Finish Options dialog</v>
      </c>
      <c r="C5277" t="s">
        <v>67</v>
      </c>
      <c r="D5277" t="s">
        <v>4076</v>
      </c>
      <c r="E5277" t="s">
        <v>4051</v>
      </c>
    </row>
    <row r="5278" spans="1:5" x14ac:dyDescent="0.25">
      <c r="A5278" s="3" t="s">
        <v>4087</v>
      </c>
      <c r="B5278" t="s">
        <v>4088</v>
      </c>
    </row>
    <row r="5279" spans="1:5" x14ac:dyDescent="0.25">
      <c r="A5279" t="str">
        <f t="shared" ref="A5279:A5292" si="1390">A5278</f>
        <v>GUID-2F2383B5-EE1B-41A8-A638-93F291BD3D2C</v>
      </c>
      <c r="B5279" t="str">
        <f t="shared" ref="B5279:B5292" si="1391">B5278</f>
        <v>Lead/Ramp page</v>
      </c>
      <c r="C5279" t="s">
        <v>67</v>
      </c>
      <c r="E5279" t="s">
        <v>2207</v>
      </c>
    </row>
    <row r="5280" spans="1:5" x14ac:dyDescent="0.25">
      <c r="A5280" t="str">
        <f t="shared" si="1390"/>
        <v>GUID-2F2383B5-EE1B-41A8-A638-93F291BD3D2C</v>
      </c>
      <c r="B5280" t="str">
        <f t="shared" si="1391"/>
        <v>Lead/Ramp page</v>
      </c>
      <c r="C5280" t="s">
        <v>67</v>
      </c>
      <c r="E5280" t="s">
        <v>2211</v>
      </c>
    </row>
    <row r="5281" spans="1:5" x14ac:dyDescent="0.25">
      <c r="A5281" t="str">
        <f t="shared" si="1390"/>
        <v>GUID-2F2383B5-EE1B-41A8-A638-93F291BD3D2C</v>
      </c>
      <c r="B5281" t="str">
        <f t="shared" si="1391"/>
        <v>Lead/Ramp page</v>
      </c>
      <c r="C5281" t="s">
        <v>67</v>
      </c>
      <c r="D5281" t="e">
        <f>- Select the stepover style from the list.</f>
        <v>#NAME?</v>
      </c>
      <c r="E5281" t="s">
        <v>2206</v>
      </c>
    </row>
    <row r="5282" spans="1:5" x14ac:dyDescent="0.25">
      <c r="A5282" t="str">
        <f t="shared" si="1390"/>
        <v>GUID-2F2383B5-EE1B-41A8-A638-93F291BD3D2C</v>
      </c>
      <c r="B5282" t="str">
        <f t="shared" si="1391"/>
        <v>Lead/Ramp page</v>
      </c>
      <c r="C5282" t="s">
        <v>67</v>
      </c>
      <c r="D5282" t="s">
        <v>990</v>
      </c>
      <c r="E5282" t="s">
        <v>2075</v>
      </c>
    </row>
    <row r="5283" spans="1:5" x14ac:dyDescent="0.25">
      <c r="A5283" t="str">
        <f t="shared" si="1390"/>
        <v>GUID-2F2383B5-EE1B-41A8-A638-93F291BD3D2C</v>
      </c>
      <c r="B5283" t="str">
        <f t="shared" si="1391"/>
        <v>Lead/Ramp page</v>
      </c>
      <c r="C5283" t="s">
        <v>67</v>
      </c>
      <c r="D5283" t="s">
        <v>2072</v>
      </c>
      <c r="E5283" t="s">
        <v>2073</v>
      </c>
    </row>
    <row r="5284" spans="1:5" x14ac:dyDescent="0.25">
      <c r="A5284" t="str">
        <f t="shared" si="1390"/>
        <v>GUID-2F2383B5-EE1B-41A8-A638-93F291BD3D2C</v>
      </c>
      <c r="B5284" t="str">
        <f t="shared" si="1391"/>
        <v>Lead/Ramp page</v>
      </c>
      <c r="C5284" t="s">
        <v>67</v>
      </c>
      <c r="D5284" t="s">
        <v>4089</v>
      </c>
      <c r="E5284" t="s">
        <v>2064</v>
      </c>
    </row>
    <row r="5285" spans="1:5" x14ac:dyDescent="0.25">
      <c r="A5285" t="str">
        <f t="shared" si="1390"/>
        <v>GUID-2F2383B5-EE1B-41A8-A638-93F291BD3D2C</v>
      </c>
      <c r="B5285" t="str">
        <f t="shared" si="1391"/>
        <v>Lead/Ramp page</v>
      </c>
      <c r="C5285" t="s">
        <v>67</v>
      </c>
      <c r="D5285" t="s">
        <v>990</v>
      </c>
      <c r="E5285" t="s">
        <v>4090</v>
      </c>
    </row>
    <row r="5286" spans="1:5" x14ac:dyDescent="0.25">
      <c r="A5286" t="str">
        <f t="shared" si="1390"/>
        <v>GUID-2F2383B5-EE1B-41A8-A638-93F291BD3D2C</v>
      </c>
      <c r="B5286" t="str">
        <f t="shared" si="1391"/>
        <v>Lead/Ramp page</v>
      </c>
      <c r="C5286" t="s">
        <v>67</v>
      </c>
      <c r="D5286" t="s">
        <v>4049</v>
      </c>
      <c r="E5286" t="s">
        <v>2207</v>
      </c>
    </row>
    <row r="5287" spans="1:5" x14ac:dyDescent="0.25">
      <c r="A5287" t="str">
        <f t="shared" si="1390"/>
        <v>GUID-2F2383B5-EE1B-41A8-A638-93F291BD3D2C</v>
      </c>
      <c r="B5287" t="str">
        <f t="shared" si="1391"/>
        <v>Lead/Ramp page</v>
      </c>
      <c r="C5287" t="s">
        <v>67</v>
      </c>
      <c r="E5287" t="s">
        <v>2211</v>
      </c>
    </row>
    <row r="5288" spans="1:5" x14ac:dyDescent="0.25">
      <c r="A5288" t="str">
        <f t="shared" si="1390"/>
        <v>GUID-2F2383B5-EE1B-41A8-A638-93F291BD3D2C</v>
      </c>
      <c r="B5288" t="str">
        <f t="shared" si="1391"/>
        <v>Lead/Ramp page</v>
      </c>
      <c r="C5288" t="s">
        <v>67</v>
      </c>
      <c r="E5288" t="s">
        <v>2206</v>
      </c>
    </row>
    <row r="5289" spans="1:5" x14ac:dyDescent="0.25">
      <c r="A5289" t="str">
        <f t="shared" si="1390"/>
        <v>GUID-2F2383B5-EE1B-41A8-A638-93F291BD3D2C</v>
      </c>
      <c r="B5289" t="str">
        <f t="shared" si="1391"/>
        <v>Lead/Ramp page</v>
      </c>
      <c r="C5289" t="s">
        <v>67</v>
      </c>
      <c r="E5289" t="s">
        <v>2075</v>
      </c>
    </row>
    <row r="5290" spans="1:5" x14ac:dyDescent="0.25">
      <c r="A5290" t="str">
        <f t="shared" si="1390"/>
        <v>GUID-2F2383B5-EE1B-41A8-A638-93F291BD3D2C</v>
      </c>
      <c r="B5290" t="str">
        <f t="shared" si="1391"/>
        <v>Lead/Ramp page</v>
      </c>
      <c r="C5290" t="s">
        <v>67</v>
      </c>
      <c r="E5290" t="s">
        <v>4091</v>
      </c>
    </row>
    <row r="5291" spans="1:5" x14ac:dyDescent="0.25">
      <c r="A5291" t="str">
        <f t="shared" si="1390"/>
        <v>GUID-2F2383B5-EE1B-41A8-A638-93F291BD3D2C</v>
      </c>
      <c r="B5291" t="str">
        <f t="shared" si="1391"/>
        <v>Lead/Ramp page</v>
      </c>
      <c r="C5291" t="s">
        <v>67</v>
      </c>
      <c r="E5291" t="s">
        <v>4090</v>
      </c>
    </row>
    <row r="5292" spans="1:5" x14ac:dyDescent="0.25">
      <c r="A5292" t="str">
        <f t="shared" si="1390"/>
        <v>GUID-2F2383B5-EE1B-41A8-A638-93F291BD3D2C</v>
      </c>
      <c r="B5292" t="str">
        <f t="shared" si="1391"/>
        <v>Lead/Ramp page</v>
      </c>
      <c r="C5292" t="s">
        <v>67</v>
      </c>
      <c r="E5292" t="s">
        <v>4031</v>
      </c>
    </row>
    <row r="5293" spans="1:5" x14ac:dyDescent="0.25">
      <c r="A5293" s="3" t="s">
        <v>4092</v>
      </c>
      <c r="B5293" t="s">
        <v>4093</v>
      </c>
    </row>
    <row r="5294" spans="1:5" x14ac:dyDescent="0.25">
      <c r="A5294" t="str">
        <f>A5293</f>
        <v>GUID-B3D9594A-D617-473B-82FB-D6E88A89831B</v>
      </c>
      <c r="B5294" t="str">
        <f>B5293</f>
        <v>Extension dist</v>
      </c>
      <c r="C5294" t="s">
        <v>67</v>
      </c>
      <c r="D5294" t="s">
        <v>4088</v>
      </c>
      <c r="E5294" t="s">
        <v>4052</v>
      </c>
    </row>
    <row r="5295" spans="1:5" x14ac:dyDescent="0.25">
      <c r="A5295" s="3" t="s">
        <v>4094</v>
      </c>
      <c r="B5295" t="s">
        <v>4095</v>
      </c>
    </row>
    <row r="5296" spans="1:5" x14ac:dyDescent="0.25">
      <c r="A5296" t="str">
        <f>A5295</f>
        <v>GUID-A5A797E7-EAB6-4ABB-A0EE-88A87F19BE12</v>
      </c>
      <c r="B5296" t="str">
        <f>B5295</f>
        <v>All stepover</v>
      </c>
      <c r="C5296" t="s">
        <v>67</v>
      </c>
      <c r="D5296" t="s">
        <v>4088</v>
      </c>
      <c r="E5296" t="s">
        <v>4052</v>
      </c>
    </row>
    <row r="5297" spans="1:5" x14ac:dyDescent="0.25">
      <c r="A5297" s="3" t="s">
        <v>4096</v>
      </c>
      <c r="B5297" t="s">
        <v>4097</v>
      </c>
    </row>
    <row r="5298" spans="1:5" x14ac:dyDescent="0.25">
      <c r="A5298" t="str">
        <f>A5297</f>
        <v>GUID-39AF0059-6B93-413C-977B-87C00FDB3E87</v>
      </c>
      <c r="B5298" t="str">
        <f>B5297</f>
        <v>Ramp type</v>
      </c>
      <c r="C5298" t="s">
        <v>67</v>
      </c>
      <c r="D5298" t="s">
        <v>4088</v>
      </c>
      <c r="E5298" t="s">
        <v>4052</v>
      </c>
    </row>
    <row r="5299" spans="1:5" x14ac:dyDescent="0.25">
      <c r="A5299" s="3" t="s">
        <v>4098</v>
      </c>
      <c r="B5299" t="s">
        <v>4099</v>
      </c>
    </row>
    <row r="5300" spans="1:5" x14ac:dyDescent="0.25">
      <c r="A5300" t="str">
        <f t="shared" ref="A5300:A5304" si="1392">A5299</f>
        <v>GUID-2120FFBD-BBD0-4AEA-A87D-6FB85634303B</v>
      </c>
      <c r="B5300" t="str">
        <f t="shared" ref="B5300:B5304" si="1393">B5299</f>
        <v>Wind Fan Finish Options dialog</v>
      </c>
      <c r="C5300" t="s">
        <v>67</v>
      </c>
      <c r="D5300" t="s">
        <v>4100</v>
      </c>
      <c r="E5300" t="s">
        <v>4052</v>
      </c>
    </row>
    <row r="5301" spans="1:5" x14ac:dyDescent="0.25">
      <c r="A5301" t="str">
        <f t="shared" si="1392"/>
        <v>GUID-2120FFBD-BBD0-4AEA-A87D-6FB85634303B</v>
      </c>
      <c r="B5301" t="str">
        <f t="shared" si="1393"/>
        <v>Wind Fan Finish Options dialog</v>
      </c>
      <c r="C5301" t="s">
        <v>67</v>
      </c>
      <c r="D5301" t="s">
        <v>4101</v>
      </c>
      <c r="E5301" t="s">
        <v>4031</v>
      </c>
    </row>
    <row r="5302" spans="1:5" x14ac:dyDescent="0.25">
      <c r="A5302" t="str">
        <f t="shared" si="1392"/>
        <v>GUID-2120FFBD-BBD0-4AEA-A87D-6FB85634303B</v>
      </c>
      <c r="B5302" t="str">
        <f t="shared" si="1393"/>
        <v>Wind Fan Finish Options dialog</v>
      </c>
      <c r="C5302" t="s">
        <v>67</v>
      </c>
      <c r="D5302" t="s">
        <v>3586</v>
      </c>
      <c r="E5302" t="s">
        <v>1930</v>
      </c>
    </row>
    <row r="5303" spans="1:5" x14ac:dyDescent="0.25">
      <c r="A5303" t="str">
        <f t="shared" si="1392"/>
        <v>GUID-2120FFBD-BBD0-4AEA-A87D-6FB85634303B</v>
      </c>
      <c r="B5303" t="str">
        <f t="shared" si="1393"/>
        <v>Wind Fan Finish Options dialog</v>
      </c>
      <c r="C5303" t="s">
        <v>67</v>
      </c>
      <c r="D5303" t="s">
        <v>4102</v>
      </c>
      <c r="E5303" t="s">
        <v>2015</v>
      </c>
    </row>
    <row r="5304" spans="1:5" x14ac:dyDescent="0.25">
      <c r="A5304" t="str">
        <f t="shared" si="1392"/>
        <v>GUID-2120FFBD-BBD0-4AEA-A87D-6FB85634303B</v>
      </c>
      <c r="B5304" t="str">
        <f t="shared" si="1393"/>
        <v>Wind Fan Finish Options dialog</v>
      </c>
      <c r="C5304" t="s">
        <v>67</v>
      </c>
      <c r="D5304" t="s">
        <v>4088</v>
      </c>
      <c r="E5304" t="s">
        <v>4052</v>
      </c>
    </row>
    <row r="5305" spans="1:5" x14ac:dyDescent="0.25">
      <c r="A5305" s="3" t="s">
        <v>4103</v>
      </c>
      <c r="B5305" t="s">
        <v>4104</v>
      </c>
    </row>
    <row r="5306" spans="1:5" x14ac:dyDescent="0.25">
      <c r="A5306" t="str">
        <f>A5305</f>
        <v>GUID-BBCFB7EB-F621-49A8-AE0D-01B28238CA4F</v>
      </c>
      <c r="B5306" t="str">
        <f>B5305</f>
        <v>Wind fan example</v>
      </c>
      <c r="C5306" t="s">
        <v>67</v>
      </c>
      <c r="D5306" t="s">
        <v>4088</v>
      </c>
      <c r="E5306" t="s">
        <v>4052</v>
      </c>
    </row>
    <row r="5307" spans="1:5" x14ac:dyDescent="0.25">
      <c r="A5307" s="3" t="s">
        <v>4105</v>
      </c>
      <c r="B5307" t="s">
        <v>4106</v>
      </c>
    </row>
    <row r="5308" spans="1:5" x14ac:dyDescent="0.25">
      <c r="A5308" t="str">
        <f>A5307</f>
        <v>GUID-6F417964-4185-46E3-8F22-7EE57836C852</v>
      </c>
      <c r="B5308" t="str">
        <f>B5307</f>
        <v>Helical Ramp Options dialog (Document level)</v>
      </c>
      <c r="C5308" t="s">
        <v>67</v>
      </c>
      <c r="D5308" t="s">
        <v>4088</v>
      </c>
      <c r="E5308" t="s">
        <v>4052</v>
      </c>
    </row>
    <row r="5309" spans="1:5" x14ac:dyDescent="0.25">
      <c r="A5309" s="3" t="s">
        <v>4107</v>
      </c>
      <c r="B5309" t="s">
        <v>4108</v>
      </c>
    </row>
    <row r="5310" spans="1:5" x14ac:dyDescent="0.25">
      <c r="A5310" t="str">
        <f>A5309</f>
        <v>GUID-BC104C63-01D2-4EBC-BCF5-E7A4174D1955</v>
      </c>
      <c r="B5310" t="str">
        <f>B5309</f>
        <v>Coolant page (Mill)</v>
      </c>
      <c r="C5310" t="s">
        <v>67</v>
      </c>
      <c r="D5310" t="s">
        <v>4049</v>
      </c>
      <c r="E5310" t="s">
        <v>4031</v>
      </c>
    </row>
    <row r="5311" spans="1:5" x14ac:dyDescent="0.25">
      <c r="A5311" s="3" t="s">
        <v>4109</v>
      </c>
      <c r="B5311" t="s">
        <v>4110</v>
      </c>
    </row>
    <row r="5312" spans="1:5" x14ac:dyDescent="0.25">
      <c r="A5312" t="str">
        <f>A5311</f>
        <v>GUID-B405AC9A-F120-4E75-985C-37DF71324289</v>
      </c>
      <c r="B5312" t="str">
        <f>B5311</f>
        <v>Post Variables page</v>
      </c>
      <c r="C5312" t="s">
        <v>67</v>
      </c>
      <c r="D5312" t="s">
        <v>4049</v>
      </c>
      <c r="E5312" t="s">
        <v>4031</v>
      </c>
    </row>
    <row r="5313" spans="1:5" x14ac:dyDescent="0.25">
      <c r="A5313" s="3" t="s">
        <v>4111</v>
      </c>
      <c r="B5313" t="s">
        <v>2162</v>
      </c>
    </row>
    <row r="5314" spans="1:5" x14ac:dyDescent="0.25">
      <c r="A5314" t="str">
        <f t="shared" ref="A5314:A5328" si="1394">A5313</f>
        <v>GUID-2FC9A6B2-66B4-4C34-9EBE-6E2FD11F7ADE</v>
      </c>
      <c r="B5314" t="str">
        <f t="shared" ref="B5314:B5328" si="1395">B5313</f>
        <v>Misc page</v>
      </c>
      <c r="C5314" t="s">
        <v>67</v>
      </c>
      <c r="D5314" t="s">
        <v>3229</v>
      </c>
      <c r="E5314" t="s">
        <v>945</v>
      </c>
    </row>
    <row r="5315" spans="1:5" x14ac:dyDescent="0.25">
      <c r="A5315" t="str">
        <f t="shared" si="1394"/>
        <v>GUID-2FC9A6B2-66B4-4C34-9EBE-6E2FD11F7ADE</v>
      </c>
      <c r="B5315" t="str">
        <f t="shared" si="1395"/>
        <v>Misc page</v>
      </c>
      <c r="C5315" t="s">
        <v>67</v>
      </c>
      <c r="E5315" t="s">
        <v>4112</v>
      </c>
    </row>
    <row r="5316" spans="1:5" x14ac:dyDescent="0.25">
      <c r="A5316" t="str">
        <f t="shared" si="1394"/>
        <v>GUID-2FC9A6B2-66B4-4C34-9EBE-6E2FD11F7ADE</v>
      </c>
      <c r="B5316" t="str">
        <f t="shared" si="1395"/>
        <v>Misc page</v>
      </c>
      <c r="C5316" t="s">
        <v>67</v>
      </c>
      <c r="E5316" t="s">
        <v>4113</v>
      </c>
    </row>
    <row r="5317" spans="1:5" x14ac:dyDescent="0.25">
      <c r="A5317" t="str">
        <f t="shared" si="1394"/>
        <v>GUID-2FC9A6B2-66B4-4C34-9EBE-6E2FD11F7ADE</v>
      </c>
      <c r="B5317" t="str">
        <f t="shared" si="1395"/>
        <v>Misc page</v>
      </c>
      <c r="C5317" t="s">
        <v>67</v>
      </c>
      <c r="D5317" t="s">
        <v>4114</v>
      </c>
      <c r="E5317" t="s">
        <v>2009</v>
      </c>
    </row>
    <row r="5318" spans="1:5" x14ac:dyDescent="0.25">
      <c r="A5318" t="str">
        <f t="shared" si="1394"/>
        <v>GUID-2FC9A6B2-66B4-4C34-9EBE-6E2FD11F7ADE</v>
      </c>
      <c r="B5318" t="str">
        <f t="shared" si="1395"/>
        <v>Misc page</v>
      </c>
      <c r="C5318" t="s">
        <v>67</v>
      </c>
      <c r="D5318" t="e">
        <f>- Enter the minimum distance, as a percentage of the tool diameter, that the tool can use a rapid Move for. moves smaller than this distance use a feed move.</f>
        <v>#NAME?</v>
      </c>
      <c r="E5318" t="s">
        <v>2655</v>
      </c>
    </row>
    <row r="5319" spans="1:5" x14ac:dyDescent="0.25">
      <c r="A5319" t="str">
        <f t="shared" si="1394"/>
        <v>GUID-2FC9A6B2-66B4-4C34-9EBE-6E2FD11F7ADE</v>
      </c>
      <c r="B5319" t="str">
        <f t="shared" si="1395"/>
        <v>Misc page</v>
      </c>
      <c r="C5319" t="s">
        <v>67</v>
      </c>
      <c r="D5319" t="e">
        <f>- you can specify a slower feed rate for the first plunge Move (the initial approach to the Stock) than for subsequent Z plunge moves to depth. this is a percentage of t</f>
        <v>#NAME?</v>
      </c>
      <c r="E5319" t="s">
        <v>4115</v>
      </c>
    </row>
    <row r="5320" spans="1:5" x14ac:dyDescent="0.25">
      <c r="A5320" t="str">
        <f t="shared" si="1394"/>
        <v>GUID-2FC9A6B2-66B4-4C34-9EBE-6E2FD11F7ADE</v>
      </c>
      <c r="B5320" t="str">
        <f t="shared" si="1395"/>
        <v>Misc page</v>
      </c>
      <c r="C5320" t="s">
        <v>67</v>
      </c>
      <c r="D5320" t="s">
        <v>4116</v>
      </c>
      <c r="E5320" t="s">
        <v>2012</v>
      </c>
    </row>
    <row r="5321" spans="1:5" x14ac:dyDescent="0.25">
      <c r="A5321" t="str">
        <f t="shared" si="1394"/>
        <v>GUID-2FC9A6B2-66B4-4C34-9EBE-6E2FD11F7ADE</v>
      </c>
      <c r="B5321" t="str">
        <f t="shared" si="1395"/>
        <v>Misc page</v>
      </c>
      <c r="C5321" t="s">
        <v>67</v>
      </c>
      <c r="D5321" t="s">
        <v>4117</v>
      </c>
      <c r="E5321" t="s">
        <v>2811</v>
      </c>
    </row>
    <row r="5322" spans="1:5" x14ac:dyDescent="0.25">
      <c r="A5322" t="str">
        <f t="shared" si="1394"/>
        <v>GUID-2FC9A6B2-66B4-4C34-9EBE-6E2FD11F7ADE</v>
      </c>
      <c r="B5322" t="str">
        <f t="shared" si="1395"/>
        <v>Misc page</v>
      </c>
      <c r="C5322" t="s">
        <v>67</v>
      </c>
      <c r="D5322" t="s">
        <v>990</v>
      </c>
      <c r="E5322" t="s">
        <v>2311</v>
      </c>
    </row>
    <row r="5323" spans="1:5" x14ac:dyDescent="0.25">
      <c r="A5323" t="str">
        <f t="shared" si="1394"/>
        <v>GUID-2FC9A6B2-66B4-4C34-9EBE-6E2FD11F7ADE</v>
      </c>
      <c r="B5323" t="str">
        <f t="shared" si="1395"/>
        <v>Misc page</v>
      </c>
      <c r="C5323" t="s">
        <v>67</v>
      </c>
      <c r="D5323" t="s">
        <v>4049</v>
      </c>
      <c r="E5323" t="s">
        <v>4112</v>
      </c>
    </row>
    <row r="5324" spans="1:5" x14ac:dyDescent="0.25">
      <c r="A5324" t="str">
        <f t="shared" si="1394"/>
        <v>GUID-2FC9A6B2-66B4-4C34-9EBE-6E2FD11F7ADE</v>
      </c>
      <c r="B5324" t="str">
        <f t="shared" si="1395"/>
        <v>Misc page</v>
      </c>
      <c r="C5324" t="s">
        <v>67</v>
      </c>
      <c r="E5324" t="s">
        <v>4115</v>
      </c>
    </row>
    <row r="5325" spans="1:5" x14ac:dyDescent="0.25">
      <c r="A5325" t="str">
        <f t="shared" si="1394"/>
        <v>GUID-2FC9A6B2-66B4-4C34-9EBE-6E2FD11F7ADE</v>
      </c>
      <c r="B5325" t="str">
        <f t="shared" si="1395"/>
        <v>Misc page</v>
      </c>
      <c r="C5325" t="s">
        <v>67</v>
      </c>
      <c r="E5325" t="s">
        <v>2311</v>
      </c>
    </row>
    <row r="5326" spans="1:5" x14ac:dyDescent="0.25">
      <c r="A5326" t="str">
        <f t="shared" si="1394"/>
        <v>GUID-2FC9A6B2-66B4-4C34-9EBE-6E2FD11F7ADE</v>
      </c>
      <c r="B5326" t="str">
        <f t="shared" si="1395"/>
        <v>Misc page</v>
      </c>
      <c r="C5326" t="s">
        <v>67</v>
      </c>
      <c r="E5326" t="s">
        <v>2157</v>
      </c>
    </row>
    <row r="5327" spans="1:5" x14ac:dyDescent="0.25">
      <c r="A5327" t="str">
        <f t="shared" si="1394"/>
        <v>GUID-2FC9A6B2-66B4-4C34-9EBE-6E2FD11F7ADE</v>
      </c>
      <c r="B5327" t="str">
        <f t="shared" si="1395"/>
        <v>Misc page</v>
      </c>
      <c r="C5327" t="s">
        <v>67</v>
      </c>
      <c r="E5327" t="s">
        <v>2811</v>
      </c>
    </row>
    <row r="5328" spans="1:5" x14ac:dyDescent="0.25">
      <c r="A5328" t="str">
        <f t="shared" si="1394"/>
        <v>GUID-2FC9A6B2-66B4-4C34-9EBE-6E2FD11F7ADE</v>
      </c>
      <c r="B5328" t="str">
        <f t="shared" si="1395"/>
        <v>Misc page</v>
      </c>
      <c r="C5328" t="s">
        <v>67</v>
      </c>
      <c r="E5328" t="s">
        <v>4031</v>
      </c>
    </row>
    <row r="5329" spans="1:5" x14ac:dyDescent="0.25">
      <c r="A5329" s="3" t="s">
        <v>4118</v>
      </c>
      <c r="B5329" t="s">
        <v>4119</v>
      </c>
    </row>
    <row r="5330" spans="1:5" x14ac:dyDescent="0.25">
      <c r="A5330" t="str">
        <f>A5329</f>
        <v>GUID-1C6E3A24-0401-406C-97B1-CEB48074032C</v>
      </c>
      <c r="B5330" t="str">
        <f>B5329</f>
        <v>Wrap tolerance</v>
      </c>
      <c r="C5330" t="s">
        <v>67</v>
      </c>
      <c r="D5330" t="s">
        <v>2162</v>
      </c>
      <c r="E5330" t="s">
        <v>725</v>
      </c>
    </row>
    <row r="5331" spans="1:5" x14ac:dyDescent="0.25">
      <c r="A5331" s="3" t="s">
        <v>4120</v>
      </c>
      <c r="B5331" t="s">
        <v>4121</v>
      </c>
    </row>
    <row r="5332" spans="1:5" x14ac:dyDescent="0.25">
      <c r="A5332" t="str">
        <f>A5331</f>
        <v>GUID-2B6E2D24-6B5B-4221-9664-DED5A636275F</v>
      </c>
      <c r="B5332" t="str">
        <f>B5331</f>
        <v>First plunge feed %</v>
      </c>
      <c r="C5332" t="s">
        <v>67</v>
      </c>
      <c r="D5332" t="s">
        <v>2162</v>
      </c>
      <c r="E5332" t="s">
        <v>725</v>
      </c>
    </row>
    <row r="5333" spans="1:5" x14ac:dyDescent="0.25">
      <c r="A5333" s="3" t="s">
        <v>4122</v>
      </c>
      <c r="B5333" t="s">
        <v>4123</v>
      </c>
    </row>
    <row r="5334" spans="1:5" x14ac:dyDescent="0.25">
      <c r="A5334" t="str">
        <f t="shared" ref="A5334:A5335" si="1396">A5333</f>
        <v>GUID-2148B357-1024-4E0C-8E20-3FB6DF99572E</v>
      </c>
      <c r="B5334" t="str">
        <f t="shared" ref="B5334:B5335" si="1397">B5333</f>
        <v>Peripheral Feed dialog</v>
      </c>
      <c r="C5334" t="s">
        <v>67</v>
      </c>
      <c r="D5334" t="s">
        <v>2308</v>
      </c>
      <c r="E5334" t="s">
        <v>2309</v>
      </c>
    </row>
    <row r="5335" spans="1:5" x14ac:dyDescent="0.25">
      <c r="A5335" t="str">
        <f t="shared" si="1396"/>
        <v>GUID-2148B357-1024-4E0C-8E20-3FB6DF99572E</v>
      </c>
      <c r="B5335" t="str">
        <f t="shared" si="1397"/>
        <v>Peripheral Feed dialog</v>
      </c>
      <c r="C5335" t="s">
        <v>67</v>
      </c>
      <c r="D5335" t="s">
        <v>2162</v>
      </c>
      <c r="E5335" t="s">
        <v>725</v>
      </c>
    </row>
    <row r="5336" spans="1:5" x14ac:dyDescent="0.25">
      <c r="A5336" s="3" t="s">
        <v>2160</v>
      </c>
      <c r="B5336" t="s">
        <v>2161</v>
      </c>
    </row>
    <row r="5337" spans="1:5" x14ac:dyDescent="0.25">
      <c r="A5337" t="str">
        <f t="shared" ref="A5337:A5338" si="1398">A5336</f>
        <v>GUID-D70D5E14-7DBB-4301-B8ED-F3636C2B7C26</v>
      </c>
      <c r="B5337" t="str">
        <f t="shared" ref="B5337:B5338" si="1399">B5336</f>
        <v>Chamfer depth</v>
      </c>
      <c r="C5337" t="s">
        <v>67</v>
      </c>
      <c r="D5337" t="s">
        <v>2152</v>
      </c>
      <c r="E5337" t="s">
        <v>2009</v>
      </c>
    </row>
    <row r="5338" spans="1:5" x14ac:dyDescent="0.25">
      <c r="A5338" t="str">
        <f t="shared" si="1398"/>
        <v>GUID-D70D5E14-7DBB-4301-B8ED-F3636C2B7C26</v>
      </c>
      <c r="B5338" t="str">
        <f t="shared" si="1399"/>
        <v>Chamfer depth</v>
      </c>
      <c r="C5338" t="s">
        <v>67</v>
      </c>
      <c r="D5338" t="s">
        <v>2162</v>
      </c>
      <c r="E5338" t="s">
        <v>725</v>
      </c>
    </row>
    <row r="5339" spans="1:5" x14ac:dyDescent="0.25">
      <c r="A5339" s="3" t="s">
        <v>2813</v>
      </c>
      <c r="B5339" t="s">
        <v>2814</v>
      </c>
    </row>
    <row r="5340" spans="1:5" x14ac:dyDescent="0.25">
      <c r="A5340" t="str">
        <f t="shared" ref="A5340:A5341" si="1400">A5339</f>
        <v>GUID-BA0EA501-1B75-4F36-B1E0-990E370DC2CC</v>
      </c>
      <c r="B5340" t="str">
        <f t="shared" ref="B5340:B5341" si="1401">B5339</f>
        <v>Max ramp angle</v>
      </c>
      <c r="C5340" t="s">
        <v>67</v>
      </c>
      <c r="D5340" t="s">
        <v>2808</v>
      </c>
      <c r="E5340" t="s">
        <v>2800</v>
      </c>
    </row>
    <row r="5341" spans="1:5" x14ac:dyDescent="0.25">
      <c r="A5341" t="str">
        <f t="shared" si="1400"/>
        <v>GUID-BA0EA501-1B75-4F36-B1E0-990E370DC2CC</v>
      </c>
      <c r="B5341" t="str">
        <f t="shared" si="1401"/>
        <v>Max ramp angle</v>
      </c>
      <c r="C5341" t="s">
        <v>67</v>
      </c>
      <c r="D5341" t="s">
        <v>2162</v>
      </c>
      <c r="E5341" t="s">
        <v>725</v>
      </c>
    </row>
    <row r="5342" spans="1:5" x14ac:dyDescent="0.25">
      <c r="A5342" s="3" t="s">
        <v>4124</v>
      </c>
      <c r="B5342" t="s">
        <v>2438</v>
      </c>
    </row>
    <row r="5343" spans="1:5" x14ac:dyDescent="0.25">
      <c r="A5343" t="str">
        <f t="shared" ref="A5343:A5350" si="1402">A5342</f>
        <v>GUID-902DDE16-9D1C-4169-9442-D847840859A9</v>
      </c>
      <c r="B5343" t="str">
        <f t="shared" ref="B5343:B5350" si="1403">B5342</f>
        <v>Operations page</v>
      </c>
      <c r="C5343" t="s">
        <v>67</v>
      </c>
      <c r="E5343" t="s">
        <v>4125</v>
      </c>
    </row>
    <row r="5344" spans="1:5" x14ac:dyDescent="0.25">
      <c r="A5344" t="str">
        <f t="shared" si="1402"/>
        <v>GUID-902DDE16-9D1C-4169-9442-D847840859A9</v>
      </c>
      <c r="B5344" t="str">
        <f t="shared" si="1403"/>
        <v>Operations page</v>
      </c>
      <c r="C5344" t="s">
        <v>468</v>
      </c>
      <c r="D5344" t="s">
        <v>4126</v>
      </c>
      <c r="E5344" t="s">
        <v>934</v>
      </c>
    </row>
    <row r="5345" spans="1:5" x14ac:dyDescent="0.25">
      <c r="A5345" t="str">
        <f t="shared" si="1402"/>
        <v>GUID-902DDE16-9D1C-4169-9442-D847840859A9</v>
      </c>
      <c r="B5345" t="str">
        <f t="shared" si="1403"/>
        <v>Operations page</v>
      </c>
      <c r="C5345" t="s">
        <v>67</v>
      </c>
      <c r="D5345" t="s">
        <v>4127</v>
      </c>
      <c r="E5345" t="s">
        <v>4128</v>
      </c>
    </row>
    <row r="5346" spans="1:5" x14ac:dyDescent="0.25">
      <c r="A5346" t="str">
        <f t="shared" si="1402"/>
        <v>GUID-902DDE16-9D1C-4169-9442-D847840859A9</v>
      </c>
      <c r="B5346" t="str">
        <f t="shared" si="1403"/>
        <v>Operations page</v>
      </c>
      <c r="C5346" t="s">
        <v>67</v>
      </c>
      <c r="D5346" t="s">
        <v>4127</v>
      </c>
      <c r="E5346" t="s">
        <v>4128</v>
      </c>
    </row>
    <row r="5347" spans="1:5" x14ac:dyDescent="0.25">
      <c r="A5347" t="str">
        <f t="shared" si="1402"/>
        <v>GUID-902DDE16-9D1C-4169-9442-D847840859A9</v>
      </c>
      <c r="B5347" t="str">
        <f t="shared" si="1403"/>
        <v>Operations page</v>
      </c>
      <c r="C5347" t="s">
        <v>67</v>
      </c>
      <c r="D5347" t="s">
        <v>4049</v>
      </c>
      <c r="E5347" t="s">
        <v>4125</v>
      </c>
    </row>
    <row r="5348" spans="1:5" x14ac:dyDescent="0.25">
      <c r="A5348" t="str">
        <f t="shared" si="1402"/>
        <v>GUID-902DDE16-9D1C-4169-9442-D847840859A9</v>
      </c>
      <c r="B5348" t="str">
        <f t="shared" si="1403"/>
        <v>Operations page</v>
      </c>
      <c r="C5348" t="s">
        <v>67</v>
      </c>
      <c r="E5348" t="s">
        <v>4128</v>
      </c>
    </row>
    <row r="5349" spans="1:5" x14ac:dyDescent="0.25">
      <c r="A5349" t="str">
        <f t="shared" si="1402"/>
        <v>GUID-902DDE16-9D1C-4169-9442-D847840859A9</v>
      </c>
      <c r="B5349" t="str">
        <f t="shared" si="1403"/>
        <v>Operations page</v>
      </c>
      <c r="C5349" t="s">
        <v>67</v>
      </c>
      <c r="E5349" t="s">
        <v>2435</v>
      </c>
    </row>
    <row r="5350" spans="1:5" x14ac:dyDescent="0.25">
      <c r="A5350" t="str">
        <f t="shared" si="1402"/>
        <v>GUID-902DDE16-9D1C-4169-9442-D847840859A9</v>
      </c>
      <c r="B5350" t="str">
        <f t="shared" si="1403"/>
        <v>Operations page</v>
      </c>
      <c r="C5350" t="s">
        <v>67</v>
      </c>
      <c r="E5350" t="s">
        <v>4031</v>
      </c>
    </row>
    <row r="5351" spans="1:5" x14ac:dyDescent="0.25">
      <c r="A5351" s="3" t="s">
        <v>4129</v>
      </c>
      <c r="B5351" t="s">
        <v>4130</v>
      </c>
    </row>
    <row r="5352" spans="1:5" x14ac:dyDescent="0.25">
      <c r="A5352" t="str">
        <f>A5351</f>
        <v>GUID-A3BFF33E-FE11-406D-9F82-EC0479ED9B82</v>
      </c>
      <c r="B5352" t="str">
        <f>B5351</f>
        <v>Automatic Ordering Options dialog [Mill]</v>
      </c>
      <c r="C5352" t="s">
        <v>67</v>
      </c>
      <c r="D5352" t="s">
        <v>2438</v>
      </c>
      <c r="E5352" t="s">
        <v>2439</v>
      </c>
    </row>
    <row r="5353" spans="1:5" x14ac:dyDescent="0.25">
      <c r="A5353" s="3" t="s">
        <v>4131</v>
      </c>
      <c r="B5353" t="s">
        <v>4132</v>
      </c>
    </row>
    <row r="5354" spans="1:5" x14ac:dyDescent="0.25">
      <c r="A5354" t="str">
        <f>A5353</f>
        <v>GUID-3FE3345A-5BC9-45B3-A514-063801B559FE</v>
      </c>
      <c r="B5354" t="str">
        <f>B5353</f>
        <v>Formula for particular tool move</v>
      </c>
      <c r="C5354" t="s">
        <v>67</v>
      </c>
      <c r="D5354" t="s">
        <v>2438</v>
      </c>
      <c r="E5354" t="s">
        <v>2439</v>
      </c>
    </row>
    <row r="5355" spans="1:5" x14ac:dyDescent="0.25">
      <c r="A5355" s="3" t="s">
        <v>2436</v>
      </c>
      <c r="B5355" t="s">
        <v>2437</v>
      </c>
    </row>
    <row r="5356" spans="1:5" x14ac:dyDescent="0.25">
      <c r="A5356" t="str">
        <f t="shared" ref="A5356:A5358" si="1404">A5355</f>
        <v>GUID-0A3DE821-82CF-4405-BBB2-4279C1453ED0</v>
      </c>
      <c r="B5356" t="str">
        <f t="shared" ref="B5356:B5358" si="1405">B5355</f>
        <v>Base priority</v>
      </c>
      <c r="C5356" t="s">
        <v>67</v>
      </c>
      <c r="D5356" t="s">
        <v>2434</v>
      </c>
      <c r="E5356" t="s">
        <v>2382</v>
      </c>
    </row>
    <row r="5357" spans="1:5" x14ac:dyDescent="0.25">
      <c r="A5357" t="str">
        <f t="shared" si="1404"/>
        <v>GUID-0A3DE821-82CF-4405-BBB2-4279C1453ED0</v>
      </c>
      <c r="B5357" t="str">
        <f t="shared" si="1405"/>
        <v>Base priority</v>
      </c>
      <c r="C5357" t="s">
        <v>67</v>
      </c>
      <c r="D5357" t="s">
        <v>2438</v>
      </c>
      <c r="E5357" t="s">
        <v>2439</v>
      </c>
    </row>
    <row r="5358" spans="1:5" x14ac:dyDescent="0.25">
      <c r="A5358" t="str">
        <f t="shared" si="1404"/>
        <v>GUID-0A3DE821-82CF-4405-BBB2-4279C1453ED0</v>
      </c>
      <c r="B5358" t="str">
        <f t="shared" si="1405"/>
        <v>Base priority</v>
      </c>
      <c r="C5358" t="s">
        <v>67</v>
      </c>
      <c r="D5358" t="s">
        <v>2438</v>
      </c>
      <c r="E5358" t="s">
        <v>2440</v>
      </c>
    </row>
    <row r="5359" spans="1:5" x14ac:dyDescent="0.25">
      <c r="A5359" s="3" t="s">
        <v>4133</v>
      </c>
      <c r="B5359" t="s">
        <v>2292</v>
      </c>
    </row>
    <row r="5360" spans="1:5" x14ac:dyDescent="0.25">
      <c r="A5360" t="str">
        <f t="shared" ref="A5360:A5366" si="1406">A5359</f>
        <v>GUID-3BAFCC88-0773-4D06-A35D-38B8843A8D31</v>
      </c>
      <c r="B5360" t="str">
        <f t="shared" ref="B5360:B5366" si="1407">B5359</f>
        <v>Thread Mill page</v>
      </c>
      <c r="C5360" t="s">
        <v>67</v>
      </c>
      <c r="D5360" t="e">
        <f>- this attribute controls the diameter of the arc along which the tool ramps on and off the Thread milling feature. Enter a percentage of the tool diameter.</f>
        <v>#NAME?</v>
      </c>
      <c r="E5360" t="s">
        <v>2260</v>
      </c>
    </row>
    <row r="5361" spans="1:5" x14ac:dyDescent="0.25">
      <c r="A5361" t="str">
        <f t="shared" si="1406"/>
        <v>GUID-3BAFCC88-0773-4D06-A35D-38B8843A8D31</v>
      </c>
      <c r="B5361" t="str">
        <f t="shared" si="1407"/>
        <v>Thread Mill page</v>
      </c>
      <c r="C5361" t="s">
        <v>67</v>
      </c>
      <c r="E5361" t="s">
        <v>2260</v>
      </c>
    </row>
    <row r="5362" spans="1:5" x14ac:dyDescent="0.25">
      <c r="A5362" t="str">
        <f t="shared" si="1406"/>
        <v>GUID-3BAFCC88-0773-4D06-A35D-38B8843A8D31</v>
      </c>
      <c r="B5362" t="str">
        <f t="shared" si="1407"/>
        <v>Thread Mill page</v>
      </c>
      <c r="C5362" t="s">
        <v>67</v>
      </c>
      <c r="D5362" t="e">
        <f>- Measured counter-clockwise, t</f>
        <v>#NAME?</v>
      </c>
      <c r="E5362" t="s">
        <v>2260</v>
      </c>
    </row>
    <row r="5363" spans="1:5" x14ac:dyDescent="0.25">
      <c r="A5363" t="str">
        <f t="shared" si="1406"/>
        <v>GUID-3BAFCC88-0773-4D06-A35D-38B8843A8D31</v>
      </c>
      <c r="B5363" t="str">
        <f t="shared" si="1407"/>
        <v>Thread Mill page</v>
      </c>
      <c r="C5363" t="s">
        <v>67</v>
      </c>
      <c r="E5363" t="s">
        <v>1930</v>
      </c>
    </row>
    <row r="5364" spans="1:5" x14ac:dyDescent="0.25">
      <c r="A5364" t="str">
        <f t="shared" si="1406"/>
        <v>GUID-3BAFCC88-0773-4D06-A35D-38B8843A8D31</v>
      </c>
      <c r="B5364" t="str">
        <f t="shared" si="1407"/>
        <v>Thread Mill page</v>
      </c>
      <c r="C5364" t="s">
        <v>67</v>
      </c>
      <c r="E5364" t="s">
        <v>1930</v>
      </c>
    </row>
    <row r="5365" spans="1:5" x14ac:dyDescent="0.25">
      <c r="A5365" t="str">
        <f t="shared" si="1406"/>
        <v>GUID-3BAFCC88-0773-4D06-A35D-38B8843A8D31</v>
      </c>
      <c r="B5365" t="str">
        <f t="shared" si="1407"/>
        <v>Thread Mill page</v>
      </c>
      <c r="C5365" t="s">
        <v>67</v>
      </c>
      <c r="D5365" t="s">
        <v>4049</v>
      </c>
      <c r="E5365" t="s">
        <v>2260</v>
      </c>
    </row>
    <row r="5366" spans="1:5" x14ac:dyDescent="0.25">
      <c r="A5366" t="str">
        <f t="shared" si="1406"/>
        <v>GUID-3BAFCC88-0773-4D06-A35D-38B8843A8D31</v>
      </c>
      <c r="B5366" t="str">
        <f t="shared" si="1407"/>
        <v>Thread Mill page</v>
      </c>
      <c r="C5366" t="s">
        <v>67</v>
      </c>
      <c r="E5366" t="s">
        <v>4031</v>
      </c>
    </row>
    <row r="5367" spans="1:5" x14ac:dyDescent="0.25">
      <c r="A5367" s="3" t="s">
        <v>2290</v>
      </c>
      <c r="B5367" t="s">
        <v>2291</v>
      </c>
    </row>
    <row r="5368" spans="1:5" x14ac:dyDescent="0.25">
      <c r="A5368" t="str">
        <f t="shared" ref="A5368:A5369" si="1408">A5367</f>
        <v>GUID-351D6266-B3A1-466C-8BD8-2CAD9C03553B</v>
      </c>
      <c r="B5368" t="str">
        <f t="shared" ref="B5368:B5369" si="1409">B5367</f>
        <v>Thread mill diagram</v>
      </c>
      <c r="C5368" t="s">
        <v>67</v>
      </c>
      <c r="D5368" t="s">
        <v>2230</v>
      </c>
      <c r="E5368" t="s">
        <v>962</v>
      </c>
    </row>
    <row r="5369" spans="1:5" x14ac:dyDescent="0.25">
      <c r="A5369" t="str">
        <f t="shared" si="1408"/>
        <v>GUID-351D6266-B3A1-466C-8BD8-2CAD9C03553B</v>
      </c>
      <c r="B5369" t="str">
        <f t="shared" si="1409"/>
        <v>Thread mill diagram</v>
      </c>
      <c r="C5369" t="s">
        <v>67</v>
      </c>
      <c r="D5369" t="s">
        <v>2292</v>
      </c>
      <c r="E5369" t="s">
        <v>2107</v>
      </c>
    </row>
    <row r="5370" spans="1:5" x14ac:dyDescent="0.25">
      <c r="A5370" s="3" t="s">
        <v>4134</v>
      </c>
      <c r="B5370" t="s">
        <v>2754</v>
      </c>
    </row>
    <row r="5371" spans="1:5" x14ac:dyDescent="0.25">
      <c r="A5371" t="str">
        <f t="shared" ref="A5371:A5380" si="1410">A5370</f>
        <v>GUID-E8090994-B002-4B50-8523-B55D1CCCDD9A</v>
      </c>
      <c r="B5371" t="str">
        <f t="shared" ref="B5371:B5380" si="1411">B5370</f>
        <v>Surface Mill page</v>
      </c>
      <c r="C5371" t="s">
        <v>67</v>
      </c>
      <c r="D5371" t="s">
        <v>4135</v>
      </c>
      <c r="E5371" t="s">
        <v>4136</v>
      </c>
    </row>
    <row r="5372" spans="1:5" x14ac:dyDescent="0.25">
      <c r="A5372" t="str">
        <f t="shared" si="1410"/>
        <v>GUID-E8090994-B002-4B50-8523-B55D1CCCDD9A</v>
      </c>
      <c r="B5372" t="str">
        <f t="shared" si="1411"/>
        <v>Surface Mill page</v>
      </c>
      <c r="C5372" t="s">
        <v>67</v>
      </c>
      <c r="D5372" t="s">
        <v>4137</v>
      </c>
      <c r="E5372" t="s">
        <v>4138</v>
      </c>
    </row>
    <row r="5373" spans="1:5" x14ac:dyDescent="0.25">
      <c r="A5373" t="str">
        <f t="shared" si="1410"/>
        <v>GUID-E8090994-B002-4B50-8523-B55D1CCCDD9A</v>
      </c>
      <c r="B5373" t="str">
        <f t="shared" si="1411"/>
        <v>Surface Mill page</v>
      </c>
      <c r="C5373" t="s">
        <v>67</v>
      </c>
      <c r="D5373" t="s">
        <v>4139</v>
      </c>
      <c r="E5373" t="s">
        <v>2386</v>
      </c>
    </row>
    <row r="5374" spans="1:5" x14ac:dyDescent="0.25">
      <c r="A5374" t="str">
        <f t="shared" si="1410"/>
        <v>GUID-E8090994-B002-4B50-8523-B55D1CCCDD9A</v>
      </c>
      <c r="B5374" t="str">
        <f t="shared" si="1411"/>
        <v>Surface Mill page</v>
      </c>
      <c r="C5374" t="s">
        <v>67</v>
      </c>
      <c r="D5374" t="s">
        <v>4139</v>
      </c>
      <c r="E5374" t="s">
        <v>2386</v>
      </c>
    </row>
    <row r="5375" spans="1:5" x14ac:dyDescent="0.25">
      <c r="A5375" t="str">
        <f t="shared" si="1410"/>
        <v>GUID-E8090994-B002-4B50-8523-B55D1CCCDD9A</v>
      </c>
      <c r="B5375" t="str">
        <f t="shared" si="1411"/>
        <v>Surface Mill page</v>
      </c>
      <c r="C5375" t="s">
        <v>67</v>
      </c>
      <c r="D5375" t="s">
        <v>4140</v>
      </c>
      <c r="E5375" t="s">
        <v>2383</v>
      </c>
    </row>
    <row r="5376" spans="1:5" x14ac:dyDescent="0.25">
      <c r="A5376" t="str">
        <f t="shared" si="1410"/>
        <v>GUID-E8090994-B002-4B50-8523-B55D1CCCDD9A</v>
      </c>
      <c r="B5376" t="str">
        <f t="shared" si="1411"/>
        <v>Surface Mill page</v>
      </c>
      <c r="C5376" t="s">
        <v>67</v>
      </c>
      <c r="D5376" t="e">
        <f>- this helps to stabilize the tool axis and reduce tool load.</f>
        <v>#NAME?</v>
      </c>
      <c r="E5376" t="s">
        <v>2742</v>
      </c>
    </row>
    <row r="5377" spans="1:5" x14ac:dyDescent="0.25">
      <c r="A5377" t="str">
        <f t="shared" si="1410"/>
        <v>GUID-E8090994-B002-4B50-8523-B55D1CCCDD9A</v>
      </c>
      <c r="B5377" t="str">
        <f t="shared" si="1411"/>
        <v>Surface Mill page</v>
      </c>
      <c r="C5377" t="s">
        <v>67</v>
      </c>
      <c r="D5377" t="s">
        <v>4141</v>
      </c>
      <c r="E5377" t="s">
        <v>2384</v>
      </c>
    </row>
    <row r="5378" spans="1:5" x14ac:dyDescent="0.25">
      <c r="A5378" t="str">
        <f t="shared" si="1410"/>
        <v>GUID-E8090994-B002-4B50-8523-B55D1CCCDD9A</v>
      </c>
      <c r="B5378" t="str">
        <f t="shared" si="1411"/>
        <v>Surface Mill page</v>
      </c>
      <c r="C5378" t="s">
        <v>67</v>
      </c>
      <c r="D5378" t="s">
        <v>4049</v>
      </c>
      <c r="E5378" t="s">
        <v>4138</v>
      </c>
    </row>
    <row r="5379" spans="1:5" x14ac:dyDescent="0.25">
      <c r="A5379" t="str">
        <f t="shared" si="1410"/>
        <v>GUID-E8090994-B002-4B50-8523-B55D1CCCDD9A</v>
      </c>
      <c r="B5379" t="str">
        <f t="shared" si="1411"/>
        <v>Surface Mill page</v>
      </c>
      <c r="C5379" t="s">
        <v>67</v>
      </c>
      <c r="E5379" t="s">
        <v>2742</v>
      </c>
    </row>
    <row r="5380" spans="1:5" x14ac:dyDescent="0.25">
      <c r="A5380" t="str">
        <f t="shared" si="1410"/>
        <v>GUID-E8090994-B002-4B50-8523-B55D1CCCDD9A</v>
      </c>
      <c r="B5380" t="str">
        <f t="shared" si="1411"/>
        <v>Surface Mill page</v>
      </c>
      <c r="C5380" t="s">
        <v>67</v>
      </c>
      <c r="E5380" t="s">
        <v>4031</v>
      </c>
    </row>
    <row r="5381" spans="1:5" x14ac:dyDescent="0.25">
      <c r="A5381" s="3" t="s">
        <v>4142</v>
      </c>
      <c r="B5381" t="s">
        <v>4143</v>
      </c>
    </row>
    <row r="5382" spans="1:5" x14ac:dyDescent="0.25">
      <c r="A5382" t="str">
        <f t="shared" ref="A5382:A5383" si="1412">A5381</f>
        <v>GUID-2A130F63-C9F8-4F70-AAF5-CF4CE7A9596C</v>
      </c>
      <c r="B5382" t="str">
        <f t="shared" ref="B5382:B5383" si="1413">B5381</f>
        <v>Steep and Shallow Options dialog</v>
      </c>
      <c r="C5382" t="s">
        <v>67</v>
      </c>
      <c r="D5382" t="e">
        <f>- Select this option to smooth offsets of toolpath segments over the model.</f>
        <v>#NAME?</v>
      </c>
      <c r="E5382" t="s">
        <v>2548</v>
      </c>
    </row>
    <row r="5383" spans="1:5" x14ac:dyDescent="0.25">
      <c r="A5383" t="str">
        <f t="shared" si="1412"/>
        <v>GUID-2A130F63-C9F8-4F70-AAF5-CF4CE7A9596C</v>
      </c>
      <c r="B5383" t="str">
        <f t="shared" si="1413"/>
        <v>Steep and Shallow Options dialog</v>
      </c>
      <c r="C5383" t="s">
        <v>67</v>
      </c>
      <c r="D5383" t="s">
        <v>2754</v>
      </c>
      <c r="E5383" t="s">
        <v>2755</v>
      </c>
    </row>
    <row r="5384" spans="1:5" x14ac:dyDescent="0.25">
      <c r="A5384" s="3" t="s">
        <v>2752</v>
      </c>
      <c r="B5384" t="s">
        <v>2753</v>
      </c>
    </row>
    <row r="5385" spans="1:5" x14ac:dyDescent="0.25">
      <c r="A5385" t="str">
        <f t="shared" ref="A5385:A5386" si="1414">A5384</f>
        <v>GUID-1BACE0AA-7DAB-466F-962C-A6B58F80DD7A</v>
      </c>
      <c r="B5385" t="str">
        <f t="shared" ref="B5385:B5386" si="1415">B5384</f>
        <v>Axial tolerance</v>
      </c>
      <c r="C5385" t="s">
        <v>67</v>
      </c>
      <c r="D5385" t="s">
        <v>2672</v>
      </c>
      <c r="E5385" t="s">
        <v>2651</v>
      </c>
    </row>
    <row r="5386" spans="1:5" x14ac:dyDescent="0.25">
      <c r="A5386" t="str">
        <f t="shared" si="1414"/>
        <v>GUID-1BACE0AA-7DAB-466F-962C-A6B58F80DD7A</v>
      </c>
      <c r="B5386" t="str">
        <f t="shared" si="1415"/>
        <v>Axial tolerance</v>
      </c>
      <c r="C5386" t="s">
        <v>67</v>
      </c>
      <c r="D5386" t="s">
        <v>2754</v>
      </c>
      <c r="E5386" t="s">
        <v>2755</v>
      </c>
    </row>
    <row r="5387" spans="1:5" x14ac:dyDescent="0.25">
      <c r="A5387" s="3" t="s">
        <v>4144</v>
      </c>
      <c r="B5387" t="s">
        <v>2819</v>
      </c>
    </row>
    <row r="5388" spans="1:5" x14ac:dyDescent="0.25">
      <c r="A5388" t="str">
        <f t="shared" ref="A5388:A5391" si="1416">A5387</f>
        <v>GUID-828F2584-7EAD-4440-9F90-A1C16A0D4F5D</v>
      </c>
      <c r="B5388" t="str">
        <f t="shared" ref="B5388:B5391" si="1417">B5387</f>
        <v>Surface Leadin page</v>
      </c>
      <c r="C5388" t="s">
        <v>67</v>
      </c>
      <c r="D5388" t="e">
        <f>- this controls the moves between toolpaths.</f>
        <v>#NAME?</v>
      </c>
      <c r="E5388" t="s">
        <v>4145</v>
      </c>
    </row>
    <row r="5389" spans="1:5" x14ac:dyDescent="0.25">
      <c r="A5389" t="str">
        <f t="shared" si="1416"/>
        <v>GUID-828F2584-7EAD-4440-9F90-A1C16A0D4F5D</v>
      </c>
      <c r="B5389" t="str">
        <f t="shared" si="1417"/>
        <v>Surface Leadin page</v>
      </c>
      <c r="C5389" t="s">
        <v>67</v>
      </c>
      <c r="D5389" t="e">
        <f>- this controls when lead-in/out moves are applied.</f>
        <v>#NAME?</v>
      </c>
      <c r="E5389" t="s">
        <v>4146</v>
      </c>
    </row>
    <row r="5390" spans="1:5" x14ac:dyDescent="0.25">
      <c r="A5390" t="str">
        <f t="shared" si="1416"/>
        <v>GUID-828F2584-7EAD-4440-9F90-A1C16A0D4F5D</v>
      </c>
      <c r="B5390" t="str">
        <f t="shared" si="1417"/>
        <v>Surface Leadin page</v>
      </c>
      <c r="C5390" t="s">
        <v>67</v>
      </c>
      <c r="D5390" t="s">
        <v>4049</v>
      </c>
      <c r="E5390" t="s">
        <v>2804</v>
      </c>
    </row>
    <row r="5391" spans="1:5" x14ac:dyDescent="0.25">
      <c r="A5391" t="str">
        <f t="shared" si="1416"/>
        <v>GUID-828F2584-7EAD-4440-9F90-A1C16A0D4F5D</v>
      </c>
      <c r="B5391" t="str">
        <f t="shared" si="1417"/>
        <v>Surface Leadin page</v>
      </c>
      <c r="C5391" t="s">
        <v>67</v>
      </c>
      <c r="E5391" t="s">
        <v>4031</v>
      </c>
    </row>
    <row r="5392" spans="1:5" x14ac:dyDescent="0.25">
      <c r="A5392" s="3" t="s">
        <v>2817</v>
      </c>
      <c r="B5392" t="s">
        <v>2818</v>
      </c>
    </row>
    <row r="5393" spans="1:5" x14ac:dyDescent="0.25">
      <c r="A5393" t="str">
        <f t="shared" ref="A5393:A5394" si="1418">A5392</f>
        <v>GUID-C4057A3B-41DA-4054-BCB2-055E17A376C7</v>
      </c>
      <c r="B5393" t="str">
        <f t="shared" ref="B5393:B5394" si="1419">B5392</f>
        <v>Use lead in/out</v>
      </c>
      <c r="C5393" t="s">
        <v>67</v>
      </c>
      <c r="D5393" t="s">
        <v>2798</v>
      </c>
      <c r="E5393" t="s">
        <v>2388</v>
      </c>
    </row>
    <row r="5394" spans="1:5" x14ac:dyDescent="0.25">
      <c r="A5394" t="str">
        <f t="shared" si="1418"/>
        <v>GUID-C4057A3B-41DA-4054-BCB2-055E17A376C7</v>
      </c>
      <c r="B5394" t="str">
        <f t="shared" si="1419"/>
        <v>Use lead in/out</v>
      </c>
      <c r="C5394" t="s">
        <v>67</v>
      </c>
      <c r="D5394" t="s">
        <v>2819</v>
      </c>
      <c r="E5394" t="s">
        <v>2820</v>
      </c>
    </row>
    <row r="5395" spans="1:5" x14ac:dyDescent="0.25">
      <c r="A5395" s="3" t="s">
        <v>4147</v>
      </c>
      <c r="B5395" t="s">
        <v>4148</v>
      </c>
    </row>
    <row r="5396" spans="1:5" x14ac:dyDescent="0.25">
      <c r="A5396" t="str">
        <f t="shared" ref="A5396:A5406" si="1420">A5395</f>
        <v>GUID-347745F9-25EC-4BBC-A3AA-5587148B0D59</v>
      </c>
      <c r="B5396" t="str">
        <f t="shared" ref="B5396:B5406" si="1421">B5395</f>
        <v>Tool Selection page</v>
      </c>
      <c r="C5396" t="s">
        <v>67</v>
      </c>
      <c r="E5396" t="s">
        <v>4149</v>
      </c>
    </row>
    <row r="5397" spans="1:5" x14ac:dyDescent="0.25">
      <c r="A5397" t="str">
        <f t="shared" si="1420"/>
        <v>GUID-347745F9-25EC-4BBC-A3AA-5587148B0D59</v>
      </c>
      <c r="B5397" t="str">
        <f t="shared" si="1421"/>
        <v>Tool Selection page</v>
      </c>
      <c r="C5397" t="s">
        <v>67</v>
      </c>
      <c r="D5397" t="s">
        <v>4150</v>
      </c>
      <c r="E5397" t="s">
        <v>4151</v>
      </c>
    </row>
    <row r="5398" spans="1:5" x14ac:dyDescent="0.25">
      <c r="A5398" t="str">
        <f t="shared" si="1420"/>
        <v>GUID-347745F9-25EC-4BBC-A3AA-5587148B0D59</v>
      </c>
      <c r="B5398" t="str">
        <f t="shared" si="1421"/>
        <v>Tool Selection page</v>
      </c>
      <c r="C5398" t="s">
        <v>67</v>
      </c>
      <c r="D5398" t="e">
        <f>- Select this option to automatically spot drill all holes with the largest spot drill that would be used for a collection of Holes.</f>
        <v>#NAME?</v>
      </c>
      <c r="E5398" t="s">
        <v>4152</v>
      </c>
    </row>
    <row r="5399" spans="1:5" x14ac:dyDescent="0.25">
      <c r="A5399" t="str">
        <f t="shared" si="1420"/>
        <v>GUID-347745F9-25EC-4BBC-A3AA-5587148B0D59</v>
      </c>
      <c r="B5399" t="str">
        <f t="shared" si="1421"/>
        <v>Tool Selection page</v>
      </c>
      <c r="C5399" t="s">
        <v>67</v>
      </c>
      <c r="D5399" t="s">
        <v>990</v>
      </c>
      <c r="E5399" t="s">
        <v>4153</v>
      </c>
    </row>
    <row r="5400" spans="1:5" x14ac:dyDescent="0.25">
      <c r="A5400" t="str">
        <f t="shared" si="1420"/>
        <v>GUID-347745F9-25EC-4BBC-A3AA-5587148B0D59</v>
      </c>
      <c r="B5400" t="str">
        <f t="shared" si="1421"/>
        <v>Tool Selection page</v>
      </c>
      <c r="C5400" t="s">
        <v>67</v>
      </c>
      <c r="D5400" t="s">
        <v>4154</v>
      </c>
      <c r="E5400" t="s">
        <v>4155</v>
      </c>
    </row>
    <row r="5401" spans="1:5" x14ac:dyDescent="0.25">
      <c r="A5401" t="str">
        <f t="shared" si="1420"/>
        <v>GUID-347745F9-25EC-4BBC-A3AA-5587148B0D59</v>
      </c>
      <c r="B5401" t="str">
        <f t="shared" si="1421"/>
        <v>Tool Selection page</v>
      </c>
      <c r="C5401" t="s">
        <v>67</v>
      </c>
      <c r="D5401" t="s">
        <v>4049</v>
      </c>
      <c r="E5401" t="s">
        <v>4153</v>
      </c>
    </row>
    <row r="5402" spans="1:5" x14ac:dyDescent="0.25">
      <c r="A5402" t="str">
        <f t="shared" si="1420"/>
        <v>GUID-347745F9-25EC-4BBC-A3AA-5587148B0D59</v>
      </c>
      <c r="B5402" t="str">
        <f t="shared" si="1421"/>
        <v>Tool Selection page</v>
      </c>
      <c r="C5402" t="s">
        <v>67</v>
      </c>
      <c r="E5402" t="s">
        <v>4155</v>
      </c>
    </row>
    <row r="5403" spans="1:5" x14ac:dyDescent="0.25">
      <c r="A5403" t="str">
        <f t="shared" si="1420"/>
        <v>GUID-347745F9-25EC-4BBC-A3AA-5587148B0D59</v>
      </c>
      <c r="B5403" t="str">
        <f t="shared" si="1421"/>
        <v>Tool Selection page</v>
      </c>
      <c r="C5403" t="s">
        <v>67</v>
      </c>
      <c r="E5403" t="s">
        <v>4152</v>
      </c>
    </row>
    <row r="5404" spans="1:5" x14ac:dyDescent="0.25">
      <c r="A5404" t="str">
        <f t="shared" si="1420"/>
        <v>GUID-347745F9-25EC-4BBC-A3AA-5587148B0D59</v>
      </c>
      <c r="B5404" t="str">
        <f t="shared" si="1421"/>
        <v>Tool Selection page</v>
      </c>
      <c r="C5404" t="s">
        <v>67</v>
      </c>
      <c r="E5404" t="s">
        <v>4149</v>
      </c>
    </row>
    <row r="5405" spans="1:5" x14ac:dyDescent="0.25">
      <c r="A5405" t="str">
        <f t="shared" si="1420"/>
        <v>GUID-347745F9-25EC-4BBC-A3AA-5587148B0D59</v>
      </c>
      <c r="B5405" t="str">
        <f t="shared" si="1421"/>
        <v>Tool Selection page</v>
      </c>
      <c r="C5405" t="s">
        <v>67</v>
      </c>
      <c r="E5405" t="s">
        <v>4151</v>
      </c>
    </row>
    <row r="5406" spans="1:5" x14ac:dyDescent="0.25">
      <c r="A5406" t="str">
        <f t="shared" si="1420"/>
        <v>GUID-347745F9-25EC-4BBC-A3AA-5587148B0D59</v>
      </c>
      <c r="B5406" t="str">
        <f t="shared" si="1421"/>
        <v>Tool Selection page</v>
      </c>
      <c r="C5406" t="s">
        <v>67</v>
      </c>
      <c r="E5406" t="s">
        <v>4031</v>
      </c>
    </row>
    <row r="5407" spans="1:5" x14ac:dyDescent="0.25">
      <c r="A5407" s="3" t="s">
        <v>4156</v>
      </c>
      <c r="B5407" t="s">
        <v>4157</v>
      </c>
    </row>
    <row r="5408" spans="1:5" x14ac:dyDescent="0.25">
      <c r="A5408" t="str">
        <f>A5407</f>
        <v>GUID-21E47FE1-5573-43FF-8F46-F2E1E9917F9F</v>
      </c>
      <c r="B5408" t="str">
        <f>B5407</f>
        <v>Multiple Roughing Tools for Milling dialog</v>
      </c>
      <c r="C5408" t="s">
        <v>67</v>
      </c>
      <c r="D5408" t="s">
        <v>4148</v>
      </c>
      <c r="E5408" t="s">
        <v>3350</v>
      </c>
    </row>
    <row r="5409" spans="1:5" x14ac:dyDescent="0.25">
      <c r="A5409" s="3" t="s">
        <v>4158</v>
      </c>
      <c r="B5409" t="s">
        <v>4159</v>
      </c>
    </row>
    <row r="5410" spans="1:5" x14ac:dyDescent="0.25">
      <c r="A5410" t="str">
        <f>A5409</f>
        <v>GUID-B92E1392-02E7-419E-949F-A3F04377AD56</v>
      </c>
      <c r="B5410" t="str">
        <f>B5409</f>
        <v>Tool Holder Clearance dialog</v>
      </c>
      <c r="C5410" t="s">
        <v>67</v>
      </c>
      <c r="D5410" t="s">
        <v>4148</v>
      </c>
      <c r="E5410" t="s">
        <v>3350</v>
      </c>
    </row>
    <row r="5411" spans="1:5" x14ac:dyDescent="0.25">
      <c r="A5411" s="3" t="s">
        <v>4160</v>
      </c>
      <c r="B5411" t="s">
        <v>4161</v>
      </c>
    </row>
    <row r="5412" spans="1:5" x14ac:dyDescent="0.25">
      <c r="A5412" t="str">
        <f>A5411</f>
        <v>GUID-6C005636-9BD8-460C-AD27-542D0774647E</v>
      </c>
      <c r="B5412" t="str">
        <f>B5411</f>
        <v>Optimize spot drill tool selection</v>
      </c>
      <c r="C5412" t="s">
        <v>67</v>
      </c>
      <c r="D5412" t="s">
        <v>4148</v>
      </c>
      <c r="E5412" t="s">
        <v>3350</v>
      </c>
    </row>
    <row r="5413" spans="1:5" x14ac:dyDescent="0.25">
      <c r="A5413" s="3" t="s">
        <v>4162</v>
      </c>
      <c r="B5413" t="s">
        <v>4163</v>
      </c>
    </row>
    <row r="5414" spans="1:5" x14ac:dyDescent="0.25">
      <c r="A5414" t="str">
        <f>A5413</f>
        <v>GUID-F456EEEF-3EA1-4041-A2EA-A4CC152B94B7</v>
      </c>
      <c r="B5414" t="str">
        <f>B5413</f>
        <v>Thread % for tap drill attributes</v>
      </c>
      <c r="C5414" t="s">
        <v>67</v>
      </c>
      <c r="D5414" t="s">
        <v>4148</v>
      </c>
      <c r="E5414" t="s">
        <v>3350</v>
      </c>
    </row>
    <row r="5415" spans="1:5" x14ac:dyDescent="0.25">
      <c r="A5415" s="3" t="s">
        <v>4164</v>
      </c>
      <c r="B5415" t="s">
        <v>4165</v>
      </c>
    </row>
    <row r="5416" spans="1:5" x14ac:dyDescent="0.25">
      <c r="A5416" t="str">
        <f>A5415</f>
        <v>GUID-A90FEBAE-A23E-4260-940F-C85A3334CD36</v>
      </c>
      <c r="B5416" t="str">
        <f>B5415</f>
        <v>Tool % of arc radius</v>
      </c>
      <c r="C5416" t="s">
        <v>67</v>
      </c>
      <c r="D5416" t="s">
        <v>4148</v>
      </c>
      <c r="E5416" t="s">
        <v>3350</v>
      </c>
    </row>
    <row r="5417" spans="1:5" x14ac:dyDescent="0.25">
      <c r="A5417" s="3" t="s">
        <v>4166</v>
      </c>
      <c r="B5417" t="s">
        <v>2278</v>
      </c>
    </row>
    <row r="5418" spans="1:5" x14ac:dyDescent="0.25">
      <c r="A5418" t="str">
        <f t="shared" ref="A5418:A5424" si="1422">A5417</f>
        <v>GUID-CDD9CEE4-A653-4DD6-B6C7-64B19C72FDF2</v>
      </c>
      <c r="B5418" t="str">
        <f t="shared" ref="B5418:B5424" si="1423">B5417</f>
        <v>Facing page</v>
      </c>
      <c r="C5418" t="s">
        <v>67</v>
      </c>
      <c r="D5418" t="s">
        <v>2249</v>
      </c>
      <c r="E5418" t="s">
        <v>2250</v>
      </c>
    </row>
    <row r="5419" spans="1:5" x14ac:dyDescent="0.25">
      <c r="A5419" t="str">
        <f t="shared" si="1422"/>
        <v>GUID-CDD9CEE4-A653-4DD6-B6C7-64B19C72FDF2</v>
      </c>
      <c r="B5419" t="str">
        <f t="shared" si="1423"/>
        <v>Facing page</v>
      </c>
      <c r="C5419" t="s">
        <v>67</v>
      </c>
      <c r="D5419" t="s">
        <v>2247</v>
      </c>
      <c r="E5419" t="s">
        <v>2248</v>
      </c>
    </row>
    <row r="5420" spans="1:5" x14ac:dyDescent="0.25">
      <c r="A5420" t="str">
        <f t="shared" si="1422"/>
        <v>GUID-CDD9CEE4-A653-4DD6-B6C7-64B19C72FDF2</v>
      </c>
      <c r="B5420" t="str">
        <f t="shared" si="1423"/>
        <v>Facing page</v>
      </c>
      <c r="C5420" t="s">
        <v>67</v>
      </c>
      <c r="E5420" t="s">
        <v>2076</v>
      </c>
    </row>
    <row r="5421" spans="1:5" x14ac:dyDescent="0.25">
      <c r="A5421" t="str">
        <f t="shared" si="1422"/>
        <v>GUID-CDD9CEE4-A653-4DD6-B6C7-64B19C72FDF2</v>
      </c>
      <c r="B5421" t="str">
        <f t="shared" si="1423"/>
        <v>Facing page</v>
      </c>
      <c r="C5421" t="s">
        <v>67</v>
      </c>
      <c r="D5421" t="s">
        <v>4049</v>
      </c>
      <c r="E5421" t="s">
        <v>2076</v>
      </c>
    </row>
    <row r="5422" spans="1:5" x14ac:dyDescent="0.25">
      <c r="A5422" t="str">
        <f t="shared" si="1422"/>
        <v>GUID-CDD9CEE4-A653-4DD6-B6C7-64B19C72FDF2</v>
      </c>
      <c r="B5422" t="str">
        <f t="shared" si="1423"/>
        <v>Facing page</v>
      </c>
      <c r="C5422" t="s">
        <v>67</v>
      </c>
      <c r="E5422" t="s">
        <v>2248</v>
      </c>
    </row>
    <row r="5423" spans="1:5" x14ac:dyDescent="0.25">
      <c r="A5423" t="str">
        <f t="shared" si="1422"/>
        <v>GUID-CDD9CEE4-A653-4DD6-B6C7-64B19C72FDF2</v>
      </c>
      <c r="B5423" t="str">
        <f t="shared" si="1423"/>
        <v>Facing page</v>
      </c>
      <c r="C5423" t="s">
        <v>67</v>
      </c>
      <c r="E5423" t="s">
        <v>2250</v>
      </c>
    </row>
    <row r="5424" spans="1:5" x14ac:dyDescent="0.25">
      <c r="A5424" t="str">
        <f t="shared" si="1422"/>
        <v>GUID-CDD9CEE4-A653-4DD6-B6C7-64B19C72FDF2</v>
      </c>
      <c r="B5424" t="str">
        <f t="shared" si="1423"/>
        <v>Facing page</v>
      </c>
      <c r="C5424" t="s">
        <v>67</v>
      </c>
      <c r="E5424" t="s">
        <v>4031</v>
      </c>
    </row>
    <row r="5425" spans="1:5" x14ac:dyDescent="0.25">
      <c r="A5425" s="3" t="s">
        <v>4167</v>
      </c>
      <c r="B5425" t="s">
        <v>4168</v>
      </c>
    </row>
    <row r="5426" spans="1:5" x14ac:dyDescent="0.25">
      <c r="A5426" t="str">
        <f>A5425</f>
        <v>GUID-C9A5B155-3A06-4160-B011-3869FB1916CF</v>
      </c>
      <c r="B5426" t="str">
        <f>B5425</f>
        <v>Connect stepovers with arc</v>
      </c>
      <c r="C5426" t="s">
        <v>67</v>
      </c>
      <c r="D5426" t="s">
        <v>2278</v>
      </c>
      <c r="E5426" t="s">
        <v>2279</v>
      </c>
    </row>
    <row r="5427" spans="1:5" x14ac:dyDescent="0.25">
      <c r="A5427" s="3" t="s">
        <v>2276</v>
      </c>
      <c r="B5427" t="s">
        <v>2277</v>
      </c>
    </row>
    <row r="5428" spans="1:5" x14ac:dyDescent="0.25">
      <c r="A5428" t="str">
        <f t="shared" ref="A5428:A5429" si="1424">A5427</f>
        <v>GUID-065DC8BA-FB1D-4FAD-87BA-50261983446C</v>
      </c>
      <c r="B5428" t="str">
        <f t="shared" ref="B5428:B5429" si="1425">B5427</f>
        <v>Last pass overcut % examples</v>
      </c>
      <c r="C5428" t="s">
        <v>67</v>
      </c>
      <c r="D5428" t="s">
        <v>2230</v>
      </c>
      <c r="E5428" t="s">
        <v>962</v>
      </c>
    </row>
    <row r="5429" spans="1:5" x14ac:dyDescent="0.25">
      <c r="A5429" t="str">
        <f t="shared" si="1424"/>
        <v>GUID-065DC8BA-FB1D-4FAD-87BA-50261983446C</v>
      </c>
      <c r="B5429" t="str">
        <f t="shared" si="1425"/>
        <v>Last pass overcut % examples</v>
      </c>
      <c r="C5429" t="s">
        <v>67</v>
      </c>
      <c r="D5429" t="s">
        <v>2278</v>
      </c>
      <c r="E5429" t="s">
        <v>2279</v>
      </c>
    </row>
    <row r="5430" spans="1:5" x14ac:dyDescent="0.25">
      <c r="A5430" s="3" t="s">
        <v>2280</v>
      </c>
      <c r="B5430" t="s">
        <v>2281</v>
      </c>
    </row>
    <row r="5431" spans="1:5" x14ac:dyDescent="0.25">
      <c r="A5431" t="str">
        <f t="shared" ref="A5431:A5432" si="1426">A5430</f>
        <v>GUID-62FDC402-180E-438F-A6CE-CE6E1BC2D3B3</v>
      </c>
      <c r="B5431" t="str">
        <f t="shared" ref="B5431:B5432" si="1427">B5430</f>
        <v>Lateral overcut % examples</v>
      </c>
      <c r="C5431" t="s">
        <v>67</v>
      </c>
      <c r="D5431" t="s">
        <v>2230</v>
      </c>
      <c r="E5431" t="s">
        <v>962</v>
      </c>
    </row>
    <row r="5432" spans="1:5" x14ac:dyDescent="0.25">
      <c r="A5432" t="str">
        <f t="shared" si="1426"/>
        <v>GUID-62FDC402-180E-438F-A6CE-CE6E1BC2D3B3</v>
      </c>
      <c r="B5432" t="str">
        <f t="shared" si="1427"/>
        <v>Lateral overcut % examples</v>
      </c>
      <c r="C5432" t="s">
        <v>67</v>
      </c>
      <c r="D5432" t="s">
        <v>2278</v>
      </c>
      <c r="E5432" t="s">
        <v>2279</v>
      </c>
    </row>
    <row r="5433" spans="1:5" x14ac:dyDescent="0.25">
      <c r="A5433" s="3" t="s">
        <v>4169</v>
      </c>
      <c r="B5433" t="s">
        <v>4170</v>
      </c>
    </row>
    <row r="5434" spans="1:5" x14ac:dyDescent="0.25">
      <c r="A5434" t="str">
        <f t="shared" ref="A5434:A5445" si="1428">A5433</f>
        <v>GUID-165B46F8-8867-4CB2-B414-98235C86E2AD</v>
      </c>
      <c r="B5434" t="str">
        <f t="shared" ref="B5434:B5445" si="1429">B5433</f>
        <v>Turning default machining attributes</v>
      </c>
      <c r="C5434" t="s">
        <v>67</v>
      </c>
      <c r="D5434" t="s">
        <v>4029</v>
      </c>
      <c r="E5434" t="s">
        <v>4171</v>
      </c>
    </row>
    <row r="5435" spans="1:5" x14ac:dyDescent="0.25">
      <c r="A5435" t="str">
        <f t="shared" si="1428"/>
        <v>GUID-165B46F8-8867-4CB2-B414-98235C86E2AD</v>
      </c>
      <c r="B5435" t="str">
        <f t="shared" si="1429"/>
        <v>Turning default machining attributes</v>
      </c>
      <c r="C5435" t="s">
        <v>67</v>
      </c>
      <c r="E5435" t="s">
        <v>4172</v>
      </c>
    </row>
    <row r="5436" spans="1:5" x14ac:dyDescent="0.25">
      <c r="A5436" t="str">
        <f t="shared" si="1428"/>
        <v>GUID-165B46F8-8867-4CB2-B414-98235C86E2AD</v>
      </c>
      <c r="B5436" t="str">
        <f t="shared" si="1429"/>
        <v>Turning default machining attributes</v>
      </c>
      <c r="C5436" t="s">
        <v>67</v>
      </c>
      <c r="E5436" t="s">
        <v>2905</v>
      </c>
    </row>
    <row r="5437" spans="1:5" x14ac:dyDescent="0.25">
      <c r="A5437" t="str">
        <f t="shared" si="1428"/>
        <v>GUID-165B46F8-8867-4CB2-B414-98235C86E2AD</v>
      </c>
      <c r="B5437" t="str">
        <f t="shared" si="1429"/>
        <v>Turning default machining attributes</v>
      </c>
      <c r="C5437" t="s">
        <v>67</v>
      </c>
      <c r="E5437" t="s">
        <v>2846</v>
      </c>
    </row>
    <row r="5438" spans="1:5" x14ac:dyDescent="0.25">
      <c r="A5438" t="str">
        <f t="shared" si="1428"/>
        <v>GUID-165B46F8-8867-4CB2-B414-98235C86E2AD</v>
      </c>
      <c r="B5438" t="str">
        <f t="shared" si="1429"/>
        <v>Turning default machining attributes</v>
      </c>
      <c r="C5438" t="s">
        <v>67</v>
      </c>
      <c r="E5438" t="s">
        <v>3026</v>
      </c>
    </row>
    <row r="5439" spans="1:5" x14ac:dyDescent="0.25">
      <c r="A5439" t="str">
        <f t="shared" si="1428"/>
        <v>GUID-165B46F8-8867-4CB2-B414-98235C86E2AD</v>
      </c>
      <c r="B5439" t="str">
        <f t="shared" si="1429"/>
        <v>Turning default machining attributes</v>
      </c>
      <c r="C5439" t="s">
        <v>67</v>
      </c>
      <c r="E5439" t="s">
        <v>4173</v>
      </c>
    </row>
    <row r="5440" spans="1:5" x14ac:dyDescent="0.25">
      <c r="A5440" t="str">
        <f t="shared" si="1428"/>
        <v>GUID-165B46F8-8867-4CB2-B414-98235C86E2AD</v>
      </c>
      <c r="B5440" t="str">
        <f t="shared" si="1429"/>
        <v>Turning default machining attributes</v>
      </c>
      <c r="C5440" t="s">
        <v>67</v>
      </c>
      <c r="E5440" t="s">
        <v>4174</v>
      </c>
    </row>
    <row r="5441" spans="1:5" x14ac:dyDescent="0.25">
      <c r="A5441" t="str">
        <f t="shared" si="1428"/>
        <v>GUID-165B46F8-8867-4CB2-B414-98235C86E2AD</v>
      </c>
      <c r="B5441" t="str">
        <f t="shared" si="1429"/>
        <v>Turning default machining attributes</v>
      </c>
      <c r="C5441" t="s">
        <v>67</v>
      </c>
      <c r="E5441" t="s">
        <v>4175</v>
      </c>
    </row>
    <row r="5442" spans="1:5" x14ac:dyDescent="0.25">
      <c r="A5442" t="str">
        <f t="shared" si="1428"/>
        <v>GUID-165B46F8-8867-4CB2-B414-98235C86E2AD</v>
      </c>
      <c r="B5442" t="str">
        <f t="shared" si="1429"/>
        <v>Turning default machining attributes</v>
      </c>
      <c r="C5442" t="s">
        <v>67</v>
      </c>
      <c r="E5442" t="s">
        <v>4176</v>
      </c>
    </row>
    <row r="5443" spans="1:5" x14ac:dyDescent="0.25">
      <c r="A5443" t="str">
        <f t="shared" si="1428"/>
        <v>GUID-165B46F8-8867-4CB2-B414-98235C86E2AD</v>
      </c>
      <c r="B5443" t="str">
        <f t="shared" si="1429"/>
        <v>Turning default machining attributes</v>
      </c>
      <c r="C5443" t="s">
        <v>67</v>
      </c>
      <c r="E5443" t="s">
        <v>2955</v>
      </c>
    </row>
    <row r="5444" spans="1:5" x14ac:dyDescent="0.25">
      <c r="A5444" t="str">
        <f t="shared" si="1428"/>
        <v>GUID-165B46F8-8867-4CB2-B414-98235C86E2AD</v>
      </c>
      <c r="B5444" t="str">
        <f t="shared" si="1429"/>
        <v>Turning default machining attributes</v>
      </c>
      <c r="C5444" t="s">
        <v>67</v>
      </c>
      <c r="E5444" t="s">
        <v>2440</v>
      </c>
    </row>
    <row r="5445" spans="1:5" x14ac:dyDescent="0.25">
      <c r="A5445" t="str">
        <f t="shared" si="1428"/>
        <v>GUID-165B46F8-8867-4CB2-B414-98235C86E2AD</v>
      </c>
      <c r="B5445" t="str">
        <f t="shared" si="1429"/>
        <v>Turning default machining attributes</v>
      </c>
      <c r="C5445" t="s">
        <v>67</v>
      </c>
      <c r="E5445" t="s">
        <v>372</v>
      </c>
    </row>
    <row r="5446" spans="1:5" x14ac:dyDescent="0.25">
      <c r="A5446" s="3" t="s">
        <v>4177</v>
      </c>
      <c r="B5446" t="s">
        <v>1987</v>
      </c>
    </row>
    <row r="5447" spans="1:5" x14ac:dyDescent="0.25">
      <c r="A5447" t="str">
        <f>A5446</f>
        <v>GUID-D9EA6610-AA41-4025-BCCA-ED66F2DF868F</v>
      </c>
      <c r="B5447" t="str">
        <f>B5446</f>
        <v>Drilling page</v>
      </c>
      <c r="C5447" t="s">
        <v>67</v>
      </c>
      <c r="D5447" t="s">
        <v>4170</v>
      </c>
      <c r="E5447" t="s">
        <v>4033</v>
      </c>
    </row>
    <row r="5448" spans="1:5" x14ac:dyDescent="0.25">
      <c r="A5448" s="3" t="s">
        <v>4178</v>
      </c>
      <c r="B5448" t="s">
        <v>4061</v>
      </c>
    </row>
    <row r="5449" spans="1:5" x14ac:dyDescent="0.25">
      <c r="A5449" t="str">
        <f>A5448</f>
        <v>GUID-EC8C2E80-89F4-4362-AF25-2E7B01C18B31</v>
      </c>
      <c r="B5449" t="str">
        <f>B5448</f>
        <v>Pecking page</v>
      </c>
      <c r="C5449" t="s">
        <v>67</v>
      </c>
      <c r="D5449" t="s">
        <v>4170</v>
      </c>
      <c r="E5449" t="s">
        <v>4033</v>
      </c>
    </row>
    <row r="5450" spans="1:5" x14ac:dyDescent="0.25">
      <c r="A5450" s="3" t="s">
        <v>4179</v>
      </c>
      <c r="B5450" t="s">
        <v>2904</v>
      </c>
    </row>
    <row r="5451" spans="1:5" x14ac:dyDescent="0.25">
      <c r="A5451" t="str">
        <f t="shared" ref="A5451:A5465" si="1430">A5450</f>
        <v>GUID-BA0ECAB1-0709-469E-B6FA-ADA214343EB7</v>
      </c>
      <c r="B5451" t="str">
        <f t="shared" ref="B5451:B5465" si="1431">B5450</f>
        <v>Turn/Bore page</v>
      </c>
      <c r="C5451" t="s">
        <v>67</v>
      </c>
      <c r="E5451" t="s">
        <v>2987</v>
      </c>
    </row>
    <row r="5452" spans="1:5" x14ac:dyDescent="0.25">
      <c r="A5452" t="str">
        <f t="shared" si="1430"/>
        <v>GUID-BA0ECAB1-0709-469E-B6FA-ADA214343EB7</v>
      </c>
      <c r="B5452" t="str">
        <f t="shared" si="1431"/>
        <v>Turn/Bore page</v>
      </c>
      <c r="C5452" t="s">
        <v>67</v>
      </c>
      <c r="D5452" t="e">
        <f>- s</f>
        <v>#NAME?</v>
      </c>
      <c r="E5452" t="s">
        <v>4180</v>
      </c>
    </row>
    <row r="5453" spans="1:5" x14ac:dyDescent="0.25">
      <c r="A5453" t="str">
        <f t="shared" si="1430"/>
        <v>GUID-BA0ECAB1-0709-469E-B6FA-ADA214343EB7</v>
      </c>
      <c r="B5453" t="str">
        <f t="shared" si="1431"/>
        <v>Turn/Bore page</v>
      </c>
      <c r="C5453" t="s">
        <v>67</v>
      </c>
      <c r="D5453" t="e">
        <f>- Enter the angle at which the tool enters the Stock in roughing operations wh</f>
        <v>#NAME?</v>
      </c>
      <c r="E5453" t="s">
        <v>2963</v>
      </c>
    </row>
    <row r="5454" spans="1:5" x14ac:dyDescent="0.25">
      <c r="A5454" t="str">
        <f t="shared" si="1430"/>
        <v>GUID-BA0ECAB1-0709-469E-B6FA-ADA214343EB7</v>
      </c>
      <c r="B5454" t="str">
        <f t="shared" si="1431"/>
        <v>Turn/Bore page</v>
      </c>
      <c r="C5454" t="s">
        <v>67</v>
      </c>
      <c r="D5454" t="e">
        <f>- Enter the angle at which the tool enters the Stock in finish operations wh</f>
        <v>#NAME?</v>
      </c>
      <c r="E5454" t="s">
        <v>2963</v>
      </c>
    </row>
    <row r="5455" spans="1:5" x14ac:dyDescent="0.25">
      <c r="A5455" t="str">
        <f t="shared" si="1430"/>
        <v>GUID-BA0ECAB1-0709-469E-B6FA-ADA214343EB7</v>
      </c>
      <c r="B5455" t="str">
        <f t="shared" si="1431"/>
        <v>Turn/Bore page</v>
      </c>
      <c r="C5455" t="s">
        <v>67</v>
      </c>
      <c r="E5455" t="s">
        <v>2979</v>
      </c>
    </row>
    <row r="5456" spans="1:5" x14ac:dyDescent="0.25">
      <c r="A5456" t="str">
        <f t="shared" si="1430"/>
        <v>GUID-BA0ECAB1-0709-469E-B6FA-ADA214343EB7</v>
      </c>
      <c r="B5456" t="str">
        <f t="shared" si="1431"/>
        <v>Turn/Bore page</v>
      </c>
      <c r="C5456" t="s">
        <v>67</v>
      </c>
      <c r="D5456" t="e">
        <f>- Enter the angle at which the tool enters the Stock in roughing operations wh</f>
        <v>#NAME?</v>
      </c>
      <c r="E5456" t="s">
        <v>2964</v>
      </c>
    </row>
    <row r="5457" spans="1:5" x14ac:dyDescent="0.25">
      <c r="A5457" t="str">
        <f t="shared" si="1430"/>
        <v>GUID-BA0ECAB1-0709-469E-B6FA-ADA214343EB7</v>
      </c>
      <c r="B5457" t="str">
        <f t="shared" si="1431"/>
        <v>Turn/Bore page</v>
      </c>
      <c r="C5457" t="s">
        <v>67</v>
      </c>
      <c r="D5457" t="e">
        <f>- Enter the angle at which the tool enters the Stock in finish operations wh</f>
        <v>#NAME?</v>
      </c>
      <c r="E5457" t="s">
        <v>2964</v>
      </c>
    </row>
    <row r="5458" spans="1:5" x14ac:dyDescent="0.25">
      <c r="A5458" t="str">
        <f t="shared" si="1430"/>
        <v>GUID-BA0ECAB1-0709-469E-B6FA-ADA214343EB7</v>
      </c>
      <c r="B5458" t="str">
        <f t="shared" si="1431"/>
        <v>Turn/Bore page</v>
      </c>
      <c r="C5458" t="s">
        <v>67</v>
      </c>
      <c r="E5458" t="s">
        <v>2880</v>
      </c>
    </row>
    <row r="5459" spans="1:5" x14ac:dyDescent="0.25">
      <c r="A5459" t="str">
        <f t="shared" si="1430"/>
        <v>GUID-BA0ECAB1-0709-469E-B6FA-ADA214343EB7</v>
      </c>
      <c r="B5459" t="str">
        <f t="shared" si="1431"/>
        <v>Turn/Bore page</v>
      </c>
      <c r="C5459" t="s">
        <v>67</v>
      </c>
      <c r="D5459" t="s">
        <v>4170</v>
      </c>
      <c r="E5459" t="s">
        <v>2987</v>
      </c>
    </row>
    <row r="5460" spans="1:5" x14ac:dyDescent="0.25">
      <c r="A5460" t="str">
        <f t="shared" si="1430"/>
        <v>GUID-BA0ECAB1-0709-469E-B6FA-ADA214343EB7</v>
      </c>
      <c r="B5460" t="str">
        <f t="shared" si="1431"/>
        <v>Turn/Bore page</v>
      </c>
      <c r="C5460" t="s">
        <v>67</v>
      </c>
      <c r="E5460" t="s">
        <v>4180</v>
      </c>
    </row>
    <row r="5461" spans="1:5" x14ac:dyDescent="0.25">
      <c r="A5461" t="str">
        <f t="shared" si="1430"/>
        <v>GUID-BA0ECAB1-0709-469E-B6FA-ADA214343EB7</v>
      </c>
      <c r="B5461" t="str">
        <f t="shared" si="1431"/>
        <v>Turn/Bore page</v>
      </c>
      <c r="C5461" t="s">
        <v>67</v>
      </c>
      <c r="E5461" t="s">
        <v>2963</v>
      </c>
    </row>
    <row r="5462" spans="1:5" x14ac:dyDescent="0.25">
      <c r="A5462" t="str">
        <f t="shared" si="1430"/>
        <v>GUID-BA0ECAB1-0709-469E-B6FA-ADA214343EB7</v>
      </c>
      <c r="B5462" t="str">
        <f t="shared" si="1431"/>
        <v>Turn/Bore page</v>
      </c>
      <c r="C5462" t="s">
        <v>67</v>
      </c>
      <c r="E5462" t="s">
        <v>2979</v>
      </c>
    </row>
    <row r="5463" spans="1:5" x14ac:dyDescent="0.25">
      <c r="A5463" t="str">
        <f t="shared" si="1430"/>
        <v>GUID-BA0ECAB1-0709-469E-B6FA-ADA214343EB7</v>
      </c>
      <c r="B5463" t="str">
        <f t="shared" si="1431"/>
        <v>Turn/Bore page</v>
      </c>
      <c r="C5463" t="s">
        <v>67</v>
      </c>
      <c r="E5463" t="s">
        <v>2964</v>
      </c>
    </row>
    <row r="5464" spans="1:5" x14ac:dyDescent="0.25">
      <c r="A5464" t="str">
        <f t="shared" si="1430"/>
        <v>GUID-BA0ECAB1-0709-469E-B6FA-ADA214343EB7</v>
      </c>
      <c r="B5464" t="str">
        <f t="shared" si="1431"/>
        <v>Turn/Bore page</v>
      </c>
      <c r="C5464" t="s">
        <v>67</v>
      </c>
      <c r="E5464" t="s">
        <v>2880</v>
      </c>
    </row>
    <row r="5465" spans="1:5" x14ac:dyDescent="0.25">
      <c r="A5465" t="str">
        <f t="shared" si="1430"/>
        <v>GUID-BA0ECAB1-0709-469E-B6FA-ADA214343EB7</v>
      </c>
      <c r="B5465" t="str">
        <f t="shared" si="1431"/>
        <v>Turn/Bore page</v>
      </c>
      <c r="C5465" t="s">
        <v>67</v>
      </c>
      <c r="E5465" t="s">
        <v>4033</v>
      </c>
    </row>
    <row r="5466" spans="1:5" x14ac:dyDescent="0.25">
      <c r="A5466" s="3" t="s">
        <v>3015</v>
      </c>
      <c r="B5466" t="s">
        <v>3016</v>
      </c>
    </row>
    <row r="5467" spans="1:5" x14ac:dyDescent="0.25">
      <c r="A5467" t="str">
        <f t="shared" ref="A5467:A5471" si="1432">A5466</f>
        <v>GUID-17E5A237-B4D9-4355-AED8-6B12C8362302</v>
      </c>
      <c r="B5467" t="str">
        <f t="shared" ref="B5467:B5471" si="1433">B5466</f>
        <v>Depth of cut</v>
      </c>
      <c r="C5467" t="s">
        <v>67</v>
      </c>
      <c r="D5467" t="s">
        <v>3017</v>
      </c>
      <c r="E5467" t="s">
        <v>2905</v>
      </c>
    </row>
    <row r="5468" spans="1:5" x14ac:dyDescent="0.25">
      <c r="A5468" t="str">
        <f t="shared" si="1432"/>
        <v>GUID-17E5A237-B4D9-4355-AED8-6B12C8362302</v>
      </c>
      <c r="B5468" t="str">
        <f t="shared" si="1433"/>
        <v>Depth of cut</v>
      </c>
      <c r="C5468" t="s">
        <v>67</v>
      </c>
      <c r="D5468" t="s">
        <v>2785</v>
      </c>
      <c r="E5468" t="s">
        <v>2786</v>
      </c>
    </row>
    <row r="5469" spans="1:5" x14ac:dyDescent="0.25">
      <c r="A5469" t="str">
        <f t="shared" si="1432"/>
        <v>GUID-17E5A237-B4D9-4355-AED8-6B12C8362302</v>
      </c>
      <c r="B5469" t="str">
        <f t="shared" si="1433"/>
        <v>Depth of cut</v>
      </c>
      <c r="C5469" t="s">
        <v>67</v>
      </c>
      <c r="D5469" t="s">
        <v>2787</v>
      </c>
      <c r="E5469" t="s">
        <v>2788</v>
      </c>
    </row>
    <row r="5470" spans="1:5" x14ac:dyDescent="0.25">
      <c r="A5470" t="str">
        <f t="shared" si="1432"/>
        <v>GUID-17E5A237-B4D9-4355-AED8-6B12C8362302</v>
      </c>
      <c r="B5470" t="str">
        <f t="shared" si="1433"/>
        <v>Depth of cut</v>
      </c>
      <c r="C5470" t="s">
        <v>67</v>
      </c>
      <c r="D5470" t="s">
        <v>2791</v>
      </c>
      <c r="E5470" t="s">
        <v>2792</v>
      </c>
    </row>
    <row r="5471" spans="1:5" x14ac:dyDescent="0.25">
      <c r="A5471" t="str">
        <f t="shared" si="1432"/>
        <v>GUID-17E5A237-B4D9-4355-AED8-6B12C8362302</v>
      </c>
      <c r="B5471" t="str">
        <f t="shared" si="1433"/>
        <v>Depth of cut</v>
      </c>
      <c r="C5471" t="s">
        <v>67</v>
      </c>
      <c r="D5471" t="s">
        <v>2904</v>
      </c>
      <c r="E5471" t="s">
        <v>2905</v>
      </c>
    </row>
    <row r="5472" spans="1:5" x14ac:dyDescent="0.25">
      <c r="A5472" s="3" t="s">
        <v>4181</v>
      </c>
      <c r="B5472" t="s">
        <v>4182</v>
      </c>
    </row>
    <row r="5473" spans="1:5" x14ac:dyDescent="0.25">
      <c r="A5473" t="str">
        <f>A5472</f>
        <v>GUID-CAD758FC-8D27-4C81-82BC-F72E2569496D</v>
      </c>
      <c r="B5473" t="str">
        <f>B5472</f>
        <v>Constant DOC</v>
      </c>
      <c r="C5473" t="s">
        <v>67</v>
      </c>
      <c r="D5473" t="s">
        <v>2904</v>
      </c>
      <c r="E5473" t="s">
        <v>2905</v>
      </c>
    </row>
    <row r="5474" spans="1:5" x14ac:dyDescent="0.25">
      <c r="A5474" s="3" t="s">
        <v>2971</v>
      </c>
      <c r="B5474" t="s">
        <v>2972</v>
      </c>
    </row>
    <row r="5475" spans="1:5" x14ac:dyDescent="0.25">
      <c r="A5475" t="str">
        <f t="shared" ref="A5475:A5476" si="1434">A5474</f>
        <v>GUID-78ADF181-E20C-4684-BFDB-4B5C2F36F8E3</v>
      </c>
      <c r="B5475" t="str">
        <f t="shared" ref="B5475:B5476" si="1435">B5474</f>
        <v>Engage angle</v>
      </c>
      <c r="C5475" t="s">
        <v>67</v>
      </c>
      <c r="D5475" t="s">
        <v>2798</v>
      </c>
      <c r="E5475" t="s">
        <v>2827</v>
      </c>
    </row>
    <row r="5476" spans="1:5" x14ac:dyDescent="0.25">
      <c r="A5476" t="str">
        <f t="shared" si="1434"/>
        <v>GUID-78ADF181-E20C-4684-BFDB-4B5C2F36F8E3</v>
      </c>
      <c r="B5476" t="str">
        <f t="shared" si="1435"/>
        <v>Engage angle</v>
      </c>
      <c r="C5476" t="s">
        <v>67</v>
      </c>
      <c r="D5476" t="s">
        <v>2904</v>
      </c>
      <c r="E5476" t="s">
        <v>2905</v>
      </c>
    </row>
    <row r="5477" spans="1:5" x14ac:dyDescent="0.25">
      <c r="A5477" s="3" t="s">
        <v>2997</v>
      </c>
      <c r="B5477" t="s">
        <v>2998</v>
      </c>
    </row>
    <row r="5478" spans="1:5" x14ac:dyDescent="0.25">
      <c r="A5478" t="str">
        <f t="shared" ref="A5478:A5480" si="1436">A5477</f>
        <v>GUID-9C7DCC50-D45A-40E9-A48C-A4557110FE64</v>
      </c>
      <c r="B5478" t="str">
        <f t="shared" ref="B5478:B5480" si="1437">B5477</f>
        <v>Auto round</v>
      </c>
      <c r="C5478" t="s">
        <v>67</v>
      </c>
      <c r="D5478" t="s">
        <v>2785</v>
      </c>
      <c r="E5478" t="s">
        <v>2786</v>
      </c>
    </row>
    <row r="5479" spans="1:5" x14ac:dyDescent="0.25">
      <c r="A5479" t="str">
        <f t="shared" si="1436"/>
        <v>GUID-9C7DCC50-D45A-40E9-A48C-A4557110FE64</v>
      </c>
      <c r="B5479" t="str">
        <f t="shared" si="1437"/>
        <v>Auto round</v>
      </c>
      <c r="C5479" t="s">
        <v>67</v>
      </c>
      <c r="D5479" t="s">
        <v>2787</v>
      </c>
      <c r="E5479" t="s">
        <v>2788</v>
      </c>
    </row>
    <row r="5480" spans="1:5" x14ac:dyDescent="0.25">
      <c r="A5480" t="str">
        <f t="shared" si="1436"/>
        <v>GUID-9C7DCC50-D45A-40E9-A48C-A4557110FE64</v>
      </c>
      <c r="B5480" t="str">
        <f t="shared" si="1437"/>
        <v>Auto round</v>
      </c>
      <c r="C5480" t="s">
        <v>67</v>
      </c>
      <c r="D5480" t="s">
        <v>2904</v>
      </c>
      <c r="E5480" t="s">
        <v>2905</v>
      </c>
    </row>
    <row r="5481" spans="1:5" x14ac:dyDescent="0.25">
      <c r="A5481" s="3" t="s">
        <v>2973</v>
      </c>
      <c r="B5481" t="s">
        <v>2974</v>
      </c>
    </row>
    <row r="5482" spans="1:5" x14ac:dyDescent="0.25">
      <c r="A5482" t="str">
        <f t="shared" ref="A5482:A5483" si="1438">A5481</f>
        <v>GUID-84C6D0A9-ABF5-4789-AD2D-7C918A42E792</v>
      </c>
      <c r="B5482" t="str">
        <f t="shared" ref="B5482:B5483" si="1439">B5481</f>
        <v>Lead In Angle</v>
      </c>
      <c r="C5482" t="s">
        <v>67</v>
      </c>
      <c r="D5482" t="s">
        <v>2798</v>
      </c>
      <c r="E5482" t="s">
        <v>2827</v>
      </c>
    </row>
    <row r="5483" spans="1:5" x14ac:dyDescent="0.25">
      <c r="A5483" t="str">
        <f t="shared" si="1438"/>
        <v>GUID-84C6D0A9-ABF5-4789-AD2D-7C918A42E792</v>
      </c>
      <c r="B5483" t="str">
        <f t="shared" si="1439"/>
        <v>Lead In Angle</v>
      </c>
      <c r="C5483" t="s">
        <v>67</v>
      </c>
      <c r="D5483" t="s">
        <v>2904</v>
      </c>
      <c r="E5483" t="s">
        <v>2905</v>
      </c>
    </row>
    <row r="5484" spans="1:5" x14ac:dyDescent="0.25">
      <c r="A5484" s="3" t="s">
        <v>2902</v>
      </c>
      <c r="B5484" t="s">
        <v>2903</v>
      </c>
    </row>
    <row r="5485" spans="1:5" x14ac:dyDescent="0.25">
      <c r="A5485" t="str">
        <f t="shared" ref="A5485:A5487" si="1440">A5484</f>
        <v>GUID-5695438E-69A4-4EF8-9DB5-361BC7F95A83</v>
      </c>
      <c r="B5485" t="str">
        <f t="shared" ref="B5485:B5487" si="1441">B5484</f>
        <v>Use canned cycle</v>
      </c>
      <c r="C5485" t="s">
        <v>67</v>
      </c>
      <c r="D5485" t="s">
        <v>2890</v>
      </c>
      <c r="E5485" t="s">
        <v>2871</v>
      </c>
    </row>
    <row r="5486" spans="1:5" x14ac:dyDescent="0.25">
      <c r="A5486" t="str">
        <f t="shared" si="1440"/>
        <v>GUID-5695438E-69A4-4EF8-9DB5-361BC7F95A83</v>
      </c>
      <c r="B5486" t="str">
        <f t="shared" si="1441"/>
        <v>Use canned cycle</v>
      </c>
      <c r="C5486" t="s">
        <v>67</v>
      </c>
      <c r="D5486" t="s">
        <v>2892</v>
      </c>
      <c r="E5486" t="s">
        <v>2874</v>
      </c>
    </row>
    <row r="5487" spans="1:5" x14ac:dyDescent="0.25">
      <c r="A5487" t="str">
        <f t="shared" si="1440"/>
        <v>GUID-5695438E-69A4-4EF8-9DB5-361BC7F95A83</v>
      </c>
      <c r="B5487" t="str">
        <f t="shared" si="1441"/>
        <v>Use canned cycle</v>
      </c>
      <c r="C5487" t="s">
        <v>67</v>
      </c>
      <c r="D5487" t="s">
        <v>2904</v>
      </c>
      <c r="E5487" t="s">
        <v>2905</v>
      </c>
    </row>
    <row r="5488" spans="1:5" x14ac:dyDescent="0.25">
      <c r="A5488" s="3" t="s">
        <v>3015</v>
      </c>
      <c r="B5488" t="s">
        <v>3016</v>
      </c>
    </row>
    <row r="5489" spans="1:5" x14ac:dyDescent="0.25">
      <c r="A5489" t="str">
        <f t="shared" ref="A5489:A5493" si="1442">A5488</f>
        <v>GUID-17E5A237-B4D9-4355-AED8-6B12C8362302</v>
      </c>
      <c r="B5489" t="str">
        <f t="shared" ref="B5489:B5493" si="1443">B5488</f>
        <v>Depth of cut</v>
      </c>
      <c r="C5489" t="s">
        <v>67</v>
      </c>
      <c r="D5489" t="s">
        <v>3017</v>
      </c>
      <c r="E5489" t="s">
        <v>2905</v>
      </c>
    </row>
    <row r="5490" spans="1:5" x14ac:dyDescent="0.25">
      <c r="A5490" t="str">
        <f t="shared" si="1442"/>
        <v>GUID-17E5A237-B4D9-4355-AED8-6B12C8362302</v>
      </c>
      <c r="B5490" t="str">
        <f t="shared" si="1443"/>
        <v>Depth of cut</v>
      </c>
      <c r="C5490" t="s">
        <v>67</v>
      </c>
      <c r="D5490" t="s">
        <v>2785</v>
      </c>
      <c r="E5490" t="s">
        <v>2786</v>
      </c>
    </row>
    <row r="5491" spans="1:5" x14ac:dyDescent="0.25">
      <c r="A5491" t="str">
        <f t="shared" si="1442"/>
        <v>GUID-17E5A237-B4D9-4355-AED8-6B12C8362302</v>
      </c>
      <c r="B5491" t="str">
        <f t="shared" si="1443"/>
        <v>Depth of cut</v>
      </c>
      <c r="C5491" t="s">
        <v>67</v>
      </c>
      <c r="D5491" t="s">
        <v>2787</v>
      </c>
      <c r="E5491" t="s">
        <v>2788</v>
      </c>
    </row>
    <row r="5492" spans="1:5" x14ac:dyDescent="0.25">
      <c r="A5492" t="str">
        <f t="shared" si="1442"/>
        <v>GUID-17E5A237-B4D9-4355-AED8-6B12C8362302</v>
      </c>
      <c r="B5492" t="str">
        <f t="shared" si="1443"/>
        <v>Depth of cut</v>
      </c>
      <c r="C5492" t="s">
        <v>67</v>
      </c>
      <c r="D5492" t="s">
        <v>2791</v>
      </c>
      <c r="E5492" t="s">
        <v>2792</v>
      </c>
    </row>
    <row r="5493" spans="1:5" x14ac:dyDescent="0.25">
      <c r="A5493" t="str">
        <f t="shared" si="1442"/>
        <v>GUID-17E5A237-B4D9-4355-AED8-6B12C8362302</v>
      </c>
      <c r="B5493" t="str">
        <f t="shared" si="1443"/>
        <v>Depth of cut</v>
      </c>
      <c r="C5493" t="s">
        <v>67</v>
      </c>
      <c r="D5493" t="s">
        <v>2904</v>
      </c>
      <c r="E5493" t="s">
        <v>2905</v>
      </c>
    </row>
    <row r="5494" spans="1:5" x14ac:dyDescent="0.25">
      <c r="A5494" s="3" t="s">
        <v>2902</v>
      </c>
      <c r="B5494" t="s">
        <v>2903</v>
      </c>
    </row>
    <row r="5495" spans="1:5" x14ac:dyDescent="0.25">
      <c r="A5495" t="str">
        <f t="shared" ref="A5495:A5497" si="1444">A5494</f>
        <v>GUID-5695438E-69A4-4EF8-9DB5-361BC7F95A83</v>
      </c>
      <c r="B5495" t="str">
        <f t="shared" ref="B5495:B5497" si="1445">B5494</f>
        <v>Use canned cycle</v>
      </c>
      <c r="C5495" t="s">
        <v>67</v>
      </c>
      <c r="D5495" t="s">
        <v>2890</v>
      </c>
      <c r="E5495" t="s">
        <v>2871</v>
      </c>
    </row>
    <row r="5496" spans="1:5" x14ac:dyDescent="0.25">
      <c r="A5496" t="str">
        <f t="shared" si="1444"/>
        <v>GUID-5695438E-69A4-4EF8-9DB5-361BC7F95A83</v>
      </c>
      <c r="B5496" t="str">
        <f t="shared" si="1445"/>
        <v>Use canned cycle</v>
      </c>
      <c r="C5496" t="s">
        <v>67</v>
      </c>
      <c r="D5496" t="s">
        <v>2892</v>
      </c>
      <c r="E5496" t="s">
        <v>2874</v>
      </c>
    </row>
    <row r="5497" spans="1:5" x14ac:dyDescent="0.25">
      <c r="A5497" t="str">
        <f t="shared" si="1444"/>
        <v>GUID-5695438E-69A4-4EF8-9DB5-361BC7F95A83</v>
      </c>
      <c r="B5497" t="str">
        <f t="shared" si="1445"/>
        <v>Use canned cycle</v>
      </c>
      <c r="C5497" t="s">
        <v>67</v>
      </c>
      <c r="D5497" t="s">
        <v>2904</v>
      </c>
      <c r="E5497" t="s">
        <v>2905</v>
      </c>
    </row>
    <row r="5498" spans="1:5" x14ac:dyDescent="0.25">
      <c r="A5498" s="3" t="s">
        <v>4183</v>
      </c>
      <c r="B5498" t="s">
        <v>3039</v>
      </c>
    </row>
    <row r="5499" spans="1:5" x14ac:dyDescent="0.25">
      <c r="A5499" t="str">
        <f t="shared" ref="A5499:A5504" si="1446">A5498</f>
        <v>GUID-A321CB4C-4A36-4BF3-877A-DDAB49A596EE</v>
      </c>
      <c r="B5499" t="str">
        <f t="shared" ref="B5499:B5504" si="1447">B5498</f>
        <v>Threading page</v>
      </c>
      <c r="C5499" t="s">
        <v>67</v>
      </c>
      <c r="D5499" t="s">
        <v>4184</v>
      </c>
      <c r="E5499" t="s">
        <v>3686</v>
      </c>
    </row>
    <row r="5500" spans="1:5" x14ac:dyDescent="0.25">
      <c r="A5500" t="str">
        <f t="shared" si="1446"/>
        <v>GUID-A321CB4C-4A36-4BF3-877A-DDAB49A596EE</v>
      </c>
      <c r="B5500" t="str">
        <f t="shared" si="1447"/>
        <v>Threading page</v>
      </c>
      <c r="C5500" t="s">
        <v>67</v>
      </c>
      <c r="E5500" t="s">
        <v>2911</v>
      </c>
    </row>
    <row r="5501" spans="1:5" x14ac:dyDescent="0.25">
      <c r="A5501" t="str">
        <f t="shared" si="1446"/>
        <v>GUID-A321CB4C-4A36-4BF3-877A-DDAB49A596EE</v>
      </c>
      <c r="B5501" t="str">
        <f t="shared" si="1447"/>
        <v>Threading page</v>
      </c>
      <c r="C5501" t="s">
        <v>67</v>
      </c>
      <c r="D5501" t="s">
        <v>2475</v>
      </c>
      <c r="E5501" t="s">
        <v>2184</v>
      </c>
    </row>
    <row r="5502" spans="1:5" x14ac:dyDescent="0.25">
      <c r="A5502" t="str">
        <f t="shared" si="1446"/>
        <v>GUID-A321CB4C-4A36-4BF3-877A-DDAB49A596EE</v>
      </c>
      <c r="B5502" t="str">
        <f t="shared" si="1447"/>
        <v>Threading page</v>
      </c>
      <c r="C5502" t="s">
        <v>67</v>
      </c>
      <c r="D5502" t="s">
        <v>3692</v>
      </c>
      <c r="E5502" t="s">
        <v>2822</v>
      </c>
    </row>
    <row r="5503" spans="1:5" x14ac:dyDescent="0.25">
      <c r="A5503" t="str">
        <f t="shared" si="1446"/>
        <v>GUID-A321CB4C-4A36-4BF3-877A-DDAB49A596EE</v>
      </c>
      <c r="B5503" t="str">
        <f t="shared" si="1447"/>
        <v>Threading page</v>
      </c>
      <c r="C5503" t="s">
        <v>67</v>
      </c>
      <c r="D5503" t="s">
        <v>4170</v>
      </c>
      <c r="E5503" t="s">
        <v>2911</v>
      </c>
    </row>
    <row r="5504" spans="1:5" x14ac:dyDescent="0.25">
      <c r="A5504" t="str">
        <f t="shared" si="1446"/>
        <v>GUID-A321CB4C-4A36-4BF3-877A-DDAB49A596EE</v>
      </c>
      <c r="B5504" t="str">
        <f t="shared" si="1447"/>
        <v>Threading page</v>
      </c>
      <c r="C5504" t="s">
        <v>67</v>
      </c>
      <c r="E5504" t="s">
        <v>4033</v>
      </c>
    </row>
    <row r="5505" spans="1:5" x14ac:dyDescent="0.25">
      <c r="A5505" s="3" t="s">
        <v>3037</v>
      </c>
      <c r="B5505" t="s">
        <v>3038</v>
      </c>
    </row>
    <row r="5506" spans="1:5" x14ac:dyDescent="0.25">
      <c r="A5506" t="str">
        <f t="shared" ref="A5506:A5507" si="1448">A5505</f>
        <v>GUID-7731EF3F-074B-4AAC-940D-EBC5D39A1A56</v>
      </c>
      <c r="B5506" t="str">
        <f t="shared" ref="B5506:B5507" si="1449">B5505</f>
        <v>Thread feature chamfer</v>
      </c>
      <c r="C5506" t="s">
        <v>67</v>
      </c>
      <c r="D5506" t="s">
        <v>2789</v>
      </c>
      <c r="E5506" t="s">
        <v>2790</v>
      </c>
    </row>
    <row r="5507" spans="1:5" x14ac:dyDescent="0.25">
      <c r="A5507" t="str">
        <f t="shared" si="1448"/>
        <v>GUID-7731EF3F-074B-4AAC-940D-EBC5D39A1A56</v>
      </c>
      <c r="B5507" t="str">
        <f t="shared" si="1449"/>
        <v>Thread feature chamfer</v>
      </c>
      <c r="C5507" t="s">
        <v>67</v>
      </c>
      <c r="D5507" t="s">
        <v>3039</v>
      </c>
      <c r="E5507" t="s">
        <v>2846</v>
      </c>
    </row>
    <row r="5508" spans="1:5" x14ac:dyDescent="0.25">
      <c r="A5508" s="3" t="s">
        <v>4185</v>
      </c>
      <c r="B5508" t="s">
        <v>3025</v>
      </c>
    </row>
    <row r="5509" spans="1:5" x14ac:dyDescent="0.25">
      <c r="A5509" t="str">
        <f t="shared" ref="A5509:A5514" si="1450">A5508</f>
        <v>GUID-89165745-ED2C-4CD8-AAC4-558B01FBB4D7</v>
      </c>
      <c r="B5509" t="str">
        <f t="shared" ref="B5509:B5514" si="1451">B5508</f>
        <v>Grooving page</v>
      </c>
      <c r="C5509" t="s">
        <v>67</v>
      </c>
      <c r="E5509" t="s">
        <v>4186</v>
      </c>
    </row>
    <row r="5510" spans="1:5" x14ac:dyDescent="0.25">
      <c r="A5510" t="str">
        <f t="shared" si="1450"/>
        <v>GUID-89165745-ED2C-4CD8-AAC4-558B01FBB4D7</v>
      </c>
      <c r="B5510" t="str">
        <f t="shared" si="1451"/>
        <v>Grooving page</v>
      </c>
      <c r="C5510" t="s">
        <v>67</v>
      </c>
      <c r="D5510" t="s">
        <v>2990</v>
      </c>
      <c r="E5510" t="s">
        <v>2991</v>
      </c>
    </row>
    <row r="5511" spans="1:5" x14ac:dyDescent="0.25">
      <c r="A5511" t="str">
        <f t="shared" si="1450"/>
        <v>GUID-89165745-ED2C-4CD8-AAC4-558B01FBB4D7</v>
      </c>
      <c r="B5511" t="str">
        <f t="shared" si="1451"/>
        <v>Grooving page</v>
      </c>
      <c r="C5511" t="s">
        <v>67</v>
      </c>
      <c r="D5511" t="s">
        <v>2992</v>
      </c>
      <c r="E5511" t="s">
        <v>2991</v>
      </c>
    </row>
    <row r="5512" spans="1:5" x14ac:dyDescent="0.25">
      <c r="A5512" t="str">
        <f t="shared" si="1450"/>
        <v>GUID-89165745-ED2C-4CD8-AAC4-558B01FBB4D7</v>
      </c>
      <c r="B5512" t="str">
        <f t="shared" si="1451"/>
        <v>Grooving page</v>
      </c>
      <c r="C5512" t="s">
        <v>67</v>
      </c>
      <c r="D5512" t="s">
        <v>4170</v>
      </c>
      <c r="E5512" t="s">
        <v>4186</v>
      </c>
    </row>
    <row r="5513" spans="1:5" x14ac:dyDescent="0.25">
      <c r="A5513" t="str">
        <f t="shared" si="1450"/>
        <v>GUID-89165745-ED2C-4CD8-AAC4-558B01FBB4D7</v>
      </c>
      <c r="B5513" t="str">
        <f t="shared" si="1451"/>
        <v>Grooving page</v>
      </c>
      <c r="C5513" t="s">
        <v>67</v>
      </c>
      <c r="E5513" t="s">
        <v>2991</v>
      </c>
    </row>
    <row r="5514" spans="1:5" x14ac:dyDescent="0.25">
      <c r="A5514" t="str">
        <f t="shared" si="1450"/>
        <v>GUID-89165745-ED2C-4CD8-AAC4-558B01FBB4D7</v>
      </c>
      <c r="B5514" t="str">
        <f t="shared" si="1451"/>
        <v>Grooving page</v>
      </c>
      <c r="C5514" t="s">
        <v>67</v>
      </c>
      <c r="E5514" t="s">
        <v>4033</v>
      </c>
    </row>
    <row r="5515" spans="1:5" x14ac:dyDescent="0.25">
      <c r="A5515" s="3" t="s">
        <v>4187</v>
      </c>
      <c r="B5515" t="s">
        <v>4188</v>
      </c>
    </row>
    <row r="5516" spans="1:5" x14ac:dyDescent="0.25">
      <c r="A5516" t="str">
        <f>A5515</f>
        <v>GUID-D2E3987A-5AF5-4065-84A0-B695DFF11B79</v>
      </c>
      <c r="B5516" t="str">
        <f>B5515</f>
        <v>Cut type</v>
      </c>
      <c r="C5516" t="s">
        <v>67</v>
      </c>
      <c r="D5516" t="s">
        <v>3025</v>
      </c>
      <c r="E5516" t="s">
        <v>3026</v>
      </c>
    </row>
    <row r="5517" spans="1:5" x14ac:dyDescent="0.25">
      <c r="A5517" s="3" t="s">
        <v>3023</v>
      </c>
      <c r="B5517" t="s">
        <v>3024</v>
      </c>
    </row>
    <row r="5518" spans="1:5" x14ac:dyDescent="0.25">
      <c r="A5518" t="str">
        <f t="shared" ref="A5518:A5519" si="1452">A5517</f>
        <v>GUID-9C9FE707-92F7-43EB-9F6C-1A81F2AA401C</v>
      </c>
      <c r="B5518" t="str">
        <f t="shared" ref="B5518:B5519" si="1453">B5517</f>
        <v>Side liftoff dist &amp; angle</v>
      </c>
      <c r="C5518" t="s">
        <v>67</v>
      </c>
      <c r="D5518" t="s">
        <v>2785</v>
      </c>
      <c r="E5518" t="s">
        <v>2786</v>
      </c>
    </row>
    <row r="5519" spans="1:5" x14ac:dyDescent="0.25">
      <c r="A5519" t="str">
        <f t="shared" si="1452"/>
        <v>GUID-9C9FE707-92F7-43EB-9F6C-1A81F2AA401C</v>
      </c>
      <c r="B5519" t="str">
        <f t="shared" si="1453"/>
        <v>Side liftoff dist &amp; angle</v>
      </c>
      <c r="C5519" t="s">
        <v>67</v>
      </c>
      <c r="D5519" t="s">
        <v>3025</v>
      </c>
      <c r="E5519" t="s">
        <v>3026</v>
      </c>
    </row>
    <row r="5520" spans="1:5" x14ac:dyDescent="0.25">
      <c r="A5520" s="3" t="s">
        <v>4189</v>
      </c>
      <c r="B5520" t="s">
        <v>4190</v>
      </c>
    </row>
    <row r="5521" spans="1:5" x14ac:dyDescent="0.25">
      <c r="A5521" t="str">
        <f t="shared" ref="A5521:A5522" si="1454">A5520</f>
        <v>GUID-EEAF2406-DBAC-4EF1-A233-C6788D57C1E7</v>
      </c>
      <c r="B5521" t="str">
        <f t="shared" ref="B5521:B5522" si="1455">B5520</f>
        <v>Cutoff page</v>
      </c>
      <c r="C5521" t="s">
        <v>67</v>
      </c>
      <c r="D5521" t="s">
        <v>4114</v>
      </c>
      <c r="E5521" t="s">
        <v>2792</v>
      </c>
    </row>
    <row r="5522" spans="1:5" x14ac:dyDescent="0.25">
      <c r="A5522" t="str">
        <f t="shared" si="1454"/>
        <v>GUID-EEAF2406-DBAC-4EF1-A233-C6788D57C1E7</v>
      </c>
      <c r="B5522" t="str">
        <f t="shared" si="1455"/>
        <v>Cutoff page</v>
      </c>
      <c r="C5522" t="s">
        <v>67</v>
      </c>
      <c r="D5522" t="s">
        <v>4170</v>
      </c>
      <c r="E5522" t="s">
        <v>4033</v>
      </c>
    </row>
    <row r="5523" spans="1:5" x14ac:dyDescent="0.25">
      <c r="A5523" s="3" t="s">
        <v>4191</v>
      </c>
      <c r="B5523" t="s">
        <v>4192</v>
      </c>
    </row>
    <row r="5524" spans="1:5" x14ac:dyDescent="0.25">
      <c r="A5524" t="str">
        <f>A5523</f>
        <v>GUID-5A142526-9BB5-4708-BC5C-8860A92CFEA5</v>
      </c>
      <c r="B5524" t="str">
        <f>B5523</f>
        <v>Bar Feed page</v>
      </c>
      <c r="C5524" t="s">
        <v>67</v>
      </c>
      <c r="D5524" t="s">
        <v>4170</v>
      </c>
      <c r="E5524" t="s">
        <v>4033</v>
      </c>
    </row>
    <row r="5525" spans="1:5" x14ac:dyDescent="0.25">
      <c r="A5525" s="3" t="s">
        <v>4193</v>
      </c>
      <c r="B5525" t="s">
        <v>4194</v>
      </c>
    </row>
    <row r="5526" spans="1:5" x14ac:dyDescent="0.25">
      <c r="A5526" t="str">
        <f>A5525</f>
        <v>GUID-6DEB431D-8FF7-4001-B4AC-59C7858A4346</v>
      </c>
      <c r="B5526" t="str">
        <f>B5525</f>
        <v>Coolant page (Turn)</v>
      </c>
      <c r="C5526" t="s">
        <v>67</v>
      </c>
      <c r="D5526" t="s">
        <v>4170</v>
      </c>
      <c r="E5526" t="s">
        <v>4033</v>
      </c>
    </row>
    <row r="5527" spans="1:5" x14ac:dyDescent="0.25">
      <c r="A5527" s="3" t="s">
        <v>4195</v>
      </c>
      <c r="B5527" t="s">
        <v>4110</v>
      </c>
    </row>
    <row r="5528" spans="1:5" x14ac:dyDescent="0.25">
      <c r="A5528" t="str">
        <f>A5527</f>
        <v>GUID-EC51CF60-4ABB-4DA3-80F3-6815119332B7</v>
      </c>
      <c r="B5528" t="str">
        <f>B5527</f>
        <v>Post Variables page</v>
      </c>
      <c r="C5528" t="s">
        <v>67</v>
      </c>
      <c r="D5528" t="s">
        <v>4170</v>
      </c>
      <c r="E5528" t="s">
        <v>4033</v>
      </c>
    </row>
    <row r="5529" spans="1:5" x14ac:dyDescent="0.25">
      <c r="A5529" s="3" t="s">
        <v>4196</v>
      </c>
      <c r="B5529" t="s">
        <v>4197</v>
      </c>
    </row>
    <row r="5530" spans="1:5" x14ac:dyDescent="0.25">
      <c r="A5530" t="str">
        <f t="shared" ref="A5530:A5538" si="1456">A5529</f>
        <v>GUID-333F970C-07CA-44CA-BA22-93FC6A85C692</v>
      </c>
      <c r="B5530" t="str">
        <f t="shared" ref="B5530:B5538" si="1457">B5529</f>
        <v>Misc. page</v>
      </c>
      <c r="C5530" t="s">
        <v>67</v>
      </c>
      <c r="D5530" t="s">
        <v>932</v>
      </c>
      <c r="E5530" t="s">
        <v>4198</v>
      </c>
    </row>
    <row r="5531" spans="1:5" x14ac:dyDescent="0.25">
      <c r="A5531" t="str">
        <f t="shared" si="1456"/>
        <v>GUID-333F970C-07CA-44CA-BA22-93FC6A85C692</v>
      </c>
      <c r="B5531" t="str">
        <f t="shared" si="1457"/>
        <v>Misc. page</v>
      </c>
      <c r="C5531" t="s">
        <v>67</v>
      </c>
      <c r="E5531" t="s">
        <v>4198</v>
      </c>
    </row>
    <row r="5532" spans="1:5" x14ac:dyDescent="0.25">
      <c r="A5532" t="str">
        <f t="shared" si="1456"/>
        <v>GUID-333F970C-07CA-44CA-BA22-93FC6A85C692</v>
      </c>
      <c r="B5532" t="str">
        <f t="shared" si="1457"/>
        <v>Misc. page</v>
      </c>
      <c r="C5532" t="s">
        <v>67</v>
      </c>
      <c r="D5532" t="s">
        <v>2941</v>
      </c>
      <c r="E5532" t="s">
        <v>2786</v>
      </c>
    </row>
    <row r="5533" spans="1:5" x14ac:dyDescent="0.25">
      <c r="A5533" t="str">
        <f t="shared" si="1456"/>
        <v>GUID-333F970C-07CA-44CA-BA22-93FC6A85C692</v>
      </c>
      <c r="B5533" t="str">
        <f t="shared" si="1457"/>
        <v>Misc. page</v>
      </c>
      <c r="C5533" t="s">
        <v>67</v>
      </c>
      <c r="D5533" t="s">
        <v>2942</v>
      </c>
      <c r="E5533" t="s">
        <v>2943</v>
      </c>
    </row>
    <row r="5534" spans="1:5" x14ac:dyDescent="0.25">
      <c r="A5534" t="str">
        <f t="shared" si="1456"/>
        <v>GUID-333F970C-07CA-44CA-BA22-93FC6A85C692</v>
      </c>
      <c r="B5534" t="str">
        <f t="shared" si="1457"/>
        <v>Misc. page</v>
      </c>
      <c r="C5534" t="s">
        <v>67</v>
      </c>
      <c r="D5534" t="e">
        <f>- if your machine has explicit spindle speed ranges, you can Set this option.</f>
        <v>#NAME?</v>
      </c>
      <c r="E5534" t="s">
        <v>2189</v>
      </c>
    </row>
    <row r="5535" spans="1:5" x14ac:dyDescent="0.25">
      <c r="A5535" t="str">
        <f t="shared" si="1456"/>
        <v>GUID-333F970C-07CA-44CA-BA22-93FC6A85C692</v>
      </c>
      <c r="B5535" t="str">
        <f t="shared" si="1457"/>
        <v>Misc. page</v>
      </c>
      <c r="C5535" t="s">
        <v>67</v>
      </c>
      <c r="D5535" t="e">
        <f>- Select this option to determine the index height directly from the Stock solid, Instead of calculating It above a square bounding box.</f>
        <v>#NAME?</v>
      </c>
      <c r="E5535" t="s">
        <v>4199</v>
      </c>
    </row>
    <row r="5536" spans="1:5" x14ac:dyDescent="0.25">
      <c r="A5536" t="str">
        <f t="shared" si="1456"/>
        <v>GUID-333F970C-07CA-44CA-BA22-93FC6A85C692</v>
      </c>
      <c r="B5536" t="str">
        <f t="shared" si="1457"/>
        <v>Misc. page</v>
      </c>
      <c r="C5536" t="s">
        <v>67</v>
      </c>
      <c r="D5536" t="s">
        <v>4170</v>
      </c>
      <c r="E5536" t="s">
        <v>4200</v>
      </c>
    </row>
    <row r="5537" spans="1:5" x14ac:dyDescent="0.25">
      <c r="A5537" t="str">
        <f t="shared" si="1456"/>
        <v>GUID-333F970C-07CA-44CA-BA22-93FC6A85C692</v>
      </c>
      <c r="B5537" t="str">
        <f t="shared" si="1457"/>
        <v>Misc. page</v>
      </c>
      <c r="C5537" t="s">
        <v>67</v>
      </c>
      <c r="E5537" t="s">
        <v>4199</v>
      </c>
    </row>
    <row r="5538" spans="1:5" x14ac:dyDescent="0.25">
      <c r="A5538" t="str">
        <f t="shared" si="1456"/>
        <v>GUID-333F970C-07CA-44CA-BA22-93FC6A85C692</v>
      </c>
      <c r="B5538" t="str">
        <f t="shared" si="1457"/>
        <v>Misc. page</v>
      </c>
      <c r="C5538" t="s">
        <v>67</v>
      </c>
      <c r="E5538" t="s">
        <v>4033</v>
      </c>
    </row>
    <row r="5539" spans="1:5" x14ac:dyDescent="0.25">
      <c r="A5539" s="3" t="s">
        <v>4201</v>
      </c>
      <c r="B5539" t="s">
        <v>4202</v>
      </c>
    </row>
    <row r="5540" spans="1:5" x14ac:dyDescent="0.25">
      <c r="A5540" t="str">
        <f t="shared" ref="A5540:A5541" si="1458">A5539</f>
        <v>GUID-DB301A57-AC51-4F2E-B64C-B93F96FB4097</v>
      </c>
      <c r="B5540" t="str">
        <f t="shared" ref="B5540:B5541" si="1459">B5539</f>
        <v>Turret location</v>
      </c>
      <c r="C5540" t="s">
        <v>67</v>
      </c>
      <c r="D5540" t="s">
        <v>4203</v>
      </c>
      <c r="E5540" t="s">
        <v>590</v>
      </c>
    </row>
    <row r="5541" spans="1:5" x14ac:dyDescent="0.25">
      <c r="A5541" t="str">
        <f t="shared" si="1458"/>
        <v>GUID-DB301A57-AC51-4F2E-B64C-B93F96FB4097</v>
      </c>
      <c r="B5541" t="str">
        <f t="shared" si="1459"/>
        <v>Turret location</v>
      </c>
      <c r="C5541" t="s">
        <v>67</v>
      </c>
      <c r="D5541" t="s">
        <v>4197</v>
      </c>
      <c r="E5541" t="s">
        <v>2955</v>
      </c>
    </row>
    <row r="5542" spans="1:5" x14ac:dyDescent="0.25">
      <c r="A5542" s="3" t="s">
        <v>4204</v>
      </c>
      <c r="B5542" t="s">
        <v>4205</v>
      </c>
    </row>
    <row r="5543" spans="1:5" x14ac:dyDescent="0.25">
      <c r="A5543" t="str">
        <f>A5542</f>
        <v>GUID-7FD71CB7-C61C-4D2F-B763-249C7FFABBE7</v>
      </c>
      <c r="B5543" t="str">
        <f>B5542</f>
        <v>Calculate index radius from solid stock outline</v>
      </c>
      <c r="C5543" t="s">
        <v>67</v>
      </c>
      <c r="D5543" t="s">
        <v>4197</v>
      </c>
      <c r="E5543" t="s">
        <v>2955</v>
      </c>
    </row>
    <row r="5544" spans="1:5" x14ac:dyDescent="0.25">
      <c r="A5544" s="3" t="s">
        <v>4206</v>
      </c>
      <c r="B5544" t="s">
        <v>2438</v>
      </c>
    </row>
    <row r="5545" spans="1:5" x14ac:dyDescent="0.25">
      <c r="A5545" t="str">
        <f t="shared" ref="A5545:A5551" si="1460">A5544</f>
        <v>GUID-4C557756-8FC8-4F0F-BC16-5DF458FF7CF5</v>
      </c>
      <c r="B5545" t="str">
        <f t="shared" ref="B5545:B5551" si="1461">B5544</f>
        <v>Operations page</v>
      </c>
      <c r="C5545" t="s">
        <v>67</v>
      </c>
      <c r="D5545" t="s">
        <v>2039</v>
      </c>
      <c r="E5545" t="s">
        <v>4207</v>
      </c>
    </row>
    <row r="5546" spans="1:5" x14ac:dyDescent="0.25">
      <c r="A5546" t="str">
        <f t="shared" si="1460"/>
        <v>GUID-4C557756-8FC8-4F0F-BC16-5DF458FF7CF5</v>
      </c>
      <c r="B5546" t="str">
        <f t="shared" si="1461"/>
        <v>Operations page</v>
      </c>
      <c r="C5546" t="s">
        <v>67</v>
      </c>
      <c r="E5546" t="s">
        <v>2435</v>
      </c>
    </row>
    <row r="5547" spans="1:5" x14ac:dyDescent="0.25">
      <c r="A5547" t="str">
        <f t="shared" si="1460"/>
        <v>GUID-4C557756-8FC8-4F0F-BC16-5DF458FF7CF5</v>
      </c>
      <c r="B5547" t="str">
        <f t="shared" si="1461"/>
        <v>Operations page</v>
      </c>
      <c r="C5547" t="s">
        <v>67</v>
      </c>
      <c r="D5547" t="s">
        <v>4127</v>
      </c>
      <c r="E5547" t="s">
        <v>4128</v>
      </c>
    </row>
    <row r="5548" spans="1:5" x14ac:dyDescent="0.25">
      <c r="A5548" t="str">
        <f t="shared" si="1460"/>
        <v>GUID-4C557756-8FC8-4F0F-BC16-5DF458FF7CF5</v>
      </c>
      <c r="B5548" t="str">
        <f t="shared" si="1461"/>
        <v>Operations page</v>
      </c>
      <c r="C5548" t="s">
        <v>67</v>
      </c>
      <c r="D5548" t="s">
        <v>4127</v>
      </c>
      <c r="E5548" t="s">
        <v>4128</v>
      </c>
    </row>
    <row r="5549" spans="1:5" x14ac:dyDescent="0.25">
      <c r="A5549" t="str">
        <f t="shared" si="1460"/>
        <v>GUID-4C557756-8FC8-4F0F-BC16-5DF458FF7CF5</v>
      </c>
      <c r="B5549" t="str">
        <f t="shared" si="1461"/>
        <v>Operations page</v>
      </c>
      <c r="C5549" t="s">
        <v>67</v>
      </c>
      <c r="D5549" t="s">
        <v>4170</v>
      </c>
      <c r="E5549" t="s">
        <v>4207</v>
      </c>
    </row>
    <row r="5550" spans="1:5" x14ac:dyDescent="0.25">
      <c r="A5550" t="str">
        <f t="shared" si="1460"/>
        <v>GUID-4C557756-8FC8-4F0F-BC16-5DF458FF7CF5</v>
      </c>
      <c r="B5550" t="str">
        <f t="shared" si="1461"/>
        <v>Operations page</v>
      </c>
      <c r="C5550" t="s">
        <v>67</v>
      </c>
      <c r="E5550" t="s">
        <v>2435</v>
      </c>
    </row>
    <row r="5551" spans="1:5" x14ac:dyDescent="0.25">
      <c r="A5551" t="str">
        <f t="shared" si="1460"/>
        <v>GUID-4C557756-8FC8-4F0F-BC16-5DF458FF7CF5</v>
      </c>
      <c r="B5551" t="str">
        <f t="shared" si="1461"/>
        <v>Operations page</v>
      </c>
      <c r="C5551" t="s">
        <v>67</v>
      </c>
      <c r="E5551" t="s">
        <v>4033</v>
      </c>
    </row>
    <row r="5552" spans="1:5" x14ac:dyDescent="0.25">
      <c r="A5552" s="3" t="s">
        <v>4208</v>
      </c>
      <c r="B5552" t="s">
        <v>4209</v>
      </c>
    </row>
    <row r="5553" spans="1:5" x14ac:dyDescent="0.25">
      <c r="A5553" t="str">
        <f t="shared" ref="A5553:A5554" si="1462">A5552</f>
        <v>GUID-225A7620-1695-4D3D-AE6C-23CBE2E9E668</v>
      </c>
      <c r="B5553" t="str">
        <f t="shared" ref="B5553:B5554" si="1463">B5552</f>
        <v>Automatic Ordering Options dialog [Turn]</v>
      </c>
      <c r="C5553" t="s">
        <v>468</v>
      </c>
      <c r="D5553" t="s">
        <v>990</v>
      </c>
      <c r="E5553" t="s">
        <v>4210</v>
      </c>
    </row>
    <row r="5554" spans="1:5" x14ac:dyDescent="0.25">
      <c r="A5554" t="str">
        <f t="shared" si="1462"/>
        <v>GUID-225A7620-1695-4D3D-AE6C-23CBE2E9E668</v>
      </c>
      <c r="B5554" t="str">
        <f t="shared" si="1463"/>
        <v>Automatic Ordering Options dialog [Turn]</v>
      </c>
      <c r="C5554" t="s">
        <v>67</v>
      </c>
      <c r="D5554" t="s">
        <v>2438</v>
      </c>
      <c r="E5554" t="s">
        <v>2440</v>
      </c>
    </row>
    <row r="5555" spans="1:5" x14ac:dyDescent="0.25">
      <c r="A5555" s="3" t="s">
        <v>2436</v>
      </c>
      <c r="B5555" t="s">
        <v>2437</v>
      </c>
    </row>
    <row r="5556" spans="1:5" x14ac:dyDescent="0.25">
      <c r="A5556" t="str">
        <f t="shared" ref="A5556:A5558" si="1464">A5555</f>
        <v>GUID-0A3DE821-82CF-4405-BBB2-4279C1453ED0</v>
      </c>
      <c r="B5556" t="str">
        <f t="shared" ref="B5556:B5558" si="1465">B5555</f>
        <v>Base priority</v>
      </c>
      <c r="C5556" t="s">
        <v>67</v>
      </c>
      <c r="D5556" t="s">
        <v>2434</v>
      </c>
      <c r="E5556" t="s">
        <v>2382</v>
      </c>
    </row>
    <row r="5557" spans="1:5" x14ac:dyDescent="0.25">
      <c r="A5557" t="str">
        <f t="shared" si="1464"/>
        <v>GUID-0A3DE821-82CF-4405-BBB2-4279C1453ED0</v>
      </c>
      <c r="B5557" t="str">
        <f t="shared" si="1465"/>
        <v>Base priority</v>
      </c>
      <c r="C5557" t="s">
        <v>67</v>
      </c>
      <c r="D5557" t="s">
        <v>2438</v>
      </c>
      <c r="E5557" t="s">
        <v>2439</v>
      </c>
    </row>
    <row r="5558" spans="1:5" x14ac:dyDescent="0.25">
      <c r="A5558" t="str">
        <f t="shared" si="1464"/>
        <v>GUID-0A3DE821-82CF-4405-BBB2-4279C1453ED0</v>
      </c>
      <c r="B5558" t="str">
        <f t="shared" si="1465"/>
        <v>Base priority</v>
      </c>
      <c r="C5558" t="s">
        <v>67</v>
      </c>
      <c r="D5558" t="s">
        <v>2438</v>
      </c>
      <c r="E5558" t="s">
        <v>2440</v>
      </c>
    </row>
    <row r="5559" spans="1:5" x14ac:dyDescent="0.25">
      <c r="A5559" s="3" t="s">
        <v>4211</v>
      </c>
      <c r="B5559" t="s">
        <v>4212</v>
      </c>
    </row>
    <row r="5560" spans="1:5" x14ac:dyDescent="0.25">
      <c r="A5560" t="str">
        <f t="shared" ref="A5560:A5568" si="1466">A5559</f>
        <v>GUID-04273396-AC67-4A70-B2D1-EEE7F4B8990D</v>
      </c>
      <c r="B5560" t="str">
        <f t="shared" ref="B5560:B5568" si="1467">B5559</f>
        <v>Wire default machining attributes</v>
      </c>
      <c r="C5560" t="s">
        <v>67</v>
      </c>
      <c r="D5560" t="s">
        <v>4029</v>
      </c>
      <c r="E5560" t="s">
        <v>4213</v>
      </c>
    </row>
    <row r="5561" spans="1:5" x14ac:dyDescent="0.25">
      <c r="A5561" t="str">
        <f t="shared" si="1466"/>
        <v>GUID-04273396-AC67-4A70-B2D1-EEE7F4B8990D</v>
      </c>
      <c r="B5561" t="str">
        <f t="shared" si="1467"/>
        <v>Wire default machining attributes</v>
      </c>
      <c r="C5561" t="s">
        <v>67</v>
      </c>
      <c r="E5561" t="s">
        <v>4214</v>
      </c>
    </row>
    <row r="5562" spans="1:5" x14ac:dyDescent="0.25">
      <c r="A5562" t="str">
        <f t="shared" si="1466"/>
        <v>GUID-04273396-AC67-4A70-B2D1-EEE7F4B8990D</v>
      </c>
      <c r="B5562" t="str">
        <f t="shared" si="1467"/>
        <v>Wire default machining attributes</v>
      </c>
      <c r="C5562" t="s">
        <v>67</v>
      </c>
      <c r="E5562" t="s">
        <v>3122</v>
      </c>
    </row>
    <row r="5563" spans="1:5" x14ac:dyDescent="0.25">
      <c r="A5563" t="str">
        <f t="shared" si="1466"/>
        <v>GUID-04273396-AC67-4A70-B2D1-EEE7F4B8990D</v>
      </c>
      <c r="B5563" t="str">
        <f t="shared" si="1467"/>
        <v>Wire default machining attributes</v>
      </c>
      <c r="C5563" t="s">
        <v>67</v>
      </c>
      <c r="E5563" t="s">
        <v>4215</v>
      </c>
    </row>
    <row r="5564" spans="1:5" x14ac:dyDescent="0.25">
      <c r="A5564" t="str">
        <f t="shared" si="1466"/>
        <v>GUID-04273396-AC67-4A70-B2D1-EEE7F4B8990D</v>
      </c>
      <c r="B5564" t="str">
        <f t="shared" si="1467"/>
        <v>Wire default machining attributes</v>
      </c>
      <c r="C5564" t="s">
        <v>67</v>
      </c>
      <c r="E5564" t="s">
        <v>4216</v>
      </c>
    </row>
    <row r="5565" spans="1:5" x14ac:dyDescent="0.25">
      <c r="A5565" t="str">
        <f t="shared" si="1466"/>
        <v>GUID-04273396-AC67-4A70-B2D1-EEE7F4B8990D</v>
      </c>
      <c r="B5565" t="str">
        <f t="shared" si="1467"/>
        <v>Wire default machining attributes</v>
      </c>
      <c r="C5565" t="s">
        <v>67</v>
      </c>
      <c r="E5565" t="s">
        <v>3150</v>
      </c>
    </row>
    <row r="5566" spans="1:5" x14ac:dyDescent="0.25">
      <c r="A5566" t="str">
        <f t="shared" si="1466"/>
        <v>GUID-04273396-AC67-4A70-B2D1-EEE7F4B8990D</v>
      </c>
      <c r="B5566" t="str">
        <f t="shared" si="1467"/>
        <v>Wire default machining attributes</v>
      </c>
      <c r="C5566" t="s">
        <v>67</v>
      </c>
      <c r="E5566" t="s">
        <v>4217</v>
      </c>
    </row>
    <row r="5567" spans="1:5" x14ac:dyDescent="0.25">
      <c r="A5567" t="str">
        <f t="shared" si="1466"/>
        <v>GUID-04273396-AC67-4A70-B2D1-EEE7F4B8990D</v>
      </c>
      <c r="B5567" t="str">
        <f t="shared" si="1467"/>
        <v>Wire default machining attributes</v>
      </c>
      <c r="C5567" t="s">
        <v>67</v>
      </c>
      <c r="E5567" t="s">
        <v>4218</v>
      </c>
    </row>
    <row r="5568" spans="1:5" x14ac:dyDescent="0.25">
      <c r="A5568" t="str">
        <f t="shared" si="1466"/>
        <v>GUID-04273396-AC67-4A70-B2D1-EEE7F4B8990D</v>
      </c>
      <c r="B5568" t="str">
        <f t="shared" si="1467"/>
        <v>Wire default machining attributes</v>
      </c>
      <c r="C5568" t="s">
        <v>67</v>
      </c>
      <c r="E5568" t="s">
        <v>372</v>
      </c>
    </row>
    <row r="5569" spans="1:5" x14ac:dyDescent="0.25">
      <c r="A5569" s="3" t="s">
        <v>4219</v>
      </c>
      <c r="B5569" t="s">
        <v>4220</v>
      </c>
    </row>
    <row r="5570" spans="1:5" x14ac:dyDescent="0.25">
      <c r="A5570" t="str">
        <f t="shared" ref="A5570:A5572" si="1468">A5569</f>
        <v>GUID-D2490B9F-6374-4DCE-82A1-74A6861BB9A7</v>
      </c>
      <c r="B5570" t="str">
        <f t="shared" ref="B5570:B5572" si="1469">B5569</f>
        <v>Wire EDM page</v>
      </c>
      <c r="C5570" t="s">
        <v>67</v>
      </c>
      <c r="D5570" t="s">
        <v>4221</v>
      </c>
      <c r="E5570" t="s">
        <v>372</v>
      </c>
    </row>
    <row r="5571" spans="1:5" x14ac:dyDescent="0.25">
      <c r="A5571" t="str">
        <f t="shared" si="1468"/>
        <v>GUID-D2490B9F-6374-4DCE-82A1-74A6861BB9A7</v>
      </c>
      <c r="B5571" t="str">
        <f t="shared" si="1469"/>
        <v>Wire EDM page</v>
      </c>
      <c r="C5571" t="s">
        <v>67</v>
      </c>
      <c r="D5571" t="s">
        <v>4114</v>
      </c>
      <c r="E5571" t="s">
        <v>3044</v>
      </c>
    </row>
    <row r="5572" spans="1:5" x14ac:dyDescent="0.25">
      <c r="A5572" t="str">
        <f t="shared" si="1468"/>
        <v>GUID-D2490B9F-6374-4DCE-82A1-74A6861BB9A7</v>
      </c>
      <c r="B5572" t="str">
        <f t="shared" si="1469"/>
        <v>Wire EDM page</v>
      </c>
      <c r="C5572" t="s">
        <v>67</v>
      </c>
      <c r="D5572" t="s">
        <v>4212</v>
      </c>
      <c r="E5572" t="s">
        <v>4034</v>
      </c>
    </row>
    <row r="5573" spans="1:5" x14ac:dyDescent="0.25">
      <c r="A5573" s="3" t="s">
        <v>4222</v>
      </c>
      <c r="B5573" t="s">
        <v>4223</v>
      </c>
    </row>
    <row r="5574" spans="1:5" x14ac:dyDescent="0.25">
      <c r="A5574" t="str">
        <f t="shared" ref="A5574:A5587" si="1470">A5573</f>
        <v>GUID-F4891BEC-1D95-4D54-9AE7-86E714F8DD82</v>
      </c>
      <c r="B5574" t="str">
        <f t="shared" ref="B5574:B5587" si="1471">B5573</f>
        <v>Settings page</v>
      </c>
      <c r="C5574" t="s">
        <v>67</v>
      </c>
      <c r="E5574" t="s">
        <v>4224</v>
      </c>
    </row>
    <row r="5575" spans="1:5" x14ac:dyDescent="0.25">
      <c r="A5575" t="str">
        <f t="shared" si="1470"/>
        <v>GUID-F4891BEC-1D95-4D54-9AE7-86E714F8DD82</v>
      </c>
      <c r="B5575" t="str">
        <f t="shared" si="1471"/>
        <v>Settings page</v>
      </c>
      <c r="C5575" t="s">
        <v>67</v>
      </c>
      <c r="E5575" t="s">
        <v>4224</v>
      </c>
    </row>
    <row r="5576" spans="1:5" x14ac:dyDescent="0.25">
      <c r="A5576" t="str">
        <f t="shared" si="1470"/>
        <v>GUID-F4891BEC-1D95-4D54-9AE7-86E714F8DD82</v>
      </c>
      <c r="B5576" t="str">
        <f t="shared" si="1471"/>
        <v>Settings page</v>
      </c>
      <c r="C5576" t="s">
        <v>67</v>
      </c>
      <c r="D5576" t="e">
        <f>- this is the distance from the normal contour end position to the inserted stop or end position.</f>
        <v>#NAME?</v>
      </c>
      <c r="E5576" t="s">
        <v>4225</v>
      </c>
    </row>
    <row r="5577" spans="1:5" x14ac:dyDescent="0.25">
      <c r="A5577" t="str">
        <f t="shared" si="1470"/>
        <v>GUID-F4891BEC-1D95-4D54-9AE7-86E714F8DD82</v>
      </c>
      <c r="B5577" t="str">
        <f t="shared" si="1471"/>
        <v>Settings page</v>
      </c>
      <c r="C5577" t="s">
        <v>67</v>
      </c>
      <c r="D5577" t="e">
        <f>- this is the distance that the wire retracts from the part at the end of an operation.</f>
        <v>#NAME?</v>
      </c>
      <c r="E5577" t="s">
        <v>4226</v>
      </c>
    </row>
    <row r="5578" spans="1:5" x14ac:dyDescent="0.25">
      <c r="A5578" t="str">
        <f t="shared" si="1470"/>
        <v>GUID-F4891BEC-1D95-4D54-9AE7-86E714F8DD82</v>
      </c>
      <c r="B5578" t="str">
        <f t="shared" si="1471"/>
        <v>Settings page</v>
      </c>
      <c r="C5578" t="s">
        <v>67</v>
      </c>
      <c r="D5578" t="e">
        <f>- Enable this option to apply t</f>
        <v>#NAME?</v>
      </c>
      <c r="E5578" t="s">
        <v>3078</v>
      </c>
    </row>
    <row r="5579" spans="1:5" x14ac:dyDescent="0.25">
      <c r="A5579" t="str">
        <f t="shared" si="1470"/>
        <v>GUID-F4891BEC-1D95-4D54-9AE7-86E714F8DD82</v>
      </c>
      <c r="B5579" t="str">
        <f t="shared" si="1471"/>
        <v>Settings page</v>
      </c>
      <c r="C5579" t="s">
        <v>67</v>
      </c>
      <c r="D5579" t="e">
        <f>- this is the distance by which the normal contour end position is overcut.</f>
        <v>#NAME?</v>
      </c>
      <c r="E5579" t="s">
        <v>3081</v>
      </c>
    </row>
    <row r="5580" spans="1:5" x14ac:dyDescent="0.25">
      <c r="A5580" t="str">
        <f t="shared" si="1470"/>
        <v>GUID-F4891BEC-1D95-4D54-9AE7-86E714F8DD82</v>
      </c>
      <c r="B5580" t="str">
        <f t="shared" si="1471"/>
        <v>Settings page</v>
      </c>
      <c r="C5580" t="s">
        <v>67</v>
      </c>
      <c r="D5580" t="s">
        <v>3082</v>
      </c>
      <c r="E5580" t="s">
        <v>3083</v>
      </c>
    </row>
    <row r="5581" spans="1:5" x14ac:dyDescent="0.25">
      <c r="A5581" t="str">
        <f t="shared" si="1470"/>
        <v>GUID-F4891BEC-1D95-4D54-9AE7-86E714F8DD82</v>
      </c>
      <c r="B5581" t="str">
        <f t="shared" si="1471"/>
        <v>Settings page</v>
      </c>
      <c r="C5581" t="s">
        <v>67</v>
      </c>
      <c r="D5581" t="s">
        <v>4114</v>
      </c>
      <c r="E5581" t="s">
        <v>3044</v>
      </c>
    </row>
    <row r="5582" spans="1:5" x14ac:dyDescent="0.25">
      <c r="A5582" t="str">
        <f t="shared" si="1470"/>
        <v>GUID-F4891BEC-1D95-4D54-9AE7-86E714F8DD82</v>
      </c>
      <c r="B5582" t="str">
        <f t="shared" si="1471"/>
        <v>Settings page</v>
      </c>
      <c r="C5582" t="s">
        <v>67</v>
      </c>
      <c r="D5582" t="s">
        <v>4212</v>
      </c>
      <c r="E5582" t="s">
        <v>4224</v>
      </c>
    </row>
    <row r="5583" spans="1:5" x14ac:dyDescent="0.25">
      <c r="A5583" t="str">
        <f t="shared" si="1470"/>
        <v>GUID-F4891BEC-1D95-4D54-9AE7-86E714F8DD82</v>
      </c>
      <c r="B5583" t="str">
        <f t="shared" si="1471"/>
        <v>Settings page</v>
      </c>
      <c r="C5583" t="s">
        <v>67</v>
      </c>
      <c r="E5583" t="s">
        <v>4225</v>
      </c>
    </row>
    <row r="5584" spans="1:5" x14ac:dyDescent="0.25">
      <c r="A5584" t="str">
        <f t="shared" si="1470"/>
        <v>GUID-F4891BEC-1D95-4D54-9AE7-86E714F8DD82</v>
      </c>
      <c r="B5584" t="str">
        <f t="shared" si="1471"/>
        <v>Settings page</v>
      </c>
      <c r="C5584" t="s">
        <v>67</v>
      </c>
      <c r="E5584" t="s">
        <v>4226</v>
      </c>
    </row>
    <row r="5585" spans="1:5" x14ac:dyDescent="0.25">
      <c r="A5585" t="str">
        <f t="shared" si="1470"/>
        <v>GUID-F4891BEC-1D95-4D54-9AE7-86E714F8DD82</v>
      </c>
      <c r="B5585" t="str">
        <f t="shared" si="1471"/>
        <v>Settings page</v>
      </c>
      <c r="C5585" t="s">
        <v>67</v>
      </c>
      <c r="E5585" t="s">
        <v>3078</v>
      </c>
    </row>
    <row r="5586" spans="1:5" x14ac:dyDescent="0.25">
      <c r="A5586" t="str">
        <f t="shared" si="1470"/>
        <v>GUID-F4891BEC-1D95-4D54-9AE7-86E714F8DD82</v>
      </c>
      <c r="B5586" t="str">
        <f t="shared" si="1471"/>
        <v>Settings page</v>
      </c>
      <c r="C5586" t="s">
        <v>67</v>
      </c>
      <c r="E5586" t="s">
        <v>3081</v>
      </c>
    </row>
    <row r="5587" spans="1:5" x14ac:dyDescent="0.25">
      <c r="A5587" t="str">
        <f t="shared" si="1470"/>
        <v>GUID-F4891BEC-1D95-4D54-9AE7-86E714F8DD82</v>
      </c>
      <c r="B5587" t="str">
        <f t="shared" si="1471"/>
        <v>Settings page</v>
      </c>
      <c r="C5587" t="s">
        <v>67</v>
      </c>
      <c r="E5587" t="s">
        <v>4034</v>
      </c>
    </row>
    <row r="5588" spans="1:5" x14ac:dyDescent="0.25">
      <c r="A5588" s="3" t="s">
        <v>4227</v>
      </c>
      <c r="B5588" t="s">
        <v>4228</v>
      </c>
    </row>
    <row r="5589" spans="1:5" x14ac:dyDescent="0.25">
      <c r="A5589" t="str">
        <f>A5588</f>
        <v>GUID-0F9A5F15-DAEA-4B87-94F4-1D70D523A220</v>
      </c>
      <c r="B5589" t="str">
        <f>B5588</f>
        <v>Die/Punch primary cut dir</v>
      </c>
      <c r="C5589" t="s">
        <v>67</v>
      </c>
      <c r="D5589" t="s">
        <v>4223</v>
      </c>
      <c r="E5589" t="s">
        <v>4214</v>
      </c>
    </row>
    <row r="5590" spans="1:5" x14ac:dyDescent="0.25">
      <c r="A5590" s="3" t="s">
        <v>4229</v>
      </c>
      <c r="B5590" t="s">
        <v>4230</v>
      </c>
    </row>
    <row r="5591" spans="1:5" x14ac:dyDescent="0.25">
      <c r="A5591" t="str">
        <f>A5590</f>
        <v>GUID-4EFD51DC-F9E8-4A42-86B4-3A0D530B7B30</v>
      </c>
      <c r="B5591" t="str">
        <f>B5590</f>
        <v>Retract/Cutoff/Stop stop length</v>
      </c>
      <c r="C5591" t="s">
        <v>67</v>
      </c>
      <c r="D5591" t="s">
        <v>4223</v>
      </c>
      <c r="E5591" t="s">
        <v>4214</v>
      </c>
    </row>
    <row r="5592" spans="1:5" x14ac:dyDescent="0.25">
      <c r="A5592" s="3" t="s">
        <v>4231</v>
      </c>
      <c r="B5592" t="s">
        <v>4232</v>
      </c>
    </row>
    <row r="5593" spans="1:5" x14ac:dyDescent="0.25">
      <c r="A5593" t="str">
        <f>A5592</f>
        <v>GUID-A3E0E2C5-D2E7-4685-9F4C-F6306E574B85</v>
      </c>
      <c r="B5593" t="str">
        <f>B5592</f>
        <v>Retract/cutoff retract length</v>
      </c>
      <c r="C5593" t="s">
        <v>67</v>
      </c>
      <c r="D5593" t="s">
        <v>4223</v>
      </c>
      <c r="E5593" t="s">
        <v>4214</v>
      </c>
    </row>
    <row r="5594" spans="1:5" x14ac:dyDescent="0.25">
      <c r="A5594" s="3" t="s">
        <v>4233</v>
      </c>
      <c r="B5594" t="s">
        <v>4234</v>
      </c>
    </row>
    <row r="5595" spans="1:5" x14ac:dyDescent="0.25">
      <c r="A5595" t="str">
        <f>A5594</f>
        <v>GUID-44175C6A-FDBF-4B95-A5E7-2974FE40A2A7</v>
      </c>
      <c r="B5595" t="str">
        <f>B5594</f>
        <v>Use on both ends of skim pass</v>
      </c>
      <c r="C5595" t="s">
        <v>67</v>
      </c>
      <c r="D5595" t="s">
        <v>4223</v>
      </c>
      <c r="E5595" t="s">
        <v>4214</v>
      </c>
    </row>
    <row r="5596" spans="1:5" x14ac:dyDescent="0.25">
      <c r="A5596" s="3" t="s">
        <v>4235</v>
      </c>
      <c r="B5596" t="s">
        <v>4236</v>
      </c>
    </row>
    <row r="5597" spans="1:5" x14ac:dyDescent="0.25">
      <c r="A5597" t="str">
        <f>A5596</f>
        <v>GUID-A9A7C807-9AF1-4D9E-A048-2CC9BE3A2349</v>
      </c>
      <c r="B5597" t="str">
        <f>B5596</f>
        <v>Retract/Cutoff overlap</v>
      </c>
      <c r="C5597" t="s">
        <v>67</v>
      </c>
      <c r="D5597" t="s">
        <v>4223</v>
      </c>
      <c r="E5597" t="s">
        <v>4214</v>
      </c>
    </row>
    <row r="5598" spans="1:5" x14ac:dyDescent="0.25">
      <c r="A5598" s="3" t="s">
        <v>4237</v>
      </c>
      <c r="B5598" t="s">
        <v>3125</v>
      </c>
    </row>
    <row r="5599" spans="1:5" x14ac:dyDescent="0.25">
      <c r="A5599" t="str">
        <f t="shared" ref="A5599:A5606" si="1472">A5598</f>
        <v>GUID-B8E046FD-1A3A-49B6-9E73-EF739565989B</v>
      </c>
      <c r="B5599" t="str">
        <f t="shared" ref="B5599:B5606" si="1473">B5598</f>
        <v>Offset page</v>
      </c>
      <c r="C5599" t="s">
        <v>67</v>
      </c>
      <c r="D5599" t="e">
        <f>- this controls whether the offsetting of the wire path is performed on the machine using cutter compensation or</f>
        <v>#NAME?</v>
      </c>
      <c r="E5599" t="s">
        <v>3117</v>
      </c>
    </row>
    <row r="5600" spans="1:5" x14ac:dyDescent="0.25">
      <c r="A5600" t="str">
        <f t="shared" si="1472"/>
        <v>GUID-B8E046FD-1A3A-49B6-9E73-EF739565989B</v>
      </c>
      <c r="B5600" t="str">
        <f t="shared" si="1473"/>
        <v>Offset page</v>
      </c>
      <c r="C5600" t="s">
        <v>67</v>
      </c>
      <c r="D5600" t="s">
        <v>4238</v>
      </c>
      <c r="E5600" t="s">
        <v>3084</v>
      </c>
    </row>
    <row r="5601" spans="1:5" x14ac:dyDescent="0.25">
      <c r="A5601" t="str">
        <f t="shared" si="1472"/>
        <v>GUID-B8E046FD-1A3A-49B6-9E73-EF739565989B</v>
      </c>
      <c r="B5601" t="str">
        <f t="shared" si="1473"/>
        <v>Offset page</v>
      </c>
      <c r="C5601" t="s">
        <v>67</v>
      </c>
      <c r="D5601" t="s">
        <v>4239</v>
      </c>
      <c r="E5601" t="s">
        <v>4240</v>
      </c>
    </row>
    <row r="5602" spans="1:5" x14ac:dyDescent="0.25">
      <c r="A5602" t="str">
        <f t="shared" si="1472"/>
        <v>GUID-B8E046FD-1A3A-49B6-9E73-EF739565989B</v>
      </c>
      <c r="B5602" t="str">
        <f t="shared" si="1473"/>
        <v>Offset page</v>
      </c>
      <c r="C5602" t="s">
        <v>67</v>
      </c>
      <c r="D5602" t="e">
        <f>- for features with multiple curves, Select this option to cut all the passes for one curve before moving on to the next curve.</f>
        <v>#NAME?</v>
      </c>
      <c r="E5602" t="s">
        <v>3118</v>
      </c>
    </row>
    <row r="5603" spans="1:5" x14ac:dyDescent="0.25">
      <c r="A5603" t="str">
        <f t="shared" si="1472"/>
        <v>GUID-B8E046FD-1A3A-49B6-9E73-EF739565989B</v>
      </c>
      <c r="B5603" t="str">
        <f t="shared" si="1473"/>
        <v>Offset page</v>
      </c>
      <c r="C5603" t="s">
        <v>67</v>
      </c>
      <c r="D5603" t="s">
        <v>4212</v>
      </c>
      <c r="E5603" t="s">
        <v>4240</v>
      </c>
    </row>
    <row r="5604" spans="1:5" x14ac:dyDescent="0.25">
      <c r="A5604" t="str">
        <f t="shared" si="1472"/>
        <v>GUID-B8E046FD-1A3A-49B6-9E73-EF739565989B</v>
      </c>
      <c r="B5604" t="str">
        <f t="shared" si="1473"/>
        <v>Offset page</v>
      </c>
      <c r="C5604" t="s">
        <v>67</v>
      </c>
      <c r="E5604" t="s">
        <v>3118</v>
      </c>
    </row>
    <row r="5605" spans="1:5" x14ac:dyDescent="0.25">
      <c r="A5605" t="str">
        <f t="shared" si="1472"/>
        <v>GUID-B8E046FD-1A3A-49B6-9E73-EF739565989B</v>
      </c>
      <c r="B5605" t="str">
        <f t="shared" si="1473"/>
        <v>Offset page</v>
      </c>
      <c r="C5605" t="s">
        <v>67</v>
      </c>
      <c r="E5605" t="s">
        <v>3084</v>
      </c>
    </row>
    <row r="5606" spans="1:5" x14ac:dyDescent="0.25">
      <c r="A5606" t="str">
        <f t="shared" si="1472"/>
        <v>GUID-B8E046FD-1A3A-49B6-9E73-EF739565989B</v>
      </c>
      <c r="B5606" t="str">
        <f t="shared" si="1473"/>
        <v>Offset page</v>
      </c>
      <c r="C5606" t="s">
        <v>67</v>
      </c>
      <c r="E5606" t="s">
        <v>4034</v>
      </c>
    </row>
    <row r="5607" spans="1:5" x14ac:dyDescent="0.25">
      <c r="A5607" s="3" t="s">
        <v>4241</v>
      </c>
      <c r="B5607" t="s">
        <v>4242</v>
      </c>
    </row>
    <row r="5608" spans="1:5" x14ac:dyDescent="0.25">
      <c r="A5608" t="str">
        <f>A5607</f>
        <v>GUID-8F710546-E861-4366-A30F-B2AD2E506475</v>
      </c>
      <c r="B5608" t="str">
        <f>B5607</f>
        <v>Contour stock</v>
      </c>
      <c r="C5608" t="s">
        <v>67</v>
      </c>
      <c r="D5608" t="s">
        <v>3125</v>
      </c>
      <c r="E5608" t="s">
        <v>3122</v>
      </c>
    </row>
    <row r="5609" spans="1:5" x14ac:dyDescent="0.25">
      <c r="A5609" s="3" t="s">
        <v>3123</v>
      </c>
      <c r="B5609" t="s">
        <v>3124</v>
      </c>
    </row>
    <row r="5610" spans="1:5" x14ac:dyDescent="0.25">
      <c r="A5610" t="str">
        <f t="shared" ref="A5610:A5611" si="1474">A5609</f>
        <v>GUID-97D3D957-728A-4907-B005-8129B47B8090</v>
      </c>
      <c r="B5610" t="str">
        <f t="shared" ref="B5610:B5611" si="1475">B5609</f>
        <v>Cut first pass first</v>
      </c>
      <c r="C5610" t="s">
        <v>67</v>
      </c>
      <c r="D5610" t="s">
        <v>3116</v>
      </c>
      <c r="E5610" t="s">
        <v>3086</v>
      </c>
    </row>
    <row r="5611" spans="1:5" x14ac:dyDescent="0.25">
      <c r="A5611" t="str">
        <f t="shared" si="1474"/>
        <v>GUID-97D3D957-728A-4907-B005-8129B47B8090</v>
      </c>
      <c r="B5611" t="str">
        <f t="shared" si="1475"/>
        <v>Cut first pass first</v>
      </c>
      <c r="C5611" t="s">
        <v>67</v>
      </c>
      <c r="D5611" t="s">
        <v>3125</v>
      </c>
      <c r="E5611" t="s">
        <v>3122</v>
      </c>
    </row>
    <row r="5612" spans="1:5" x14ac:dyDescent="0.25">
      <c r="A5612" s="3" t="s">
        <v>3134</v>
      </c>
      <c r="B5612" t="s">
        <v>3135</v>
      </c>
    </row>
    <row r="5613" spans="1:5" x14ac:dyDescent="0.25">
      <c r="A5613" t="str">
        <f t="shared" ref="A5613:A5614" si="1476">A5612</f>
        <v>GUID-3B3488DF-C17B-4F5B-92F8-B754D0CCE7F9</v>
      </c>
      <c r="B5613" t="str">
        <f t="shared" ref="B5613:B5614" si="1477">B5612</f>
        <v>Total Stock (Wire)</v>
      </c>
      <c r="C5613" t="s">
        <v>67</v>
      </c>
      <c r="D5613" t="s">
        <v>3075</v>
      </c>
      <c r="E5613" t="s">
        <v>3044</v>
      </c>
    </row>
    <row r="5614" spans="1:5" x14ac:dyDescent="0.25">
      <c r="A5614" t="str">
        <f t="shared" si="1476"/>
        <v>GUID-3B3488DF-C17B-4F5B-92F8-B754D0CCE7F9</v>
      </c>
      <c r="B5614" t="str">
        <f t="shared" si="1477"/>
        <v>Total Stock (Wire)</v>
      </c>
      <c r="C5614" t="s">
        <v>67</v>
      </c>
      <c r="D5614" t="s">
        <v>3125</v>
      </c>
      <c r="E5614" t="s">
        <v>3122</v>
      </c>
    </row>
    <row r="5615" spans="1:5" x14ac:dyDescent="0.25">
      <c r="A5615" s="3" t="s">
        <v>4243</v>
      </c>
      <c r="B5615" t="s">
        <v>4244</v>
      </c>
    </row>
    <row r="5616" spans="1:5" x14ac:dyDescent="0.25">
      <c r="A5616" t="str">
        <f t="shared" ref="A5616:A5623" si="1478">A5615</f>
        <v>GUID-488BD02D-D1C5-4F56-8A1B-3A30B247C3DF</v>
      </c>
      <c r="B5616" t="str">
        <f t="shared" ref="B5616:B5623" si="1479">B5615</f>
        <v>Start page</v>
      </c>
      <c r="C5616" t="s">
        <v>67</v>
      </c>
      <c r="D5616" t="s">
        <v>4245</v>
      </c>
      <c r="E5616" t="s">
        <v>3045</v>
      </c>
    </row>
    <row r="5617" spans="1:5" x14ac:dyDescent="0.25">
      <c r="A5617" t="str">
        <f t="shared" si="1478"/>
        <v>GUID-488BD02D-D1C5-4F56-8A1B-3A30B247C3DF</v>
      </c>
      <c r="B5617" t="str">
        <f t="shared" si="1479"/>
        <v>Start page</v>
      </c>
      <c r="C5617" t="s">
        <v>67</v>
      </c>
      <c r="D5617" t="e">
        <f>- this is the position of the default lead on the first curve piece, Select eith</f>
        <v>#NAME?</v>
      </c>
      <c r="E5617" t="s">
        <v>4246</v>
      </c>
    </row>
    <row r="5618" spans="1:5" x14ac:dyDescent="0.25">
      <c r="A5618" t="str">
        <f t="shared" si="1478"/>
        <v>GUID-488BD02D-D1C5-4F56-8A1B-3A30B247C3DF</v>
      </c>
      <c r="B5618" t="str">
        <f t="shared" si="1479"/>
        <v>Start page</v>
      </c>
      <c r="C5618" t="s">
        <v>67</v>
      </c>
      <c r="D5618" t="e">
        <f>- Select the option and Enter the lead angle in degrees. Deselect the option if you do not want to use a lead angle.</f>
        <v>#NAME?</v>
      </c>
      <c r="E5618" t="s">
        <v>4247</v>
      </c>
    </row>
    <row r="5619" spans="1:5" x14ac:dyDescent="0.25">
      <c r="A5619" t="str">
        <f t="shared" si="1478"/>
        <v>GUID-488BD02D-D1C5-4F56-8A1B-3A30B247C3DF</v>
      </c>
      <c r="B5619" t="str">
        <f t="shared" si="1479"/>
        <v>Start page</v>
      </c>
      <c r="C5619" t="s">
        <v>67</v>
      </c>
      <c r="D5619" t="e">
        <f>- there are several choices for the type of moves for leading in and out of an operation. the defau</f>
        <v>#NAME?</v>
      </c>
      <c r="E5619" t="s">
        <v>4248</v>
      </c>
    </row>
    <row r="5620" spans="1:5" x14ac:dyDescent="0.25">
      <c r="A5620" t="str">
        <f t="shared" si="1478"/>
        <v>GUID-488BD02D-D1C5-4F56-8A1B-3A30B247C3DF</v>
      </c>
      <c r="B5620" t="str">
        <f t="shared" si="1479"/>
        <v>Start page</v>
      </c>
      <c r="C5620" t="s">
        <v>67</v>
      </c>
      <c r="D5620" t="s">
        <v>4212</v>
      </c>
      <c r="E5620" t="s">
        <v>4247</v>
      </c>
    </row>
    <row r="5621" spans="1:5" x14ac:dyDescent="0.25">
      <c r="A5621" t="str">
        <f t="shared" si="1478"/>
        <v>GUID-488BD02D-D1C5-4F56-8A1B-3A30B247C3DF</v>
      </c>
      <c r="B5621" t="str">
        <f t="shared" si="1479"/>
        <v>Start page</v>
      </c>
      <c r="C5621" t="s">
        <v>67</v>
      </c>
      <c r="E5621" t="s">
        <v>4246</v>
      </c>
    </row>
    <row r="5622" spans="1:5" x14ac:dyDescent="0.25">
      <c r="A5622" t="str">
        <f t="shared" si="1478"/>
        <v>GUID-488BD02D-D1C5-4F56-8A1B-3A30B247C3DF</v>
      </c>
      <c r="B5622" t="str">
        <f t="shared" si="1479"/>
        <v>Start page</v>
      </c>
      <c r="C5622" t="s">
        <v>67</v>
      </c>
      <c r="E5622" t="s">
        <v>4248</v>
      </c>
    </row>
    <row r="5623" spans="1:5" x14ac:dyDescent="0.25">
      <c r="A5623" t="str">
        <f t="shared" si="1478"/>
        <v>GUID-488BD02D-D1C5-4F56-8A1B-3A30B247C3DF</v>
      </c>
      <c r="B5623" t="str">
        <f t="shared" si="1479"/>
        <v>Start page</v>
      </c>
      <c r="C5623" t="s">
        <v>67</v>
      </c>
      <c r="E5623" t="s">
        <v>4034</v>
      </c>
    </row>
    <row r="5624" spans="1:5" x14ac:dyDescent="0.25">
      <c r="A5624" s="3" t="s">
        <v>4249</v>
      </c>
      <c r="B5624" t="s">
        <v>4250</v>
      </c>
    </row>
    <row r="5625" spans="1:5" x14ac:dyDescent="0.25">
      <c r="A5625" t="str">
        <f t="shared" ref="A5625:A5626" si="1480">A5624</f>
        <v>GUID-719AE464-F603-401E-A4DC-6CA6583C0303</v>
      </c>
      <c r="B5625" t="str">
        <f t="shared" ref="B5625:B5626" si="1481">B5624</f>
        <v>Use lead angle example</v>
      </c>
      <c r="C5625" t="s">
        <v>67</v>
      </c>
      <c r="D5625" t="s">
        <v>1372</v>
      </c>
      <c r="E5625" t="s">
        <v>1348</v>
      </c>
    </row>
    <row r="5626" spans="1:5" x14ac:dyDescent="0.25">
      <c r="A5626" t="str">
        <f t="shared" si="1480"/>
        <v>GUID-719AE464-F603-401E-A4DC-6CA6583C0303</v>
      </c>
      <c r="B5626" t="str">
        <f t="shared" si="1481"/>
        <v>Use lead angle example</v>
      </c>
      <c r="C5626" t="s">
        <v>67</v>
      </c>
      <c r="D5626" t="s">
        <v>4244</v>
      </c>
      <c r="E5626" t="s">
        <v>4215</v>
      </c>
    </row>
    <row r="5627" spans="1:5" x14ac:dyDescent="0.25">
      <c r="A5627" s="3" t="s">
        <v>4251</v>
      </c>
      <c r="B5627" t="s">
        <v>4252</v>
      </c>
    </row>
    <row r="5628" spans="1:5" x14ac:dyDescent="0.25">
      <c r="A5628" t="str">
        <f>A5627</f>
        <v>GUID-5B4C347D-6F8A-49F0-A0E3-95A2D169533C</v>
      </c>
      <c r="B5628" t="str">
        <f>B5627</f>
        <v>Wire: Connect lead example</v>
      </c>
      <c r="C5628" t="s">
        <v>67</v>
      </c>
      <c r="D5628" t="s">
        <v>4244</v>
      </c>
      <c r="E5628" t="s">
        <v>4215</v>
      </c>
    </row>
    <row r="5629" spans="1:5" x14ac:dyDescent="0.25">
      <c r="A5629" s="3" t="s">
        <v>4253</v>
      </c>
      <c r="B5629" t="s">
        <v>4254</v>
      </c>
    </row>
    <row r="5630" spans="1:5" x14ac:dyDescent="0.25">
      <c r="A5630" t="str">
        <f>A5629</f>
        <v>GUID-0C73B465-E357-4A17-A2F4-F6D7BC8AEC95</v>
      </c>
      <c r="B5630" t="str">
        <f>B5629</f>
        <v>Wire: Lead Styles</v>
      </c>
      <c r="C5630" t="s">
        <v>67</v>
      </c>
      <c r="D5630" t="s">
        <v>4244</v>
      </c>
      <c r="E5630" t="s">
        <v>4215</v>
      </c>
    </row>
    <row r="5631" spans="1:5" x14ac:dyDescent="0.25">
      <c r="A5631" s="3" t="s">
        <v>4255</v>
      </c>
      <c r="B5631" t="s">
        <v>4110</v>
      </c>
    </row>
    <row r="5632" spans="1:5" x14ac:dyDescent="0.25">
      <c r="A5632" t="str">
        <f>A5631</f>
        <v>GUID-214A38CE-087A-4FB5-8B5C-E4066145F6E3</v>
      </c>
      <c r="B5632" t="str">
        <f>B5631</f>
        <v>Post Variables page</v>
      </c>
      <c r="C5632" t="s">
        <v>67</v>
      </c>
      <c r="D5632" t="s">
        <v>4212</v>
      </c>
      <c r="E5632" t="s">
        <v>4034</v>
      </c>
    </row>
    <row r="5633" spans="1:5" x14ac:dyDescent="0.25">
      <c r="A5633" s="3" t="s">
        <v>4256</v>
      </c>
      <c r="B5633" t="s">
        <v>2162</v>
      </c>
    </row>
    <row r="5634" spans="1:5" x14ac:dyDescent="0.25">
      <c r="A5634" t="str">
        <f t="shared" ref="A5634:A5644" si="1482">A5633</f>
        <v>GUID-75D47000-352A-4B8F-8358-79F51D867414</v>
      </c>
      <c r="B5634" t="str">
        <f t="shared" ref="B5634:B5644" si="1483">B5633</f>
        <v>Misc page</v>
      </c>
      <c r="C5634" t="s">
        <v>67</v>
      </c>
      <c r="D5634" t="e">
        <f>- this offers settings to control the output of wire threading or wire cutting commands.</f>
        <v>#NAME?</v>
      </c>
      <c r="E5634" t="s">
        <v>3141</v>
      </c>
    </row>
    <row r="5635" spans="1:5" x14ac:dyDescent="0.25">
      <c r="A5635" t="str">
        <f t="shared" si="1482"/>
        <v>GUID-75D47000-352A-4B8F-8358-79F51D867414</v>
      </c>
      <c r="B5635" t="str">
        <f t="shared" si="1483"/>
        <v>Misc page</v>
      </c>
      <c r="C5635" t="s">
        <v>67</v>
      </c>
      <c r="E5635" t="s">
        <v>4257</v>
      </c>
    </row>
    <row r="5636" spans="1:5" x14ac:dyDescent="0.25">
      <c r="A5636" t="str">
        <f t="shared" si="1482"/>
        <v>GUID-75D47000-352A-4B8F-8358-79F51D867414</v>
      </c>
      <c r="B5636" t="str">
        <f t="shared" si="1483"/>
        <v>Misc page</v>
      </c>
      <c r="C5636" t="s">
        <v>67</v>
      </c>
      <c r="E5636" t="s">
        <v>4258</v>
      </c>
    </row>
    <row r="5637" spans="1:5" x14ac:dyDescent="0.25">
      <c r="A5637" t="str">
        <f t="shared" si="1482"/>
        <v>GUID-75D47000-352A-4B8F-8358-79F51D867414</v>
      </c>
      <c r="B5637" t="str">
        <f t="shared" si="1483"/>
        <v>Misc page</v>
      </c>
      <c r="C5637" t="s">
        <v>67</v>
      </c>
      <c r="D5637" t="s">
        <v>3144</v>
      </c>
      <c r="E5637" t="s">
        <v>3145</v>
      </c>
    </row>
    <row r="5638" spans="1:5" x14ac:dyDescent="0.25">
      <c r="A5638" t="str">
        <f t="shared" si="1482"/>
        <v>GUID-75D47000-352A-4B8F-8358-79F51D867414</v>
      </c>
      <c r="B5638" t="str">
        <f t="shared" si="1483"/>
        <v>Misc page</v>
      </c>
      <c r="C5638" t="s">
        <v>67</v>
      </c>
      <c r="E5638" t="s">
        <v>3146</v>
      </c>
    </row>
    <row r="5639" spans="1:5" x14ac:dyDescent="0.25">
      <c r="A5639" t="str">
        <f t="shared" si="1482"/>
        <v>GUID-75D47000-352A-4B8F-8358-79F51D867414</v>
      </c>
      <c r="B5639" t="str">
        <f t="shared" si="1483"/>
        <v>Misc page</v>
      </c>
      <c r="C5639" t="s">
        <v>67</v>
      </c>
      <c r="D5639" t="s">
        <v>4212</v>
      </c>
      <c r="E5639" t="s">
        <v>3147</v>
      </c>
    </row>
    <row r="5640" spans="1:5" x14ac:dyDescent="0.25">
      <c r="A5640" t="str">
        <f t="shared" si="1482"/>
        <v>GUID-75D47000-352A-4B8F-8358-79F51D867414</v>
      </c>
      <c r="B5640" t="str">
        <f t="shared" si="1483"/>
        <v>Misc page</v>
      </c>
      <c r="C5640" t="s">
        <v>67</v>
      </c>
      <c r="E5640" t="s">
        <v>3141</v>
      </c>
    </row>
    <row r="5641" spans="1:5" x14ac:dyDescent="0.25">
      <c r="A5641" t="str">
        <f t="shared" si="1482"/>
        <v>GUID-75D47000-352A-4B8F-8358-79F51D867414</v>
      </c>
      <c r="B5641" t="str">
        <f t="shared" si="1483"/>
        <v>Misc page</v>
      </c>
      <c r="C5641" t="s">
        <v>67</v>
      </c>
      <c r="E5641" t="s">
        <v>3145</v>
      </c>
    </row>
    <row r="5642" spans="1:5" x14ac:dyDescent="0.25">
      <c r="A5642" t="str">
        <f t="shared" si="1482"/>
        <v>GUID-75D47000-352A-4B8F-8358-79F51D867414</v>
      </c>
      <c r="B5642" t="str">
        <f t="shared" si="1483"/>
        <v>Misc page</v>
      </c>
      <c r="C5642" t="s">
        <v>67</v>
      </c>
      <c r="E5642" t="s">
        <v>3143</v>
      </c>
    </row>
    <row r="5643" spans="1:5" x14ac:dyDescent="0.25">
      <c r="A5643" t="str">
        <f t="shared" si="1482"/>
        <v>GUID-75D47000-352A-4B8F-8358-79F51D867414</v>
      </c>
      <c r="B5643" t="str">
        <f t="shared" si="1483"/>
        <v>Misc page</v>
      </c>
      <c r="C5643" t="s">
        <v>67</v>
      </c>
      <c r="E5643" t="s">
        <v>3142</v>
      </c>
    </row>
    <row r="5644" spans="1:5" x14ac:dyDescent="0.25">
      <c r="A5644" t="str">
        <f t="shared" si="1482"/>
        <v>GUID-75D47000-352A-4B8F-8358-79F51D867414</v>
      </c>
      <c r="B5644" t="str">
        <f t="shared" si="1483"/>
        <v>Misc page</v>
      </c>
      <c r="C5644" t="s">
        <v>67</v>
      </c>
      <c r="E5644" t="s">
        <v>4034</v>
      </c>
    </row>
    <row r="5645" spans="1:5" x14ac:dyDescent="0.25">
      <c r="A5645" s="3" t="s">
        <v>3148</v>
      </c>
      <c r="B5645" t="s">
        <v>3149</v>
      </c>
    </row>
    <row r="5646" spans="1:5" x14ac:dyDescent="0.25">
      <c r="A5646" t="str">
        <f t="shared" ref="A5646:A5647" si="1484">A5645</f>
        <v>GUID-4336D15A-3A6F-4D97-88B6-65157BD4043E</v>
      </c>
      <c r="B5646" t="str">
        <f t="shared" ref="B5646:B5647" si="1485">B5645</f>
        <v>Auto round (Wire)</v>
      </c>
      <c r="C5646" t="s">
        <v>67</v>
      </c>
      <c r="D5646" t="s">
        <v>3139</v>
      </c>
      <c r="E5646" t="s">
        <v>3046</v>
      </c>
    </row>
    <row r="5647" spans="1:5" x14ac:dyDescent="0.25">
      <c r="A5647" t="str">
        <f t="shared" si="1484"/>
        <v>GUID-4336D15A-3A6F-4D97-88B6-65157BD4043E</v>
      </c>
      <c r="B5647" t="str">
        <f t="shared" si="1485"/>
        <v>Auto round (Wire)</v>
      </c>
      <c r="C5647" t="s">
        <v>67</v>
      </c>
      <c r="D5647" t="s">
        <v>2162</v>
      </c>
      <c r="E5647" t="s">
        <v>3150</v>
      </c>
    </row>
    <row r="5648" spans="1:5" x14ac:dyDescent="0.25">
      <c r="A5648" s="3" t="s">
        <v>3151</v>
      </c>
      <c r="B5648" t="s">
        <v>3152</v>
      </c>
    </row>
    <row r="5649" spans="1:5" x14ac:dyDescent="0.25">
      <c r="A5649" t="str">
        <f t="shared" ref="A5649:A5650" si="1486">A5648</f>
        <v>GUID-7EECD48B-C0FC-409C-9F3D-D6043FE3C5FA</v>
      </c>
      <c r="B5649" t="str">
        <f t="shared" ref="B5649:B5650" si="1487">B5648</f>
        <v>Wire cutting/threading</v>
      </c>
      <c r="C5649" t="s">
        <v>67</v>
      </c>
      <c r="D5649" t="s">
        <v>3139</v>
      </c>
      <c r="E5649" t="s">
        <v>3046</v>
      </c>
    </row>
    <row r="5650" spans="1:5" x14ac:dyDescent="0.25">
      <c r="A5650" t="str">
        <f t="shared" si="1486"/>
        <v>GUID-7EECD48B-C0FC-409C-9F3D-D6043FE3C5FA</v>
      </c>
      <c r="B5650" t="str">
        <f t="shared" si="1487"/>
        <v>Wire cutting/threading</v>
      </c>
      <c r="C5650" t="s">
        <v>67</v>
      </c>
      <c r="D5650" t="s">
        <v>2162</v>
      </c>
      <c r="E5650" t="s">
        <v>3150</v>
      </c>
    </row>
    <row r="5651" spans="1:5" x14ac:dyDescent="0.25">
      <c r="A5651" s="3" t="s">
        <v>4259</v>
      </c>
      <c r="B5651" t="s">
        <v>4260</v>
      </c>
    </row>
    <row r="5652" spans="1:5" x14ac:dyDescent="0.25">
      <c r="A5652" t="str">
        <f>A5651</f>
        <v>GUID-33063EE7-8D78-4013-8665-B06F0305CED9</v>
      </c>
      <c r="B5652" t="str">
        <f>B5651</f>
        <v>Modify both inside and outside corners</v>
      </c>
      <c r="C5652" t="s">
        <v>67</v>
      </c>
      <c r="D5652" t="s">
        <v>2162</v>
      </c>
      <c r="E5652" t="s">
        <v>3150</v>
      </c>
    </row>
    <row r="5653" spans="1:5" x14ac:dyDescent="0.25">
      <c r="A5653" s="3" t="s">
        <v>4261</v>
      </c>
      <c r="B5653" t="s">
        <v>4262</v>
      </c>
    </row>
    <row r="5654" spans="1:5" x14ac:dyDescent="0.25">
      <c r="A5654" t="str">
        <f>A5653</f>
        <v>GUID-0F81E312-97C5-4C76-A231-AE0D41EC2DE5</v>
      </c>
      <c r="B5654" t="str">
        <f>B5653</f>
        <v>Modify inside corners</v>
      </c>
      <c r="C5654" t="s">
        <v>67</v>
      </c>
      <c r="D5654" t="s">
        <v>2162</v>
      </c>
      <c r="E5654" t="s">
        <v>3150</v>
      </c>
    </row>
    <row r="5655" spans="1:5" x14ac:dyDescent="0.25">
      <c r="A5655" s="3" t="s">
        <v>4263</v>
      </c>
      <c r="B5655" t="s">
        <v>4264</v>
      </c>
    </row>
    <row r="5656" spans="1:5" x14ac:dyDescent="0.25">
      <c r="A5656" t="str">
        <f>A5655</f>
        <v>GUID-B1B52E94-F7F2-4D89-B539-737BF7573FF8</v>
      </c>
      <c r="B5656" t="str">
        <f>B5655</f>
        <v>Modify outside corners</v>
      </c>
      <c r="C5656" t="s">
        <v>67</v>
      </c>
      <c r="D5656" t="s">
        <v>2162</v>
      </c>
      <c r="E5656" t="s">
        <v>3150</v>
      </c>
    </row>
    <row r="5657" spans="1:5" x14ac:dyDescent="0.25">
      <c r="A5657" s="3" t="s">
        <v>4265</v>
      </c>
      <c r="B5657" t="s">
        <v>4266</v>
      </c>
    </row>
    <row r="5658" spans="1:5" x14ac:dyDescent="0.25">
      <c r="A5658" t="str">
        <f>A5657</f>
        <v>GUID-13C946DC-A153-4C59-8669-5C901358F485</v>
      </c>
      <c r="B5658" t="str">
        <f>B5657</f>
        <v>Automatic Ordering Options dialog</v>
      </c>
      <c r="C5658" t="s">
        <v>67</v>
      </c>
      <c r="D5658" t="s">
        <v>4212</v>
      </c>
      <c r="E5658" t="s">
        <v>4034</v>
      </c>
    </row>
    <row r="5659" spans="1:5" x14ac:dyDescent="0.25">
      <c r="A5659" s="3" t="s">
        <v>4267</v>
      </c>
      <c r="B5659" t="s">
        <v>4268</v>
      </c>
    </row>
    <row r="5660" spans="1:5" x14ac:dyDescent="0.25">
      <c r="A5660" t="str">
        <f>A5659</f>
        <v>GUID-D44A3615-9ED3-4595-BE50-155BA703B1E4</v>
      </c>
      <c r="B5660" t="str">
        <f>B5659</f>
        <v>Posting page</v>
      </c>
      <c r="C5660" t="s">
        <v>67</v>
      </c>
      <c r="D5660" t="s">
        <v>4212</v>
      </c>
      <c r="E5660" t="s">
        <v>4034</v>
      </c>
    </row>
    <row r="5661" spans="1:5" x14ac:dyDescent="0.25">
      <c r="A5661" s="3" t="s">
        <v>4269</v>
      </c>
      <c r="B5661" t="s">
        <v>4270</v>
      </c>
    </row>
    <row r="5662" spans="1:5" x14ac:dyDescent="0.25">
      <c r="A5662" t="str">
        <f t="shared" ref="A5662:A5664" si="1488">A5661</f>
        <v>GUID-38BDCD9A-82B2-40D0-BD08-60824A14A20F</v>
      </c>
      <c r="B5662" t="str">
        <f t="shared" ref="B5662:B5664" si="1489">B5661</f>
        <v>Machining configurations</v>
      </c>
      <c r="C5662" t="s">
        <v>67</v>
      </c>
      <c r="D5662" t="s">
        <v>931</v>
      </c>
      <c r="E5662" t="s">
        <v>597</v>
      </c>
    </row>
    <row r="5663" spans="1:5" x14ac:dyDescent="0.25">
      <c r="A5663" t="str">
        <f t="shared" si="1488"/>
        <v>GUID-38BDCD9A-82B2-40D0-BD08-60824A14A20F</v>
      </c>
      <c r="B5663" t="str">
        <f t="shared" si="1489"/>
        <v>Machining configurations</v>
      </c>
      <c r="C5663" t="s">
        <v>67</v>
      </c>
      <c r="D5663" t="s">
        <v>3173</v>
      </c>
      <c r="E5663" t="s">
        <v>597</v>
      </c>
    </row>
    <row r="5664" spans="1:5" x14ac:dyDescent="0.25">
      <c r="A5664" t="str">
        <f t="shared" si="1488"/>
        <v>GUID-38BDCD9A-82B2-40D0-BD08-60824A14A20F</v>
      </c>
      <c r="B5664" t="str">
        <f t="shared" si="1489"/>
        <v>Machining configurations</v>
      </c>
      <c r="C5664" t="s">
        <v>67</v>
      </c>
      <c r="D5664" t="s">
        <v>4029</v>
      </c>
      <c r="E5664" t="s">
        <v>372</v>
      </c>
    </row>
    <row r="5665" spans="1:5" x14ac:dyDescent="0.25">
      <c r="A5665" s="3" t="s">
        <v>4271</v>
      </c>
      <c r="B5665" t="s">
        <v>4272</v>
      </c>
    </row>
    <row r="5666" spans="1:5" x14ac:dyDescent="0.25">
      <c r="A5666" t="str">
        <f t="shared" ref="A5666:A5676" si="1490">A5665</f>
        <v>GUID-940EE45D-0B17-422A-9EB7-8B5E8D3032A7</v>
      </c>
      <c r="B5666" t="str">
        <f t="shared" ref="B5666:B5676" si="1491">B5665</f>
        <v>Tooling</v>
      </c>
      <c r="C5666" t="s">
        <v>67</v>
      </c>
      <c r="D5666" t="s">
        <v>4273</v>
      </c>
      <c r="E5666" t="s">
        <v>4274</v>
      </c>
    </row>
    <row r="5667" spans="1:5" x14ac:dyDescent="0.25">
      <c r="A5667" t="str">
        <f t="shared" si="1490"/>
        <v>GUID-940EE45D-0B17-422A-9EB7-8B5E8D3032A7</v>
      </c>
      <c r="B5667" t="str">
        <f t="shared" si="1491"/>
        <v>Tooling</v>
      </c>
      <c r="C5667" t="s">
        <v>67</v>
      </c>
      <c r="D5667" t="s">
        <v>4275</v>
      </c>
      <c r="E5667" t="s">
        <v>4276</v>
      </c>
    </row>
    <row r="5668" spans="1:5" x14ac:dyDescent="0.25">
      <c r="A5668" t="str">
        <f t="shared" si="1490"/>
        <v>GUID-940EE45D-0B17-422A-9EB7-8B5E8D3032A7</v>
      </c>
      <c r="B5668" t="str">
        <f t="shared" si="1491"/>
        <v>Tooling</v>
      </c>
      <c r="C5668" t="s">
        <v>67</v>
      </c>
      <c r="D5668" t="s">
        <v>4277</v>
      </c>
      <c r="E5668" t="s">
        <v>4006</v>
      </c>
    </row>
    <row r="5669" spans="1:5" x14ac:dyDescent="0.25">
      <c r="A5669" t="str">
        <f t="shared" si="1490"/>
        <v>GUID-940EE45D-0B17-422A-9EB7-8B5E8D3032A7</v>
      </c>
      <c r="B5669" t="str">
        <f t="shared" si="1491"/>
        <v>Tooling</v>
      </c>
      <c r="C5669" t="s">
        <v>67</v>
      </c>
      <c r="D5669" t="s">
        <v>4278</v>
      </c>
      <c r="E5669" t="s">
        <v>4279</v>
      </c>
    </row>
    <row r="5670" spans="1:5" x14ac:dyDescent="0.25">
      <c r="A5670" t="str">
        <f t="shared" si="1490"/>
        <v>GUID-940EE45D-0B17-422A-9EB7-8B5E8D3032A7</v>
      </c>
      <c r="B5670" t="str">
        <f t="shared" si="1491"/>
        <v>Tooling</v>
      </c>
      <c r="C5670" t="s">
        <v>67</v>
      </c>
      <c r="D5670" t="s">
        <v>4026</v>
      </c>
      <c r="E5670" t="s">
        <v>4280</v>
      </c>
    </row>
    <row r="5671" spans="1:5" x14ac:dyDescent="0.25">
      <c r="A5671" t="str">
        <f t="shared" si="1490"/>
        <v>GUID-940EE45D-0B17-422A-9EB7-8B5E8D3032A7</v>
      </c>
      <c r="B5671" t="str">
        <f t="shared" si="1491"/>
        <v>Tooling</v>
      </c>
      <c r="C5671" t="s">
        <v>67</v>
      </c>
      <c r="E5671" t="s">
        <v>4281</v>
      </c>
    </row>
    <row r="5672" spans="1:5" x14ac:dyDescent="0.25">
      <c r="A5672" t="str">
        <f t="shared" si="1490"/>
        <v>GUID-940EE45D-0B17-422A-9EB7-8B5E8D3032A7</v>
      </c>
      <c r="B5672" t="str">
        <f t="shared" si="1491"/>
        <v>Tooling</v>
      </c>
      <c r="C5672" t="s">
        <v>67</v>
      </c>
      <c r="E5672" t="s">
        <v>2180</v>
      </c>
    </row>
    <row r="5673" spans="1:5" x14ac:dyDescent="0.25">
      <c r="A5673" t="str">
        <f t="shared" si="1490"/>
        <v>GUID-940EE45D-0B17-422A-9EB7-8B5E8D3032A7</v>
      </c>
      <c r="B5673" t="str">
        <f t="shared" si="1491"/>
        <v>Tooling</v>
      </c>
      <c r="C5673" t="s">
        <v>67</v>
      </c>
      <c r="E5673" t="s">
        <v>4282</v>
      </c>
    </row>
    <row r="5674" spans="1:5" x14ac:dyDescent="0.25">
      <c r="A5674" t="str">
        <f t="shared" si="1490"/>
        <v>GUID-940EE45D-0B17-422A-9EB7-8B5E8D3032A7</v>
      </c>
      <c r="B5674" t="str">
        <f t="shared" si="1491"/>
        <v>Tooling</v>
      </c>
      <c r="C5674" t="s">
        <v>67</v>
      </c>
      <c r="E5674" t="s">
        <v>4283</v>
      </c>
    </row>
    <row r="5675" spans="1:5" x14ac:dyDescent="0.25">
      <c r="A5675" t="str">
        <f t="shared" si="1490"/>
        <v>GUID-940EE45D-0B17-422A-9EB7-8B5E8D3032A7</v>
      </c>
      <c r="B5675" t="str">
        <f t="shared" si="1491"/>
        <v>Tooling</v>
      </c>
      <c r="C5675" t="s">
        <v>67</v>
      </c>
      <c r="E5675" t="s">
        <v>4006</v>
      </c>
    </row>
    <row r="5676" spans="1:5" x14ac:dyDescent="0.25">
      <c r="A5676" t="str">
        <f t="shared" si="1490"/>
        <v>GUID-940EE45D-0B17-422A-9EB7-8B5E8D3032A7</v>
      </c>
      <c r="B5676" t="str">
        <f t="shared" si="1491"/>
        <v>Tooling</v>
      </c>
      <c r="C5676" t="s">
        <v>67</v>
      </c>
      <c r="E5676" t="s">
        <v>4036</v>
      </c>
    </row>
    <row r="5677" spans="1:5" x14ac:dyDescent="0.25">
      <c r="A5677" s="3" t="s">
        <v>4284</v>
      </c>
      <c r="B5677" t="s">
        <v>4285</v>
      </c>
    </row>
    <row r="5678" spans="1:5" x14ac:dyDescent="0.25">
      <c r="A5678" t="str">
        <f>A5677</f>
        <v>GUID-A47E643D-D058-4122-9234-7AC9B8A1E506</v>
      </c>
      <c r="B5678" t="str">
        <f>B5677</f>
        <v>Overview of tooling</v>
      </c>
      <c r="C5678" t="s">
        <v>67</v>
      </c>
      <c r="D5678" t="s">
        <v>4272</v>
      </c>
      <c r="E5678" t="s">
        <v>4027</v>
      </c>
    </row>
    <row r="5679" spans="1:5" x14ac:dyDescent="0.25">
      <c r="A5679" s="3" t="s">
        <v>4286</v>
      </c>
      <c r="B5679" t="s">
        <v>4287</v>
      </c>
    </row>
    <row r="5680" spans="1:5" x14ac:dyDescent="0.25">
      <c r="A5680" t="str">
        <f>A5679</f>
        <v>GUID-9F955D46-F83B-4B04-8D5D-9CC638FD77A3</v>
      </c>
      <c r="B5680" t="str">
        <f>B5679</f>
        <v>Tooling database</v>
      </c>
      <c r="C5680" t="s">
        <v>67</v>
      </c>
      <c r="D5680" t="s">
        <v>4272</v>
      </c>
      <c r="E5680" t="s">
        <v>4027</v>
      </c>
    </row>
    <row r="5681" spans="1:5" x14ac:dyDescent="0.25">
      <c r="A5681" s="3" t="s">
        <v>4288</v>
      </c>
      <c r="B5681" t="s">
        <v>4289</v>
      </c>
    </row>
    <row r="5682" spans="1:5" x14ac:dyDescent="0.25">
      <c r="A5682" t="str">
        <f t="shared" ref="A5682:A5699" si="1492">A5681</f>
        <v>GUID-956EA6FE-2FE0-4976-BF30-22C6853E17BA</v>
      </c>
      <c r="B5682" t="str">
        <f t="shared" ref="B5682:B5699" si="1493">B5681</f>
        <v>Tool Manager</v>
      </c>
      <c r="C5682" t="s">
        <v>67</v>
      </c>
      <c r="D5682" t="s">
        <v>4290</v>
      </c>
      <c r="E5682" t="s">
        <v>3264</v>
      </c>
    </row>
    <row r="5683" spans="1:5" x14ac:dyDescent="0.25">
      <c r="A5683" t="str">
        <f t="shared" si="1492"/>
        <v>GUID-956EA6FE-2FE0-4976-BF30-22C6853E17BA</v>
      </c>
      <c r="B5683" t="str">
        <f t="shared" si="1493"/>
        <v>Tool Manager</v>
      </c>
      <c r="C5683" t="s">
        <v>67</v>
      </c>
      <c r="D5683" t="s">
        <v>4291</v>
      </c>
      <c r="E5683" t="s">
        <v>2182</v>
      </c>
    </row>
    <row r="5684" spans="1:5" x14ac:dyDescent="0.25">
      <c r="A5684" t="str">
        <f t="shared" si="1492"/>
        <v>GUID-956EA6FE-2FE0-4976-BF30-22C6853E17BA</v>
      </c>
      <c r="B5684" t="str">
        <f t="shared" si="1493"/>
        <v>Tool Manager</v>
      </c>
      <c r="C5684" t="s">
        <v>67</v>
      </c>
      <c r="D5684" t="s">
        <v>4292</v>
      </c>
      <c r="E5684" t="s">
        <v>2182</v>
      </c>
    </row>
    <row r="5685" spans="1:5" x14ac:dyDescent="0.25">
      <c r="A5685" t="str">
        <f t="shared" si="1492"/>
        <v>GUID-956EA6FE-2FE0-4976-BF30-22C6853E17BA</v>
      </c>
      <c r="B5685" t="str">
        <f t="shared" si="1493"/>
        <v>Tool Manager</v>
      </c>
      <c r="C5685" t="s">
        <v>67</v>
      </c>
      <c r="D5685" t="s">
        <v>2357</v>
      </c>
      <c r="E5685" t="s">
        <v>4293</v>
      </c>
    </row>
    <row r="5686" spans="1:5" x14ac:dyDescent="0.25">
      <c r="A5686" t="str">
        <f t="shared" si="1492"/>
        <v>GUID-956EA6FE-2FE0-4976-BF30-22C6853E17BA</v>
      </c>
      <c r="B5686" t="str">
        <f t="shared" si="1493"/>
        <v>Tool Manager</v>
      </c>
      <c r="C5686" t="s">
        <v>67</v>
      </c>
      <c r="D5686" t="s">
        <v>4272</v>
      </c>
      <c r="E5686" t="s">
        <v>2182</v>
      </c>
    </row>
    <row r="5687" spans="1:5" x14ac:dyDescent="0.25">
      <c r="A5687" t="str">
        <f t="shared" si="1492"/>
        <v>GUID-956EA6FE-2FE0-4976-BF30-22C6853E17BA</v>
      </c>
      <c r="B5687" t="str">
        <f t="shared" si="1493"/>
        <v>Tool Manager</v>
      </c>
      <c r="C5687" t="s">
        <v>67</v>
      </c>
      <c r="E5687" t="s">
        <v>4294</v>
      </c>
    </row>
    <row r="5688" spans="1:5" x14ac:dyDescent="0.25">
      <c r="A5688" t="str">
        <f t="shared" si="1492"/>
        <v>GUID-956EA6FE-2FE0-4976-BF30-22C6853E17BA</v>
      </c>
      <c r="B5688" t="str">
        <f t="shared" si="1493"/>
        <v>Tool Manager</v>
      </c>
      <c r="C5688" t="s">
        <v>67</v>
      </c>
      <c r="E5688" t="s">
        <v>3788</v>
      </c>
    </row>
    <row r="5689" spans="1:5" x14ac:dyDescent="0.25">
      <c r="A5689" t="str">
        <f t="shared" si="1492"/>
        <v>GUID-956EA6FE-2FE0-4976-BF30-22C6853E17BA</v>
      </c>
      <c r="B5689" t="str">
        <f t="shared" si="1493"/>
        <v>Tool Manager</v>
      </c>
      <c r="C5689" t="s">
        <v>67</v>
      </c>
      <c r="E5689" t="s">
        <v>4295</v>
      </c>
    </row>
    <row r="5690" spans="1:5" x14ac:dyDescent="0.25">
      <c r="A5690" t="str">
        <f t="shared" si="1492"/>
        <v>GUID-956EA6FE-2FE0-4976-BF30-22C6853E17BA</v>
      </c>
      <c r="B5690" t="str">
        <f t="shared" si="1493"/>
        <v>Tool Manager</v>
      </c>
      <c r="C5690" t="s">
        <v>67</v>
      </c>
      <c r="E5690" t="s">
        <v>4274</v>
      </c>
    </row>
    <row r="5691" spans="1:5" x14ac:dyDescent="0.25">
      <c r="A5691" t="str">
        <f t="shared" si="1492"/>
        <v>GUID-956EA6FE-2FE0-4976-BF30-22C6853E17BA</v>
      </c>
      <c r="B5691" t="str">
        <f t="shared" si="1493"/>
        <v>Tool Manager</v>
      </c>
      <c r="C5691" t="s">
        <v>67</v>
      </c>
      <c r="E5691" t="s">
        <v>4296</v>
      </c>
    </row>
    <row r="5692" spans="1:5" x14ac:dyDescent="0.25">
      <c r="A5692" t="str">
        <f t="shared" si="1492"/>
        <v>GUID-956EA6FE-2FE0-4976-BF30-22C6853E17BA</v>
      </c>
      <c r="B5692" t="str">
        <f t="shared" si="1493"/>
        <v>Tool Manager</v>
      </c>
      <c r="C5692" t="s">
        <v>67</v>
      </c>
      <c r="E5692" t="s">
        <v>4276</v>
      </c>
    </row>
    <row r="5693" spans="1:5" x14ac:dyDescent="0.25">
      <c r="A5693" t="str">
        <f t="shared" si="1492"/>
        <v>GUID-956EA6FE-2FE0-4976-BF30-22C6853E17BA</v>
      </c>
      <c r="B5693" t="str">
        <f t="shared" si="1493"/>
        <v>Tool Manager</v>
      </c>
      <c r="C5693" t="s">
        <v>67</v>
      </c>
      <c r="E5693" t="s">
        <v>4297</v>
      </c>
    </row>
    <row r="5694" spans="1:5" x14ac:dyDescent="0.25">
      <c r="A5694" t="str">
        <f t="shared" si="1492"/>
        <v>GUID-956EA6FE-2FE0-4976-BF30-22C6853E17BA</v>
      </c>
      <c r="B5694" t="str">
        <f t="shared" si="1493"/>
        <v>Tool Manager</v>
      </c>
      <c r="C5694" t="s">
        <v>67</v>
      </c>
      <c r="E5694" t="s">
        <v>4298</v>
      </c>
    </row>
    <row r="5695" spans="1:5" x14ac:dyDescent="0.25">
      <c r="A5695" t="str">
        <f t="shared" si="1492"/>
        <v>GUID-956EA6FE-2FE0-4976-BF30-22C6853E17BA</v>
      </c>
      <c r="B5695" t="str">
        <f t="shared" si="1493"/>
        <v>Tool Manager</v>
      </c>
      <c r="C5695" t="s">
        <v>67</v>
      </c>
      <c r="E5695" t="s">
        <v>4299</v>
      </c>
    </row>
    <row r="5696" spans="1:5" x14ac:dyDescent="0.25">
      <c r="A5696" t="str">
        <f t="shared" si="1492"/>
        <v>GUID-956EA6FE-2FE0-4976-BF30-22C6853E17BA</v>
      </c>
      <c r="B5696" t="str">
        <f t="shared" si="1493"/>
        <v>Tool Manager</v>
      </c>
      <c r="C5696" t="s">
        <v>67</v>
      </c>
      <c r="E5696" t="s">
        <v>4300</v>
      </c>
    </row>
    <row r="5697" spans="1:5" x14ac:dyDescent="0.25">
      <c r="A5697" t="str">
        <f t="shared" si="1492"/>
        <v>GUID-956EA6FE-2FE0-4976-BF30-22C6853E17BA</v>
      </c>
      <c r="B5697" t="str">
        <f t="shared" si="1493"/>
        <v>Tool Manager</v>
      </c>
      <c r="C5697" t="s">
        <v>67</v>
      </c>
      <c r="E5697" t="s">
        <v>4301</v>
      </c>
    </row>
    <row r="5698" spans="1:5" x14ac:dyDescent="0.25">
      <c r="A5698" t="str">
        <f t="shared" si="1492"/>
        <v>GUID-956EA6FE-2FE0-4976-BF30-22C6853E17BA</v>
      </c>
      <c r="B5698" t="str">
        <f t="shared" si="1493"/>
        <v>Tool Manager</v>
      </c>
      <c r="C5698" t="s">
        <v>67</v>
      </c>
      <c r="E5698" t="s">
        <v>4302</v>
      </c>
    </row>
    <row r="5699" spans="1:5" x14ac:dyDescent="0.25">
      <c r="A5699" t="str">
        <f t="shared" si="1492"/>
        <v>GUID-956EA6FE-2FE0-4976-BF30-22C6853E17BA</v>
      </c>
      <c r="B5699" t="str">
        <f t="shared" si="1493"/>
        <v>Tool Manager</v>
      </c>
      <c r="C5699" t="s">
        <v>67</v>
      </c>
      <c r="E5699" t="s">
        <v>4027</v>
      </c>
    </row>
    <row r="5700" spans="1:5" x14ac:dyDescent="0.25">
      <c r="A5700" s="3" t="s">
        <v>4303</v>
      </c>
      <c r="B5700" t="s">
        <v>4304</v>
      </c>
    </row>
    <row r="5701" spans="1:5" x14ac:dyDescent="0.25">
      <c r="A5701" t="str">
        <f t="shared" ref="A5701:A5711" si="1494">A5700</f>
        <v>GUID-6819530D-0901-4D09-8A55-71536A7CE825</v>
      </c>
      <c r="B5701" t="str">
        <f t="shared" ref="B5701:B5711" si="1495">B5700</f>
        <v>Milling Tool Properties dialog</v>
      </c>
      <c r="C5701" t="s">
        <v>67</v>
      </c>
      <c r="D5701" t="s">
        <v>4305</v>
      </c>
      <c r="E5701" t="s">
        <v>1940</v>
      </c>
    </row>
    <row r="5702" spans="1:5" x14ac:dyDescent="0.25">
      <c r="A5702" t="str">
        <f t="shared" si="1494"/>
        <v>GUID-6819530D-0901-4D09-8A55-71536A7CE825</v>
      </c>
      <c r="B5702" t="str">
        <f t="shared" si="1495"/>
        <v>Milling Tool Properties dialog</v>
      </c>
      <c r="C5702" t="s">
        <v>67</v>
      </c>
      <c r="D5702" t="s">
        <v>4306</v>
      </c>
      <c r="E5702" t="s">
        <v>1985</v>
      </c>
    </row>
    <row r="5703" spans="1:5" x14ac:dyDescent="0.25">
      <c r="A5703" t="str">
        <f t="shared" si="1494"/>
        <v>GUID-6819530D-0901-4D09-8A55-71536A7CE825</v>
      </c>
      <c r="B5703" t="str">
        <f t="shared" si="1495"/>
        <v>Milling Tool Properties dialog</v>
      </c>
      <c r="C5703" t="s">
        <v>67</v>
      </c>
      <c r="D5703" t="s">
        <v>4307</v>
      </c>
      <c r="E5703" t="s">
        <v>2180</v>
      </c>
    </row>
    <row r="5704" spans="1:5" x14ac:dyDescent="0.25">
      <c r="A5704" t="str">
        <f t="shared" si="1494"/>
        <v>GUID-6819530D-0901-4D09-8A55-71536A7CE825</v>
      </c>
      <c r="B5704" t="str">
        <f t="shared" si="1495"/>
        <v>Milling Tool Properties dialog</v>
      </c>
      <c r="C5704" t="s">
        <v>67</v>
      </c>
      <c r="D5704" t="s">
        <v>2357</v>
      </c>
      <c r="E5704" t="s">
        <v>4302</v>
      </c>
    </row>
    <row r="5705" spans="1:5" x14ac:dyDescent="0.25">
      <c r="A5705" t="str">
        <f t="shared" si="1494"/>
        <v>GUID-6819530D-0901-4D09-8A55-71536A7CE825</v>
      </c>
      <c r="B5705" t="str">
        <f t="shared" si="1495"/>
        <v>Milling Tool Properties dialog</v>
      </c>
      <c r="C5705" t="s">
        <v>67</v>
      </c>
      <c r="D5705" t="s">
        <v>4289</v>
      </c>
      <c r="E5705" t="s">
        <v>3264</v>
      </c>
    </row>
    <row r="5706" spans="1:5" x14ac:dyDescent="0.25">
      <c r="A5706" t="str">
        <f t="shared" si="1494"/>
        <v>GUID-6819530D-0901-4D09-8A55-71536A7CE825</v>
      </c>
      <c r="B5706" t="str">
        <f t="shared" si="1495"/>
        <v>Milling Tool Properties dialog</v>
      </c>
      <c r="C5706" t="s">
        <v>67</v>
      </c>
      <c r="E5706" t="s">
        <v>4308</v>
      </c>
    </row>
    <row r="5707" spans="1:5" x14ac:dyDescent="0.25">
      <c r="A5707" t="str">
        <f t="shared" si="1494"/>
        <v>GUID-6819530D-0901-4D09-8A55-71536A7CE825</v>
      </c>
      <c r="B5707" t="str">
        <f t="shared" si="1495"/>
        <v>Milling Tool Properties dialog</v>
      </c>
      <c r="C5707" t="s">
        <v>67</v>
      </c>
      <c r="E5707" t="s">
        <v>4309</v>
      </c>
    </row>
    <row r="5708" spans="1:5" x14ac:dyDescent="0.25">
      <c r="A5708" t="str">
        <f t="shared" si="1494"/>
        <v>GUID-6819530D-0901-4D09-8A55-71536A7CE825</v>
      </c>
      <c r="B5708" t="str">
        <f t="shared" si="1495"/>
        <v>Milling Tool Properties dialog</v>
      </c>
      <c r="C5708" t="s">
        <v>67</v>
      </c>
      <c r="E5708" t="s">
        <v>4310</v>
      </c>
    </row>
    <row r="5709" spans="1:5" x14ac:dyDescent="0.25">
      <c r="A5709" t="str">
        <f t="shared" si="1494"/>
        <v>GUID-6819530D-0901-4D09-8A55-71536A7CE825</v>
      </c>
      <c r="B5709" t="str">
        <f t="shared" si="1495"/>
        <v>Milling Tool Properties dialog</v>
      </c>
      <c r="C5709" t="s">
        <v>67</v>
      </c>
      <c r="E5709" t="s">
        <v>4311</v>
      </c>
    </row>
    <row r="5710" spans="1:5" x14ac:dyDescent="0.25">
      <c r="A5710" t="str">
        <f t="shared" si="1494"/>
        <v>GUID-6819530D-0901-4D09-8A55-71536A7CE825</v>
      </c>
      <c r="B5710" t="str">
        <f t="shared" si="1495"/>
        <v>Milling Tool Properties dialog</v>
      </c>
      <c r="C5710" t="s">
        <v>67</v>
      </c>
      <c r="E5710" t="s">
        <v>2000</v>
      </c>
    </row>
    <row r="5711" spans="1:5" x14ac:dyDescent="0.25">
      <c r="A5711" t="str">
        <f t="shared" si="1494"/>
        <v>GUID-6819530D-0901-4D09-8A55-71536A7CE825</v>
      </c>
      <c r="B5711" t="str">
        <f t="shared" si="1495"/>
        <v>Milling Tool Properties dialog</v>
      </c>
      <c r="C5711" t="s">
        <v>67</v>
      </c>
      <c r="E5711" t="s">
        <v>2180</v>
      </c>
    </row>
    <row r="5712" spans="1:5" x14ac:dyDescent="0.25">
      <c r="A5712" s="3" t="s">
        <v>4312</v>
      </c>
      <c r="B5712" t="s">
        <v>4313</v>
      </c>
    </row>
    <row r="5713" spans="1:5" x14ac:dyDescent="0.25">
      <c r="A5713" t="str">
        <f t="shared" ref="A5713:A5732" si="1496">A5712</f>
        <v>GUID-ABBC3A30-A2E4-4F5E-B21C-936E4B05DB68</v>
      </c>
      <c r="B5713" t="str">
        <f t="shared" ref="B5713:B5732" si="1497">B5712</f>
        <v>Tool Group tab</v>
      </c>
      <c r="C5713" t="s">
        <v>67</v>
      </c>
      <c r="D5713" t="s">
        <v>4314</v>
      </c>
      <c r="E5713" t="s">
        <v>2182</v>
      </c>
    </row>
    <row r="5714" spans="1:5" x14ac:dyDescent="0.25">
      <c r="A5714" t="str">
        <f t="shared" si="1496"/>
        <v>GUID-ABBC3A30-A2E4-4F5E-B21C-936E4B05DB68</v>
      </c>
      <c r="B5714" t="str">
        <f t="shared" si="1497"/>
        <v>Tool Group tab</v>
      </c>
      <c r="C5714" t="s">
        <v>67</v>
      </c>
      <c r="D5714" t="s">
        <v>2357</v>
      </c>
      <c r="E5714" t="s">
        <v>4302</v>
      </c>
    </row>
    <row r="5715" spans="1:5" x14ac:dyDescent="0.25">
      <c r="A5715" t="str">
        <f t="shared" si="1496"/>
        <v>GUID-ABBC3A30-A2E4-4F5E-B21C-936E4B05DB68</v>
      </c>
      <c r="B5715" t="str">
        <f t="shared" si="1497"/>
        <v>Tool Group tab</v>
      </c>
      <c r="C5715" t="s">
        <v>67</v>
      </c>
      <c r="D5715" t="s">
        <v>4304</v>
      </c>
      <c r="E5715" t="s">
        <v>4315</v>
      </c>
    </row>
    <row r="5716" spans="1:5" x14ac:dyDescent="0.25">
      <c r="A5716" t="str">
        <f t="shared" si="1496"/>
        <v>GUID-ABBC3A30-A2E4-4F5E-B21C-936E4B05DB68</v>
      </c>
      <c r="B5716" t="str">
        <f t="shared" si="1497"/>
        <v>Tool Group tab</v>
      </c>
      <c r="C5716" t="s">
        <v>67</v>
      </c>
      <c r="E5716" t="s">
        <v>3256</v>
      </c>
    </row>
    <row r="5717" spans="1:5" x14ac:dyDescent="0.25">
      <c r="A5717" t="str">
        <f t="shared" si="1496"/>
        <v>GUID-ABBC3A30-A2E4-4F5E-B21C-936E4B05DB68</v>
      </c>
      <c r="B5717" t="str">
        <f t="shared" si="1497"/>
        <v>Tool Group tab</v>
      </c>
      <c r="C5717" t="s">
        <v>67</v>
      </c>
      <c r="E5717" t="s">
        <v>3347</v>
      </c>
    </row>
    <row r="5718" spans="1:5" x14ac:dyDescent="0.25">
      <c r="A5718" t="str">
        <f t="shared" si="1496"/>
        <v>GUID-ABBC3A30-A2E4-4F5E-B21C-936E4B05DB68</v>
      </c>
      <c r="B5718" t="str">
        <f t="shared" si="1497"/>
        <v>Tool Group tab</v>
      </c>
      <c r="C5718" t="s">
        <v>67</v>
      </c>
      <c r="E5718" t="s">
        <v>3258</v>
      </c>
    </row>
    <row r="5719" spans="1:5" x14ac:dyDescent="0.25">
      <c r="A5719" t="str">
        <f t="shared" si="1496"/>
        <v>GUID-ABBC3A30-A2E4-4F5E-B21C-936E4B05DB68</v>
      </c>
      <c r="B5719" t="str">
        <f t="shared" si="1497"/>
        <v>Tool Group tab</v>
      </c>
      <c r="C5719" t="s">
        <v>67</v>
      </c>
      <c r="E5719" t="s">
        <v>3251</v>
      </c>
    </row>
    <row r="5720" spans="1:5" x14ac:dyDescent="0.25">
      <c r="A5720" t="str">
        <f t="shared" si="1496"/>
        <v>GUID-ABBC3A30-A2E4-4F5E-B21C-936E4B05DB68</v>
      </c>
      <c r="B5720" t="str">
        <f t="shared" si="1497"/>
        <v>Tool Group tab</v>
      </c>
      <c r="C5720" t="s">
        <v>67</v>
      </c>
      <c r="E5720" t="s">
        <v>4316</v>
      </c>
    </row>
    <row r="5721" spans="1:5" x14ac:dyDescent="0.25">
      <c r="A5721" t="str">
        <f t="shared" si="1496"/>
        <v>GUID-ABBC3A30-A2E4-4F5E-B21C-936E4B05DB68</v>
      </c>
      <c r="B5721" t="str">
        <f t="shared" si="1497"/>
        <v>Tool Group tab</v>
      </c>
      <c r="C5721" t="s">
        <v>67</v>
      </c>
      <c r="E5721" t="s">
        <v>4317</v>
      </c>
    </row>
    <row r="5722" spans="1:5" x14ac:dyDescent="0.25">
      <c r="A5722" t="str">
        <f t="shared" si="1496"/>
        <v>GUID-ABBC3A30-A2E4-4F5E-B21C-936E4B05DB68</v>
      </c>
      <c r="B5722" t="str">
        <f t="shared" si="1497"/>
        <v>Tool Group tab</v>
      </c>
      <c r="C5722" t="s">
        <v>67</v>
      </c>
      <c r="E5722" t="s">
        <v>4318</v>
      </c>
    </row>
    <row r="5723" spans="1:5" x14ac:dyDescent="0.25">
      <c r="A5723" t="str">
        <f t="shared" si="1496"/>
        <v>GUID-ABBC3A30-A2E4-4F5E-B21C-936E4B05DB68</v>
      </c>
      <c r="B5723" t="str">
        <f t="shared" si="1497"/>
        <v>Tool Group tab</v>
      </c>
      <c r="C5723" t="s">
        <v>67</v>
      </c>
      <c r="E5723" t="s">
        <v>4319</v>
      </c>
    </row>
    <row r="5724" spans="1:5" x14ac:dyDescent="0.25">
      <c r="A5724" t="str">
        <f t="shared" si="1496"/>
        <v>GUID-ABBC3A30-A2E4-4F5E-B21C-936E4B05DB68</v>
      </c>
      <c r="B5724" t="str">
        <f t="shared" si="1497"/>
        <v>Tool Group tab</v>
      </c>
      <c r="C5724" t="s">
        <v>67</v>
      </c>
      <c r="E5724" t="s">
        <v>3260</v>
      </c>
    </row>
    <row r="5725" spans="1:5" x14ac:dyDescent="0.25">
      <c r="A5725" t="str">
        <f t="shared" si="1496"/>
        <v>GUID-ABBC3A30-A2E4-4F5E-B21C-936E4B05DB68</v>
      </c>
      <c r="B5725" t="str">
        <f t="shared" si="1497"/>
        <v>Tool Group tab</v>
      </c>
      <c r="C5725" t="s">
        <v>67</v>
      </c>
      <c r="E5725" t="s">
        <v>4320</v>
      </c>
    </row>
    <row r="5726" spans="1:5" x14ac:dyDescent="0.25">
      <c r="A5726" t="str">
        <f t="shared" si="1496"/>
        <v>GUID-ABBC3A30-A2E4-4F5E-B21C-936E4B05DB68</v>
      </c>
      <c r="B5726" t="str">
        <f t="shared" si="1497"/>
        <v>Tool Group tab</v>
      </c>
      <c r="C5726" t="s">
        <v>67</v>
      </c>
      <c r="E5726" t="s">
        <v>4321</v>
      </c>
    </row>
    <row r="5727" spans="1:5" x14ac:dyDescent="0.25">
      <c r="A5727" t="str">
        <f t="shared" si="1496"/>
        <v>GUID-ABBC3A30-A2E4-4F5E-B21C-936E4B05DB68</v>
      </c>
      <c r="B5727" t="str">
        <f t="shared" si="1497"/>
        <v>Tool Group tab</v>
      </c>
      <c r="C5727" t="s">
        <v>67</v>
      </c>
      <c r="E5727" t="s">
        <v>3249</v>
      </c>
    </row>
    <row r="5728" spans="1:5" x14ac:dyDescent="0.25">
      <c r="A5728" t="str">
        <f t="shared" si="1496"/>
        <v>GUID-ABBC3A30-A2E4-4F5E-B21C-936E4B05DB68</v>
      </c>
      <c r="B5728" t="str">
        <f t="shared" si="1497"/>
        <v>Tool Group tab</v>
      </c>
      <c r="C5728" t="s">
        <v>67</v>
      </c>
      <c r="E5728" t="s">
        <v>3262</v>
      </c>
    </row>
    <row r="5729" spans="1:5" x14ac:dyDescent="0.25">
      <c r="A5729" t="str">
        <f t="shared" si="1496"/>
        <v>GUID-ABBC3A30-A2E4-4F5E-B21C-936E4B05DB68</v>
      </c>
      <c r="B5729" t="str">
        <f t="shared" si="1497"/>
        <v>Tool Group tab</v>
      </c>
      <c r="C5729" t="s">
        <v>67</v>
      </c>
      <c r="E5729" t="s">
        <v>4322</v>
      </c>
    </row>
    <row r="5730" spans="1:5" x14ac:dyDescent="0.25">
      <c r="A5730" t="str">
        <f t="shared" si="1496"/>
        <v>GUID-ABBC3A30-A2E4-4F5E-B21C-936E4B05DB68</v>
      </c>
      <c r="B5730" t="str">
        <f t="shared" si="1497"/>
        <v>Tool Group tab</v>
      </c>
      <c r="C5730" t="s">
        <v>67</v>
      </c>
      <c r="E5730" t="s">
        <v>3253</v>
      </c>
    </row>
    <row r="5731" spans="1:5" x14ac:dyDescent="0.25">
      <c r="A5731" t="str">
        <f t="shared" si="1496"/>
        <v>GUID-ABBC3A30-A2E4-4F5E-B21C-936E4B05DB68</v>
      </c>
      <c r="B5731" t="str">
        <f t="shared" si="1497"/>
        <v>Tool Group tab</v>
      </c>
      <c r="C5731" t="s">
        <v>67</v>
      </c>
      <c r="E5731" t="s">
        <v>4323</v>
      </c>
    </row>
    <row r="5732" spans="1:5" x14ac:dyDescent="0.25">
      <c r="A5732" t="str">
        <f t="shared" si="1496"/>
        <v>GUID-ABBC3A30-A2E4-4F5E-B21C-936E4B05DB68</v>
      </c>
      <c r="B5732" t="str">
        <f t="shared" si="1497"/>
        <v>Tool Group tab</v>
      </c>
      <c r="C5732" t="s">
        <v>67</v>
      </c>
      <c r="E5732" t="s">
        <v>2182</v>
      </c>
    </row>
    <row r="5733" spans="1:5" x14ac:dyDescent="0.25">
      <c r="A5733" s="3" t="s">
        <v>4324</v>
      </c>
      <c r="B5733" t="s">
        <v>4325</v>
      </c>
    </row>
    <row r="5734" spans="1:5" x14ac:dyDescent="0.25">
      <c r="A5734" t="str">
        <f>A5733</f>
        <v>GUID-63294A03-00E2-48AE-B37D-815FEFE8E14A</v>
      </c>
      <c r="B5734" t="str">
        <f>B5733</f>
        <v>Backbore</v>
      </c>
      <c r="C5734" t="s">
        <v>67</v>
      </c>
      <c r="D5734" t="s">
        <v>4313</v>
      </c>
      <c r="E5734" t="s">
        <v>3264</v>
      </c>
    </row>
    <row r="5735" spans="1:5" x14ac:dyDescent="0.25">
      <c r="A5735" s="3" t="s">
        <v>4326</v>
      </c>
      <c r="B5735" t="s">
        <v>4327</v>
      </c>
    </row>
    <row r="5736" spans="1:5" x14ac:dyDescent="0.25">
      <c r="A5736" t="str">
        <f>A5735</f>
        <v>GUID-47A9446A-5BBE-43A6-8401-F191F2952202</v>
      </c>
      <c r="B5736" t="str">
        <f>B5735</f>
        <v>Boring Bar</v>
      </c>
      <c r="C5736" t="s">
        <v>67</v>
      </c>
      <c r="D5736" t="s">
        <v>4313</v>
      </c>
      <c r="E5736" t="s">
        <v>3264</v>
      </c>
    </row>
    <row r="5737" spans="1:5" x14ac:dyDescent="0.25">
      <c r="A5737" s="3" t="s">
        <v>4328</v>
      </c>
      <c r="B5737" t="s">
        <v>4329</v>
      </c>
    </row>
    <row r="5738" spans="1:5" x14ac:dyDescent="0.25">
      <c r="A5738" t="str">
        <f>A5737</f>
        <v>GUID-5488C5B0-086E-4F55-9329-F3B7494F68A8</v>
      </c>
      <c r="B5738" t="str">
        <f>B5737</f>
        <v>Chamfer Mill</v>
      </c>
      <c r="C5738" t="s">
        <v>67</v>
      </c>
      <c r="D5738" t="s">
        <v>4313</v>
      </c>
      <c r="E5738" t="s">
        <v>3264</v>
      </c>
    </row>
    <row r="5739" spans="1:5" x14ac:dyDescent="0.25">
      <c r="A5739" s="3" t="s">
        <v>4330</v>
      </c>
      <c r="B5739" t="s">
        <v>4331</v>
      </c>
    </row>
    <row r="5740" spans="1:5" x14ac:dyDescent="0.25">
      <c r="A5740" t="str">
        <f>A5739</f>
        <v>GUID-B9FC4880-84A6-43EF-B286-97ED48B41364</v>
      </c>
      <c r="B5740" t="str">
        <f>B5739</f>
        <v>Counterbore</v>
      </c>
      <c r="C5740" t="s">
        <v>67</v>
      </c>
      <c r="D5740" t="s">
        <v>4313</v>
      </c>
      <c r="E5740" t="s">
        <v>3264</v>
      </c>
    </row>
    <row r="5741" spans="1:5" x14ac:dyDescent="0.25">
      <c r="A5741" s="3" t="s">
        <v>4332</v>
      </c>
      <c r="B5741" t="s">
        <v>3250</v>
      </c>
    </row>
    <row r="5742" spans="1:5" x14ac:dyDescent="0.25">
      <c r="A5742" t="str">
        <f t="shared" ref="A5742:A5744" si="1498">A5741</f>
        <v>GUID-E1567C7C-8945-4DD0-9851-CA07D24B390F</v>
      </c>
      <c r="B5742" t="str">
        <f t="shared" ref="B5742:B5744" si="1499">B5741</f>
        <v>Countersink</v>
      </c>
      <c r="C5742" t="s">
        <v>468</v>
      </c>
      <c r="D5742" t="s">
        <v>3216</v>
      </c>
      <c r="E5742" t="s">
        <v>1004</v>
      </c>
    </row>
    <row r="5743" spans="1:5" x14ac:dyDescent="0.25">
      <c r="A5743" t="str">
        <f t="shared" si="1498"/>
        <v>GUID-E1567C7C-8945-4DD0-9851-CA07D24B390F</v>
      </c>
      <c r="B5743" t="str">
        <f t="shared" si="1499"/>
        <v>Countersink</v>
      </c>
      <c r="C5743" t="s">
        <v>67</v>
      </c>
      <c r="D5743" t="s">
        <v>3247</v>
      </c>
      <c r="E5743" t="s">
        <v>3204</v>
      </c>
    </row>
    <row r="5744" spans="1:5" x14ac:dyDescent="0.25">
      <c r="A5744" t="str">
        <f t="shared" si="1498"/>
        <v>GUID-E1567C7C-8945-4DD0-9851-CA07D24B390F</v>
      </c>
      <c r="B5744" t="str">
        <f t="shared" si="1499"/>
        <v>Countersink</v>
      </c>
      <c r="C5744" t="s">
        <v>67</v>
      </c>
      <c r="D5744" t="s">
        <v>4313</v>
      </c>
      <c r="E5744" t="s">
        <v>3264</v>
      </c>
    </row>
    <row r="5745" spans="1:5" x14ac:dyDescent="0.25">
      <c r="A5745" s="3" t="s">
        <v>4333</v>
      </c>
      <c r="B5745" t="s">
        <v>4334</v>
      </c>
    </row>
    <row r="5746" spans="1:5" x14ac:dyDescent="0.25">
      <c r="A5746" t="str">
        <f>A5745</f>
        <v>GUID-5BEC16AB-CDCA-409F-887B-5C2769B6ED52</v>
      </c>
      <c r="B5746" t="str">
        <f>B5745</f>
        <v>End Mill</v>
      </c>
      <c r="C5746" t="s">
        <v>67</v>
      </c>
      <c r="D5746" t="s">
        <v>4313</v>
      </c>
      <c r="E5746" t="s">
        <v>3264</v>
      </c>
    </row>
    <row r="5747" spans="1:5" x14ac:dyDescent="0.25">
      <c r="A5747" s="3" t="s">
        <v>4335</v>
      </c>
      <c r="B5747" t="s">
        <v>4336</v>
      </c>
    </row>
    <row r="5748" spans="1:5" x14ac:dyDescent="0.25">
      <c r="A5748" t="str">
        <f t="shared" ref="A5748:A5750" si="1500">A5747</f>
        <v>GUID-4644BCD3-0074-4BAC-A6E6-83AA87E133E3</v>
      </c>
      <c r="B5748" t="str">
        <f t="shared" ref="B5748:B5750" si="1501">B5747</f>
        <v>Face Mill</v>
      </c>
      <c r="C5748" t="s">
        <v>67</v>
      </c>
      <c r="D5748" t="s">
        <v>4337</v>
      </c>
      <c r="E5748" t="s">
        <v>4338</v>
      </c>
    </row>
    <row r="5749" spans="1:5" x14ac:dyDescent="0.25">
      <c r="A5749" t="str">
        <f t="shared" si="1500"/>
        <v>GUID-4644BCD3-0074-4BAC-A6E6-83AA87E133E3</v>
      </c>
      <c r="B5749" t="str">
        <f t="shared" si="1501"/>
        <v>Face Mill</v>
      </c>
      <c r="C5749" t="s">
        <v>67</v>
      </c>
      <c r="D5749" t="s">
        <v>4313</v>
      </c>
      <c r="E5749" t="s">
        <v>4338</v>
      </c>
    </row>
    <row r="5750" spans="1:5" x14ac:dyDescent="0.25">
      <c r="A5750" t="str">
        <f t="shared" si="1500"/>
        <v>GUID-4644BCD3-0074-4BAC-A6E6-83AA87E133E3</v>
      </c>
      <c r="B5750" t="str">
        <f t="shared" si="1501"/>
        <v>Face Mill</v>
      </c>
      <c r="C5750" t="s">
        <v>67</v>
      </c>
      <c r="E5750" t="s">
        <v>3264</v>
      </c>
    </row>
    <row r="5751" spans="1:5" x14ac:dyDescent="0.25">
      <c r="A5751" s="3" t="s">
        <v>4339</v>
      </c>
      <c r="B5751" t="s">
        <v>4340</v>
      </c>
    </row>
    <row r="5752" spans="1:5" x14ac:dyDescent="0.25">
      <c r="A5752" t="str">
        <f>A5751</f>
        <v>GUID-4D86C984-D3BD-4A9A-903D-76313C74202B</v>
      </c>
      <c r="B5752" t="str">
        <f>B5751</f>
        <v>Using a Face Mill to cut a Chamfer feature</v>
      </c>
      <c r="C5752" t="s">
        <v>67</v>
      </c>
      <c r="D5752" t="s">
        <v>4336</v>
      </c>
      <c r="E5752" t="s">
        <v>4317</v>
      </c>
    </row>
    <row r="5753" spans="1:5" x14ac:dyDescent="0.25">
      <c r="A5753" s="3" t="s">
        <v>4341</v>
      </c>
      <c r="B5753" t="s">
        <v>4342</v>
      </c>
    </row>
    <row r="5754" spans="1:5" x14ac:dyDescent="0.25">
      <c r="A5754" t="str">
        <f>A5753</f>
        <v>GUID-64E08E9D-0727-4421-AEF9-4ABAA05BE98F</v>
      </c>
      <c r="B5754" t="str">
        <f>B5753</f>
        <v>Plunge Mill</v>
      </c>
      <c r="C5754" t="s">
        <v>67</v>
      </c>
      <c r="D5754" t="s">
        <v>4313</v>
      </c>
      <c r="E5754" t="s">
        <v>3264</v>
      </c>
    </row>
    <row r="5755" spans="1:5" x14ac:dyDescent="0.25">
      <c r="A5755" s="3" t="s">
        <v>4343</v>
      </c>
      <c r="B5755" t="s">
        <v>4344</v>
      </c>
    </row>
    <row r="5756" spans="1:5" x14ac:dyDescent="0.25">
      <c r="A5756" t="str">
        <f>A5755</f>
        <v>GUID-1B74C715-E3E4-4F49-AB2B-4A85415F7BE5</v>
      </c>
      <c r="B5756" t="str">
        <f>B5755</f>
        <v>Probe</v>
      </c>
      <c r="C5756" t="s">
        <v>67</v>
      </c>
      <c r="D5756" t="s">
        <v>4313</v>
      </c>
      <c r="E5756" t="s">
        <v>3264</v>
      </c>
    </row>
    <row r="5757" spans="1:5" x14ac:dyDescent="0.25">
      <c r="A5757" s="3" t="s">
        <v>4345</v>
      </c>
      <c r="B5757" t="s">
        <v>3259</v>
      </c>
    </row>
    <row r="5758" spans="1:5" x14ac:dyDescent="0.25">
      <c r="A5758" t="str">
        <f t="shared" ref="A5758:A5759" si="1502">A5757</f>
        <v>GUID-2CAA5901-EB70-49FB-9716-2FC9BDFC6FA9</v>
      </c>
      <c r="B5758" t="str">
        <f t="shared" ref="B5758:B5759" si="1503">B5757</f>
        <v>Ream</v>
      </c>
      <c r="C5758" t="s">
        <v>67</v>
      </c>
      <c r="D5758" t="s">
        <v>3349</v>
      </c>
      <c r="E5758" t="s">
        <v>3350</v>
      </c>
    </row>
    <row r="5759" spans="1:5" x14ac:dyDescent="0.25">
      <c r="A5759" t="str">
        <f t="shared" si="1502"/>
        <v>GUID-2CAA5901-EB70-49FB-9716-2FC9BDFC6FA9</v>
      </c>
      <c r="B5759" t="str">
        <f t="shared" si="1503"/>
        <v>Ream</v>
      </c>
      <c r="C5759" t="s">
        <v>67</v>
      </c>
      <c r="D5759" t="s">
        <v>4313</v>
      </c>
      <c r="E5759" t="s">
        <v>3264</v>
      </c>
    </row>
    <row r="5760" spans="1:5" x14ac:dyDescent="0.25">
      <c r="A5760" s="3" t="s">
        <v>4346</v>
      </c>
      <c r="B5760" t="s">
        <v>4347</v>
      </c>
    </row>
    <row r="5761" spans="1:5" x14ac:dyDescent="0.25">
      <c r="A5761" t="str">
        <f>A5760</f>
        <v>GUID-67850371-268E-4A29-9AB5-FFCC8D21331B</v>
      </c>
      <c r="B5761" t="str">
        <f>B5760</f>
        <v>Rounding Mill</v>
      </c>
      <c r="C5761" t="s">
        <v>67</v>
      </c>
      <c r="D5761" t="s">
        <v>4313</v>
      </c>
      <c r="E5761" t="s">
        <v>3264</v>
      </c>
    </row>
    <row r="5762" spans="1:5" x14ac:dyDescent="0.25">
      <c r="A5762" s="3" t="s">
        <v>4348</v>
      </c>
      <c r="B5762" t="s">
        <v>4349</v>
      </c>
    </row>
    <row r="5763" spans="1:5" x14ac:dyDescent="0.25">
      <c r="A5763" t="str">
        <f>A5762</f>
        <v>GUID-9C73A593-689C-40CD-8376-B94942566F07</v>
      </c>
      <c r="B5763" t="str">
        <f>B5762</f>
        <v>Side Mill</v>
      </c>
      <c r="C5763" t="s">
        <v>67</v>
      </c>
      <c r="D5763" t="s">
        <v>4313</v>
      </c>
      <c r="E5763" t="s">
        <v>3264</v>
      </c>
    </row>
    <row r="5764" spans="1:5" x14ac:dyDescent="0.25">
      <c r="A5764" s="3" t="s">
        <v>4350</v>
      </c>
      <c r="B5764" t="s">
        <v>4351</v>
      </c>
    </row>
    <row r="5765" spans="1:5" x14ac:dyDescent="0.25">
      <c r="A5765" t="str">
        <f>A5764</f>
        <v>GUID-28D3BD41-0057-45DF-82BE-31911492E57D</v>
      </c>
      <c r="B5765" t="str">
        <f>B5764</f>
        <v>Spot &amp; Center Drills</v>
      </c>
      <c r="C5765" t="s">
        <v>67</v>
      </c>
      <c r="D5765" t="s">
        <v>4313</v>
      </c>
      <c r="E5765" t="s">
        <v>3264</v>
      </c>
    </row>
    <row r="5766" spans="1:5" x14ac:dyDescent="0.25">
      <c r="A5766" s="3" t="s">
        <v>4352</v>
      </c>
      <c r="B5766" t="s">
        <v>3261</v>
      </c>
    </row>
    <row r="5767" spans="1:5" x14ac:dyDescent="0.25">
      <c r="A5767" t="str">
        <f t="shared" ref="A5767:A5768" si="1504">A5766</f>
        <v>GUID-62922165-57F5-4CAA-8F24-D72E16B3FFB8</v>
      </c>
      <c r="B5767" t="str">
        <f t="shared" ref="B5767:B5768" si="1505">B5766</f>
        <v>Tap</v>
      </c>
      <c r="C5767" t="s">
        <v>67</v>
      </c>
      <c r="D5767" t="s">
        <v>931</v>
      </c>
      <c r="E5767" t="s">
        <v>3350</v>
      </c>
    </row>
    <row r="5768" spans="1:5" x14ac:dyDescent="0.25">
      <c r="A5768" t="str">
        <f t="shared" si="1504"/>
        <v>GUID-62922165-57F5-4CAA-8F24-D72E16B3FFB8</v>
      </c>
      <c r="B5768" t="str">
        <f t="shared" si="1505"/>
        <v>Tap</v>
      </c>
      <c r="C5768" t="s">
        <v>67</v>
      </c>
      <c r="D5768" t="s">
        <v>4313</v>
      </c>
      <c r="E5768" t="s">
        <v>3264</v>
      </c>
    </row>
    <row r="5769" spans="1:5" x14ac:dyDescent="0.25">
      <c r="A5769" s="3" t="s">
        <v>4353</v>
      </c>
      <c r="B5769" t="s">
        <v>3322</v>
      </c>
    </row>
    <row r="5770" spans="1:5" x14ac:dyDescent="0.25">
      <c r="A5770" t="str">
        <f>A5769</f>
        <v>GUID-E63D74D3-B95B-4154-9655-58B6020F806F</v>
      </c>
      <c r="B5770" t="str">
        <f>B5769</f>
        <v>Thread Mill</v>
      </c>
      <c r="C5770" t="s">
        <v>67</v>
      </c>
      <c r="D5770" t="s">
        <v>4313</v>
      </c>
      <c r="E5770" t="s">
        <v>3264</v>
      </c>
    </row>
    <row r="5771" spans="1:5" x14ac:dyDescent="0.25">
      <c r="A5771" s="3" t="s">
        <v>4354</v>
      </c>
      <c r="B5771" t="s">
        <v>4355</v>
      </c>
    </row>
    <row r="5772" spans="1:5" x14ac:dyDescent="0.25">
      <c r="A5772" t="str">
        <f t="shared" ref="A5772:A5776" si="1506">A5771</f>
        <v>GUID-73FAF045-F400-45CD-9C37-3215A9AC7E19</v>
      </c>
      <c r="B5772" t="str">
        <f t="shared" ref="B5772:B5776" si="1507">B5771</f>
        <v>Twist Drill</v>
      </c>
      <c r="C5772" t="s">
        <v>67</v>
      </c>
      <c r="D5772" t="s">
        <v>4356</v>
      </c>
      <c r="E5772" t="s">
        <v>4323</v>
      </c>
    </row>
    <row r="5773" spans="1:5" x14ac:dyDescent="0.25">
      <c r="A5773" t="str">
        <f t="shared" si="1506"/>
        <v>GUID-73FAF045-F400-45CD-9C37-3215A9AC7E19</v>
      </c>
      <c r="B5773" t="str">
        <f t="shared" si="1507"/>
        <v>Twist Drill</v>
      </c>
      <c r="C5773" t="s">
        <v>67</v>
      </c>
      <c r="D5773" t="s">
        <v>4357</v>
      </c>
      <c r="E5773" t="s">
        <v>945</v>
      </c>
    </row>
    <row r="5774" spans="1:5" x14ac:dyDescent="0.25">
      <c r="A5774" t="str">
        <f t="shared" si="1506"/>
        <v>GUID-73FAF045-F400-45CD-9C37-3215A9AC7E19</v>
      </c>
      <c r="B5774" t="str">
        <f t="shared" si="1507"/>
        <v>Twist Drill</v>
      </c>
      <c r="C5774" t="s">
        <v>67</v>
      </c>
      <c r="D5774" t="s">
        <v>4358</v>
      </c>
      <c r="E5774" t="s">
        <v>3200</v>
      </c>
    </row>
    <row r="5775" spans="1:5" x14ac:dyDescent="0.25">
      <c r="A5775" t="str">
        <f t="shared" si="1506"/>
        <v>GUID-73FAF045-F400-45CD-9C37-3215A9AC7E19</v>
      </c>
      <c r="B5775" t="str">
        <f t="shared" si="1507"/>
        <v>Twist Drill</v>
      </c>
      <c r="C5775" t="s">
        <v>67</v>
      </c>
      <c r="D5775" t="s">
        <v>4359</v>
      </c>
      <c r="E5775" t="s">
        <v>3204</v>
      </c>
    </row>
    <row r="5776" spans="1:5" x14ac:dyDescent="0.25">
      <c r="A5776" t="str">
        <f t="shared" si="1506"/>
        <v>GUID-73FAF045-F400-45CD-9C37-3215A9AC7E19</v>
      </c>
      <c r="B5776" t="str">
        <f t="shared" si="1507"/>
        <v>Twist Drill</v>
      </c>
      <c r="C5776" t="s">
        <v>67</v>
      </c>
      <c r="D5776" t="s">
        <v>4313</v>
      </c>
      <c r="E5776" t="s">
        <v>3264</v>
      </c>
    </row>
    <row r="5777" spans="1:5" x14ac:dyDescent="0.25">
      <c r="A5777" s="3" t="s">
        <v>4360</v>
      </c>
      <c r="B5777" t="s">
        <v>4361</v>
      </c>
    </row>
    <row r="5778" spans="1:5" x14ac:dyDescent="0.25">
      <c r="A5778" t="str">
        <f t="shared" ref="A5778:A5783" si="1508">A5777</f>
        <v>GUID-7D1DADA6-A041-4250-A1A4-F58BD3135715</v>
      </c>
      <c r="B5778" t="str">
        <f t="shared" ref="B5778:B5783" si="1509">B5777</f>
        <v>Form tools</v>
      </c>
      <c r="C5778" t="s">
        <v>67</v>
      </c>
      <c r="D5778" t="s">
        <v>4313</v>
      </c>
      <c r="E5778" t="s">
        <v>4362</v>
      </c>
    </row>
    <row r="5779" spans="1:5" x14ac:dyDescent="0.25">
      <c r="A5779" t="str">
        <f t="shared" si="1508"/>
        <v>GUID-7D1DADA6-A041-4250-A1A4-F58BD3135715</v>
      </c>
      <c r="B5779" t="str">
        <f t="shared" si="1509"/>
        <v>Form tools</v>
      </c>
      <c r="C5779" t="s">
        <v>67</v>
      </c>
      <c r="E5779" t="s">
        <v>4363</v>
      </c>
    </row>
    <row r="5780" spans="1:5" x14ac:dyDescent="0.25">
      <c r="A5780" t="str">
        <f t="shared" si="1508"/>
        <v>GUID-7D1DADA6-A041-4250-A1A4-F58BD3135715</v>
      </c>
      <c r="B5780" t="str">
        <f t="shared" si="1509"/>
        <v>Form tools</v>
      </c>
      <c r="C5780" t="s">
        <v>67</v>
      </c>
      <c r="E5780" t="s">
        <v>4364</v>
      </c>
    </row>
    <row r="5781" spans="1:5" x14ac:dyDescent="0.25">
      <c r="A5781" t="str">
        <f t="shared" si="1508"/>
        <v>GUID-7D1DADA6-A041-4250-A1A4-F58BD3135715</v>
      </c>
      <c r="B5781" t="str">
        <f t="shared" si="1509"/>
        <v>Form tools</v>
      </c>
      <c r="C5781" t="s">
        <v>67</v>
      </c>
      <c r="E5781" t="s">
        <v>4365</v>
      </c>
    </row>
    <row r="5782" spans="1:5" x14ac:dyDescent="0.25">
      <c r="A5782" t="str">
        <f t="shared" si="1508"/>
        <v>GUID-7D1DADA6-A041-4250-A1A4-F58BD3135715</v>
      </c>
      <c r="B5782" t="str">
        <f t="shared" si="1509"/>
        <v>Form tools</v>
      </c>
      <c r="C5782" t="s">
        <v>67</v>
      </c>
      <c r="E5782" t="s">
        <v>4366</v>
      </c>
    </row>
    <row r="5783" spans="1:5" x14ac:dyDescent="0.25">
      <c r="A5783" t="str">
        <f t="shared" si="1508"/>
        <v>GUID-7D1DADA6-A041-4250-A1A4-F58BD3135715</v>
      </c>
      <c r="B5783" t="str">
        <f t="shared" si="1509"/>
        <v>Form tools</v>
      </c>
      <c r="C5783" t="s">
        <v>67</v>
      </c>
      <c r="E5783" t="s">
        <v>3264</v>
      </c>
    </row>
    <row r="5784" spans="1:5" x14ac:dyDescent="0.25">
      <c r="A5784" s="3" t="s">
        <v>4367</v>
      </c>
      <c r="B5784" t="s">
        <v>4368</v>
      </c>
    </row>
    <row r="5785" spans="1:5" x14ac:dyDescent="0.25">
      <c r="A5785" t="str">
        <f t="shared" ref="A5785:A5790" si="1510">A5784</f>
        <v>GUID-A919E755-327A-4045-9EA4-080E5EB0FB03</v>
      </c>
      <c r="B5785" t="str">
        <f t="shared" ref="B5785:B5790" si="1511">B5784</f>
        <v>Creating a form tool</v>
      </c>
      <c r="C5785" t="s">
        <v>67</v>
      </c>
      <c r="D5785" t="s">
        <v>4369</v>
      </c>
      <c r="E5785" t="s">
        <v>4370</v>
      </c>
    </row>
    <row r="5786" spans="1:5" x14ac:dyDescent="0.25">
      <c r="A5786" t="str">
        <f t="shared" si="1510"/>
        <v>GUID-A919E755-327A-4045-9EA4-080E5EB0FB03</v>
      </c>
      <c r="B5786" t="str">
        <f t="shared" si="1511"/>
        <v>Creating a form tool</v>
      </c>
      <c r="C5786" t="s">
        <v>67</v>
      </c>
      <c r="D5786" t="s">
        <v>4371</v>
      </c>
      <c r="E5786" t="s">
        <v>4363</v>
      </c>
    </row>
    <row r="5787" spans="1:5" x14ac:dyDescent="0.25">
      <c r="A5787" t="str">
        <f t="shared" si="1510"/>
        <v>GUID-A919E755-327A-4045-9EA4-080E5EB0FB03</v>
      </c>
      <c r="B5787" t="str">
        <f t="shared" si="1511"/>
        <v>Creating a form tool</v>
      </c>
      <c r="C5787" t="s">
        <v>67</v>
      </c>
      <c r="D5787" t="s">
        <v>4372</v>
      </c>
      <c r="E5787" t="s">
        <v>2180</v>
      </c>
    </row>
    <row r="5788" spans="1:5" x14ac:dyDescent="0.25">
      <c r="A5788" t="str">
        <f t="shared" si="1510"/>
        <v>GUID-A919E755-327A-4045-9EA4-080E5EB0FB03</v>
      </c>
      <c r="B5788" t="str">
        <f t="shared" si="1511"/>
        <v>Creating a form tool</v>
      </c>
      <c r="C5788" t="s">
        <v>67</v>
      </c>
      <c r="D5788" t="s">
        <v>4373</v>
      </c>
      <c r="E5788" t="s">
        <v>2180</v>
      </c>
    </row>
    <row r="5789" spans="1:5" x14ac:dyDescent="0.25">
      <c r="A5789" t="str">
        <f t="shared" si="1510"/>
        <v>GUID-A919E755-327A-4045-9EA4-080E5EB0FB03</v>
      </c>
      <c r="B5789" t="str">
        <f t="shared" si="1511"/>
        <v>Creating a form tool</v>
      </c>
      <c r="C5789" t="s">
        <v>67</v>
      </c>
      <c r="D5789" t="s">
        <v>4361</v>
      </c>
      <c r="E5789" t="s">
        <v>4370</v>
      </c>
    </row>
    <row r="5790" spans="1:5" x14ac:dyDescent="0.25">
      <c r="A5790" t="str">
        <f t="shared" si="1510"/>
        <v>GUID-A919E755-327A-4045-9EA4-080E5EB0FB03</v>
      </c>
      <c r="B5790" t="str">
        <f t="shared" si="1511"/>
        <v>Creating a form tool</v>
      </c>
      <c r="C5790" t="s">
        <v>67</v>
      </c>
      <c r="E5790" t="s">
        <v>4323</v>
      </c>
    </row>
    <row r="5791" spans="1:5" x14ac:dyDescent="0.25">
      <c r="A5791" s="3" t="s">
        <v>4374</v>
      </c>
      <c r="B5791" t="s">
        <v>4375</v>
      </c>
    </row>
    <row r="5792" spans="1:5" x14ac:dyDescent="0.25">
      <c r="A5792" t="str">
        <f>A5791</f>
        <v>GUID-961E2238-2A1E-4A7B-AAAE-4EAA0DF668C2</v>
      </c>
      <c r="B5792" t="str">
        <f>B5791</f>
        <v>Requirements for form-tool curves</v>
      </c>
      <c r="C5792" t="s">
        <v>67</v>
      </c>
      <c r="D5792" t="s">
        <v>4368</v>
      </c>
      <c r="E5792" t="s">
        <v>4362</v>
      </c>
    </row>
    <row r="5793" spans="1:5" x14ac:dyDescent="0.25">
      <c r="A5793" s="3" t="s">
        <v>4376</v>
      </c>
      <c r="B5793" t="s">
        <v>4377</v>
      </c>
    </row>
    <row r="5794" spans="1:5" x14ac:dyDescent="0.25">
      <c r="A5794" t="str">
        <f t="shared" ref="A5794:A5795" si="1512">A5793</f>
        <v>GUID-E1793BDF-4ADE-4893-92DA-DC00A4E604E9</v>
      </c>
      <c r="B5794" t="str">
        <f t="shared" ref="B5794:B5795" si="1513">B5793</f>
        <v>Displaying a profile of an existing tool</v>
      </c>
      <c r="C5794" t="s">
        <v>67</v>
      </c>
      <c r="D5794" t="s">
        <v>4305</v>
      </c>
      <c r="E5794" t="s">
        <v>1952</v>
      </c>
    </row>
    <row r="5795" spans="1:5" x14ac:dyDescent="0.25">
      <c r="A5795" t="str">
        <f t="shared" si="1512"/>
        <v>GUID-E1793BDF-4ADE-4893-92DA-DC00A4E604E9</v>
      </c>
      <c r="B5795" t="str">
        <f t="shared" si="1513"/>
        <v>Displaying a profile of an existing tool</v>
      </c>
      <c r="C5795" t="s">
        <v>67</v>
      </c>
      <c r="D5795" t="s">
        <v>4361</v>
      </c>
      <c r="E5795" t="s">
        <v>4323</v>
      </c>
    </row>
    <row r="5796" spans="1:5" x14ac:dyDescent="0.25">
      <c r="A5796" s="3" t="s">
        <v>4378</v>
      </c>
      <c r="B5796" t="s">
        <v>4379</v>
      </c>
    </row>
    <row r="5797" spans="1:5" x14ac:dyDescent="0.25">
      <c r="A5797" t="str">
        <f t="shared" ref="A5797:A5798" si="1514">A5796</f>
        <v>GUID-882CFFA4-6B0A-46F3-A86A-C7BFAB98A75C</v>
      </c>
      <c r="B5797" t="str">
        <f t="shared" ref="B5797:B5798" si="1515">B5796</f>
        <v>Using a form tool or insert drill for drilling operations</v>
      </c>
      <c r="C5797" t="s">
        <v>67</v>
      </c>
      <c r="D5797" t="s">
        <v>4357</v>
      </c>
      <c r="E5797" t="s">
        <v>945</v>
      </c>
    </row>
    <row r="5798" spans="1:5" x14ac:dyDescent="0.25">
      <c r="A5798" t="str">
        <f t="shared" si="1514"/>
        <v>GUID-882CFFA4-6B0A-46F3-A86A-C7BFAB98A75C</v>
      </c>
      <c r="B5798" t="str">
        <f t="shared" si="1515"/>
        <v>Using a form tool or insert drill for drilling operations</v>
      </c>
      <c r="C5798" t="s">
        <v>67</v>
      </c>
      <c r="D5798" t="s">
        <v>4361</v>
      </c>
      <c r="E5798" t="s">
        <v>4323</v>
      </c>
    </row>
    <row r="5799" spans="1:5" x14ac:dyDescent="0.25">
      <c r="A5799" s="3" t="s">
        <v>4380</v>
      </c>
      <c r="B5799" t="s">
        <v>4381</v>
      </c>
    </row>
    <row r="5800" spans="1:5" x14ac:dyDescent="0.25">
      <c r="A5800" t="str">
        <f t="shared" ref="A5800:A5801" si="1516">A5799</f>
        <v>GUID-37506243-3604-4165-96C0-6EAC8DCCBEDC</v>
      </c>
      <c r="B5800" t="str">
        <f t="shared" ref="B5800:B5801" si="1517">B5799</f>
        <v>Using an insert drill for drilling and boring</v>
      </c>
      <c r="C5800" t="s">
        <v>67</v>
      </c>
      <c r="D5800" t="s">
        <v>4382</v>
      </c>
      <c r="E5800" t="s">
        <v>4383</v>
      </c>
    </row>
    <row r="5801" spans="1:5" x14ac:dyDescent="0.25">
      <c r="A5801" t="str">
        <f t="shared" si="1516"/>
        <v>GUID-37506243-3604-4165-96C0-6EAC8DCCBEDC</v>
      </c>
      <c r="B5801" t="str">
        <f t="shared" si="1517"/>
        <v>Using an insert drill for drilling and boring</v>
      </c>
      <c r="C5801" t="s">
        <v>67</v>
      </c>
      <c r="D5801" t="s">
        <v>4361</v>
      </c>
      <c r="E5801" t="s">
        <v>4323</v>
      </c>
    </row>
    <row r="5802" spans="1:5" x14ac:dyDescent="0.25">
      <c r="A5802" s="3" t="s">
        <v>4384</v>
      </c>
      <c r="B5802" t="s">
        <v>4385</v>
      </c>
    </row>
    <row r="5803" spans="1:5" x14ac:dyDescent="0.25">
      <c r="A5803" t="str">
        <f t="shared" ref="A5803:A5804" si="1518">A5802</f>
        <v>GUID-CD46C958-07CB-496D-9D92-86C91873398C</v>
      </c>
      <c r="B5803" t="str">
        <f t="shared" ref="B5803:B5804" si="1519">B5802</f>
        <v>Changing the Tool number and Cutter comp</v>
      </c>
      <c r="C5803" t="s">
        <v>67</v>
      </c>
      <c r="D5803" t="s">
        <v>4386</v>
      </c>
      <c r="E5803" t="s">
        <v>2182</v>
      </c>
    </row>
    <row r="5804" spans="1:5" x14ac:dyDescent="0.25">
      <c r="A5804" t="str">
        <f t="shared" si="1518"/>
        <v>GUID-CD46C958-07CB-496D-9D92-86C91873398C</v>
      </c>
      <c r="B5804" t="str">
        <f t="shared" si="1519"/>
        <v>Changing the Tool number and Cutter comp</v>
      </c>
      <c r="C5804" t="s">
        <v>67</v>
      </c>
      <c r="D5804" t="s">
        <v>4361</v>
      </c>
      <c r="E5804" t="s">
        <v>4323</v>
      </c>
    </row>
    <row r="5805" spans="1:5" x14ac:dyDescent="0.25">
      <c r="A5805" s="3" t="s">
        <v>4387</v>
      </c>
      <c r="B5805" t="s">
        <v>4388</v>
      </c>
    </row>
    <row r="5806" spans="1:5" x14ac:dyDescent="0.25">
      <c r="A5806" t="str">
        <f t="shared" ref="A5806:A5813" si="1520">A5805</f>
        <v>GUID-1CDBC218-3C13-4740-88C2-F26A9A1C9835</v>
      </c>
      <c r="B5806" t="str">
        <f t="shared" ref="B5806:B5813" si="1521">B5805</f>
        <v>Overrides tab</v>
      </c>
      <c r="C5806" t="s">
        <v>67</v>
      </c>
      <c r="D5806" t="s">
        <v>4314</v>
      </c>
      <c r="E5806" t="s">
        <v>2182</v>
      </c>
    </row>
    <row r="5807" spans="1:5" x14ac:dyDescent="0.25">
      <c r="A5807" t="str">
        <f t="shared" si="1520"/>
        <v>GUID-1CDBC218-3C13-4740-88C2-F26A9A1C9835</v>
      </c>
      <c r="B5807" t="str">
        <f t="shared" si="1521"/>
        <v>Overrides tab</v>
      </c>
      <c r="C5807" t="s">
        <v>67</v>
      </c>
      <c r="D5807" t="s">
        <v>2357</v>
      </c>
      <c r="E5807" t="s">
        <v>4302</v>
      </c>
    </row>
    <row r="5808" spans="1:5" x14ac:dyDescent="0.25">
      <c r="A5808" t="str">
        <f t="shared" si="1520"/>
        <v>GUID-1CDBC218-3C13-4740-88C2-F26A9A1C9835</v>
      </c>
      <c r="B5808" t="str">
        <f t="shared" si="1521"/>
        <v>Overrides tab</v>
      </c>
      <c r="C5808" t="s">
        <v>67</v>
      </c>
      <c r="D5808" t="s">
        <v>4389</v>
      </c>
      <c r="E5808" t="s">
        <v>3264</v>
      </c>
    </row>
    <row r="5809" spans="1:5" x14ac:dyDescent="0.25">
      <c r="A5809" t="str">
        <f t="shared" si="1520"/>
        <v>GUID-1CDBC218-3C13-4740-88C2-F26A9A1C9835</v>
      </c>
      <c r="B5809" t="str">
        <f t="shared" si="1521"/>
        <v>Overrides tab</v>
      </c>
      <c r="C5809" t="s">
        <v>67</v>
      </c>
      <c r="D5809" t="s">
        <v>4390</v>
      </c>
      <c r="E5809" t="s">
        <v>4383</v>
      </c>
    </row>
    <row r="5810" spans="1:5" x14ac:dyDescent="0.25">
      <c r="A5810" t="str">
        <f t="shared" si="1520"/>
        <v>GUID-1CDBC218-3C13-4740-88C2-F26A9A1C9835</v>
      </c>
      <c r="B5810" t="str">
        <f t="shared" si="1521"/>
        <v>Overrides tab</v>
      </c>
      <c r="C5810" t="s">
        <v>67</v>
      </c>
      <c r="D5810" t="s">
        <v>1372</v>
      </c>
      <c r="E5810" t="s">
        <v>4006</v>
      </c>
    </row>
    <row r="5811" spans="1:5" x14ac:dyDescent="0.25">
      <c r="A5811" t="str">
        <f t="shared" si="1520"/>
        <v>GUID-1CDBC218-3C13-4740-88C2-F26A9A1C9835</v>
      </c>
      <c r="B5811" t="str">
        <f t="shared" si="1521"/>
        <v>Overrides tab</v>
      </c>
      <c r="C5811" t="s">
        <v>67</v>
      </c>
      <c r="D5811" t="s">
        <v>4391</v>
      </c>
      <c r="E5811" t="s">
        <v>2011</v>
      </c>
    </row>
    <row r="5812" spans="1:5" x14ac:dyDescent="0.25">
      <c r="A5812" t="str">
        <f t="shared" si="1520"/>
        <v>GUID-1CDBC218-3C13-4740-88C2-F26A9A1C9835</v>
      </c>
      <c r="B5812" t="str">
        <f t="shared" si="1521"/>
        <v>Overrides tab</v>
      </c>
      <c r="C5812" t="s">
        <v>67</v>
      </c>
      <c r="D5812" t="s">
        <v>4392</v>
      </c>
      <c r="E5812" t="s">
        <v>2240</v>
      </c>
    </row>
    <row r="5813" spans="1:5" x14ac:dyDescent="0.25">
      <c r="A5813" t="str">
        <f t="shared" si="1520"/>
        <v>GUID-1CDBC218-3C13-4740-88C2-F26A9A1C9835</v>
      </c>
      <c r="B5813" t="str">
        <f t="shared" si="1521"/>
        <v>Overrides tab</v>
      </c>
      <c r="C5813" t="s">
        <v>67</v>
      </c>
      <c r="D5813" t="s">
        <v>4304</v>
      </c>
      <c r="E5813" t="s">
        <v>2182</v>
      </c>
    </row>
    <row r="5814" spans="1:5" x14ac:dyDescent="0.25">
      <c r="A5814" s="3" t="s">
        <v>4393</v>
      </c>
      <c r="B5814" t="s">
        <v>2195</v>
      </c>
    </row>
    <row r="5815" spans="1:5" x14ac:dyDescent="0.25">
      <c r="A5815" t="str">
        <f>A5814</f>
        <v>GUID-EC7D2695-BE31-408E-913E-6F7985FE136A</v>
      </c>
      <c r="B5815" t="str">
        <f>B5814</f>
        <v>Coolant tab</v>
      </c>
      <c r="C5815" t="s">
        <v>67</v>
      </c>
      <c r="D5815" t="s">
        <v>4304</v>
      </c>
      <c r="E5815" t="s">
        <v>2182</v>
      </c>
    </row>
    <row r="5816" spans="1:5" x14ac:dyDescent="0.25">
      <c r="A5816" s="3" t="s">
        <v>4394</v>
      </c>
      <c r="B5816" t="s">
        <v>4395</v>
      </c>
    </row>
    <row r="5817" spans="1:5" x14ac:dyDescent="0.25">
      <c r="A5817" t="str">
        <f t="shared" ref="A5817:A5821" si="1522">A5816</f>
        <v>GUID-EA3465B8-42D2-48E8-8B50-1D8D11BBC670</v>
      </c>
      <c r="B5817" t="str">
        <f t="shared" ref="B5817:B5821" si="1523">B5816</f>
        <v>Holder tab</v>
      </c>
      <c r="C5817" t="s">
        <v>67</v>
      </c>
      <c r="D5817" t="s">
        <v>4314</v>
      </c>
      <c r="E5817" t="s">
        <v>2182</v>
      </c>
    </row>
    <row r="5818" spans="1:5" x14ac:dyDescent="0.25">
      <c r="A5818" t="str">
        <f t="shared" si="1522"/>
        <v>GUID-EA3465B8-42D2-48E8-8B50-1D8D11BBC670</v>
      </c>
      <c r="B5818" t="str">
        <f t="shared" si="1523"/>
        <v>Holder tab</v>
      </c>
      <c r="C5818" t="s">
        <v>67</v>
      </c>
      <c r="D5818" t="s">
        <v>2357</v>
      </c>
      <c r="E5818" t="s">
        <v>4302</v>
      </c>
    </row>
    <row r="5819" spans="1:5" x14ac:dyDescent="0.25">
      <c r="A5819" t="str">
        <f t="shared" si="1522"/>
        <v>GUID-EA3465B8-42D2-48E8-8B50-1D8D11BBC670</v>
      </c>
      <c r="B5819" t="str">
        <f t="shared" si="1523"/>
        <v>Holder tab</v>
      </c>
      <c r="C5819" t="s">
        <v>67</v>
      </c>
      <c r="D5819" t="s">
        <v>4396</v>
      </c>
      <c r="E5819" t="s">
        <v>4397</v>
      </c>
    </row>
    <row r="5820" spans="1:5" x14ac:dyDescent="0.25">
      <c r="A5820" t="str">
        <f t="shared" si="1522"/>
        <v>GUID-EA3465B8-42D2-48E8-8B50-1D8D11BBC670</v>
      </c>
      <c r="B5820" t="str">
        <f t="shared" si="1523"/>
        <v>Holder tab</v>
      </c>
      <c r="C5820" t="s">
        <v>67</v>
      </c>
      <c r="D5820" t="s">
        <v>4398</v>
      </c>
      <c r="E5820" t="s">
        <v>4397</v>
      </c>
    </row>
    <row r="5821" spans="1:5" x14ac:dyDescent="0.25">
      <c r="A5821" t="str">
        <f t="shared" si="1522"/>
        <v>GUID-EA3465B8-42D2-48E8-8B50-1D8D11BBC670</v>
      </c>
      <c r="B5821" t="str">
        <f t="shared" si="1523"/>
        <v>Holder tab</v>
      </c>
      <c r="C5821" t="s">
        <v>67</v>
      </c>
      <c r="D5821" t="s">
        <v>4304</v>
      </c>
      <c r="E5821" t="s">
        <v>2182</v>
      </c>
    </row>
    <row r="5822" spans="1:5" x14ac:dyDescent="0.25">
      <c r="A5822" s="3" t="s">
        <v>4399</v>
      </c>
      <c r="B5822" t="s">
        <v>2192</v>
      </c>
    </row>
    <row r="5823" spans="1:5" x14ac:dyDescent="0.25">
      <c r="A5823" t="str">
        <f t="shared" ref="A5823:A5829" si="1524">A5822</f>
        <v>GUID-7CF85885-771D-4285-9A54-BD571148F3C2</v>
      </c>
      <c r="B5823" t="str">
        <f t="shared" ref="B5823:B5829" si="1525">B5822</f>
        <v>Feed/Speed tab</v>
      </c>
      <c r="C5823" t="s">
        <v>67</v>
      </c>
      <c r="D5823" t="s">
        <v>2357</v>
      </c>
      <c r="E5823" t="s">
        <v>4302</v>
      </c>
    </row>
    <row r="5824" spans="1:5" x14ac:dyDescent="0.25">
      <c r="A5824" t="str">
        <f t="shared" si="1524"/>
        <v>GUID-7CF85885-771D-4285-9A54-BD571148F3C2</v>
      </c>
      <c r="B5824" t="str">
        <f t="shared" si="1525"/>
        <v>Feed/Speed tab</v>
      </c>
      <c r="C5824" t="s">
        <v>67</v>
      </c>
      <c r="D5824" t="s">
        <v>4389</v>
      </c>
      <c r="E5824" t="s">
        <v>3264</v>
      </c>
    </row>
    <row r="5825" spans="1:5" x14ac:dyDescent="0.25">
      <c r="A5825" t="str">
        <f t="shared" si="1524"/>
        <v>GUID-7CF85885-771D-4285-9A54-BD571148F3C2</v>
      </c>
      <c r="B5825" t="str">
        <f t="shared" si="1525"/>
        <v>Feed/Speed tab</v>
      </c>
      <c r="C5825" t="s">
        <v>67</v>
      </c>
      <c r="D5825" t="s">
        <v>4400</v>
      </c>
      <c r="E5825" t="s">
        <v>4401</v>
      </c>
    </row>
    <row r="5826" spans="1:5" x14ac:dyDescent="0.25">
      <c r="A5826" t="str">
        <f t="shared" si="1524"/>
        <v>GUID-7CF85885-771D-4285-9A54-BD571148F3C2</v>
      </c>
      <c r="B5826" t="str">
        <f t="shared" si="1525"/>
        <v>Feed/Speed tab</v>
      </c>
      <c r="C5826" t="s">
        <v>67</v>
      </c>
      <c r="D5826" t="s">
        <v>4402</v>
      </c>
      <c r="E5826" t="s">
        <v>4401</v>
      </c>
    </row>
    <row r="5827" spans="1:5" x14ac:dyDescent="0.25">
      <c r="A5827" t="str">
        <f t="shared" si="1524"/>
        <v>GUID-7CF85885-771D-4285-9A54-BD571148F3C2</v>
      </c>
      <c r="B5827" t="str">
        <f t="shared" si="1525"/>
        <v>Feed/Speed tab</v>
      </c>
      <c r="C5827" t="s">
        <v>67</v>
      </c>
      <c r="D5827" t="s">
        <v>4077</v>
      </c>
      <c r="E5827" t="s">
        <v>2240</v>
      </c>
    </row>
    <row r="5828" spans="1:5" x14ac:dyDescent="0.25">
      <c r="A5828" t="str">
        <f t="shared" si="1524"/>
        <v>GUID-7CF85885-771D-4285-9A54-BD571148F3C2</v>
      </c>
      <c r="B5828" t="str">
        <f t="shared" si="1525"/>
        <v>Feed/Speed tab</v>
      </c>
      <c r="C5828" t="s">
        <v>67</v>
      </c>
      <c r="D5828" t="s">
        <v>4304</v>
      </c>
      <c r="E5828" t="s">
        <v>4401</v>
      </c>
    </row>
    <row r="5829" spans="1:5" x14ac:dyDescent="0.25">
      <c r="A5829" t="str">
        <f t="shared" si="1524"/>
        <v>GUID-7CF85885-771D-4285-9A54-BD571148F3C2</v>
      </c>
      <c r="B5829" t="str">
        <f t="shared" si="1525"/>
        <v>Feed/Speed tab</v>
      </c>
      <c r="C5829" t="s">
        <v>67</v>
      </c>
      <c r="E5829" t="s">
        <v>2182</v>
      </c>
    </row>
    <row r="5830" spans="1:5" x14ac:dyDescent="0.25">
      <c r="A5830" s="3" t="s">
        <v>4403</v>
      </c>
      <c r="B5830" t="s">
        <v>4404</v>
      </c>
    </row>
    <row r="5831" spans="1:5" x14ac:dyDescent="0.25">
      <c r="A5831" t="str">
        <f t="shared" ref="A5831:A5834" si="1526">A5830</f>
        <v>GUID-0E517B25-ACAA-4A74-AEB2-FF9B063F09A0</v>
      </c>
      <c r="B5831" t="str">
        <f t="shared" ref="B5831:B5834" si="1527">B5830</f>
        <v>Tool Specific Feeds and Speeds dialog</v>
      </c>
      <c r="C5831" t="s">
        <v>67</v>
      </c>
      <c r="D5831" t="s">
        <v>4389</v>
      </c>
      <c r="E5831" t="s">
        <v>3264</v>
      </c>
    </row>
    <row r="5832" spans="1:5" x14ac:dyDescent="0.25">
      <c r="A5832" t="str">
        <f t="shared" si="1526"/>
        <v>GUID-0E517B25-ACAA-4A74-AEB2-FF9B063F09A0</v>
      </c>
      <c r="B5832" t="str">
        <f t="shared" si="1527"/>
        <v>Tool Specific Feeds and Speeds dialog</v>
      </c>
      <c r="C5832" t="s">
        <v>67</v>
      </c>
      <c r="D5832" t="s">
        <v>2475</v>
      </c>
      <c r="E5832" t="s">
        <v>4311</v>
      </c>
    </row>
    <row r="5833" spans="1:5" x14ac:dyDescent="0.25">
      <c r="A5833" t="str">
        <f t="shared" si="1526"/>
        <v>GUID-0E517B25-ACAA-4A74-AEB2-FF9B063F09A0</v>
      </c>
      <c r="B5833" t="str">
        <f t="shared" si="1527"/>
        <v>Tool Specific Feeds and Speeds dialog</v>
      </c>
      <c r="C5833" t="s">
        <v>67</v>
      </c>
      <c r="D5833" t="s">
        <v>2475</v>
      </c>
      <c r="E5833" t="s">
        <v>4311</v>
      </c>
    </row>
    <row r="5834" spans="1:5" x14ac:dyDescent="0.25">
      <c r="A5834" t="str">
        <f t="shared" si="1526"/>
        <v>GUID-0E517B25-ACAA-4A74-AEB2-FF9B063F09A0</v>
      </c>
      <c r="B5834" t="str">
        <f t="shared" si="1527"/>
        <v>Tool Specific Feeds and Speeds dialog</v>
      </c>
      <c r="C5834" t="s">
        <v>67</v>
      </c>
      <c r="D5834" t="s">
        <v>2192</v>
      </c>
      <c r="E5834" t="s">
        <v>4311</v>
      </c>
    </row>
    <row r="5835" spans="1:5" x14ac:dyDescent="0.25">
      <c r="A5835" s="3" t="s">
        <v>4405</v>
      </c>
      <c r="B5835" t="s">
        <v>4406</v>
      </c>
    </row>
    <row r="5836" spans="1:5" x14ac:dyDescent="0.25">
      <c r="A5836" t="str">
        <f>A5835</f>
        <v>GUID-F7A3DEBD-FA88-4C83-899F-418EAACE49AA</v>
      </c>
      <c r="B5836" t="str">
        <f>B5835</f>
        <v>Pecking tab</v>
      </c>
      <c r="C5836" t="s">
        <v>67</v>
      </c>
      <c r="D5836" t="s">
        <v>4304</v>
      </c>
      <c r="E5836" t="s">
        <v>2182</v>
      </c>
    </row>
    <row r="5837" spans="1:5" x14ac:dyDescent="0.25">
      <c r="A5837" s="3" t="s">
        <v>4407</v>
      </c>
      <c r="B5837" t="s">
        <v>4408</v>
      </c>
    </row>
    <row r="5838" spans="1:5" x14ac:dyDescent="0.25">
      <c r="A5838" t="str">
        <f t="shared" ref="A5838:A5848" si="1528">A5837</f>
        <v>GUID-8C7CB2C4-6291-4FF0-9CDC-754441684C62</v>
      </c>
      <c r="B5838" t="str">
        <f t="shared" ref="B5838:B5848" si="1529">B5837</f>
        <v>Turning Tool Properties dialog</v>
      </c>
      <c r="C5838" t="s">
        <v>67</v>
      </c>
      <c r="D5838" t="s">
        <v>4305</v>
      </c>
      <c r="E5838" t="s">
        <v>1940</v>
      </c>
    </row>
    <row r="5839" spans="1:5" x14ac:dyDescent="0.25">
      <c r="A5839" t="str">
        <f t="shared" si="1528"/>
        <v>GUID-8C7CB2C4-6291-4FF0-9CDC-754441684C62</v>
      </c>
      <c r="B5839" t="str">
        <f t="shared" si="1529"/>
        <v>Turning Tool Properties dialog</v>
      </c>
      <c r="C5839" t="s">
        <v>67</v>
      </c>
      <c r="D5839" t="s">
        <v>4306</v>
      </c>
      <c r="E5839" t="s">
        <v>1985</v>
      </c>
    </row>
    <row r="5840" spans="1:5" x14ac:dyDescent="0.25">
      <c r="A5840" t="str">
        <f t="shared" si="1528"/>
        <v>GUID-8C7CB2C4-6291-4FF0-9CDC-754441684C62</v>
      </c>
      <c r="B5840" t="str">
        <f t="shared" si="1529"/>
        <v>Turning Tool Properties dialog</v>
      </c>
      <c r="C5840" t="s">
        <v>67</v>
      </c>
      <c r="D5840" t="s">
        <v>4307</v>
      </c>
      <c r="E5840" t="s">
        <v>2180</v>
      </c>
    </row>
    <row r="5841" spans="1:5" x14ac:dyDescent="0.25">
      <c r="A5841" t="str">
        <f t="shared" si="1528"/>
        <v>GUID-8C7CB2C4-6291-4FF0-9CDC-754441684C62</v>
      </c>
      <c r="B5841" t="str">
        <f t="shared" si="1529"/>
        <v>Turning Tool Properties dialog</v>
      </c>
      <c r="C5841" t="s">
        <v>67</v>
      </c>
      <c r="D5841" t="s">
        <v>4289</v>
      </c>
      <c r="E5841" t="s">
        <v>4409</v>
      </c>
    </row>
    <row r="5842" spans="1:5" x14ac:dyDescent="0.25">
      <c r="A5842" t="str">
        <f t="shared" si="1528"/>
        <v>GUID-8C7CB2C4-6291-4FF0-9CDC-754441684C62</v>
      </c>
      <c r="B5842" t="str">
        <f t="shared" si="1529"/>
        <v>Turning Tool Properties dialog</v>
      </c>
      <c r="C5842" t="s">
        <v>67</v>
      </c>
      <c r="E5842" t="s">
        <v>4410</v>
      </c>
    </row>
    <row r="5843" spans="1:5" x14ac:dyDescent="0.25">
      <c r="A5843" t="str">
        <f t="shared" si="1528"/>
        <v>GUID-8C7CB2C4-6291-4FF0-9CDC-754441684C62</v>
      </c>
      <c r="B5843" t="str">
        <f t="shared" si="1529"/>
        <v>Turning Tool Properties dialog</v>
      </c>
      <c r="C5843" t="s">
        <v>67</v>
      </c>
      <c r="E5843" t="s">
        <v>4411</v>
      </c>
    </row>
    <row r="5844" spans="1:5" x14ac:dyDescent="0.25">
      <c r="A5844" t="str">
        <f t="shared" si="1528"/>
        <v>GUID-8C7CB2C4-6291-4FF0-9CDC-754441684C62</v>
      </c>
      <c r="B5844" t="str">
        <f t="shared" si="1529"/>
        <v>Turning Tool Properties dialog</v>
      </c>
      <c r="C5844" t="s">
        <v>67</v>
      </c>
      <c r="E5844" t="s">
        <v>4198</v>
      </c>
    </row>
    <row r="5845" spans="1:5" x14ac:dyDescent="0.25">
      <c r="A5845" t="str">
        <f t="shared" si="1528"/>
        <v>GUID-8C7CB2C4-6291-4FF0-9CDC-754441684C62</v>
      </c>
      <c r="B5845" t="str">
        <f t="shared" si="1529"/>
        <v>Turning Tool Properties dialog</v>
      </c>
      <c r="C5845" t="s">
        <v>67</v>
      </c>
      <c r="E5845" t="s">
        <v>4412</v>
      </c>
    </row>
    <row r="5846" spans="1:5" x14ac:dyDescent="0.25">
      <c r="A5846" t="str">
        <f t="shared" si="1528"/>
        <v>GUID-8C7CB2C4-6291-4FF0-9CDC-754441684C62</v>
      </c>
      <c r="B5846" t="str">
        <f t="shared" si="1529"/>
        <v>Turning Tool Properties dialog</v>
      </c>
      <c r="C5846" t="s">
        <v>67</v>
      </c>
      <c r="E5846" t="s">
        <v>4413</v>
      </c>
    </row>
    <row r="5847" spans="1:5" x14ac:dyDescent="0.25">
      <c r="A5847" t="str">
        <f t="shared" si="1528"/>
        <v>GUID-8C7CB2C4-6291-4FF0-9CDC-754441684C62</v>
      </c>
      <c r="B5847" t="str">
        <f t="shared" si="1529"/>
        <v>Turning Tool Properties dialog</v>
      </c>
      <c r="C5847" t="s">
        <v>67</v>
      </c>
      <c r="E5847" t="s">
        <v>4414</v>
      </c>
    </row>
    <row r="5848" spans="1:5" x14ac:dyDescent="0.25">
      <c r="A5848" t="str">
        <f t="shared" si="1528"/>
        <v>GUID-8C7CB2C4-6291-4FF0-9CDC-754441684C62</v>
      </c>
      <c r="B5848" t="str">
        <f t="shared" si="1529"/>
        <v>Turning Tool Properties dialog</v>
      </c>
      <c r="C5848" t="s">
        <v>67</v>
      </c>
      <c r="E5848" t="s">
        <v>2180</v>
      </c>
    </row>
    <row r="5849" spans="1:5" x14ac:dyDescent="0.25">
      <c r="A5849" s="3" t="s">
        <v>4415</v>
      </c>
      <c r="B5849" t="s">
        <v>4416</v>
      </c>
    </row>
    <row r="5850" spans="1:5" x14ac:dyDescent="0.25">
      <c r="A5850" t="str">
        <f t="shared" ref="A5850:A5855" si="1530">A5849</f>
        <v>GUID-FB58C01F-8B7D-4945-84F9-56F596324D96</v>
      </c>
      <c r="B5850" t="str">
        <f t="shared" ref="B5850:B5855" si="1531">B5849</f>
        <v>Insert/Type tab</v>
      </c>
      <c r="C5850" t="s">
        <v>67</v>
      </c>
      <c r="D5850" t="s">
        <v>4417</v>
      </c>
      <c r="E5850" t="s">
        <v>4294</v>
      </c>
    </row>
    <row r="5851" spans="1:5" x14ac:dyDescent="0.25">
      <c r="A5851" t="str">
        <f t="shared" si="1530"/>
        <v>GUID-FB58C01F-8B7D-4945-84F9-56F596324D96</v>
      </c>
      <c r="B5851" t="str">
        <f t="shared" si="1531"/>
        <v>Insert/Type tab</v>
      </c>
      <c r="C5851" t="s">
        <v>67</v>
      </c>
      <c r="D5851" t="s">
        <v>4408</v>
      </c>
      <c r="E5851" t="s">
        <v>4418</v>
      </c>
    </row>
    <row r="5852" spans="1:5" x14ac:dyDescent="0.25">
      <c r="A5852" t="str">
        <f t="shared" si="1530"/>
        <v>GUID-FB58C01F-8B7D-4945-84F9-56F596324D96</v>
      </c>
      <c r="B5852" t="str">
        <f t="shared" si="1531"/>
        <v>Insert/Type tab</v>
      </c>
      <c r="C5852" t="s">
        <v>67</v>
      </c>
      <c r="E5852" t="s">
        <v>4419</v>
      </c>
    </row>
    <row r="5853" spans="1:5" x14ac:dyDescent="0.25">
      <c r="A5853" t="str">
        <f t="shared" si="1530"/>
        <v>GUID-FB58C01F-8B7D-4945-84F9-56F596324D96</v>
      </c>
      <c r="B5853" t="str">
        <f t="shared" si="1531"/>
        <v>Insert/Type tab</v>
      </c>
      <c r="C5853" t="s">
        <v>67</v>
      </c>
      <c r="E5853" t="s">
        <v>4420</v>
      </c>
    </row>
    <row r="5854" spans="1:5" x14ac:dyDescent="0.25">
      <c r="A5854" t="str">
        <f t="shared" si="1530"/>
        <v>GUID-FB58C01F-8B7D-4945-84F9-56F596324D96</v>
      </c>
      <c r="B5854" t="str">
        <f t="shared" si="1531"/>
        <v>Insert/Type tab</v>
      </c>
      <c r="C5854" t="s">
        <v>67</v>
      </c>
      <c r="E5854" t="s">
        <v>4421</v>
      </c>
    </row>
    <row r="5855" spans="1:5" x14ac:dyDescent="0.25">
      <c r="A5855" t="str">
        <f t="shared" si="1530"/>
        <v>GUID-FB58C01F-8B7D-4945-84F9-56F596324D96</v>
      </c>
      <c r="B5855" t="str">
        <f t="shared" si="1531"/>
        <v>Insert/Type tab</v>
      </c>
      <c r="C5855" t="s">
        <v>67</v>
      </c>
      <c r="E5855" t="s">
        <v>4294</v>
      </c>
    </row>
    <row r="5856" spans="1:5" x14ac:dyDescent="0.25">
      <c r="A5856" s="3" t="s">
        <v>4422</v>
      </c>
      <c r="B5856" t="s">
        <v>4423</v>
      </c>
    </row>
    <row r="5857" spans="1:5" x14ac:dyDescent="0.25">
      <c r="A5857" t="str">
        <f t="shared" ref="A5857:A5860" si="1532">A5856</f>
        <v>GUID-B775B87E-63CE-4F5E-9EC3-82D3092E4570</v>
      </c>
      <c r="B5857" t="str">
        <f t="shared" ref="B5857:B5860" si="1533">B5856</f>
        <v>Turn, Bore</v>
      </c>
      <c r="C5857" t="s">
        <v>67</v>
      </c>
      <c r="D5857" t="s">
        <v>2357</v>
      </c>
      <c r="E5857" t="s">
        <v>4302</v>
      </c>
    </row>
    <row r="5858" spans="1:5" x14ac:dyDescent="0.25">
      <c r="A5858" t="str">
        <f t="shared" si="1532"/>
        <v>GUID-B775B87E-63CE-4F5E-9EC3-82D3092E4570</v>
      </c>
      <c r="B5858" t="str">
        <f t="shared" si="1533"/>
        <v>Turn, Bore</v>
      </c>
      <c r="C5858" t="s">
        <v>67</v>
      </c>
      <c r="D5858" t="e">
        <f>- Select the insert shape. for t</f>
        <v>#NAME?</v>
      </c>
      <c r="E5858" t="s">
        <v>4424</v>
      </c>
    </row>
    <row r="5859" spans="1:5" x14ac:dyDescent="0.25">
      <c r="A5859" t="str">
        <f t="shared" si="1532"/>
        <v>GUID-B775B87E-63CE-4F5E-9EC3-82D3092E4570</v>
      </c>
      <c r="B5859" t="str">
        <f t="shared" si="1533"/>
        <v>Turn, Bore</v>
      </c>
      <c r="C5859" t="s">
        <v>67</v>
      </c>
      <c r="D5859" t="s">
        <v>4416</v>
      </c>
      <c r="E5859" t="s">
        <v>4424</v>
      </c>
    </row>
    <row r="5860" spans="1:5" x14ac:dyDescent="0.25">
      <c r="A5860" t="str">
        <f t="shared" si="1532"/>
        <v>GUID-B775B87E-63CE-4F5E-9EC3-82D3092E4570</v>
      </c>
      <c r="B5860" t="str">
        <f t="shared" si="1533"/>
        <v>Turn, Bore</v>
      </c>
      <c r="C5860" t="s">
        <v>67</v>
      </c>
      <c r="E5860" t="s">
        <v>4409</v>
      </c>
    </row>
    <row r="5861" spans="1:5" x14ac:dyDescent="0.25">
      <c r="A5861" s="3" t="s">
        <v>4425</v>
      </c>
      <c r="B5861" t="s">
        <v>4426</v>
      </c>
    </row>
    <row r="5862" spans="1:5" x14ac:dyDescent="0.25">
      <c r="A5862" t="str">
        <f>A5861</f>
        <v>GUID-6A32F6A3-D590-4956-9D9B-484C77D6AC58</v>
      </c>
      <c r="B5862" t="str">
        <f>B5861</f>
        <v>Insert shape</v>
      </c>
      <c r="C5862" t="s">
        <v>67</v>
      </c>
      <c r="D5862" t="s">
        <v>4423</v>
      </c>
      <c r="E5862" t="s">
        <v>4418</v>
      </c>
    </row>
    <row r="5863" spans="1:5" x14ac:dyDescent="0.25">
      <c r="A5863" s="3" t="s">
        <v>4427</v>
      </c>
      <c r="B5863" t="s">
        <v>4428</v>
      </c>
    </row>
    <row r="5864" spans="1:5" x14ac:dyDescent="0.25">
      <c r="A5864" t="str">
        <f t="shared" ref="A5864:A5868" si="1534">A5863</f>
        <v>GUID-D44C950B-378B-463C-8336-D28F82BEC774</v>
      </c>
      <c r="B5864" t="str">
        <f t="shared" ref="B5864:B5868" si="1535">B5863</f>
        <v>Groove/Cutoff</v>
      </c>
      <c r="C5864" t="s">
        <v>67</v>
      </c>
      <c r="D5864" t="s">
        <v>2357</v>
      </c>
      <c r="E5864" t="s">
        <v>4302</v>
      </c>
    </row>
    <row r="5865" spans="1:5" x14ac:dyDescent="0.25">
      <c r="A5865" t="str">
        <f t="shared" si="1534"/>
        <v>GUID-D44C950B-378B-463C-8336-D28F82BEC774</v>
      </c>
      <c r="B5865" t="str">
        <f t="shared" si="1535"/>
        <v>Groove/Cutoff</v>
      </c>
      <c r="C5865" t="s">
        <v>67</v>
      </c>
      <c r="E5865" t="s">
        <v>4429</v>
      </c>
    </row>
    <row r="5866" spans="1:5" x14ac:dyDescent="0.25">
      <c r="A5866" t="str">
        <f t="shared" si="1534"/>
        <v>GUID-D44C950B-378B-463C-8336-D28F82BEC774</v>
      </c>
      <c r="B5866" t="str">
        <f t="shared" si="1535"/>
        <v>Groove/Cutoff</v>
      </c>
      <c r="C5866" t="s">
        <v>67</v>
      </c>
      <c r="D5866" t="s">
        <v>4416</v>
      </c>
      <c r="E5866" t="s">
        <v>4430</v>
      </c>
    </row>
    <row r="5867" spans="1:5" x14ac:dyDescent="0.25">
      <c r="A5867" t="str">
        <f t="shared" si="1534"/>
        <v>GUID-D44C950B-378B-463C-8336-D28F82BEC774</v>
      </c>
      <c r="B5867" t="str">
        <f t="shared" si="1535"/>
        <v>Groove/Cutoff</v>
      </c>
      <c r="C5867" t="s">
        <v>67</v>
      </c>
      <c r="E5867" t="s">
        <v>3671</v>
      </c>
    </row>
    <row r="5868" spans="1:5" x14ac:dyDescent="0.25">
      <c r="A5868" t="str">
        <f t="shared" si="1534"/>
        <v>GUID-D44C950B-378B-463C-8336-D28F82BEC774</v>
      </c>
      <c r="B5868" t="str">
        <f t="shared" si="1535"/>
        <v>Groove/Cutoff</v>
      </c>
      <c r="C5868" t="s">
        <v>67</v>
      </c>
      <c r="E5868" t="s">
        <v>4409</v>
      </c>
    </row>
    <row r="5869" spans="1:5" x14ac:dyDescent="0.25">
      <c r="A5869" s="3" t="s">
        <v>4431</v>
      </c>
      <c r="B5869" t="s">
        <v>4432</v>
      </c>
    </row>
    <row r="5870" spans="1:5" x14ac:dyDescent="0.25">
      <c r="A5870" t="str">
        <f>A5869</f>
        <v>GUID-0838400D-73A2-4542-BD14-3552D274C143</v>
      </c>
      <c r="B5870" t="str">
        <f>B5869</f>
        <v>Cut-grip tooling</v>
      </c>
      <c r="C5870" t="s">
        <v>67</v>
      </c>
      <c r="D5870" t="s">
        <v>4428</v>
      </c>
      <c r="E5870" t="s">
        <v>4419</v>
      </c>
    </row>
    <row r="5871" spans="1:5" x14ac:dyDescent="0.25">
      <c r="A5871" s="3" t="s">
        <v>4433</v>
      </c>
      <c r="B5871" t="s">
        <v>3670</v>
      </c>
    </row>
    <row r="5872" spans="1:5" x14ac:dyDescent="0.25">
      <c r="A5872" t="str">
        <f>A5871</f>
        <v>GUID-1D7B2764-DB00-4E83-A02D-70B31877F5DB</v>
      </c>
      <c r="B5872" t="str">
        <f>B5871</f>
        <v>Min plunge diameter and Max plunge diameter</v>
      </c>
      <c r="C5872" t="s">
        <v>67</v>
      </c>
      <c r="D5872" t="s">
        <v>4428</v>
      </c>
      <c r="E5872" t="s">
        <v>4419</v>
      </c>
    </row>
    <row r="5873" spans="1:5" x14ac:dyDescent="0.25">
      <c r="A5873" s="3" t="s">
        <v>4434</v>
      </c>
      <c r="B5873" t="s">
        <v>3692</v>
      </c>
    </row>
    <row r="5874" spans="1:5" x14ac:dyDescent="0.25">
      <c r="A5874" t="str">
        <f t="shared" ref="A5874:A5875" si="1536">A5873</f>
        <v>GUID-3620E3B3-B33A-481A-827E-D99A5C17849C</v>
      </c>
      <c r="B5874" t="str">
        <f t="shared" ref="B5874:B5875" si="1537">B5873</f>
        <v>Thread</v>
      </c>
      <c r="C5874" t="s">
        <v>67</v>
      </c>
      <c r="D5874" t="s">
        <v>2357</v>
      </c>
      <c r="E5874" t="s">
        <v>4302</v>
      </c>
    </row>
    <row r="5875" spans="1:5" x14ac:dyDescent="0.25">
      <c r="A5875" t="str">
        <f t="shared" si="1536"/>
        <v>GUID-3620E3B3-B33A-481A-827E-D99A5C17849C</v>
      </c>
      <c r="B5875" t="str">
        <f t="shared" si="1537"/>
        <v>Thread</v>
      </c>
      <c r="C5875" t="s">
        <v>67</v>
      </c>
      <c r="D5875" t="s">
        <v>4416</v>
      </c>
      <c r="E5875" t="s">
        <v>4409</v>
      </c>
    </row>
    <row r="5876" spans="1:5" x14ac:dyDescent="0.25">
      <c r="A5876" s="3" t="s">
        <v>4435</v>
      </c>
      <c r="B5876" t="s">
        <v>4436</v>
      </c>
    </row>
    <row r="5877" spans="1:5" x14ac:dyDescent="0.25">
      <c r="A5877" t="str">
        <f t="shared" ref="A5877:A5878" si="1538">A5876</f>
        <v>GUID-FB81BA4F-B3D8-4539-8F28-2B5FD4F38DCE</v>
      </c>
      <c r="B5877" t="str">
        <f t="shared" ref="B5877:B5878" si="1539">B5876</f>
        <v>Bar Feed</v>
      </c>
      <c r="C5877" t="s">
        <v>67</v>
      </c>
      <c r="D5877" t="s">
        <v>2357</v>
      </c>
      <c r="E5877" t="s">
        <v>4302</v>
      </c>
    </row>
    <row r="5878" spans="1:5" x14ac:dyDescent="0.25">
      <c r="A5878" t="str">
        <f t="shared" si="1538"/>
        <v>GUID-FB81BA4F-B3D8-4539-8F28-2B5FD4F38DCE</v>
      </c>
      <c r="B5878" t="str">
        <f t="shared" si="1539"/>
        <v>Bar Feed</v>
      </c>
      <c r="C5878" t="s">
        <v>67</v>
      </c>
      <c r="D5878" t="s">
        <v>4416</v>
      </c>
      <c r="E5878" t="s">
        <v>4409</v>
      </c>
    </row>
    <row r="5879" spans="1:5" x14ac:dyDescent="0.25">
      <c r="A5879" s="3" t="s">
        <v>4437</v>
      </c>
      <c r="B5879" t="s">
        <v>4395</v>
      </c>
    </row>
    <row r="5880" spans="1:5" x14ac:dyDescent="0.25">
      <c r="A5880" t="str">
        <f t="shared" ref="A5880:A5885" si="1540">A5879</f>
        <v>GUID-A8D9A1EA-51D5-4B17-9FBF-97AC155AC441</v>
      </c>
      <c r="B5880" t="str">
        <f t="shared" ref="B5880:B5885" si="1541">B5879</f>
        <v>Holder tab</v>
      </c>
      <c r="C5880" t="s">
        <v>67</v>
      </c>
      <c r="D5880" t="s">
        <v>4408</v>
      </c>
      <c r="E5880" t="s">
        <v>4438</v>
      </c>
    </row>
    <row r="5881" spans="1:5" x14ac:dyDescent="0.25">
      <c r="A5881" t="str">
        <f t="shared" si="1540"/>
        <v>GUID-A8D9A1EA-51D5-4B17-9FBF-97AC155AC441</v>
      </c>
      <c r="B5881" t="str">
        <f t="shared" si="1541"/>
        <v>Holder tab</v>
      </c>
      <c r="C5881" t="s">
        <v>67</v>
      </c>
      <c r="E5881" t="s">
        <v>4439</v>
      </c>
    </row>
    <row r="5882" spans="1:5" x14ac:dyDescent="0.25">
      <c r="A5882" t="str">
        <f t="shared" si="1540"/>
        <v>GUID-A8D9A1EA-51D5-4B17-9FBF-97AC155AC441</v>
      </c>
      <c r="B5882" t="str">
        <f t="shared" si="1541"/>
        <v>Holder tab</v>
      </c>
      <c r="C5882" t="s">
        <v>67</v>
      </c>
      <c r="E5882" t="s">
        <v>4440</v>
      </c>
    </row>
    <row r="5883" spans="1:5" x14ac:dyDescent="0.25">
      <c r="A5883" t="str">
        <f t="shared" si="1540"/>
        <v>GUID-A8D9A1EA-51D5-4B17-9FBF-97AC155AC441</v>
      </c>
      <c r="B5883" t="str">
        <f t="shared" si="1541"/>
        <v>Holder tab</v>
      </c>
      <c r="C5883" t="s">
        <v>67</v>
      </c>
      <c r="E5883" t="s">
        <v>4441</v>
      </c>
    </row>
    <row r="5884" spans="1:5" x14ac:dyDescent="0.25">
      <c r="A5884" t="str">
        <f t="shared" si="1540"/>
        <v>GUID-A8D9A1EA-51D5-4B17-9FBF-97AC155AC441</v>
      </c>
      <c r="B5884" t="str">
        <f t="shared" si="1541"/>
        <v>Holder tab</v>
      </c>
      <c r="C5884" t="s">
        <v>67</v>
      </c>
      <c r="E5884" t="s">
        <v>4442</v>
      </c>
    </row>
    <row r="5885" spans="1:5" x14ac:dyDescent="0.25">
      <c r="A5885" t="str">
        <f t="shared" si="1540"/>
        <v>GUID-A8D9A1EA-51D5-4B17-9FBF-97AC155AC441</v>
      </c>
      <c r="B5885" t="str">
        <f t="shared" si="1541"/>
        <v>Holder tab</v>
      </c>
      <c r="C5885" t="s">
        <v>67</v>
      </c>
      <c r="E5885" t="s">
        <v>4294</v>
      </c>
    </row>
    <row r="5886" spans="1:5" x14ac:dyDescent="0.25">
      <c r="A5886" s="3" t="s">
        <v>4443</v>
      </c>
      <c r="B5886" t="s">
        <v>4444</v>
      </c>
    </row>
    <row r="5887" spans="1:5" x14ac:dyDescent="0.25">
      <c r="A5887" t="str">
        <f t="shared" ref="A5887:A5889" si="1542">A5886</f>
        <v>GUID-85790F80-FB9F-4F44-A223-5192C4E6B8F6</v>
      </c>
      <c r="B5887" t="str">
        <f t="shared" ref="B5887:B5889" si="1543">B5886</f>
        <v>Turn</v>
      </c>
      <c r="C5887" t="s">
        <v>67</v>
      </c>
      <c r="D5887" t="s">
        <v>2357</v>
      </c>
      <c r="E5887" t="s">
        <v>4302</v>
      </c>
    </row>
    <row r="5888" spans="1:5" x14ac:dyDescent="0.25">
      <c r="A5888" t="str">
        <f t="shared" si="1542"/>
        <v>GUID-85790F80-FB9F-4F44-A223-5192C4E6B8F6</v>
      </c>
      <c r="B5888" t="str">
        <f t="shared" si="1543"/>
        <v>Turn</v>
      </c>
      <c r="C5888" t="s">
        <v>67</v>
      </c>
      <c r="D5888" t="s">
        <v>4114</v>
      </c>
      <c r="E5888" t="s">
        <v>4409</v>
      </c>
    </row>
    <row r="5889" spans="1:5" x14ac:dyDescent="0.25">
      <c r="A5889" t="str">
        <f t="shared" si="1542"/>
        <v>GUID-85790F80-FB9F-4F44-A223-5192C4E6B8F6</v>
      </c>
      <c r="B5889" t="str">
        <f t="shared" si="1543"/>
        <v>Turn</v>
      </c>
      <c r="C5889" t="s">
        <v>67</v>
      </c>
      <c r="D5889" t="s">
        <v>4395</v>
      </c>
      <c r="E5889" t="s">
        <v>4410</v>
      </c>
    </row>
    <row r="5890" spans="1:5" x14ac:dyDescent="0.25">
      <c r="A5890" s="3" t="s">
        <v>4445</v>
      </c>
      <c r="B5890" t="s">
        <v>4446</v>
      </c>
    </row>
    <row r="5891" spans="1:5" x14ac:dyDescent="0.25">
      <c r="A5891" t="str">
        <f t="shared" ref="A5891:A5893" si="1544">A5890</f>
        <v>GUID-1E7E7D1F-569C-43FC-A38E-54F99DA4448D</v>
      </c>
      <c r="B5891" t="str">
        <f t="shared" ref="B5891:B5893" si="1545">B5890</f>
        <v>Bore</v>
      </c>
      <c r="C5891" t="s">
        <v>67</v>
      </c>
      <c r="D5891" t="s">
        <v>2357</v>
      </c>
      <c r="E5891" t="s">
        <v>4302</v>
      </c>
    </row>
    <row r="5892" spans="1:5" x14ac:dyDescent="0.25">
      <c r="A5892" t="str">
        <f t="shared" si="1544"/>
        <v>GUID-1E7E7D1F-569C-43FC-A38E-54F99DA4448D</v>
      </c>
      <c r="B5892" t="str">
        <f t="shared" si="1545"/>
        <v>Bore</v>
      </c>
      <c r="C5892" t="s">
        <v>67</v>
      </c>
      <c r="D5892" t="s">
        <v>4114</v>
      </c>
      <c r="E5892" t="s">
        <v>4409</v>
      </c>
    </row>
    <row r="5893" spans="1:5" x14ac:dyDescent="0.25">
      <c r="A5893" t="str">
        <f t="shared" si="1544"/>
        <v>GUID-1E7E7D1F-569C-43FC-A38E-54F99DA4448D</v>
      </c>
      <c r="B5893" t="str">
        <f t="shared" si="1545"/>
        <v>Bore</v>
      </c>
      <c r="C5893" t="s">
        <v>67</v>
      </c>
      <c r="D5893" t="s">
        <v>4395</v>
      </c>
      <c r="E5893" t="s">
        <v>4410</v>
      </c>
    </row>
    <row r="5894" spans="1:5" x14ac:dyDescent="0.25">
      <c r="A5894" s="3" t="s">
        <v>4447</v>
      </c>
      <c r="B5894" t="s">
        <v>4428</v>
      </c>
    </row>
    <row r="5895" spans="1:5" x14ac:dyDescent="0.25">
      <c r="A5895" t="str">
        <f t="shared" ref="A5895:A5898" si="1546">A5894</f>
        <v>GUID-5D75AF1E-9B07-402F-85DD-D34815709B8C</v>
      </c>
      <c r="B5895" t="str">
        <f t="shared" ref="B5895:B5898" si="1547">B5894</f>
        <v>Groove/Cutoff</v>
      </c>
      <c r="C5895" t="s">
        <v>67</v>
      </c>
      <c r="D5895" t="s">
        <v>2357</v>
      </c>
      <c r="E5895" t="s">
        <v>4302</v>
      </c>
    </row>
    <row r="5896" spans="1:5" x14ac:dyDescent="0.25">
      <c r="A5896" t="str">
        <f t="shared" si="1546"/>
        <v>GUID-5D75AF1E-9B07-402F-85DD-D34815709B8C</v>
      </c>
      <c r="B5896" t="str">
        <f t="shared" si="1547"/>
        <v>Groove/Cutoff</v>
      </c>
      <c r="C5896" t="s">
        <v>67</v>
      </c>
      <c r="D5896" t="s">
        <v>4114</v>
      </c>
      <c r="E5896" t="s">
        <v>4409</v>
      </c>
    </row>
    <row r="5897" spans="1:5" x14ac:dyDescent="0.25">
      <c r="A5897" t="str">
        <f t="shared" si="1546"/>
        <v>GUID-5D75AF1E-9B07-402F-85DD-D34815709B8C</v>
      </c>
      <c r="B5897" t="str">
        <f t="shared" si="1547"/>
        <v>Groove/Cutoff</v>
      </c>
      <c r="C5897" t="s">
        <v>67</v>
      </c>
      <c r="E5897" t="s">
        <v>3671</v>
      </c>
    </row>
    <row r="5898" spans="1:5" x14ac:dyDescent="0.25">
      <c r="A5898" t="str">
        <f t="shared" si="1546"/>
        <v>GUID-5D75AF1E-9B07-402F-85DD-D34815709B8C</v>
      </c>
      <c r="B5898" t="str">
        <f t="shared" si="1547"/>
        <v>Groove/Cutoff</v>
      </c>
      <c r="C5898" t="s">
        <v>67</v>
      </c>
      <c r="D5898" t="s">
        <v>4395</v>
      </c>
      <c r="E5898" t="s">
        <v>4410</v>
      </c>
    </row>
    <row r="5899" spans="1:5" x14ac:dyDescent="0.25">
      <c r="A5899" s="3" t="s">
        <v>4448</v>
      </c>
      <c r="B5899" t="s">
        <v>4436</v>
      </c>
    </row>
    <row r="5900" spans="1:5" x14ac:dyDescent="0.25">
      <c r="A5900" t="str">
        <f t="shared" ref="A5900:A5901" si="1548">A5899</f>
        <v>GUID-49183E70-8F57-444E-887F-E0F593D2A411</v>
      </c>
      <c r="B5900" t="str">
        <f t="shared" ref="B5900:B5901" si="1549">B5899</f>
        <v>Bar Feed</v>
      </c>
      <c r="C5900" t="s">
        <v>67</v>
      </c>
      <c r="D5900" t="s">
        <v>4114</v>
      </c>
      <c r="E5900" t="s">
        <v>4409</v>
      </c>
    </row>
    <row r="5901" spans="1:5" x14ac:dyDescent="0.25">
      <c r="A5901" t="str">
        <f t="shared" si="1548"/>
        <v>GUID-49183E70-8F57-444E-887F-E0F593D2A411</v>
      </c>
      <c r="B5901" t="str">
        <f t="shared" si="1549"/>
        <v>Bar Feed</v>
      </c>
      <c r="C5901" t="s">
        <v>67</v>
      </c>
      <c r="D5901" t="s">
        <v>4395</v>
      </c>
      <c r="E5901" t="s">
        <v>4410</v>
      </c>
    </row>
    <row r="5902" spans="1:5" x14ac:dyDescent="0.25">
      <c r="A5902" s="3" t="s">
        <v>4449</v>
      </c>
      <c r="B5902" t="s">
        <v>3692</v>
      </c>
    </row>
    <row r="5903" spans="1:5" x14ac:dyDescent="0.25">
      <c r="A5903" t="str">
        <f t="shared" ref="A5903:A5905" si="1550">A5902</f>
        <v>GUID-663B685F-1859-4CDF-AEB9-CB3828FD177F</v>
      </c>
      <c r="B5903" t="str">
        <f t="shared" ref="B5903:B5905" si="1551">B5902</f>
        <v>Thread</v>
      </c>
      <c r="C5903" t="s">
        <v>67</v>
      </c>
      <c r="D5903" t="s">
        <v>2357</v>
      </c>
      <c r="E5903" t="s">
        <v>4302</v>
      </c>
    </row>
    <row r="5904" spans="1:5" x14ac:dyDescent="0.25">
      <c r="A5904" t="str">
        <f t="shared" si="1550"/>
        <v>GUID-663B685F-1859-4CDF-AEB9-CB3828FD177F</v>
      </c>
      <c r="B5904" t="str">
        <f t="shared" si="1551"/>
        <v>Thread</v>
      </c>
      <c r="C5904" t="s">
        <v>67</v>
      </c>
      <c r="D5904" t="s">
        <v>4114</v>
      </c>
      <c r="E5904" t="s">
        <v>4409</v>
      </c>
    </row>
    <row r="5905" spans="1:5" x14ac:dyDescent="0.25">
      <c r="A5905" t="str">
        <f t="shared" si="1550"/>
        <v>GUID-663B685F-1859-4CDF-AEB9-CB3828FD177F</v>
      </c>
      <c r="B5905" t="str">
        <f t="shared" si="1551"/>
        <v>Thread</v>
      </c>
      <c r="C5905" t="s">
        <v>67</v>
      </c>
      <c r="D5905" t="s">
        <v>4395</v>
      </c>
      <c r="E5905" t="s">
        <v>4410</v>
      </c>
    </row>
    <row r="5906" spans="1:5" x14ac:dyDescent="0.25">
      <c r="A5906" s="3" t="s">
        <v>4450</v>
      </c>
      <c r="B5906" t="s">
        <v>4451</v>
      </c>
    </row>
    <row r="5907" spans="1:5" x14ac:dyDescent="0.25">
      <c r="A5907" t="str">
        <f t="shared" ref="A5907:A5909" si="1552">A5906</f>
        <v>GUID-CB9E09AD-8918-4D64-95DC-6657E332208B</v>
      </c>
      <c r="B5907" t="str">
        <f t="shared" ref="B5907:B5909" si="1553">B5906</f>
        <v>Orientation tab</v>
      </c>
      <c r="C5907" t="s">
        <v>67</v>
      </c>
      <c r="D5907" t="s">
        <v>2357</v>
      </c>
      <c r="E5907" t="s">
        <v>4302</v>
      </c>
    </row>
    <row r="5908" spans="1:5" x14ac:dyDescent="0.25">
      <c r="A5908" t="str">
        <f t="shared" si="1552"/>
        <v>GUID-CB9E09AD-8918-4D64-95DC-6657E332208B</v>
      </c>
      <c r="B5908" t="str">
        <f t="shared" si="1553"/>
        <v>Orientation tab</v>
      </c>
      <c r="C5908" t="s">
        <v>67</v>
      </c>
      <c r="D5908" t="s">
        <v>4114</v>
      </c>
      <c r="E5908" t="s">
        <v>4409</v>
      </c>
    </row>
    <row r="5909" spans="1:5" x14ac:dyDescent="0.25">
      <c r="A5909" t="str">
        <f t="shared" si="1552"/>
        <v>GUID-CB9E09AD-8918-4D64-95DC-6657E332208B</v>
      </c>
      <c r="B5909" t="str">
        <f t="shared" si="1553"/>
        <v>Orientation tab</v>
      </c>
      <c r="C5909" t="s">
        <v>67</v>
      </c>
      <c r="D5909" t="s">
        <v>4408</v>
      </c>
      <c r="E5909" t="s">
        <v>4294</v>
      </c>
    </row>
    <row r="5910" spans="1:5" x14ac:dyDescent="0.25">
      <c r="A5910" s="3" t="s">
        <v>4452</v>
      </c>
      <c r="B5910" t="s">
        <v>4453</v>
      </c>
    </row>
    <row r="5911" spans="1:5" x14ac:dyDescent="0.25">
      <c r="A5911" t="str">
        <f t="shared" ref="A5911:A5914" si="1554">A5910</f>
        <v>GUID-A461C88A-FA6E-458E-91E3-575F8C3CD4C1</v>
      </c>
      <c r="B5911" t="str">
        <f t="shared" ref="B5911:B5914" si="1555">B5910</f>
        <v>Prog. Pt. tab</v>
      </c>
      <c r="C5911" t="s">
        <v>67</v>
      </c>
      <c r="D5911" t="s">
        <v>2357</v>
      </c>
      <c r="E5911" t="s">
        <v>4302</v>
      </c>
    </row>
    <row r="5912" spans="1:5" x14ac:dyDescent="0.25">
      <c r="A5912" t="str">
        <f t="shared" si="1554"/>
        <v>GUID-A461C88A-FA6E-458E-91E3-575F8C3CD4C1</v>
      </c>
      <c r="B5912" t="str">
        <f t="shared" si="1555"/>
        <v>Prog. Pt. tab</v>
      </c>
      <c r="C5912" t="s">
        <v>67</v>
      </c>
      <c r="D5912" t="s">
        <v>4114</v>
      </c>
      <c r="E5912" t="s">
        <v>4409</v>
      </c>
    </row>
    <row r="5913" spans="1:5" x14ac:dyDescent="0.25">
      <c r="A5913" t="str">
        <f t="shared" si="1554"/>
        <v>GUID-A461C88A-FA6E-458E-91E3-575F8C3CD4C1</v>
      </c>
      <c r="B5913" t="str">
        <f t="shared" si="1555"/>
        <v>Prog. Pt. tab</v>
      </c>
      <c r="C5913" t="s">
        <v>67</v>
      </c>
      <c r="D5913" t="s">
        <v>2314</v>
      </c>
      <c r="E5913" t="s">
        <v>2955</v>
      </c>
    </row>
    <row r="5914" spans="1:5" x14ac:dyDescent="0.25">
      <c r="A5914" t="str">
        <f t="shared" si="1554"/>
        <v>GUID-A461C88A-FA6E-458E-91E3-575F8C3CD4C1</v>
      </c>
      <c r="B5914" t="str">
        <f t="shared" si="1555"/>
        <v>Prog. Pt. tab</v>
      </c>
      <c r="C5914" t="s">
        <v>67</v>
      </c>
      <c r="D5914" t="s">
        <v>4408</v>
      </c>
      <c r="E5914" t="s">
        <v>4294</v>
      </c>
    </row>
    <row r="5915" spans="1:5" x14ac:dyDescent="0.25">
      <c r="A5915" s="3" t="s">
        <v>4454</v>
      </c>
      <c r="B5915" t="s">
        <v>4455</v>
      </c>
    </row>
    <row r="5916" spans="1:5" x14ac:dyDescent="0.25">
      <c r="A5916" t="str">
        <f t="shared" ref="A5916:A5920" si="1556">A5915</f>
        <v>GUID-72622AC0-EF85-4925-8E94-DC90D78A210E</v>
      </c>
      <c r="B5916" t="str">
        <f t="shared" ref="B5916:B5920" si="1557">B5915</f>
        <v>Holder Drawing tab</v>
      </c>
      <c r="C5916" t="s">
        <v>67</v>
      </c>
      <c r="D5916" t="s">
        <v>2357</v>
      </c>
      <c r="E5916" t="s">
        <v>4302</v>
      </c>
    </row>
    <row r="5917" spans="1:5" x14ac:dyDescent="0.25">
      <c r="A5917" t="str">
        <f t="shared" si="1556"/>
        <v>GUID-72622AC0-EF85-4925-8E94-DC90D78A210E</v>
      </c>
      <c r="B5917" t="str">
        <f t="shared" si="1557"/>
        <v>Holder Drawing tab</v>
      </c>
      <c r="C5917" t="s">
        <v>67</v>
      </c>
      <c r="D5917" t="s">
        <v>4114</v>
      </c>
      <c r="E5917" t="s">
        <v>4409</v>
      </c>
    </row>
    <row r="5918" spans="1:5" x14ac:dyDescent="0.25">
      <c r="A5918" t="str">
        <f t="shared" si="1556"/>
        <v>GUID-72622AC0-EF85-4925-8E94-DC90D78A210E</v>
      </c>
      <c r="B5918" t="str">
        <f t="shared" si="1557"/>
        <v>Holder Drawing tab</v>
      </c>
      <c r="C5918" t="s">
        <v>67</v>
      </c>
      <c r="D5918" t="s">
        <v>4456</v>
      </c>
      <c r="E5918" t="s">
        <v>4457</v>
      </c>
    </row>
    <row r="5919" spans="1:5" x14ac:dyDescent="0.25">
      <c r="A5919" t="str">
        <f t="shared" si="1556"/>
        <v>GUID-72622AC0-EF85-4925-8E94-DC90D78A210E</v>
      </c>
      <c r="B5919" t="str">
        <f t="shared" si="1557"/>
        <v>Holder Drawing tab</v>
      </c>
      <c r="C5919" t="s">
        <v>67</v>
      </c>
      <c r="D5919" t="s">
        <v>4408</v>
      </c>
      <c r="E5919" t="s">
        <v>4457</v>
      </c>
    </row>
    <row r="5920" spans="1:5" x14ac:dyDescent="0.25">
      <c r="A5920" t="str">
        <f t="shared" si="1556"/>
        <v>GUID-72622AC0-EF85-4925-8E94-DC90D78A210E</v>
      </c>
      <c r="B5920" t="str">
        <f t="shared" si="1557"/>
        <v>Holder Drawing tab</v>
      </c>
      <c r="C5920" t="s">
        <v>67</v>
      </c>
      <c r="E5920" t="s">
        <v>4294</v>
      </c>
    </row>
    <row r="5921" spans="1:5" x14ac:dyDescent="0.25">
      <c r="A5921" s="3" t="s">
        <v>4458</v>
      </c>
      <c r="B5921" t="s">
        <v>4459</v>
      </c>
    </row>
    <row r="5922" spans="1:5" x14ac:dyDescent="0.25">
      <c r="A5922" t="str">
        <f t="shared" ref="A5922:A5927" si="1558">A5921</f>
        <v>GUID-05466974-1FD1-47E4-AA03-830484A52061</v>
      </c>
      <c r="B5922" t="str">
        <f t="shared" ref="B5922:B5927" si="1559">B5921</f>
        <v>Solid tool holder example</v>
      </c>
      <c r="C5922" t="s">
        <v>67</v>
      </c>
      <c r="D5922" t="s">
        <v>4460</v>
      </c>
      <c r="E5922" t="s">
        <v>1206</v>
      </c>
    </row>
    <row r="5923" spans="1:5" x14ac:dyDescent="0.25">
      <c r="A5923" t="str">
        <f t="shared" si="1558"/>
        <v>GUID-05466974-1FD1-47E4-AA03-830484A52061</v>
      </c>
      <c r="B5923" t="str">
        <f t="shared" si="1559"/>
        <v>Solid tool holder example</v>
      </c>
      <c r="C5923" t="s">
        <v>67</v>
      </c>
      <c r="D5923" t="s">
        <v>4461</v>
      </c>
      <c r="E5923" t="s">
        <v>1068</v>
      </c>
    </row>
    <row r="5924" spans="1:5" x14ac:dyDescent="0.25">
      <c r="A5924" t="str">
        <f t="shared" si="1558"/>
        <v>GUID-05466974-1FD1-47E4-AA03-830484A52061</v>
      </c>
      <c r="B5924" t="str">
        <f t="shared" si="1559"/>
        <v>Solid tool holder example</v>
      </c>
      <c r="C5924" t="s">
        <v>67</v>
      </c>
      <c r="D5924" t="s">
        <v>4314</v>
      </c>
      <c r="E5924" t="s">
        <v>4294</v>
      </c>
    </row>
    <row r="5925" spans="1:5" x14ac:dyDescent="0.25">
      <c r="A5925" t="str">
        <f t="shared" si="1558"/>
        <v>GUID-05466974-1FD1-47E4-AA03-830484A52061</v>
      </c>
      <c r="B5925" t="str">
        <f t="shared" si="1559"/>
        <v>Solid tool holder example</v>
      </c>
      <c r="C5925" t="s">
        <v>67</v>
      </c>
      <c r="D5925" t="s">
        <v>4462</v>
      </c>
      <c r="E5925" t="s">
        <v>341</v>
      </c>
    </row>
    <row r="5926" spans="1:5" x14ac:dyDescent="0.25">
      <c r="A5926" t="str">
        <f t="shared" si="1558"/>
        <v>GUID-05466974-1FD1-47E4-AA03-830484A52061</v>
      </c>
      <c r="B5926" t="str">
        <f t="shared" si="1559"/>
        <v>Solid tool holder example</v>
      </c>
      <c r="C5926" t="s">
        <v>67</v>
      </c>
      <c r="D5926" t="s">
        <v>4314</v>
      </c>
      <c r="E5926" t="s">
        <v>4294</v>
      </c>
    </row>
    <row r="5927" spans="1:5" x14ac:dyDescent="0.25">
      <c r="A5927" t="str">
        <f t="shared" si="1558"/>
        <v>GUID-05466974-1FD1-47E4-AA03-830484A52061</v>
      </c>
      <c r="B5927" t="str">
        <f t="shared" si="1559"/>
        <v>Solid tool holder example</v>
      </c>
      <c r="C5927" t="s">
        <v>67</v>
      </c>
      <c r="D5927" t="s">
        <v>4455</v>
      </c>
      <c r="E5927" t="s">
        <v>4412</v>
      </c>
    </row>
    <row r="5928" spans="1:5" x14ac:dyDescent="0.25">
      <c r="A5928" s="3" t="s">
        <v>4463</v>
      </c>
      <c r="B5928" t="s">
        <v>4388</v>
      </c>
    </row>
    <row r="5929" spans="1:5" x14ac:dyDescent="0.25">
      <c r="A5929" t="str">
        <f t="shared" ref="A5929:A5934" si="1560">A5928</f>
        <v>GUID-0A5A7B26-2F68-47C4-8063-9281C6129463</v>
      </c>
      <c r="B5929" t="str">
        <f t="shared" ref="B5929:B5934" si="1561">B5928</f>
        <v>Overrides tab</v>
      </c>
      <c r="C5929" t="s">
        <v>67</v>
      </c>
      <c r="D5929" t="s">
        <v>2357</v>
      </c>
      <c r="E5929" t="s">
        <v>4302</v>
      </c>
    </row>
    <row r="5930" spans="1:5" x14ac:dyDescent="0.25">
      <c r="A5930" t="str">
        <f t="shared" si="1560"/>
        <v>GUID-0A5A7B26-2F68-47C4-8063-9281C6129463</v>
      </c>
      <c r="B5930" t="str">
        <f t="shared" si="1561"/>
        <v>Overrides tab</v>
      </c>
      <c r="C5930" t="s">
        <v>67</v>
      </c>
      <c r="D5930" t="s">
        <v>4114</v>
      </c>
      <c r="E5930" t="s">
        <v>4409</v>
      </c>
    </row>
    <row r="5931" spans="1:5" x14ac:dyDescent="0.25">
      <c r="A5931" t="str">
        <f t="shared" si="1560"/>
        <v>GUID-0A5A7B26-2F68-47C4-8063-9281C6129463</v>
      </c>
      <c r="B5931" t="str">
        <f t="shared" si="1561"/>
        <v>Overrides tab</v>
      </c>
      <c r="C5931" t="s">
        <v>67</v>
      </c>
      <c r="D5931" t="s">
        <v>4390</v>
      </c>
      <c r="E5931" t="s">
        <v>4383</v>
      </c>
    </row>
    <row r="5932" spans="1:5" x14ac:dyDescent="0.25">
      <c r="A5932" t="str">
        <f t="shared" si="1560"/>
        <v>GUID-0A5A7B26-2F68-47C4-8063-9281C6129463</v>
      </c>
      <c r="B5932" t="str">
        <f t="shared" si="1561"/>
        <v>Overrides tab</v>
      </c>
      <c r="C5932" t="s">
        <v>67</v>
      </c>
      <c r="D5932" t="s">
        <v>1372</v>
      </c>
      <c r="E5932" t="s">
        <v>4006</v>
      </c>
    </row>
    <row r="5933" spans="1:5" x14ac:dyDescent="0.25">
      <c r="A5933" t="str">
        <f t="shared" si="1560"/>
        <v>GUID-0A5A7B26-2F68-47C4-8063-9281C6129463</v>
      </c>
      <c r="B5933" t="str">
        <f t="shared" si="1561"/>
        <v>Overrides tab</v>
      </c>
      <c r="C5933" t="s">
        <v>67</v>
      </c>
      <c r="D5933" t="s">
        <v>4391</v>
      </c>
      <c r="E5933" t="s">
        <v>2011</v>
      </c>
    </row>
    <row r="5934" spans="1:5" x14ac:dyDescent="0.25">
      <c r="A5934" t="str">
        <f t="shared" si="1560"/>
        <v>GUID-0A5A7B26-2F68-47C4-8063-9281C6129463</v>
      </c>
      <c r="B5934" t="str">
        <f t="shared" si="1561"/>
        <v>Overrides tab</v>
      </c>
      <c r="C5934" t="s">
        <v>67</v>
      </c>
      <c r="D5934" t="s">
        <v>4408</v>
      </c>
      <c r="E5934" t="s">
        <v>4294</v>
      </c>
    </row>
    <row r="5935" spans="1:5" x14ac:dyDescent="0.25">
      <c r="A5935" s="3" t="s">
        <v>4464</v>
      </c>
      <c r="B5935" t="s">
        <v>2192</v>
      </c>
    </row>
    <row r="5936" spans="1:5" x14ac:dyDescent="0.25">
      <c r="A5936" t="str">
        <f t="shared" ref="A5936:A5938" si="1562">A5935</f>
        <v>GUID-98D37E6E-EA9B-434B-A03B-210207DABF45</v>
      </c>
      <c r="B5936" t="str">
        <f t="shared" ref="B5936:B5938" si="1563">B5935</f>
        <v>Feed/Speed tab</v>
      </c>
      <c r="C5936" t="s">
        <v>67</v>
      </c>
      <c r="D5936" t="s">
        <v>2357</v>
      </c>
      <c r="E5936" t="s">
        <v>4302</v>
      </c>
    </row>
    <row r="5937" spans="1:5" x14ac:dyDescent="0.25">
      <c r="A5937" t="str">
        <f t="shared" si="1562"/>
        <v>GUID-98D37E6E-EA9B-434B-A03B-210207DABF45</v>
      </c>
      <c r="B5937" t="str">
        <f t="shared" si="1563"/>
        <v>Feed/Speed tab</v>
      </c>
      <c r="C5937" t="s">
        <v>67</v>
      </c>
      <c r="D5937" t="s">
        <v>4114</v>
      </c>
      <c r="E5937" t="s">
        <v>4409</v>
      </c>
    </row>
    <row r="5938" spans="1:5" x14ac:dyDescent="0.25">
      <c r="A5938" t="str">
        <f t="shared" si="1562"/>
        <v>GUID-98D37E6E-EA9B-434B-A03B-210207DABF45</v>
      </c>
      <c r="B5938" t="str">
        <f t="shared" si="1563"/>
        <v>Feed/Speed tab</v>
      </c>
      <c r="C5938" t="s">
        <v>67</v>
      </c>
      <c r="D5938" t="s">
        <v>4408</v>
      </c>
      <c r="E5938" t="s">
        <v>4294</v>
      </c>
    </row>
    <row r="5939" spans="1:5" x14ac:dyDescent="0.25">
      <c r="A5939" s="3" t="s">
        <v>4465</v>
      </c>
      <c r="B5939" t="s">
        <v>4466</v>
      </c>
    </row>
    <row r="5940" spans="1:5" x14ac:dyDescent="0.25">
      <c r="A5940" t="str">
        <f>A5939</f>
        <v>GUID-F0456DE7-1DAE-4FE2-95A9-66EE3FE525A8</v>
      </c>
      <c r="B5940" t="str">
        <f>B5939</f>
        <v>Tool selection for turn/mill features</v>
      </c>
      <c r="C5940" t="s">
        <v>67</v>
      </c>
      <c r="D5940" t="s">
        <v>4289</v>
      </c>
      <c r="E5940" t="s">
        <v>2180</v>
      </c>
    </row>
    <row r="5941" spans="1:5" x14ac:dyDescent="0.25">
      <c r="A5941" s="3" t="s">
        <v>4467</v>
      </c>
      <c r="B5941" t="s">
        <v>4468</v>
      </c>
    </row>
    <row r="5942" spans="1:5" x14ac:dyDescent="0.25">
      <c r="A5942" t="str">
        <f t="shared" ref="A5942:A5944" si="1564">A5941</f>
        <v>GUID-2C0DA66B-5617-4BDD-BA22-72715DD49665</v>
      </c>
      <c r="B5942" t="str">
        <f t="shared" ref="B5942:B5944" si="1565">B5941</f>
        <v>Adding tools to an existing tool crib</v>
      </c>
      <c r="C5942" t="s">
        <v>67</v>
      </c>
      <c r="D5942" t="s">
        <v>4469</v>
      </c>
      <c r="E5942" t="s">
        <v>3264</v>
      </c>
    </row>
    <row r="5943" spans="1:5" x14ac:dyDescent="0.25">
      <c r="A5943" t="str">
        <f t="shared" si="1564"/>
        <v>GUID-2C0DA66B-5617-4BDD-BA22-72715DD49665</v>
      </c>
      <c r="B5943" t="str">
        <f t="shared" si="1565"/>
        <v>Adding tools to an existing tool crib</v>
      </c>
      <c r="C5943" t="s">
        <v>67</v>
      </c>
      <c r="D5943" t="s">
        <v>4470</v>
      </c>
      <c r="E5943" t="s">
        <v>4323</v>
      </c>
    </row>
    <row r="5944" spans="1:5" x14ac:dyDescent="0.25">
      <c r="A5944" t="str">
        <f t="shared" si="1564"/>
        <v>GUID-2C0DA66B-5617-4BDD-BA22-72715DD49665</v>
      </c>
      <c r="B5944" t="str">
        <f t="shared" si="1565"/>
        <v>Adding tools to an existing tool crib</v>
      </c>
      <c r="C5944" t="s">
        <v>67</v>
      </c>
      <c r="D5944" t="s">
        <v>4289</v>
      </c>
      <c r="E5944" t="s">
        <v>2180</v>
      </c>
    </row>
    <row r="5945" spans="1:5" x14ac:dyDescent="0.25">
      <c r="A5945" s="3" t="s">
        <v>4471</v>
      </c>
      <c r="B5945" t="s">
        <v>4472</v>
      </c>
    </row>
    <row r="5946" spans="1:5" x14ac:dyDescent="0.25">
      <c r="A5946" t="str">
        <f t="shared" ref="A5946:A5948" si="1566">A5945</f>
        <v>GUID-B5A45EEE-9001-4572-A35A-1AA3A1886C00</v>
      </c>
      <c r="B5946" t="str">
        <f t="shared" ref="B5946:B5948" si="1567">B5945</f>
        <v>Importing tools into a tool crib</v>
      </c>
      <c r="C5946" t="s">
        <v>67</v>
      </c>
      <c r="D5946" t="s">
        <v>4473</v>
      </c>
      <c r="E5946" t="s">
        <v>4474</v>
      </c>
    </row>
    <row r="5947" spans="1:5" x14ac:dyDescent="0.25">
      <c r="A5947" t="str">
        <f t="shared" si="1566"/>
        <v>GUID-B5A45EEE-9001-4572-A35A-1AA3A1886C00</v>
      </c>
      <c r="B5947" t="str">
        <f t="shared" si="1567"/>
        <v>Importing tools into a tool crib</v>
      </c>
      <c r="C5947" t="s">
        <v>67</v>
      </c>
      <c r="D5947" t="s">
        <v>4289</v>
      </c>
      <c r="E5947" t="s">
        <v>4474</v>
      </c>
    </row>
    <row r="5948" spans="1:5" x14ac:dyDescent="0.25">
      <c r="A5948" t="str">
        <f t="shared" si="1566"/>
        <v>GUID-B5A45EEE-9001-4572-A35A-1AA3A1886C00</v>
      </c>
      <c r="B5948" t="str">
        <f t="shared" si="1567"/>
        <v>Importing tools into a tool crib</v>
      </c>
      <c r="C5948" t="s">
        <v>67</v>
      </c>
      <c r="E5948" t="s">
        <v>2180</v>
      </c>
    </row>
    <row r="5949" spans="1:5" x14ac:dyDescent="0.25">
      <c r="A5949" s="3" t="s">
        <v>4475</v>
      </c>
      <c r="B5949" t="s">
        <v>4476</v>
      </c>
    </row>
    <row r="5950" spans="1:5" x14ac:dyDescent="0.25">
      <c r="A5950" t="str">
        <f t="shared" ref="A5950:A5952" si="1568">A5949</f>
        <v>GUID-B9D225A4-0E37-4394-A3EE-AB83C21D06B7</v>
      </c>
      <c r="B5950" t="str">
        <f t="shared" ref="B5950:B5952" si="1569">B5949</f>
        <v>Importing tools from Excel</v>
      </c>
      <c r="C5950" t="s">
        <v>67</v>
      </c>
      <c r="D5950" t="s">
        <v>4477</v>
      </c>
      <c r="E5950" t="s">
        <v>4276</v>
      </c>
    </row>
    <row r="5951" spans="1:5" x14ac:dyDescent="0.25">
      <c r="A5951" t="str">
        <f t="shared" si="1568"/>
        <v>GUID-B9D225A4-0E37-4394-A3EE-AB83C21D06B7</v>
      </c>
      <c r="B5951" t="str">
        <f t="shared" si="1569"/>
        <v>Importing tools from Excel</v>
      </c>
      <c r="C5951" t="s">
        <v>67</v>
      </c>
      <c r="D5951" t="s">
        <v>4478</v>
      </c>
      <c r="E5951" t="s">
        <v>4274</v>
      </c>
    </row>
    <row r="5952" spans="1:5" x14ac:dyDescent="0.25">
      <c r="A5952" t="str">
        <f t="shared" si="1568"/>
        <v>GUID-B9D225A4-0E37-4394-A3EE-AB83C21D06B7</v>
      </c>
      <c r="B5952" t="str">
        <f t="shared" si="1569"/>
        <v>Importing tools from Excel</v>
      </c>
      <c r="C5952" t="s">
        <v>67</v>
      </c>
      <c r="D5952" t="s">
        <v>4472</v>
      </c>
      <c r="E5952" t="s">
        <v>4274</v>
      </c>
    </row>
    <row r="5953" spans="1:5" x14ac:dyDescent="0.25">
      <c r="A5953" s="3" t="s">
        <v>4479</v>
      </c>
      <c r="B5953" t="s">
        <v>4480</v>
      </c>
    </row>
    <row r="5954" spans="1:5" x14ac:dyDescent="0.25">
      <c r="A5954" t="str">
        <f t="shared" ref="A5954:A5956" si="1570">A5953</f>
        <v>GUID-B24F9E8E-FE60-44BA-AF5C-689E4C1D7CF6</v>
      </c>
      <c r="B5954" t="str">
        <f t="shared" ref="B5954:B5956" si="1571">B5953</f>
        <v>Changing the active tool crib</v>
      </c>
      <c r="C5954" t="s">
        <v>67</v>
      </c>
      <c r="D5954" t="s">
        <v>4481</v>
      </c>
      <c r="E5954" t="s">
        <v>293</v>
      </c>
    </row>
    <row r="5955" spans="1:5" x14ac:dyDescent="0.25">
      <c r="A5955" t="str">
        <f t="shared" si="1570"/>
        <v>GUID-B24F9E8E-FE60-44BA-AF5C-689E4C1D7CF6</v>
      </c>
      <c r="B5955" t="str">
        <f t="shared" si="1571"/>
        <v>Changing the active tool crib</v>
      </c>
      <c r="C5955" t="s">
        <v>67</v>
      </c>
      <c r="D5955" t="s">
        <v>4307</v>
      </c>
      <c r="E5955" t="s">
        <v>2180</v>
      </c>
    </row>
    <row r="5956" spans="1:5" x14ac:dyDescent="0.25">
      <c r="A5956" t="str">
        <f t="shared" si="1570"/>
        <v>GUID-B24F9E8E-FE60-44BA-AF5C-689E4C1D7CF6</v>
      </c>
      <c r="B5956" t="str">
        <f t="shared" si="1571"/>
        <v>Changing the active tool crib</v>
      </c>
      <c r="C5956" t="s">
        <v>67</v>
      </c>
      <c r="D5956" t="s">
        <v>4289</v>
      </c>
      <c r="E5956" t="s">
        <v>2180</v>
      </c>
    </row>
    <row r="5957" spans="1:5" x14ac:dyDescent="0.25">
      <c r="A5957" s="3" t="s">
        <v>4482</v>
      </c>
      <c r="B5957" t="s">
        <v>4483</v>
      </c>
    </row>
    <row r="5958" spans="1:5" x14ac:dyDescent="0.25">
      <c r="A5958" t="str">
        <f>A5957</f>
        <v>GUID-B66A75CC-4D2F-486A-93A8-47B3D95DAFB1</v>
      </c>
      <c r="B5958" t="str">
        <f>B5957</f>
        <v>Exporting tools</v>
      </c>
      <c r="C5958" t="s">
        <v>67</v>
      </c>
      <c r="D5958" t="s">
        <v>4289</v>
      </c>
      <c r="E5958" t="s">
        <v>2180</v>
      </c>
    </row>
    <row r="5959" spans="1:5" x14ac:dyDescent="0.25">
      <c r="A5959" s="3" t="s">
        <v>4484</v>
      </c>
      <c r="B5959" t="s">
        <v>4485</v>
      </c>
    </row>
    <row r="5960" spans="1:5" x14ac:dyDescent="0.25">
      <c r="A5960" t="str">
        <f t="shared" ref="A5960:A5964" si="1572">A5959</f>
        <v>GUID-D75791FE-7326-41B4-B094-19629733C734</v>
      </c>
      <c r="B5960" t="str">
        <f t="shared" ref="B5960:B5964" si="1573">B5959</f>
        <v>Editing multiple tools at the same time (bulk editing)</v>
      </c>
      <c r="C5960" t="s">
        <v>67</v>
      </c>
      <c r="D5960" t="s">
        <v>4486</v>
      </c>
      <c r="E5960" t="s">
        <v>4276</v>
      </c>
    </row>
    <row r="5961" spans="1:5" x14ac:dyDescent="0.25">
      <c r="A5961" t="str">
        <f t="shared" si="1572"/>
        <v>GUID-D75791FE-7326-41B4-B094-19629733C734</v>
      </c>
      <c r="B5961" t="str">
        <f t="shared" si="1573"/>
        <v>Editing multiple tools at the same time (bulk editing)</v>
      </c>
      <c r="C5961" t="s">
        <v>67</v>
      </c>
      <c r="D5961" t="s">
        <v>4487</v>
      </c>
      <c r="E5961" t="s">
        <v>4274</v>
      </c>
    </row>
    <row r="5962" spans="1:5" x14ac:dyDescent="0.25">
      <c r="A5962" t="str">
        <f t="shared" si="1572"/>
        <v>GUID-D75791FE-7326-41B4-B094-19629733C734</v>
      </c>
      <c r="B5962" t="str">
        <f t="shared" si="1573"/>
        <v>Editing multiple tools at the same time (bulk editing)</v>
      </c>
      <c r="C5962" t="s">
        <v>67</v>
      </c>
      <c r="D5962" t="s">
        <v>4486</v>
      </c>
      <c r="E5962" t="s">
        <v>4276</v>
      </c>
    </row>
    <row r="5963" spans="1:5" x14ac:dyDescent="0.25">
      <c r="A5963" t="str">
        <f t="shared" si="1572"/>
        <v>GUID-D75791FE-7326-41B4-B094-19629733C734</v>
      </c>
      <c r="B5963" t="str">
        <f t="shared" si="1573"/>
        <v>Editing multiple tools at the same time (bulk editing)</v>
      </c>
      <c r="C5963" t="s">
        <v>67</v>
      </c>
      <c r="D5963" t="s">
        <v>4487</v>
      </c>
      <c r="E5963" t="s">
        <v>4274</v>
      </c>
    </row>
    <row r="5964" spans="1:5" x14ac:dyDescent="0.25">
      <c r="A5964" t="str">
        <f t="shared" si="1572"/>
        <v>GUID-D75791FE-7326-41B4-B094-19629733C734</v>
      </c>
      <c r="B5964" t="str">
        <f t="shared" si="1573"/>
        <v>Editing multiple tools at the same time (bulk editing)</v>
      </c>
      <c r="C5964" t="s">
        <v>67</v>
      </c>
      <c r="D5964" t="s">
        <v>4289</v>
      </c>
      <c r="E5964" t="s">
        <v>2180</v>
      </c>
    </row>
    <row r="5965" spans="1:5" x14ac:dyDescent="0.25">
      <c r="A5965" s="3" t="s">
        <v>4488</v>
      </c>
      <c r="B5965" t="s">
        <v>4489</v>
      </c>
    </row>
    <row r="5966" spans="1:5" x14ac:dyDescent="0.25">
      <c r="A5966" t="str">
        <f t="shared" ref="A5966:A5968" si="1574">A5965</f>
        <v>GUID-D032761A-382D-4FA6-80E3-6F1B89B47718</v>
      </c>
      <c r="B5966" t="str">
        <f t="shared" ref="B5966:B5968" si="1575">B5965</f>
        <v>Moving a tool database without exporting and importing</v>
      </c>
      <c r="C5966" t="s">
        <v>67</v>
      </c>
      <c r="D5966" t="s">
        <v>4490</v>
      </c>
      <c r="E5966" t="s">
        <v>4276</v>
      </c>
    </row>
    <row r="5967" spans="1:5" x14ac:dyDescent="0.25">
      <c r="A5967" t="str">
        <f t="shared" si="1574"/>
        <v>GUID-D032761A-382D-4FA6-80E3-6F1B89B47718</v>
      </c>
      <c r="B5967" t="str">
        <f t="shared" si="1575"/>
        <v>Moving a tool database without exporting and importing</v>
      </c>
      <c r="C5967" t="s">
        <v>67</v>
      </c>
      <c r="D5967" t="s">
        <v>4491</v>
      </c>
      <c r="E5967" t="s">
        <v>4274</v>
      </c>
    </row>
    <row r="5968" spans="1:5" x14ac:dyDescent="0.25">
      <c r="A5968" t="str">
        <f t="shared" si="1574"/>
        <v>GUID-D032761A-382D-4FA6-80E3-6F1B89B47718</v>
      </c>
      <c r="B5968" t="str">
        <f t="shared" si="1575"/>
        <v>Moving a tool database without exporting and importing</v>
      </c>
      <c r="C5968" t="s">
        <v>67</v>
      </c>
      <c r="D5968" t="s">
        <v>4289</v>
      </c>
      <c r="E5968" t="s">
        <v>2180</v>
      </c>
    </row>
    <row r="5969" spans="1:5" x14ac:dyDescent="0.25">
      <c r="A5969" s="3" t="s">
        <v>4492</v>
      </c>
      <c r="B5969" t="s">
        <v>4377</v>
      </c>
    </row>
    <row r="5970" spans="1:5" x14ac:dyDescent="0.25">
      <c r="A5970" t="str">
        <f t="shared" ref="A5970:A5971" si="1576">A5969</f>
        <v>GUID-97105E54-5842-43DE-B00F-9CD8459B1D54</v>
      </c>
      <c r="B5970" t="str">
        <f t="shared" ref="B5970:B5971" si="1577">B5969</f>
        <v>Displaying a profile of an existing tool</v>
      </c>
      <c r="C5970" t="s">
        <v>67</v>
      </c>
      <c r="D5970" t="s">
        <v>4493</v>
      </c>
      <c r="E5970" t="s">
        <v>2180</v>
      </c>
    </row>
    <row r="5971" spans="1:5" x14ac:dyDescent="0.25">
      <c r="A5971" t="str">
        <f t="shared" si="1576"/>
        <v>GUID-97105E54-5842-43DE-B00F-9CD8459B1D54</v>
      </c>
      <c r="B5971" t="str">
        <f t="shared" si="1577"/>
        <v>Displaying a profile of an existing tool</v>
      </c>
      <c r="C5971" t="s">
        <v>67</v>
      </c>
      <c r="D5971" t="s">
        <v>4289</v>
      </c>
      <c r="E5971" t="s">
        <v>2180</v>
      </c>
    </row>
    <row r="5972" spans="1:5" x14ac:dyDescent="0.25">
      <c r="A5972" s="3" t="s">
        <v>4494</v>
      </c>
      <c r="B5972" t="s">
        <v>4495</v>
      </c>
    </row>
    <row r="5973" spans="1:5" x14ac:dyDescent="0.25">
      <c r="A5973" t="str">
        <f>A5972</f>
        <v>GUID-A47BA0ED-9ABB-4D7C-99B7-6F308EB369A8</v>
      </c>
      <c r="B5973" t="str">
        <f>B5972</f>
        <v>Deleting a tool crib</v>
      </c>
      <c r="C5973" t="s">
        <v>67</v>
      </c>
      <c r="D5973" t="s">
        <v>4289</v>
      </c>
      <c r="E5973" t="s">
        <v>2180</v>
      </c>
    </row>
    <row r="5974" spans="1:5" x14ac:dyDescent="0.25">
      <c r="A5974" s="3" t="s">
        <v>4496</v>
      </c>
      <c r="B5974" t="s">
        <v>4497</v>
      </c>
    </row>
    <row r="5975" spans="1:5" x14ac:dyDescent="0.25">
      <c r="A5975" t="str">
        <f>A5974</f>
        <v>GUID-D3B6BBFA-5994-4208-A4A3-C63CAC1CC8A9</v>
      </c>
      <c r="B5975" t="str">
        <f>B5974</f>
        <v>Tool preview context menu - Mill</v>
      </c>
      <c r="C5975" t="s">
        <v>67</v>
      </c>
      <c r="D5975" t="s">
        <v>4289</v>
      </c>
      <c r="E5975" t="s">
        <v>2180</v>
      </c>
    </row>
    <row r="5976" spans="1:5" x14ac:dyDescent="0.25">
      <c r="A5976" s="3" t="s">
        <v>4498</v>
      </c>
      <c r="B5976" t="s">
        <v>4499</v>
      </c>
    </row>
    <row r="5977" spans="1:5" x14ac:dyDescent="0.25">
      <c r="A5977" t="str">
        <f>A5976</f>
        <v>GUID-55F00360-7EDF-4C56-9205-9E848F8976F8</v>
      </c>
      <c r="B5977" t="str">
        <f>B5976</f>
        <v>Tool preview context menu</v>
      </c>
      <c r="C5977" t="s">
        <v>67</v>
      </c>
      <c r="D5977" t="s">
        <v>4289</v>
      </c>
      <c r="E5977" t="s">
        <v>2180</v>
      </c>
    </row>
    <row r="5978" spans="1:5" x14ac:dyDescent="0.25">
      <c r="A5978" s="3" t="s">
        <v>4500</v>
      </c>
      <c r="B5978" t="s">
        <v>87</v>
      </c>
    </row>
    <row r="5979" spans="1:5" x14ac:dyDescent="0.25">
      <c r="A5979" t="str">
        <f t="shared" ref="A5979:A5984" si="1578">A5978</f>
        <v>GUID-4D92654D-9B2E-491C-A5CB-8D767DD8A67C</v>
      </c>
      <c r="B5979" t="str">
        <f t="shared" ref="B5979:B5984" si="1579">B5978</f>
        <v>Tool and Material Setup</v>
      </c>
      <c r="C5979" t="s">
        <v>67</v>
      </c>
      <c r="D5979" t="e">
        <f>- Select this option to use an MS Access shared network database. Cli</f>
        <v>#NAME?</v>
      </c>
      <c r="E5979" t="s">
        <v>700</v>
      </c>
    </row>
    <row r="5980" spans="1:5" x14ac:dyDescent="0.25">
      <c r="A5980" t="str">
        <f t="shared" si="1578"/>
        <v>GUID-4D92654D-9B2E-491C-A5CB-8D767DD8A67C</v>
      </c>
      <c r="B5980" t="str">
        <f t="shared" si="1579"/>
        <v>Tool and Material Setup</v>
      </c>
      <c r="C5980" t="s">
        <v>67</v>
      </c>
      <c r="D5980" t="e">
        <f>- Select this option to use an SQL Server network database. Select t</f>
        <v>#NAME?</v>
      </c>
      <c r="E5980" t="s">
        <v>701</v>
      </c>
    </row>
    <row r="5981" spans="1:5" x14ac:dyDescent="0.25">
      <c r="A5981" t="str">
        <f t="shared" si="1578"/>
        <v>GUID-4D92654D-9B2E-491C-A5CB-8D767DD8A67C</v>
      </c>
      <c r="B5981" t="str">
        <f t="shared" si="1579"/>
        <v>Tool and Material Setup</v>
      </c>
      <c r="C5981" t="s">
        <v>67</v>
      </c>
      <c r="D5981" t="s">
        <v>4501</v>
      </c>
      <c r="E5981" t="s">
        <v>4502</v>
      </c>
    </row>
    <row r="5982" spans="1:5" x14ac:dyDescent="0.25">
      <c r="A5982" t="str">
        <f t="shared" si="1578"/>
        <v>GUID-4D92654D-9B2E-491C-A5CB-8D767DD8A67C</v>
      </c>
      <c r="B5982" t="str">
        <f t="shared" si="1579"/>
        <v>Tool and Material Setup</v>
      </c>
      <c r="C5982" t="s">
        <v>67</v>
      </c>
      <c r="D5982" t="s">
        <v>4272</v>
      </c>
      <c r="E5982" t="s">
        <v>700</v>
      </c>
    </row>
    <row r="5983" spans="1:5" x14ac:dyDescent="0.25">
      <c r="A5983" t="str">
        <f t="shared" si="1578"/>
        <v>GUID-4D92654D-9B2E-491C-A5CB-8D767DD8A67C</v>
      </c>
      <c r="B5983" t="str">
        <f t="shared" si="1579"/>
        <v>Tool and Material Setup</v>
      </c>
      <c r="C5983" t="s">
        <v>67</v>
      </c>
      <c r="E5983" t="s">
        <v>701</v>
      </c>
    </row>
    <row r="5984" spans="1:5" x14ac:dyDescent="0.25">
      <c r="A5984" t="str">
        <f t="shared" si="1578"/>
        <v>GUID-4D92654D-9B2E-491C-A5CB-8D767DD8A67C</v>
      </c>
      <c r="B5984" t="str">
        <f t="shared" si="1579"/>
        <v>Tool and Material Setup</v>
      </c>
      <c r="C5984" t="s">
        <v>67</v>
      </c>
      <c r="E5984" t="s">
        <v>4027</v>
      </c>
    </row>
    <row r="5985" spans="1:5" x14ac:dyDescent="0.25">
      <c r="A5985" s="3" t="s">
        <v>4503</v>
      </c>
      <c r="B5985" t="s">
        <v>4504</v>
      </c>
    </row>
    <row r="5986" spans="1:5" x14ac:dyDescent="0.25">
      <c r="A5986" t="str">
        <f t="shared" ref="A5986:A5988" si="1580">A5985</f>
        <v>GUID-B46F0B2E-EDE1-4FA0-A44A-A5F620482EBC</v>
      </c>
      <c r="B5986" t="str">
        <f t="shared" ref="B5986:B5988" si="1581">B5985</f>
        <v>MS Access shared network database</v>
      </c>
      <c r="C5986" t="s">
        <v>67</v>
      </c>
      <c r="D5986" t="s">
        <v>4505</v>
      </c>
      <c r="E5986" t="s">
        <v>4282</v>
      </c>
    </row>
    <row r="5987" spans="1:5" x14ac:dyDescent="0.25">
      <c r="A5987" t="str">
        <f t="shared" si="1580"/>
        <v>GUID-B46F0B2E-EDE1-4FA0-A44A-A5F620482EBC</v>
      </c>
      <c r="B5987" t="str">
        <f t="shared" si="1581"/>
        <v>MS Access shared network database</v>
      </c>
      <c r="C5987" t="s">
        <v>67</v>
      </c>
      <c r="D5987" t="s">
        <v>4506</v>
      </c>
      <c r="E5987" t="s">
        <v>597</v>
      </c>
    </row>
    <row r="5988" spans="1:5" x14ac:dyDescent="0.25">
      <c r="A5988" t="str">
        <f t="shared" si="1580"/>
        <v>GUID-B46F0B2E-EDE1-4FA0-A44A-A5F620482EBC</v>
      </c>
      <c r="B5988" t="str">
        <f t="shared" si="1581"/>
        <v>MS Access shared network database</v>
      </c>
      <c r="C5988" t="s">
        <v>67</v>
      </c>
      <c r="D5988" t="s">
        <v>87</v>
      </c>
      <c r="E5988" t="s">
        <v>4282</v>
      </c>
    </row>
    <row r="5989" spans="1:5" x14ac:dyDescent="0.25">
      <c r="A5989" s="3" t="s">
        <v>4507</v>
      </c>
      <c r="B5989" t="s">
        <v>4508</v>
      </c>
    </row>
    <row r="5990" spans="1:5" x14ac:dyDescent="0.25">
      <c r="A5990" t="str">
        <f>A5989</f>
        <v>GUID-1A2F9D14-BFD0-46BD-B404-9D270433A607</v>
      </c>
      <c r="B5990" t="str">
        <f>B5989</f>
        <v>SQL Server shared network database</v>
      </c>
      <c r="C5990" t="s">
        <v>67</v>
      </c>
      <c r="D5990" t="s">
        <v>87</v>
      </c>
      <c r="E5990" t="s">
        <v>4282</v>
      </c>
    </row>
    <row r="5991" spans="1:5" x14ac:dyDescent="0.25">
      <c r="A5991" s="3" t="s">
        <v>4509</v>
      </c>
      <c r="B5991" t="s">
        <v>4510</v>
      </c>
    </row>
    <row r="5992" spans="1:5" x14ac:dyDescent="0.25">
      <c r="A5992" t="str">
        <f t="shared" ref="A5992:A6003" si="1582">A5991</f>
        <v>GUID-A62BD1C4-4759-413A-9906-3987C4272D86</v>
      </c>
      <c r="B5992" t="str">
        <f t="shared" ref="B5992:B6003" si="1583">B5991</f>
        <v>Spindles and tool holders</v>
      </c>
      <c r="C5992" t="s">
        <v>67</v>
      </c>
      <c r="D5992" t="s">
        <v>4511</v>
      </c>
      <c r="E5992" t="s">
        <v>649</v>
      </c>
    </row>
    <row r="5993" spans="1:5" x14ac:dyDescent="0.25">
      <c r="A5993" t="str">
        <f t="shared" si="1582"/>
        <v>GUID-A62BD1C4-4759-413A-9906-3987C4272D86</v>
      </c>
      <c r="B5993" t="str">
        <f t="shared" si="1583"/>
        <v>Spindles and tool holders</v>
      </c>
      <c r="C5993" t="s">
        <v>67</v>
      </c>
      <c r="D5993" t="s">
        <v>4512</v>
      </c>
      <c r="E5993" t="s">
        <v>4513</v>
      </c>
    </row>
    <row r="5994" spans="1:5" x14ac:dyDescent="0.25">
      <c r="A5994" t="str">
        <f t="shared" si="1582"/>
        <v>GUID-A62BD1C4-4759-413A-9906-3987C4272D86</v>
      </c>
      <c r="B5994" t="str">
        <f t="shared" si="1583"/>
        <v>Spindles and tool holders</v>
      </c>
      <c r="C5994" t="s">
        <v>67</v>
      </c>
      <c r="D5994" t="s">
        <v>4514</v>
      </c>
      <c r="E5994" t="s">
        <v>4515</v>
      </c>
    </row>
    <row r="5995" spans="1:5" x14ac:dyDescent="0.25">
      <c r="A5995" t="str">
        <f t="shared" si="1582"/>
        <v>GUID-A62BD1C4-4759-413A-9906-3987C4272D86</v>
      </c>
      <c r="B5995" t="str">
        <f t="shared" si="1583"/>
        <v>Spindles and tool holders</v>
      </c>
      <c r="C5995" t="s">
        <v>67</v>
      </c>
      <c r="D5995" t="s">
        <v>4516</v>
      </c>
      <c r="E5995" t="s">
        <v>4517</v>
      </c>
    </row>
    <row r="5996" spans="1:5" x14ac:dyDescent="0.25">
      <c r="A5996" t="str">
        <f t="shared" si="1582"/>
        <v>GUID-A62BD1C4-4759-413A-9906-3987C4272D86</v>
      </c>
      <c r="B5996" t="str">
        <f t="shared" si="1583"/>
        <v>Spindles and tool holders</v>
      </c>
      <c r="C5996" t="s">
        <v>67</v>
      </c>
      <c r="D5996" t="s">
        <v>4272</v>
      </c>
      <c r="E5996" t="s">
        <v>4515</v>
      </c>
    </row>
    <row r="5997" spans="1:5" x14ac:dyDescent="0.25">
      <c r="A5997" t="str">
        <f t="shared" si="1582"/>
        <v>GUID-A62BD1C4-4759-413A-9906-3987C4272D86</v>
      </c>
      <c r="B5997" t="str">
        <f t="shared" si="1583"/>
        <v>Spindles and tool holders</v>
      </c>
      <c r="C5997" t="s">
        <v>67</v>
      </c>
      <c r="E5997" t="s">
        <v>4397</v>
      </c>
    </row>
    <row r="5998" spans="1:5" x14ac:dyDescent="0.25">
      <c r="A5998" t="str">
        <f t="shared" si="1582"/>
        <v>GUID-A62BD1C4-4759-413A-9906-3987C4272D86</v>
      </c>
      <c r="B5998" t="str">
        <f t="shared" si="1583"/>
        <v>Spindles and tool holders</v>
      </c>
      <c r="C5998" t="s">
        <v>67</v>
      </c>
      <c r="E5998" t="s">
        <v>4517</v>
      </c>
    </row>
    <row r="5999" spans="1:5" x14ac:dyDescent="0.25">
      <c r="A5999" t="str">
        <f t="shared" si="1582"/>
        <v>GUID-A62BD1C4-4759-413A-9906-3987C4272D86</v>
      </c>
      <c r="B5999" t="str">
        <f t="shared" si="1583"/>
        <v>Spindles and tool holders</v>
      </c>
      <c r="C5999" t="s">
        <v>67</v>
      </c>
      <c r="E5999" t="s">
        <v>4518</v>
      </c>
    </row>
    <row r="6000" spans="1:5" x14ac:dyDescent="0.25">
      <c r="A6000" t="str">
        <f t="shared" si="1582"/>
        <v>GUID-A62BD1C4-4759-413A-9906-3987C4272D86</v>
      </c>
      <c r="B6000" t="str">
        <f t="shared" si="1583"/>
        <v>Spindles and tool holders</v>
      </c>
      <c r="C6000" t="s">
        <v>67</v>
      </c>
      <c r="E6000" t="s">
        <v>4519</v>
      </c>
    </row>
    <row r="6001" spans="1:5" x14ac:dyDescent="0.25">
      <c r="A6001" t="str">
        <f t="shared" si="1582"/>
        <v>GUID-A62BD1C4-4759-413A-9906-3987C4272D86</v>
      </c>
      <c r="B6001" t="str">
        <f t="shared" si="1583"/>
        <v>Spindles and tool holders</v>
      </c>
      <c r="C6001" t="s">
        <v>67</v>
      </c>
      <c r="E6001" t="s">
        <v>4520</v>
      </c>
    </row>
    <row r="6002" spans="1:5" x14ac:dyDescent="0.25">
      <c r="A6002" t="str">
        <f t="shared" si="1582"/>
        <v>GUID-A62BD1C4-4759-413A-9906-3987C4272D86</v>
      </c>
      <c r="B6002" t="str">
        <f t="shared" si="1583"/>
        <v>Spindles and tool holders</v>
      </c>
      <c r="C6002" t="s">
        <v>67</v>
      </c>
      <c r="E6002" t="s">
        <v>4513</v>
      </c>
    </row>
    <row r="6003" spans="1:5" x14ac:dyDescent="0.25">
      <c r="A6003" t="str">
        <f t="shared" si="1582"/>
        <v>GUID-A62BD1C4-4759-413A-9906-3987C4272D86</v>
      </c>
      <c r="B6003" t="str">
        <f t="shared" si="1583"/>
        <v>Spindles and tool holders</v>
      </c>
      <c r="C6003" t="s">
        <v>67</v>
      </c>
      <c r="E6003" t="s">
        <v>4027</v>
      </c>
    </row>
    <row r="6004" spans="1:5" x14ac:dyDescent="0.25">
      <c r="A6004" s="3" t="s">
        <v>4521</v>
      </c>
      <c r="B6004" t="s">
        <v>4522</v>
      </c>
    </row>
    <row r="6005" spans="1:5" x14ac:dyDescent="0.25">
      <c r="A6005" t="str">
        <f t="shared" ref="A6005:A6011" si="1584">A6004</f>
        <v>GUID-376A2E2C-8C71-4478-A021-3AAAC515F664</v>
      </c>
      <c r="B6005" t="str">
        <f t="shared" ref="B6005:B6011" si="1585">B6004</f>
        <v>Spindles and Tool Holders dialog</v>
      </c>
      <c r="C6005" t="s">
        <v>67</v>
      </c>
      <c r="D6005" t="s">
        <v>4523</v>
      </c>
      <c r="E6005" t="s">
        <v>4310</v>
      </c>
    </row>
    <row r="6006" spans="1:5" x14ac:dyDescent="0.25">
      <c r="A6006" t="str">
        <f t="shared" si="1584"/>
        <v>GUID-376A2E2C-8C71-4478-A021-3AAAC515F664</v>
      </c>
      <c r="B6006" t="str">
        <f t="shared" si="1585"/>
        <v>Spindles and Tool Holders dialog</v>
      </c>
      <c r="C6006" t="s">
        <v>67</v>
      </c>
      <c r="D6006" t="s">
        <v>2357</v>
      </c>
      <c r="E6006" t="s">
        <v>4302</v>
      </c>
    </row>
    <row r="6007" spans="1:5" x14ac:dyDescent="0.25">
      <c r="A6007" t="str">
        <f t="shared" si="1584"/>
        <v>GUID-376A2E2C-8C71-4478-A021-3AAAC515F664</v>
      </c>
      <c r="B6007" t="str">
        <f t="shared" si="1585"/>
        <v>Spindles and Tool Holders dialog</v>
      </c>
      <c r="C6007" t="s">
        <v>67</v>
      </c>
      <c r="D6007" t="s">
        <v>4524</v>
      </c>
      <c r="E6007" t="s">
        <v>4517</v>
      </c>
    </row>
    <row r="6008" spans="1:5" x14ac:dyDescent="0.25">
      <c r="A6008" t="str">
        <f t="shared" si="1584"/>
        <v>GUID-376A2E2C-8C71-4478-A021-3AAAC515F664</v>
      </c>
      <c r="B6008" t="str">
        <f t="shared" si="1585"/>
        <v>Spindles and Tool Holders dialog</v>
      </c>
      <c r="C6008" t="s">
        <v>67</v>
      </c>
      <c r="D6008" t="s">
        <v>4525</v>
      </c>
      <c r="E6008" t="s">
        <v>4517</v>
      </c>
    </row>
    <row r="6009" spans="1:5" x14ac:dyDescent="0.25">
      <c r="A6009" t="str">
        <f t="shared" si="1584"/>
        <v>GUID-376A2E2C-8C71-4478-A021-3AAAC515F664</v>
      </c>
      <c r="B6009" t="str">
        <f t="shared" si="1585"/>
        <v>Spindles and Tool Holders dialog</v>
      </c>
      <c r="C6009" t="s">
        <v>67</v>
      </c>
      <c r="D6009" t="s">
        <v>4526</v>
      </c>
      <c r="E6009" t="s">
        <v>4397</v>
      </c>
    </row>
    <row r="6010" spans="1:5" x14ac:dyDescent="0.25">
      <c r="A6010" t="str">
        <f t="shared" si="1584"/>
        <v>GUID-376A2E2C-8C71-4478-A021-3AAAC515F664</v>
      </c>
      <c r="B6010" t="str">
        <f t="shared" si="1585"/>
        <v>Spindles and Tool Holders dialog</v>
      </c>
      <c r="C6010" t="s">
        <v>67</v>
      </c>
      <c r="D6010" t="s">
        <v>4527</v>
      </c>
      <c r="E6010" t="s">
        <v>4397</v>
      </c>
    </row>
    <row r="6011" spans="1:5" x14ac:dyDescent="0.25">
      <c r="A6011" t="str">
        <f t="shared" si="1584"/>
        <v>GUID-376A2E2C-8C71-4478-A021-3AAAC515F664</v>
      </c>
      <c r="B6011" t="str">
        <f t="shared" si="1585"/>
        <v>Spindles and Tool Holders dialog</v>
      </c>
      <c r="C6011" t="s">
        <v>67</v>
      </c>
      <c r="D6011" t="s">
        <v>4510</v>
      </c>
      <c r="E6011" t="s">
        <v>4283</v>
      </c>
    </row>
    <row r="6012" spans="1:5" x14ac:dyDescent="0.25">
      <c r="A6012" s="3" t="s">
        <v>4528</v>
      </c>
      <c r="B6012" t="s">
        <v>4529</v>
      </c>
    </row>
    <row r="6013" spans="1:5" x14ac:dyDescent="0.25">
      <c r="A6013" t="str">
        <f t="shared" ref="A6013:A6015" si="1586">A6012</f>
        <v>GUID-E6F526AB-0BDF-4282-A000-857608B2F0FC</v>
      </c>
      <c r="B6013" t="str">
        <f t="shared" ref="B6013:B6015" si="1587">B6012</f>
        <v>Tool Holder Properties dialog</v>
      </c>
      <c r="C6013" t="s">
        <v>67</v>
      </c>
      <c r="D6013" t="s">
        <v>4523</v>
      </c>
      <c r="E6013" t="s">
        <v>4310</v>
      </c>
    </row>
    <row r="6014" spans="1:5" x14ac:dyDescent="0.25">
      <c r="A6014" t="str">
        <f t="shared" si="1586"/>
        <v>GUID-E6F526AB-0BDF-4282-A000-857608B2F0FC</v>
      </c>
      <c r="B6014" t="str">
        <f t="shared" si="1587"/>
        <v>Tool Holder Properties dialog</v>
      </c>
      <c r="C6014" t="s">
        <v>67</v>
      </c>
      <c r="D6014" t="s">
        <v>4514</v>
      </c>
      <c r="E6014" t="s">
        <v>4283</v>
      </c>
    </row>
    <row r="6015" spans="1:5" x14ac:dyDescent="0.25">
      <c r="A6015" t="str">
        <f t="shared" si="1586"/>
        <v>GUID-E6F526AB-0BDF-4282-A000-857608B2F0FC</v>
      </c>
      <c r="B6015" t="str">
        <f t="shared" si="1587"/>
        <v>Tool Holder Properties dialog</v>
      </c>
      <c r="C6015" t="s">
        <v>67</v>
      </c>
      <c r="D6015" t="s">
        <v>4510</v>
      </c>
      <c r="E6015" t="s">
        <v>4283</v>
      </c>
    </row>
    <row r="6016" spans="1:5" x14ac:dyDescent="0.25">
      <c r="A6016" s="3" t="s">
        <v>4530</v>
      </c>
      <c r="B6016" t="s">
        <v>4531</v>
      </c>
    </row>
    <row r="6017" spans="1:5" x14ac:dyDescent="0.25">
      <c r="A6017" t="str">
        <f t="shared" ref="A6017:A6018" si="1588">A6016</f>
        <v>GUID-0DC1CBD9-F07C-4F71-B600-A30017EEFCAD</v>
      </c>
      <c r="B6017" t="str">
        <f t="shared" ref="B6017:B6018" si="1589">B6016</f>
        <v>Spindle Properties dialog</v>
      </c>
      <c r="C6017" t="s">
        <v>67</v>
      </c>
      <c r="D6017" t="s">
        <v>4514</v>
      </c>
      <c r="E6017" t="s">
        <v>4283</v>
      </c>
    </row>
    <row r="6018" spans="1:5" x14ac:dyDescent="0.25">
      <c r="A6018" t="str">
        <f t="shared" si="1588"/>
        <v>GUID-0DC1CBD9-F07C-4F71-B600-A30017EEFCAD</v>
      </c>
      <c r="B6018" t="str">
        <f t="shared" si="1589"/>
        <v>Spindle Properties dialog</v>
      </c>
      <c r="C6018" t="s">
        <v>67</v>
      </c>
      <c r="D6018" t="s">
        <v>4510</v>
      </c>
      <c r="E6018" t="s">
        <v>4283</v>
      </c>
    </row>
    <row r="6019" spans="1:5" x14ac:dyDescent="0.25">
      <c r="A6019" s="3" t="s">
        <v>4532</v>
      </c>
      <c r="B6019" t="s">
        <v>4533</v>
      </c>
    </row>
    <row r="6020" spans="1:5" x14ac:dyDescent="0.25">
      <c r="A6020" t="str">
        <f t="shared" ref="A6020:A6021" si="1590">A6019</f>
        <v>GUID-F808F42A-E745-4961-BDC9-2FEF73FE24BD</v>
      </c>
      <c r="B6020" t="str">
        <f t="shared" ref="B6020:B6021" si="1591">B6019</f>
        <v>Tool holder selection</v>
      </c>
      <c r="C6020" t="s">
        <v>67</v>
      </c>
      <c r="D6020" t="s">
        <v>4523</v>
      </c>
      <c r="E6020" t="s">
        <v>4310</v>
      </c>
    </row>
    <row r="6021" spans="1:5" x14ac:dyDescent="0.25">
      <c r="A6021" t="str">
        <f t="shared" si="1590"/>
        <v>GUID-F808F42A-E745-4961-BDC9-2FEF73FE24BD</v>
      </c>
      <c r="B6021" t="str">
        <f t="shared" si="1591"/>
        <v>Tool holder selection</v>
      </c>
      <c r="C6021" t="s">
        <v>67</v>
      </c>
      <c r="D6021" t="s">
        <v>4510</v>
      </c>
      <c r="E6021" t="s">
        <v>4283</v>
      </c>
    </row>
    <row r="6022" spans="1:5" x14ac:dyDescent="0.25">
      <c r="A6022" s="3" t="s">
        <v>4534</v>
      </c>
      <c r="B6022" t="s">
        <v>4535</v>
      </c>
    </row>
    <row r="6023" spans="1:5" x14ac:dyDescent="0.25">
      <c r="A6023" t="str">
        <f t="shared" ref="A6023:A6025" si="1592">A6022</f>
        <v>GUID-6A16B8BA-214D-4398-B463-8F141A6704DD</v>
      </c>
      <c r="B6023" t="str">
        <f t="shared" ref="B6023:B6025" si="1593">B6022</f>
        <v>Creating/editing a spindle</v>
      </c>
      <c r="C6023" t="s">
        <v>67</v>
      </c>
      <c r="D6023" t="s">
        <v>4531</v>
      </c>
      <c r="E6023" t="s">
        <v>4517</v>
      </c>
    </row>
    <row r="6024" spans="1:5" x14ac:dyDescent="0.25">
      <c r="A6024" t="str">
        <f t="shared" si="1592"/>
        <v>GUID-6A16B8BA-214D-4398-B463-8F141A6704DD</v>
      </c>
      <c r="B6024" t="str">
        <f t="shared" si="1593"/>
        <v>Creating/editing a spindle</v>
      </c>
      <c r="C6024" t="s">
        <v>67</v>
      </c>
      <c r="D6024" t="s">
        <v>4536</v>
      </c>
      <c r="E6024" t="s">
        <v>4517</v>
      </c>
    </row>
    <row r="6025" spans="1:5" x14ac:dyDescent="0.25">
      <c r="A6025" t="str">
        <f t="shared" si="1592"/>
        <v>GUID-6A16B8BA-214D-4398-B463-8F141A6704DD</v>
      </c>
      <c r="B6025" t="str">
        <f t="shared" si="1593"/>
        <v>Creating/editing a spindle</v>
      </c>
      <c r="C6025" t="s">
        <v>67</v>
      </c>
      <c r="D6025" t="s">
        <v>4510</v>
      </c>
      <c r="E6025" t="s">
        <v>4283</v>
      </c>
    </row>
    <row r="6026" spans="1:5" x14ac:dyDescent="0.25">
      <c r="A6026" s="3" t="s">
        <v>4537</v>
      </c>
      <c r="B6026" t="s">
        <v>4538</v>
      </c>
    </row>
    <row r="6027" spans="1:5" x14ac:dyDescent="0.25">
      <c r="A6027" t="str">
        <f t="shared" ref="A6027:A6029" si="1594">A6026</f>
        <v>GUID-17B17BA5-96DA-49CB-A8A2-C832BC7BAF39</v>
      </c>
      <c r="B6027" t="str">
        <f t="shared" ref="B6027:B6029" si="1595">B6026</f>
        <v>Creating/editing a tool holder</v>
      </c>
      <c r="C6027" t="s">
        <v>67</v>
      </c>
      <c r="D6027" t="s">
        <v>385</v>
      </c>
      <c r="E6027" t="s">
        <v>4397</v>
      </c>
    </row>
    <row r="6028" spans="1:5" x14ac:dyDescent="0.25">
      <c r="A6028" t="str">
        <f t="shared" si="1594"/>
        <v>GUID-17B17BA5-96DA-49CB-A8A2-C832BC7BAF39</v>
      </c>
      <c r="B6028" t="str">
        <f t="shared" si="1595"/>
        <v>Creating/editing a tool holder</v>
      </c>
      <c r="C6028" t="s">
        <v>67</v>
      </c>
      <c r="D6028" t="s">
        <v>4539</v>
      </c>
      <c r="E6028" t="s">
        <v>4397</v>
      </c>
    </row>
    <row r="6029" spans="1:5" x14ac:dyDescent="0.25">
      <c r="A6029" t="str">
        <f t="shared" si="1594"/>
        <v>GUID-17B17BA5-96DA-49CB-A8A2-C832BC7BAF39</v>
      </c>
      <c r="B6029" t="str">
        <f t="shared" si="1595"/>
        <v>Creating/editing a tool holder</v>
      </c>
      <c r="C6029" t="s">
        <v>67</v>
      </c>
      <c r="D6029" t="s">
        <v>4510</v>
      </c>
      <c r="E6029" t="s">
        <v>4283</v>
      </c>
    </row>
    <row r="6030" spans="1:5" x14ac:dyDescent="0.25">
      <c r="A6030" s="3" t="s">
        <v>4540</v>
      </c>
      <c r="B6030" t="s">
        <v>4541</v>
      </c>
    </row>
    <row r="6031" spans="1:5" x14ac:dyDescent="0.25">
      <c r="A6031" t="str">
        <f>A6030</f>
        <v>GUID-1304B5AE-0F54-4AC6-B435-791AE20110CC</v>
      </c>
      <c r="B6031" t="str">
        <f>B6030</f>
        <v>Displaying spindles or tool holders during simulation</v>
      </c>
      <c r="C6031" t="s">
        <v>67</v>
      </c>
      <c r="D6031" t="s">
        <v>4510</v>
      </c>
      <c r="E6031" t="s">
        <v>4283</v>
      </c>
    </row>
    <row r="6032" spans="1:5" x14ac:dyDescent="0.25">
      <c r="A6032" s="3" t="s">
        <v>4542</v>
      </c>
      <c r="B6032" t="s">
        <v>4543</v>
      </c>
    </row>
    <row r="6033" spans="1:5" x14ac:dyDescent="0.25">
      <c r="A6033" t="str">
        <f t="shared" ref="A6033:A6043" si="1596">A6032</f>
        <v>GUID-B283BC42-F173-4A24-8579-F4CE26581DB2</v>
      </c>
      <c r="B6033" t="str">
        <f t="shared" ref="B6033:B6043" si="1597">B6032</f>
        <v>Tool Mapping</v>
      </c>
      <c r="C6033" t="s">
        <v>67</v>
      </c>
      <c r="D6033" t="s">
        <v>4390</v>
      </c>
      <c r="E6033" t="s">
        <v>4383</v>
      </c>
    </row>
    <row r="6034" spans="1:5" x14ac:dyDescent="0.25">
      <c r="A6034" t="str">
        <f t="shared" si="1596"/>
        <v>GUID-B283BC42-F173-4A24-8579-F4CE26581DB2</v>
      </c>
      <c r="B6034" t="str">
        <f t="shared" si="1597"/>
        <v>Tool Mapping</v>
      </c>
      <c r="C6034" t="s">
        <v>67</v>
      </c>
      <c r="D6034" t="s">
        <v>932</v>
      </c>
      <c r="E6034" t="s">
        <v>4308</v>
      </c>
    </row>
    <row r="6035" spans="1:5" x14ac:dyDescent="0.25">
      <c r="A6035" t="str">
        <f t="shared" si="1596"/>
        <v>GUID-B283BC42-F173-4A24-8579-F4CE26581DB2</v>
      </c>
      <c r="B6035" t="str">
        <f t="shared" si="1597"/>
        <v>Tool Mapping</v>
      </c>
      <c r="C6035" t="s">
        <v>67</v>
      </c>
      <c r="D6035" t="s">
        <v>4544</v>
      </c>
      <c r="E6035" t="s">
        <v>2180</v>
      </c>
    </row>
    <row r="6036" spans="1:5" x14ac:dyDescent="0.25">
      <c r="A6036" t="str">
        <f t="shared" si="1596"/>
        <v>GUID-B283BC42-F173-4A24-8579-F4CE26581DB2</v>
      </c>
      <c r="B6036" t="str">
        <f t="shared" si="1597"/>
        <v>Tool Mapping</v>
      </c>
      <c r="C6036" t="s">
        <v>67</v>
      </c>
      <c r="D6036" t="s">
        <v>4545</v>
      </c>
      <c r="E6036" t="s">
        <v>4546</v>
      </c>
    </row>
    <row r="6037" spans="1:5" x14ac:dyDescent="0.25">
      <c r="A6037" t="str">
        <f t="shared" si="1596"/>
        <v>GUID-B283BC42-F173-4A24-8579-F4CE26581DB2</v>
      </c>
      <c r="B6037" t="str">
        <f t="shared" si="1597"/>
        <v>Tool Mapping</v>
      </c>
      <c r="C6037" t="s">
        <v>67</v>
      </c>
      <c r="D6037" t="s">
        <v>990</v>
      </c>
      <c r="E6037" t="s">
        <v>4279</v>
      </c>
    </row>
    <row r="6038" spans="1:5" x14ac:dyDescent="0.25">
      <c r="A6038" t="str">
        <f t="shared" si="1596"/>
        <v>GUID-B283BC42-F173-4A24-8579-F4CE26581DB2</v>
      </c>
      <c r="B6038" t="str">
        <f t="shared" si="1597"/>
        <v>Tool Mapping</v>
      </c>
      <c r="C6038" t="s">
        <v>67</v>
      </c>
      <c r="D6038" t="s">
        <v>4272</v>
      </c>
      <c r="E6038" t="s">
        <v>4547</v>
      </c>
    </row>
    <row r="6039" spans="1:5" x14ac:dyDescent="0.25">
      <c r="A6039" t="str">
        <f t="shared" si="1596"/>
        <v>GUID-B283BC42-F173-4A24-8579-F4CE26581DB2</v>
      </c>
      <c r="B6039" t="str">
        <f t="shared" si="1597"/>
        <v>Tool Mapping</v>
      </c>
      <c r="C6039" t="s">
        <v>67</v>
      </c>
      <c r="E6039" t="s">
        <v>4546</v>
      </c>
    </row>
    <row r="6040" spans="1:5" x14ac:dyDescent="0.25">
      <c r="A6040" t="str">
        <f t="shared" si="1596"/>
        <v>GUID-B283BC42-F173-4A24-8579-F4CE26581DB2</v>
      </c>
      <c r="B6040" t="str">
        <f t="shared" si="1597"/>
        <v>Tool Mapping</v>
      </c>
      <c r="C6040" t="s">
        <v>67</v>
      </c>
      <c r="E6040" t="s">
        <v>4279</v>
      </c>
    </row>
    <row r="6041" spans="1:5" x14ac:dyDescent="0.25">
      <c r="A6041" t="str">
        <f t="shared" si="1596"/>
        <v>GUID-B283BC42-F173-4A24-8579-F4CE26581DB2</v>
      </c>
      <c r="B6041" t="str">
        <f t="shared" si="1597"/>
        <v>Tool Mapping</v>
      </c>
      <c r="C6041" t="s">
        <v>67</v>
      </c>
      <c r="E6041" t="s">
        <v>4383</v>
      </c>
    </row>
    <row r="6042" spans="1:5" x14ac:dyDescent="0.25">
      <c r="A6042" t="str">
        <f t="shared" si="1596"/>
        <v>GUID-B283BC42-F173-4A24-8579-F4CE26581DB2</v>
      </c>
      <c r="B6042" t="str">
        <f t="shared" si="1597"/>
        <v>Tool Mapping</v>
      </c>
      <c r="C6042" t="s">
        <v>67</v>
      </c>
      <c r="E6042" t="s">
        <v>4548</v>
      </c>
    </row>
    <row r="6043" spans="1:5" x14ac:dyDescent="0.25">
      <c r="A6043" t="str">
        <f t="shared" si="1596"/>
        <v>GUID-B283BC42-F173-4A24-8579-F4CE26581DB2</v>
      </c>
      <c r="B6043" t="str">
        <f t="shared" si="1597"/>
        <v>Tool Mapping</v>
      </c>
      <c r="C6043" t="s">
        <v>67</v>
      </c>
      <c r="E6043" t="s">
        <v>4027</v>
      </c>
    </row>
    <row r="6044" spans="1:5" x14ac:dyDescent="0.25">
      <c r="A6044" s="3" t="s">
        <v>4549</v>
      </c>
      <c r="B6044" t="s">
        <v>4550</v>
      </c>
    </row>
    <row r="6045" spans="1:5" x14ac:dyDescent="0.25">
      <c r="A6045" t="str">
        <f t="shared" ref="A6045:A6046" si="1598">A6044</f>
        <v>GUID-89119A47-DA46-48E8-B41F-BEDB138579F1</v>
      </c>
      <c r="B6045" t="str">
        <f t="shared" ref="B6045:B6046" si="1599">B6044</f>
        <v>Tool numbering</v>
      </c>
      <c r="C6045" t="s">
        <v>67</v>
      </c>
      <c r="D6045" t="s">
        <v>4551</v>
      </c>
      <c r="E6045" t="s">
        <v>4006</v>
      </c>
    </row>
    <row r="6046" spans="1:5" x14ac:dyDescent="0.25">
      <c r="A6046" t="str">
        <f t="shared" si="1598"/>
        <v>GUID-89119A47-DA46-48E8-B41F-BEDB138579F1</v>
      </c>
      <c r="B6046" t="str">
        <f t="shared" si="1599"/>
        <v>Tool numbering</v>
      </c>
      <c r="C6046" t="s">
        <v>67</v>
      </c>
      <c r="D6046" t="s">
        <v>4543</v>
      </c>
      <c r="E6046" t="s">
        <v>4006</v>
      </c>
    </row>
    <row r="6047" spans="1:5" x14ac:dyDescent="0.25">
      <c r="A6047" s="3" t="s">
        <v>4552</v>
      </c>
      <c r="B6047" t="s">
        <v>4553</v>
      </c>
    </row>
    <row r="6048" spans="1:5" x14ac:dyDescent="0.25">
      <c r="A6048" t="str">
        <f>A6047</f>
        <v>GUID-58E8920F-E9E6-41A1-87FD-3A669F68EF89</v>
      </c>
      <c r="B6048" t="str">
        <f>B6047</f>
        <v>Tool Block Selection dialog</v>
      </c>
      <c r="C6048" t="s">
        <v>67</v>
      </c>
      <c r="D6048" t="s">
        <v>4543</v>
      </c>
      <c r="E6048" t="s">
        <v>4006</v>
      </c>
    </row>
    <row r="6049" spans="1:5" x14ac:dyDescent="0.25">
      <c r="A6049" s="3" t="s">
        <v>4554</v>
      </c>
      <c r="B6049" t="s">
        <v>4555</v>
      </c>
    </row>
    <row r="6050" spans="1:5" x14ac:dyDescent="0.25">
      <c r="A6050" t="str">
        <f t="shared" ref="A6050:A6051" si="1600">A6049</f>
        <v>GUID-231386E4-512B-4775-A283-B9BC4BF37828</v>
      </c>
      <c r="B6050" t="str">
        <f t="shared" ref="B6050:B6051" si="1601">B6049</f>
        <v>Tool Life</v>
      </c>
      <c r="C6050" t="s">
        <v>67</v>
      </c>
      <c r="D6050" t="s">
        <v>3752</v>
      </c>
      <c r="E6050" t="s">
        <v>4006</v>
      </c>
    </row>
    <row r="6051" spans="1:5" x14ac:dyDescent="0.25">
      <c r="A6051" t="str">
        <f t="shared" si="1600"/>
        <v>GUID-231386E4-512B-4775-A283-B9BC4BF37828</v>
      </c>
      <c r="B6051" t="str">
        <f t="shared" si="1601"/>
        <v>Tool Life</v>
      </c>
      <c r="C6051" t="s">
        <v>67</v>
      </c>
      <c r="D6051" t="s">
        <v>4543</v>
      </c>
      <c r="E6051" t="s">
        <v>4006</v>
      </c>
    </row>
    <row r="6052" spans="1:5" x14ac:dyDescent="0.25">
      <c r="A6052" s="3" t="s">
        <v>4556</v>
      </c>
      <c r="B6052" t="s">
        <v>4557</v>
      </c>
    </row>
    <row r="6053" spans="1:5" x14ac:dyDescent="0.25">
      <c r="A6053" t="str">
        <f t="shared" ref="A6053:A6054" si="1602">A6052</f>
        <v>GUID-AB15BAF2-D4B2-4916-BA0A-0954A07AA062</v>
      </c>
      <c r="B6053" t="str">
        <f t="shared" ref="B6053:B6054" si="1603">B6052</f>
        <v>Putting two tools in the same tool slot</v>
      </c>
      <c r="C6053" t="s">
        <v>67</v>
      </c>
      <c r="D6053" t="s">
        <v>385</v>
      </c>
      <c r="E6053" t="s">
        <v>4006</v>
      </c>
    </row>
    <row r="6054" spans="1:5" x14ac:dyDescent="0.25">
      <c r="A6054" t="str">
        <f t="shared" si="1602"/>
        <v>GUID-AB15BAF2-D4B2-4916-BA0A-0954A07AA062</v>
      </c>
      <c r="B6054" t="str">
        <f t="shared" si="1603"/>
        <v>Putting two tools in the same tool slot</v>
      </c>
      <c r="C6054" t="s">
        <v>67</v>
      </c>
      <c r="D6054" t="s">
        <v>4543</v>
      </c>
      <c r="E6054" t="s">
        <v>4006</v>
      </c>
    </row>
    <row r="6055" spans="1:5" x14ac:dyDescent="0.25">
      <c r="A6055" s="3" t="s">
        <v>4558</v>
      </c>
      <c r="B6055" t="s">
        <v>4559</v>
      </c>
    </row>
    <row r="6056" spans="1:5" x14ac:dyDescent="0.25">
      <c r="A6056" t="str">
        <f t="shared" ref="A6056:A6057" si="1604">A6055</f>
        <v>GUID-0B8D1E37-D436-463A-81B4-9EC37B8C599E</v>
      </c>
      <c r="B6056" t="str">
        <f t="shared" ref="B6056:B6057" si="1605">B6055</f>
        <v>Using an insert drill to drill and bore in the same program</v>
      </c>
      <c r="C6056" t="s">
        <v>67</v>
      </c>
      <c r="D6056" t="s">
        <v>4560</v>
      </c>
      <c r="E6056" t="s">
        <v>4006</v>
      </c>
    </row>
    <row r="6057" spans="1:5" x14ac:dyDescent="0.25">
      <c r="A6057" t="str">
        <f t="shared" si="1604"/>
        <v>GUID-0B8D1E37-D436-463A-81B4-9EC37B8C599E</v>
      </c>
      <c r="B6057" t="str">
        <f t="shared" si="1605"/>
        <v>Using an insert drill to drill and bore in the same program</v>
      </c>
      <c r="C6057" t="s">
        <v>67</v>
      </c>
      <c r="D6057" t="s">
        <v>4543</v>
      </c>
      <c r="E6057" t="s">
        <v>4006</v>
      </c>
    </row>
    <row r="6058" spans="1:5" x14ac:dyDescent="0.25">
      <c r="A6058" s="3" t="s">
        <v>4561</v>
      </c>
      <c r="B6058" t="s">
        <v>4562</v>
      </c>
    </row>
    <row r="6059" spans="1:5" x14ac:dyDescent="0.25">
      <c r="A6059" t="str">
        <f t="shared" ref="A6059:A6063" si="1606">A6058</f>
        <v>GUID-0DB791DD-FC8B-4F90-85C8-F22D84387332</v>
      </c>
      <c r="B6059" t="str">
        <f t="shared" ref="B6059:B6063" si="1607">B6058</f>
        <v>About feeds and speeds</v>
      </c>
      <c r="C6059" t="s">
        <v>67</v>
      </c>
      <c r="D6059" t="s">
        <v>4026</v>
      </c>
      <c r="E6059" t="s">
        <v>991</v>
      </c>
    </row>
    <row r="6060" spans="1:5" x14ac:dyDescent="0.25">
      <c r="A6060" t="str">
        <f t="shared" si="1606"/>
        <v>GUID-0DB791DD-FC8B-4F90-85C8-F22D84387332</v>
      </c>
      <c r="B6060" t="str">
        <f t="shared" si="1607"/>
        <v>About feeds and speeds</v>
      </c>
      <c r="C6060" t="s">
        <v>67</v>
      </c>
      <c r="E6060" t="s">
        <v>4563</v>
      </c>
    </row>
    <row r="6061" spans="1:5" x14ac:dyDescent="0.25">
      <c r="A6061" t="str">
        <f t="shared" si="1606"/>
        <v>GUID-0DB791DD-FC8B-4F90-85C8-F22D84387332</v>
      </c>
      <c r="B6061" t="str">
        <f t="shared" si="1607"/>
        <v>About feeds and speeds</v>
      </c>
      <c r="C6061" t="s">
        <v>67</v>
      </c>
      <c r="E6061" t="s">
        <v>4502</v>
      </c>
    </row>
    <row r="6062" spans="1:5" x14ac:dyDescent="0.25">
      <c r="A6062" t="str">
        <f t="shared" si="1606"/>
        <v>GUID-0DB791DD-FC8B-4F90-85C8-F22D84387332</v>
      </c>
      <c r="B6062" t="str">
        <f t="shared" si="1607"/>
        <v>About feeds and speeds</v>
      </c>
      <c r="C6062" t="s">
        <v>67</v>
      </c>
      <c r="E6062" t="s">
        <v>1017</v>
      </c>
    </row>
    <row r="6063" spans="1:5" x14ac:dyDescent="0.25">
      <c r="A6063" t="str">
        <f t="shared" si="1606"/>
        <v>GUID-0DB791DD-FC8B-4F90-85C8-F22D84387332</v>
      </c>
      <c r="B6063" t="str">
        <f t="shared" si="1607"/>
        <v>About feeds and speeds</v>
      </c>
      <c r="C6063" t="s">
        <v>67</v>
      </c>
      <c r="E6063" t="s">
        <v>4036</v>
      </c>
    </row>
    <row r="6064" spans="1:5" x14ac:dyDescent="0.25">
      <c r="A6064" s="3" t="s">
        <v>4564</v>
      </c>
      <c r="B6064" t="s">
        <v>4565</v>
      </c>
    </row>
    <row r="6065" spans="1:5" x14ac:dyDescent="0.25">
      <c r="A6065" t="str">
        <f t="shared" ref="A6065:A6067" si="1608">A6064</f>
        <v>GUID-600E7B1C-325C-4424-BB4B-C2CADA5188FC</v>
      </c>
      <c r="B6065" t="str">
        <f t="shared" ref="B6065:B6067" si="1609">B6064</f>
        <v>Working with feeds, speeds and cutting data tables</v>
      </c>
      <c r="C6065" t="s">
        <v>67</v>
      </c>
      <c r="D6065" t="e">
        <f>- Select this option to use an MS Access shared network database. Cli</f>
        <v>#NAME?</v>
      </c>
      <c r="E6065" t="s">
        <v>700</v>
      </c>
    </row>
    <row r="6066" spans="1:5" x14ac:dyDescent="0.25">
      <c r="A6066" t="str">
        <f t="shared" si="1608"/>
        <v>GUID-600E7B1C-325C-4424-BB4B-C2CADA5188FC</v>
      </c>
      <c r="B6066" t="str">
        <f t="shared" si="1609"/>
        <v>Working with feeds, speeds and cutting data tables</v>
      </c>
      <c r="C6066" t="s">
        <v>67</v>
      </c>
      <c r="D6066" t="e">
        <f>- Select this option to use an SQL Server network database. Select t</f>
        <v>#NAME?</v>
      </c>
      <c r="E6066" t="s">
        <v>701</v>
      </c>
    </row>
    <row r="6067" spans="1:5" x14ac:dyDescent="0.25">
      <c r="A6067" t="str">
        <f t="shared" si="1608"/>
        <v>GUID-600E7B1C-325C-4424-BB4B-C2CADA5188FC</v>
      </c>
      <c r="B6067" t="str">
        <f t="shared" si="1609"/>
        <v>Working with feeds, speeds and cutting data tables</v>
      </c>
      <c r="C6067" t="s">
        <v>67</v>
      </c>
      <c r="D6067" t="s">
        <v>4562</v>
      </c>
      <c r="E6067" t="s">
        <v>3744</v>
      </c>
    </row>
    <row r="6068" spans="1:5" x14ac:dyDescent="0.25">
      <c r="A6068" s="3" t="s">
        <v>4566</v>
      </c>
      <c r="B6068" t="s">
        <v>4567</v>
      </c>
    </row>
    <row r="6069" spans="1:5" x14ac:dyDescent="0.25">
      <c r="A6069" t="str">
        <f t="shared" ref="A6069:A6070" si="1610">A6068</f>
        <v>GUID-6F2C157B-3663-4DCA-A2DF-49348857975B</v>
      </c>
      <c r="B6069" t="str">
        <f t="shared" ref="B6069:B6070" si="1611">B6068</f>
        <v>To import or export feeds, speeds and cutting data tables</v>
      </c>
      <c r="C6069" t="s">
        <v>67</v>
      </c>
      <c r="D6069" t="s">
        <v>4568</v>
      </c>
      <c r="E6069" t="s">
        <v>4563</v>
      </c>
    </row>
    <row r="6070" spans="1:5" x14ac:dyDescent="0.25">
      <c r="A6070" t="str">
        <f t="shared" si="1610"/>
        <v>GUID-6F2C157B-3663-4DCA-A2DF-49348857975B</v>
      </c>
      <c r="B6070" t="str">
        <f t="shared" si="1611"/>
        <v>To import or export feeds, speeds and cutting data tables</v>
      </c>
      <c r="C6070" t="s">
        <v>67</v>
      </c>
      <c r="D6070" t="s">
        <v>4562</v>
      </c>
      <c r="E6070" t="s">
        <v>3744</v>
      </c>
    </row>
    <row r="6071" spans="1:5" x14ac:dyDescent="0.25">
      <c r="A6071" s="3" t="s">
        <v>4569</v>
      </c>
      <c r="B6071" t="s">
        <v>4570</v>
      </c>
    </row>
    <row r="6072" spans="1:5" x14ac:dyDescent="0.25">
      <c r="A6072" t="str">
        <f>A6071</f>
        <v>GUID-CAD27733-DD30-42E0-B473-340AAAA565BE</v>
      </c>
      <c r="B6072" t="str">
        <f>B6071</f>
        <v>To recreate a tooling and feed/speed database if it becomes corrupt</v>
      </c>
      <c r="C6072" t="s">
        <v>67</v>
      </c>
      <c r="D6072" t="s">
        <v>4562</v>
      </c>
      <c r="E6072" t="s">
        <v>3744</v>
      </c>
    </row>
    <row r="6073" spans="1:5" x14ac:dyDescent="0.25">
      <c r="A6073" s="3" t="s">
        <v>4571</v>
      </c>
      <c r="B6073" t="s">
        <v>1016</v>
      </c>
    </row>
    <row r="6074" spans="1:5" x14ac:dyDescent="0.25">
      <c r="A6074" t="str">
        <f>A6073</f>
        <v>GUID-E60539DF-2A76-4923-AC55-5459D987DFCF</v>
      </c>
      <c r="B6074" t="str">
        <f>B6073</f>
        <v>Feed, water and cutter compensation registers</v>
      </c>
      <c r="C6074" t="s">
        <v>67</v>
      </c>
      <c r="D6074" t="s">
        <v>4562</v>
      </c>
      <c r="E6074" t="s">
        <v>3744</v>
      </c>
    </row>
    <row r="6075" spans="1:5" x14ac:dyDescent="0.25">
      <c r="A6075" s="3" t="s">
        <v>4572</v>
      </c>
      <c r="B6075" t="s">
        <v>4573</v>
      </c>
    </row>
    <row r="6076" spans="1:5" x14ac:dyDescent="0.25">
      <c r="A6076" t="str">
        <f t="shared" ref="A6076:A6093" si="1612">A6075</f>
        <v>GUID-04ABD65F-B559-4F67-B62B-D12F94506C68</v>
      </c>
      <c r="B6076" t="str">
        <f t="shared" ref="B6076:B6093" si="1613">B6075</f>
        <v>Working with add-ins</v>
      </c>
      <c r="C6076" t="s">
        <v>67</v>
      </c>
      <c r="D6076" t="s">
        <v>4026</v>
      </c>
      <c r="E6076" t="s">
        <v>4574</v>
      </c>
    </row>
    <row r="6077" spans="1:5" x14ac:dyDescent="0.25">
      <c r="A6077" t="str">
        <f t="shared" si="1612"/>
        <v>GUID-04ABD65F-B559-4F67-B62B-D12F94506C68</v>
      </c>
      <c r="B6077" t="str">
        <f t="shared" si="1613"/>
        <v>Working with add-ins</v>
      </c>
      <c r="C6077" t="s">
        <v>67</v>
      </c>
      <c r="E6077" t="s">
        <v>538</v>
      </c>
    </row>
    <row r="6078" spans="1:5" x14ac:dyDescent="0.25">
      <c r="A6078" t="str">
        <f t="shared" si="1612"/>
        <v>GUID-04ABD65F-B559-4F67-B62B-D12F94506C68</v>
      </c>
      <c r="B6078" t="str">
        <f t="shared" si="1613"/>
        <v>Working with add-ins</v>
      </c>
      <c r="C6078" t="s">
        <v>67</v>
      </c>
      <c r="E6078" t="s">
        <v>4575</v>
      </c>
    </row>
    <row r="6079" spans="1:5" x14ac:dyDescent="0.25">
      <c r="A6079" t="str">
        <f t="shared" si="1612"/>
        <v>GUID-04ABD65F-B559-4F67-B62B-D12F94506C68</v>
      </c>
      <c r="B6079" t="str">
        <f t="shared" si="1613"/>
        <v>Working with add-ins</v>
      </c>
      <c r="C6079" t="s">
        <v>67</v>
      </c>
      <c r="E6079" t="s">
        <v>4576</v>
      </c>
    </row>
    <row r="6080" spans="1:5" x14ac:dyDescent="0.25">
      <c r="A6080" t="str">
        <f t="shared" si="1612"/>
        <v>GUID-04ABD65F-B559-4F67-B62B-D12F94506C68</v>
      </c>
      <c r="B6080" t="str">
        <f t="shared" si="1613"/>
        <v>Working with add-ins</v>
      </c>
      <c r="C6080" t="s">
        <v>67</v>
      </c>
      <c r="E6080" t="s">
        <v>4577</v>
      </c>
    </row>
    <row r="6081" spans="1:5" x14ac:dyDescent="0.25">
      <c r="A6081" t="str">
        <f t="shared" si="1612"/>
        <v>GUID-04ABD65F-B559-4F67-B62B-D12F94506C68</v>
      </c>
      <c r="B6081" t="str">
        <f t="shared" si="1613"/>
        <v>Working with add-ins</v>
      </c>
      <c r="C6081" t="s">
        <v>67</v>
      </c>
      <c r="E6081" t="s">
        <v>4578</v>
      </c>
    </row>
    <row r="6082" spans="1:5" x14ac:dyDescent="0.25">
      <c r="A6082" t="str">
        <f t="shared" si="1612"/>
        <v>GUID-04ABD65F-B559-4F67-B62B-D12F94506C68</v>
      </c>
      <c r="B6082" t="str">
        <f t="shared" si="1613"/>
        <v>Working with add-ins</v>
      </c>
      <c r="C6082" t="s">
        <v>67</v>
      </c>
      <c r="E6082" t="s">
        <v>4579</v>
      </c>
    </row>
    <row r="6083" spans="1:5" x14ac:dyDescent="0.25">
      <c r="A6083" t="str">
        <f t="shared" si="1612"/>
        <v>GUID-04ABD65F-B559-4F67-B62B-D12F94506C68</v>
      </c>
      <c r="B6083" t="str">
        <f t="shared" si="1613"/>
        <v>Working with add-ins</v>
      </c>
      <c r="C6083" t="s">
        <v>67</v>
      </c>
      <c r="E6083" t="s">
        <v>4580</v>
      </c>
    </row>
    <row r="6084" spans="1:5" x14ac:dyDescent="0.25">
      <c r="A6084" t="str">
        <f t="shared" si="1612"/>
        <v>GUID-04ABD65F-B559-4F67-B62B-D12F94506C68</v>
      </c>
      <c r="B6084" t="str">
        <f t="shared" si="1613"/>
        <v>Working with add-ins</v>
      </c>
      <c r="C6084" t="s">
        <v>67</v>
      </c>
      <c r="E6084" t="s">
        <v>4581</v>
      </c>
    </row>
    <row r="6085" spans="1:5" x14ac:dyDescent="0.25">
      <c r="A6085" t="str">
        <f t="shared" si="1612"/>
        <v>GUID-04ABD65F-B559-4F67-B62B-D12F94506C68</v>
      </c>
      <c r="B6085" t="str">
        <f t="shared" si="1613"/>
        <v>Working with add-ins</v>
      </c>
      <c r="C6085" t="s">
        <v>67</v>
      </c>
      <c r="E6085" t="s">
        <v>4582</v>
      </c>
    </row>
    <row r="6086" spans="1:5" x14ac:dyDescent="0.25">
      <c r="A6086" t="str">
        <f t="shared" si="1612"/>
        <v>GUID-04ABD65F-B559-4F67-B62B-D12F94506C68</v>
      </c>
      <c r="B6086" t="str">
        <f t="shared" si="1613"/>
        <v>Working with add-ins</v>
      </c>
      <c r="C6086" t="s">
        <v>67</v>
      </c>
      <c r="E6086" t="s">
        <v>4583</v>
      </c>
    </row>
    <row r="6087" spans="1:5" x14ac:dyDescent="0.25">
      <c r="A6087" t="str">
        <f t="shared" si="1612"/>
        <v>GUID-04ABD65F-B559-4F67-B62B-D12F94506C68</v>
      </c>
      <c r="B6087" t="str">
        <f t="shared" si="1613"/>
        <v>Working with add-ins</v>
      </c>
      <c r="C6087" t="s">
        <v>67</v>
      </c>
      <c r="E6087" t="s">
        <v>4584</v>
      </c>
    </row>
    <row r="6088" spans="1:5" x14ac:dyDescent="0.25">
      <c r="A6088" t="str">
        <f t="shared" si="1612"/>
        <v>GUID-04ABD65F-B559-4F67-B62B-D12F94506C68</v>
      </c>
      <c r="B6088" t="str">
        <f t="shared" si="1613"/>
        <v>Working with add-ins</v>
      </c>
      <c r="C6088" t="s">
        <v>67</v>
      </c>
      <c r="E6088" t="s">
        <v>4585</v>
      </c>
    </row>
    <row r="6089" spans="1:5" x14ac:dyDescent="0.25">
      <c r="A6089" t="str">
        <f t="shared" si="1612"/>
        <v>GUID-04ABD65F-B559-4F67-B62B-D12F94506C68</v>
      </c>
      <c r="B6089" t="str">
        <f t="shared" si="1613"/>
        <v>Working with add-ins</v>
      </c>
      <c r="C6089" t="s">
        <v>67</v>
      </c>
      <c r="E6089" t="s">
        <v>4586</v>
      </c>
    </row>
    <row r="6090" spans="1:5" x14ac:dyDescent="0.25">
      <c r="A6090" t="str">
        <f t="shared" si="1612"/>
        <v>GUID-04ABD65F-B559-4F67-B62B-D12F94506C68</v>
      </c>
      <c r="B6090" t="str">
        <f t="shared" si="1613"/>
        <v>Working with add-ins</v>
      </c>
      <c r="C6090" t="s">
        <v>67</v>
      </c>
      <c r="E6090" t="s">
        <v>4587</v>
      </c>
    </row>
    <row r="6091" spans="1:5" x14ac:dyDescent="0.25">
      <c r="A6091" t="str">
        <f t="shared" si="1612"/>
        <v>GUID-04ABD65F-B559-4F67-B62B-D12F94506C68</v>
      </c>
      <c r="B6091" t="str">
        <f t="shared" si="1613"/>
        <v>Working with add-ins</v>
      </c>
      <c r="C6091" t="s">
        <v>67</v>
      </c>
      <c r="E6091" t="s">
        <v>4588</v>
      </c>
    </row>
    <row r="6092" spans="1:5" x14ac:dyDescent="0.25">
      <c r="A6092" t="str">
        <f t="shared" si="1612"/>
        <v>GUID-04ABD65F-B559-4F67-B62B-D12F94506C68</v>
      </c>
      <c r="B6092" t="str">
        <f t="shared" si="1613"/>
        <v>Working with add-ins</v>
      </c>
      <c r="C6092" t="s">
        <v>67</v>
      </c>
      <c r="E6092" t="s">
        <v>4589</v>
      </c>
    </row>
    <row r="6093" spans="1:5" x14ac:dyDescent="0.25">
      <c r="A6093" t="str">
        <f t="shared" si="1612"/>
        <v>GUID-04ABD65F-B559-4F67-B62B-D12F94506C68</v>
      </c>
      <c r="B6093" t="str">
        <f t="shared" si="1613"/>
        <v>Working with add-ins</v>
      </c>
      <c r="C6093" t="s">
        <v>67</v>
      </c>
      <c r="E6093" t="s">
        <v>4036</v>
      </c>
    </row>
    <row r="6094" spans="1:5" x14ac:dyDescent="0.25">
      <c r="A6094" s="3" t="s">
        <v>4590</v>
      </c>
      <c r="B6094" t="s">
        <v>4591</v>
      </c>
    </row>
    <row r="6095" spans="1:5" x14ac:dyDescent="0.25">
      <c r="A6095" t="str">
        <f t="shared" ref="A6095:A6096" si="1614">A6094</f>
        <v>GUID-C00B153A-A0DE-4761-B708-54EE00AA6F4D</v>
      </c>
      <c r="B6095" t="str">
        <f t="shared" ref="B6095:B6096" si="1615">B6094</f>
        <v>To edit an add-in using the Integrated Development Environment (IDE)</v>
      </c>
      <c r="C6095" t="s">
        <v>67</v>
      </c>
      <c r="D6095" t="s">
        <v>385</v>
      </c>
      <c r="E6095" t="s">
        <v>3798</v>
      </c>
    </row>
    <row r="6096" spans="1:5" x14ac:dyDescent="0.25">
      <c r="A6096" t="str">
        <f t="shared" si="1614"/>
        <v>GUID-C00B153A-A0DE-4761-B708-54EE00AA6F4D</v>
      </c>
      <c r="B6096" t="str">
        <f t="shared" si="1615"/>
        <v>To edit an add-in using the Integrated Development Environment (IDE)</v>
      </c>
      <c r="C6096" t="s">
        <v>67</v>
      </c>
      <c r="D6096" t="s">
        <v>4573</v>
      </c>
      <c r="E6096" t="s">
        <v>3798</v>
      </c>
    </row>
    <row r="6097" spans="1:5" x14ac:dyDescent="0.25">
      <c r="A6097" s="3" t="s">
        <v>4592</v>
      </c>
      <c r="B6097" t="s">
        <v>4593</v>
      </c>
    </row>
    <row r="6098" spans="1:5" x14ac:dyDescent="0.25">
      <c r="A6098" t="str">
        <f t="shared" ref="A6098:A6099" si="1616">A6097</f>
        <v>GUID-D373A61A-C244-48B6-8828-24FB75D3BFCE</v>
      </c>
      <c r="B6098" t="str">
        <f t="shared" ref="B6098:B6099" si="1617">B6097</f>
        <v>Custom setup sheets add-in</v>
      </c>
      <c r="C6098" t="s">
        <v>67</v>
      </c>
      <c r="D6098" t="s">
        <v>4594</v>
      </c>
      <c r="E6098" t="s">
        <v>4595</v>
      </c>
    </row>
    <row r="6099" spans="1:5" x14ac:dyDescent="0.25">
      <c r="A6099" t="str">
        <f t="shared" si="1616"/>
        <v>GUID-D373A61A-C244-48B6-8828-24FB75D3BFCE</v>
      </c>
      <c r="B6099" t="str">
        <f t="shared" si="1617"/>
        <v>Custom setup sheets add-in</v>
      </c>
      <c r="C6099" t="s">
        <v>67</v>
      </c>
      <c r="D6099" t="s">
        <v>4573</v>
      </c>
      <c r="E6099" t="s">
        <v>3798</v>
      </c>
    </row>
    <row r="6100" spans="1:5" x14ac:dyDescent="0.25">
      <c r="A6100" s="3" t="s">
        <v>4596</v>
      </c>
      <c r="B6100" t="s">
        <v>4597</v>
      </c>
    </row>
    <row r="6101" spans="1:5" x14ac:dyDescent="0.25">
      <c r="A6101" t="str">
        <f t="shared" ref="A6101:A6104" si="1618">A6100</f>
        <v>GUID-4B92A6B1-368E-49D4-98CB-D8BD59D88EB1</v>
      </c>
      <c r="B6101" t="str">
        <f t="shared" ref="B6101:B6104" si="1619">B6100</f>
        <v>FeatureCAM to Vericut add-in</v>
      </c>
      <c r="C6101" t="s">
        <v>67</v>
      </c>
      <c r="D6101" t="s">
        <v>4598</v>
      </c>
      <c r="E6101" t="s">
        <v>3798</v>
      </c>
    </row>
    <row r="6102" spans="1:5" x14ac:dyDescent="0.25">
      <c r="A6102" t="str">
        <f t="shared" si="1618"/>
        <v>GUID-4B92A6B1-368E-49D4-98CB-D8BD59D88EB1</v>
      </c>
      <c r="B6102" t="str">
        <f t="shared" si="1619"/>
        <v>FeatureCAM to Vericut add-in</v>
      </c>
      <c r="C6102" t="s">
        <v>67</v>
      </c>
      <c r="D6102" t="s">
        <v>68</v>
      </c>
      <c r="E6102" t="s">
        <v>4599</v>
      </c>
    </row>
    <row r="6103" spans="1:5" x14ac:dyDescent="0.25">
      <c r="A6103" t="str">
        <f t="shared" si="1618"/>
        <v>GUID-4B92A6B1-368E-49D4-98CB-D8BD59D88EB1</v>
      </c>
      <c r="B6103" t="str">
        <f t="shared" si="1619"/>
        <v>FeatureCAM to Vericut add-in</v>
      </c>
      <c r="C6103" t="s">
        <v>67</v>
      </c>
      <c r="D6103" t="s">
        <v>4573</v>
      </c>
      <c r="E6103" t="s">
        <v>4599</v>
      </c>
    </row>
    <row r="6104" spans="1:5" x14ac:dyDescent="0.25">
      <c r="A6104" t="str">
        <f t="shared" si="1618"/>
        <v>GUID-4B92A6B1-368E-49D4-98CB-D8BD59D88EB1</v>
      </c>
      <c r="B6104" t="str">
        <f t="shared" si="1619"/>
        <v>FeatureCAM to Vericut add-in</v>
      </c>
      <c r="C6104" t="s">
        <v>67</v>
      </c>
      <c r="E6104" t="s">
        <v>3798</v>
      </c>
    </row>
    <row r="6105" spans="1:5" x14ac:dyDescent="0.25">
      <c r="A6105" s="3" t="s">
        <v>4600</v>
      </c>
      <c r="B6105" t="s">
        <v>4601</v>
      </c>
    </row>
    <row r="6106" spans="1:5" x14ac:dyDescent="0.25">
      <c r="A6106" t="str">
        <f t="shared" ref="A6106:A6119" si="1620">A6105</f>
        <v>GUID-5A9999B5-C4BD-4B2C-A97B-BA841E311CC7</v>
      </c>
      <c r="B6106" t="str">
        <f t="shared" ref="B6106:B6119" si="1621">B6105</f>
        <v>FeatureCAM to VERICUT dialog</v>
      </c>
      <c r="C6106" t="s">
        <v>67</v>
      </c>
      <c r="D6106" t="s">
        <v>4602</v>
      </c>
      <c r="E6106" t="s">
        <v>4603</v>
      </c>
    </row>
    <row r="6107" spans="1:5" x14ac:dyDescent="0.25">
      <c r="A6107" t="str">
        <f t="shared" si="1620"/>
        <v>GUID-5A9999B5-C4BD-4B2C-A97B-BA841E311CC7</v>
      </c>
      <c r="B6107" t="str">
        <f t="shared" si="1621"/>
        <v>FeatureCAM to VERICUT dialog</v>
      </c>
      <c r="C6107" t="s">
        <v>67</v>
      </c>
      <c r="D6107" t="s">
        <v>4604</v>
      </c>
      <c r="E6107" t="s">
        <v>4605</v>
      </c>
    </row>
    <row r="6108" spans="1:5" x14ac:dyDescent="0.25">
      <c r="A6108" t="str">
        <f t="shared" si="1620"/>
        <v>GUID-5A9999B5-C4BD-4B2C-A97B-BA841E311CC7</v>
      </c>
      <c r="B6108" t="str">
        <f t="shared" si="1621"/>
        <v>FeatureCAM to VERICUT dialog</v>
      </c>
      <c r="C6108" t="s">
        <v>67</v>
      </c>
      <c r="D6108" t="s">
        <v>4606</v>
      </c>
      <c r="E6108" t="s">
        <v>4607</v>
      </c>
    </row>
    <row r="6109" spans="1:5" x14ac:dyDescent="0.25">
      <c r="A6109" t="str">
        <f t="shared" si="1620"/>
        <v>GUID-5A9999B5-C4BD-4B2C-A97B-BA841E311CC7</v>
      </c>
      <c r="B6109" t="str">
        <f t="shared" si="1621"/>
        <v>FeatureCAM to VERICUT dialog</v>
      </c>
      <c r="C6109" t="s">
        <v>67</v>
      </c>
      <c r="D6109" t="s">
        <v>4608</v>
      </c>
      <c r="E6109" t="s">
        <v>4609</v>
      </c>
    </row>
    <row r="6110" spans="1:5" x14ac:dyDescent="0.25">
      <c r="A6110" t="str">
        <f t="shared" si="1620"/>
        <v>GUID-5A9999B5-C4BD-4B2C-A97B-BA841E311CC7</v>
      </c>
      <c r="B6110" t="str">
        <f t="shared" si="1621"/>
        <v>FeatureCAM to VERICUT dialog</v>
      </c>
      <c r="C6110" t="s">
        <v>67</v>
      </c>
      <c r="D6110" t="s">
        <v>4610</v>
      </c>
      <c r="E6110" t="s">
        <v>4611</v>
      </c>
    </row>
    <row r="6111" spans="1:5" x14ac:dyDescent="0.25">
      <c r="A6111" t="str">
        <f t="shared" si="1620"/>
        <v>GUID-5A9999B5-C4BD-4B2C-A97B-BA841E311CC7</v>
      </c>
      <c r="B6111" t="str">
        <f t="shared" si="1621"/>
        <v>FeatureCAM to VERICUT dialog</v>
      </c>
      <c r="C6111" t="s">
        <v>67</v>
      </c>
      <c r="D6111" t="s">
        <v>4612</v>
      </c>
      <c r="E6111" t="s">
        <v>4613</v>
      </c>
    </row>
    <row r="6112" spans="1:5" x14ac:dyDescent="0.25">
      <c r="A6112" t="str">
        <f t="shared" si="1620"/>
        <v>GUID-5A9999B5-C4BD-4B2C-A97B-BA841E311CC7</v>
      </c>
      <c r="B6112" t="str">
        <f t="shared" si="1621"/>
        <v>FeatureCAM to VERICUT dialog</v>
      </c>
      <c r="C6112" t="s">
        <v>67</v>
      </c>
      <c r="D6112" t="s">
        <v>4597</v>
      </c>
      <c r="E6112" t="s">
        <v>4614</v>
      </c>
    </row>
    <row r="6113" spans="1:5" x14ac:dyDescent="0.25">
      <c r="A6113" t="str">
        <f t="shared" si="1620"/>
        <v>GUID-5A9999B5-C4BD-4B2C-A97B-BA841E311CC7</v>
      </c>
      <c r="B6113" t="str">
        <f t="shared" si="1621"/>
        <v>FeatureCAM to VERICUT dialog</v>
      </c>
      <c r="C6113" t="s">
        <v>67</v>
      </c>
      <c r="E6113" t="s">
        <v>4603</v>
      </c>
    </row>
    <row r="6114" spans="1:5" x14ac:dyDescent="0.25">
      <c r="A6114" t="str">
        <f t="shared" si="1620"/>
        <v>GUID-5A9999B5-C4BD-4B2C-A97B-BA841E311CC7</v>
      </c>
      <c r="B6114" t="str">
        <f t="shared" si="1621"/>
        <v>FeatureCAM to VERICUT dialog</v>
      </c>
      <c r="C6114" t="s">
        <v>67</v>
      </c>
      <c r="E6114" t="s">
        <v>4605</v>
      </c>
    </row>
    <row r="6115" spans="1:5" x14ac:dyDescent="0.25">
      <c r="A6115" t="str">
        <f t="shared" si="1620"/>
        <v>GUID-5A9999B5-C4BD-4B2C-A97B-BA841E311CC7</v>
      </c>
      <c r="B6115" t="str">
        <f t="shared" si="1621"/>
        <v>FeatureCAM to VERICUT dialog</v>
      </c>
      <c r="C6115" t="s">
        <v>67</v>
      </c>
      <c r="E6115" t="s">
        <v>4607</v>
      </c>
    </row>
    <row r="6116" spans="1:5" x14ac:dyDescent="0.25">
      <c r="A6116" t="str">
        <f t="shared" si="1620"/>
        <v>GUID-5A9999B5-C4BD-4B2C-A97B-BA841E311CC7</v>
      </c>
      <c r="B6116" t="str">
        <f t="shared" si="1621"/>
        <v>FeatureCAM to VERICUT dialog</v>
      </c>
      <c r="C6116" t="s">
        <v>67</v>
      </c>
      <c r="E6116" t="s">
        <v>4609</v>
      </c>
    </row>
    <row r="6117" spans="1:5" x14ac:dyDescent="0.25">
      <c r="A6117" t="str">
        <f t="shared" si="1620"/>
        <v>GUID-5A9999B5-C4BD-4B2C-A97B-BA841E311CC7</v>
      </c>
      <c r="B6117" t="str">
        <f t="shared" si="1621"/>
        <v>FeatureCAM to VERICUT dialog</v>
      </c>
      <c r="C6117" t="s">
        <v>67</v>
      </c>
      <c r="E6117" t="s">
        <v>4611</v>
      </c>
    </row>
    <row r="6118" spans="1:5" x14ac:dyDescent="0.25">
      <c r="A6118" t="str">
        <f t="shared" si="1620"/>
        <v>GUID-5A9999B5-C4BD-4B2C-A97B-BA841E311CC7</v>
      </c>
      <c r="B6118" t="str">
        <f t="shared" si="1621"/>
        <v>FeatureCAM to VERICUT dialog</v>
      </c>
      <c r="C6118" t="s">
        <v>67</v>
      </c>
      <c r="E6118" t="s">
        <v>4613</v>
      </c>
    </row>
    <row r="6119" spans="1:5" x14ac:dyDescent="0.25">
      <c r="A6119" t="str">
        <f t="shared" si="1620"/>
        <v>GUID-5A9999B5-C4BD-4B2C-A97B-BA841E311CC7</v>
      </c>
      <c r="B6119" t="str">
        <f t="shared" si="1621"/>
        <v>FeatureCAM to VERICUT dialog</v>
      </c>
      <c r="C6119" t="s">
        <v>67</v>
      </c>
      <c r="E6119" t="s">
        <v>4575</v>
      </c>
    </row>
    <row r="6120" spans="1:5" x14ac:dyDescent="0.25">
      <c r="A6120" s="3" t="s">
        <v>4615</v>
      </c>
      <c r="B6120" t="s">
        <v>4616</v>
      </c>
    </row>
    <row r="6121" spans="1:5" x14ac:dyDescent="0.25">
      <c r="A6121" t="str">
        <f t="shared" ref="A6121:A6122" si="1622">A6120</f>
        <v>GUID-1EF1FD85-90D6-47C7-952F-42EC9D6A0D77</v>
      </c>
      <c r="B6121" t="str">
        <f t="shared" ref="B6121:B6122" si="1623">B6120</f>
        <v>Menu bar</v>
      </c>
      <c r="C6121" t="s">
        <v>67</v>
      </c>
      <c r="D6121" t="s">
        <v>4602</v>
      </c>
      <c r="E6121" t="s">
        <v>4603</v>
      </c>
    </row>
    <row r="6122" spans="1:5" x14ac:dyDescent="0.25">
      <c r="A6122" t="str">
        <f t="shared" si="1622"/>
        <v>GUID-1EF1FD85-90D6-47C7-952F-42EC9D6A0D77</v>
      </c>
      <c r="B6122" t="str">
        <f t="shared" si="1623"/>
        <v>Menu bar</v>
      </c>
      <c r="C6122" t="s">
        <v>67</v>
      </c>
      <c r="D6122" t="s">
        <v>4601</v>
      </c>
      <c r="E6122" t="s">
        <v>4599</v>
      </c>
    </row>
    <row r="6123" spans="1:5" x14ac:dyDescent="0.25">
      <c r="A6123" s="3" t="s">
        <v>4617</v>
      </c>
      <c r="B6123" t="s">
        <v>4618</v>
      </c>
    </row>
    <row r="6124" spans="1:5" x14ac:dyDescent="0.25">
      <c r="A6124" t="str">
        <f t="shared" ref="A6124:A6125" si="1624">A6123</f>
        <v>GUID-6F8440B4-18B8-414A-BFF9-5F79DA3689EC</v>
      </c>
      <c r="B6124" t="str">
        <f t="shared" ref="B6124:B6125" si="1625">B6123</f>
        <v>Tool Export Options dialog</v>
      </c>
      <c r="C6124" t="s">
        <v>67</v>
      </c>
      <c r="D6124" t="s">
        <v>4619</v>
      </c>
      <c r="E6124" t="s">
        <v>4006</v>
      </c>
    </row>
    <row r="6125" spans="1:5" x14ac:dyDescent="0.25">
      <c r="A6125" t="str">
        <f t="shared" si="1624"/>
        <v>GUID-6F8440B4-18B8-414A-BFF9-5F79DA3689EC</v>
      </c>
      <c r="B6125" t="str">
        <f t="shared" si="1625"/>
        <v>Tool Export Options dialog</v>
      </c>
      <c r="C6125" t="s">
        <v>67</v>
      </c>
      <c r="D6125" t="s">
        <v>4601</v>
      </c>
      <c r="E6125" t="s">
        <v>4599</v>
      </c>
    </row>
    <row r="6126" spans="1:5" x14ac:dyDescent="0.25">
      <c r="A6126" s="3" t="s">
        <v>4620</v>
      </c>
      <c r="B6126" t="s">
        <v>4621</v>
      </c>
    </row>
    <row r="6127" spans="1:5" x14ac:dyDescent="0.25">
      <c r="A6127" t="str">
        <f>A6126</f>
        <v>GUID-2BD137BC-0C80-4D2A-9433-E685738947FC</v>
      </c>
      <c r="B6127" t="str">
        <f>B6126</f>
        <v>UCSs dialog</v>
      </c>
      <c r="C6127" t="s">
        <v>67</v>
      </c>
      <c r="D6127" t="s">
        <v>4601</v>
      </c>
      <c r="E6127" t="s">
        <v>4599</v>
      </c>
    </row>
    <row r="6128" spans="1:5" x14ac:dyDescent="0.25">
      <c r="A6128" s="3" t="s">
        <v>4622</v>
      </c>
      <c r="B6128" t="s">
        <v>4623</v>
      </c>
    </row>
    <row r="6129" spans="1:5" x14ac:dyDescent="0.25">
      <c r="A6129" t="str">
        <f>A6128</f>
        <v>GUID-031206F6-F52B-4AF9-AA5F-83B33F644FCE</v>
      </c>
      <c r="B6129" t="str">
        <f>B6128</f>
        <v>Stock and Design Export Settings</v>
      </c>
      <c r="C6129" t="s">
        <v>67</v>
      </c>
      <c r="D6129" t="s">
        <v>4601</v>
      </c>
      <c r="E6129" t="s">
        <v>4599</v>
      </c>
    </row>
    <row r="6130" spans="1:5" x14ac:dyDescent="0.25">
      <c r="A6130" s="3" t="s">
        <v>4624</v>
      </c>
      <c r="B6130" t="s">
        <v>4625</v>
      </c>
    </row>
    <row r="6131" spans="1:5" x14ac:dyDescent="0.25">
      <c r="A6131" t="str">
        <f>A6130</f>
        <v>GUID-06331163-05AE-43B8-8724-97D27C5EAF5C</v>
      </c>
      <c r="B6131" t="str">
        <f>B6130</f>
        <v>Fixture Export Options dialog</v>
      </c>
      <c r="C6131" t="s">
        <v>67</v>
      </c>
      <c r="D6131" t="s">
        <v>4601</v>
      </c>
      <c r="E6131" t="s">
        <v>4599</v>
      </c>
    </row>
    <row r="6132" spans="1:5" x14ac:dyDescent="0.25">
      <c r="A6132" s="3" t="s">
        <v>4626</v>
      </c>
      <c r="B6132" t="s">
        <v>4627</v>
      </c>
    </row>
    <row r="6133" spans="1:5" x14ac:dyDescent="0.25">
      <c r="A6133" t="str">
        <f>A6132</f>
        <v>GUID-02E16366-7D97-481E-BE4F-5A550E7467CD</v>
      </c>
      <c r="B6133" t="str">
        <f>B6132</f>
        <v>Add Work Offset dialog</v>
      </c>
      <c r="C6133" t="s">
        <v>67</v>
      </c>
      <c r="D6133" t="s">
        <v>4601</v>
      </c>
      <c r="E6133" t="s">
        <v>4599</v>
      </c>
    </row>
    <row r="6134" spans="1:5" x14ac:dyDescent="0.25">
      <c r="A6134" s="3" t="s">
        <v>4628</v>
      </c>
      <c r="B6134" t="s">
        <v>4629</v>
      </c>
    </row>
    <row r="6135" spans="1:5" x14ac:dyDescent="0.25">
      <c r="A6135" t="str">
        <f>A6134</f>
        <v>GUID-F83EAB0A-5579-4C36-A6D8-8D7A62B69EE1</v>
      </c>
      <c r="B6135" t="str">
        <f>B6134</f>
        <v>Machine Turret Info dialog</v>
      </c>
      <c r="C6135" t="s">
        <v>67</v>
      </c>
      <c r="D6135" t="s">
        <v>4601</v>
      </c>
      <c r="E6135" t="s">
        <v>4599</v>
      </c>
    </row>
    <row r="6136" spans="1:5" x14ac:dyDescent="0.25">
      <c r="A6136" s="3" t="s">
        <v>4630</v>
      </c>
      <c r="B6136" t="s">
        <v>4631</v>
      </c>
    </row>
    <row r="6137" spans="1:5" x14ac:dyDescent="0.25">
      <c r="A6137" t="str">
        <f>A6136</f>
        <v>GUID-A6F3D09B-F53F-42DB-BA1E-835E025553C7</v>
      </c>
      <c r="B6137" t="str">
        <f>B6136</f>
        <v>FeatureCAM to NCSIMUL add-in</v>
      </c>
      <c r="C6137" t="s">
        <v>67</v>
      </c>
      <c r="D6137" t="s">
        <v>4573</v>
      </c>
      <c r="E6137" t="s">
        <v>3798</v>
      </c>
    </row>
    <row r="6138" spans="1:5" x14ac:dyDescent="0.25">
      <c r="A6138" s="3" t="s">
        <v>4632</v>
      </c>
      <c r="B6138" t="s">
        <v>4633</v>
      </c>
    </row>
    <row r="6139" spans="1:5" x14ac:dyDescent="0.25">
      <c r="A6139" t="str">
        <f t="shared" ref="A6139:A6141" si="1626">A6138</f>
        <v>GUID-4755FFC8-8115-4527-A2F0-B109508F452F</v>
      </c>
      <c r="B6139" t="str">
        <f t="shared" ref="B6139:B6141" si="1627">B6138</f>
        <v>FeatureCAM to CAMplete TruePath add-in</v>
      </c>
      <c r="C6139" t="s">
        <v>67</v>
      </c>
      <c r="D6139" t="s">
        <v>4634</v>
      </c>
      <c r="E6139" t="s">
        <v>3798</v>
      </c>
    </row>
    <row r="6140" spans="1:5" x14ac:dyDescent="0.25">
      <c r="A6140" t="str">
        <f t="shared" si="1626"/>
        <v>GUID-4755FFC8-8115-4527-A2F0-B109508F452F</v>
      </c>
      <c r="B6140" t="str">
        <f t="shared" si="1627"/>
        <v>FeatureCAM to CAMplete TruePath add-in</v>
      </c>
      <c r="C6140" t="s">
        <v>67</v>
      </c>
      <c r="D6140" t="s">
        <v>4635</v>
      </c>
      <c r="E6140" t="s">
        <v>1744</v>
      </c>
    </row>
    <row r="6141" spans="1:5" x14ac:dyDescent="0.25">
      <c r="A6141" t="str">
        <f t="shared" si="1626"/>
        <v>GUID-4755FFC8-8115-4527-A2F0-B109508F452F</v>
      </c>
      <c r="B6141" t="str">
        <f t="shared" si="1627"/>
        <v>FeatureCAM to CAMplete TruePath add-in</v>
      </c>
      <c r="C6141" t="s">
        <v>67</v>
      </c>
      <c r="D6141" t="s">
        <v>4573</v>
      </c>
      <c r="E6141" t="s">
        <v>3798</v>
      </c>
    </row>
    <row r="6142" spans="1:5" x14ac:dyDescent="0.25">
      <c r="A6142" s="3" t="s">
        <v>4636</v>
      </c>
      <c r="B6142" t="s">
        <v>4637</v>
      </c>
    </row>
    <row r="6143" spans="1:5" x14ac:dyDescent="0.25">
      <c r="A6143" t="str">
        <f t="shared" ref="A6143:A6145" si="1628">A6142</f>
        <v>GUID-D18E9A46-2D42-4580-8715-A5105083539A</v>
      </c>
      <c r="B6143" t="str">
        <f t="shared" ref="B6143:B6145" si="1629">B6142</f>
        <v>To use the Fusion Production add-in</v>
      </c>
      <c r="C6143" t="s">
        <v>62</v>
      </c>
      <c r="D6143" t="s">
        <v>4638</v>
      </c>
      <c r="E6143" t="s">
        <v>4639</v>
      </c>
    </row>
    <row r="6144" spans="1:5" x14ac:dyDescent="0.25">
      <c r="A6144" t="str">
        <f t="shared" si="1628"/>
        <v>GUID-D18E9A46-2D42-4580-8715-A5105083539A</v>
      </c>
      <c r="B6144" t="str">
        <f t="shared" si="1629"/>
        <v>To use the Fusion Production add-in</v>
      </c>
      <c r="C6144" t="s">
        <v>67</v>
      </c>
      <c r="D6144" t="s">
        <v>4573</v>
      </c>
      <c r="E6144" t="s">
        <v>3798</v>
      </c>
    </row>
    <row r="6145" spans="1:5" x14ac:dyDescent="0.25">
      <c r="A6145" t="str">
        <f t="shared" si="1628"/>
        <v>GUID-D18E9A46-2D42-4580-8715-A5105083539A</v>
      </c>
      <c r="B6145" t="str">
        <f t="shared" si="1629"/>
        <v>To use the Fusion Production add-in</v>
      </c>
      <c r="C6145" t="s">
        <v>7</v>
      </c>
      <c r="D6145" t="s">
        <v>4640</v>
      </c>
      <c r="E6145" t="s">
        <v>4641</v>
      </c>
    </row>
    <row r="6146" spans="1:5" x14ac:dyDescent="0.25">
      <c r="A6146" s="3" t="s">
        <v>4642</v>
      </c>
      <c r="B6146" t="s">
        <v>4643</v>
      </c>
    </row>
    <row r="6147" spans="1:5" x14ac:dyDescent="0.25">
      <c r="A6147" t="str">
        <f t="shared" ref="A6147:A6148" si="1630">A6146</f>
        <v>GUID-BB0929A7-27C9-47FD-990F-E2AED79141B0</v>
      </c>
      <c r="B6147" t="str">
        <f t="shared" ref="B6147:B6148" si="1631">B6146</f>
        <v>Import vise add-in</v>
      </c>
      <c r="C6147" t="s">
        <v>67</v>
      </c>
      <c r="D6147" t="s">
        <v>4644</v>
      </c>
      <c r="E6147" t="s">
        <v>4585</v>
      </c>
    </row>
    <row r="6148" spans="1:5" x14ac:dyDescent="0.25">
      <c r="A6148" t="str">
        <f t="shared" si="1630"/>
        <v>GUID-BB0929A7-27C9-47FD-990F-E2AED79141B0</v>
      </c>
      <c r="B6148" t="str">
        <f t="shared" si="1631"/>
        <v>Import vise add-in</v>
      </c>
      <c r="C6148" t="s">
        <v>67</v>
      </c>
      <c r="D6148" t="s">
        <v>4573</v>
      </c>
      <c r="E6148" t="s">
        <v>3798</v>
      </c>
    </row>
    <row r="6149" spans="1:5" x14ac:dyDescent="0.25">
      <c r="A6149" s="3" t="s">
        <v>4645</v>
      </c>
      <c r="B6149" t="s">
        <v>4646</v>
      </c>
    </row>
    <row r="6150" spans="1:5" x14ac:dyDescent="0.25">
      <c r="A6150" t="str">
        <f>A6149</f>
        <v>GUID-AF75A9F0-0848-483A-9C27-10F94A7AAD64</v>
      </c>
      <c r="B6150" t="str">
        <f>B6149</f>
        <v>Mill-curve tolerance add-in</v>
      </c>
      <c r="C6150" t="s">
        <v>67</v>
      </c>
      <c r="D6150" t="s">
        <v>4573</v>
      </c>
      <c r="E6150" t="s">
        <v>3798</v>
      </c>
    </row>
    <row r="6151" spans="1:5" x14ac:dyDescent="0.25">
      <c r="A6151" s="3" t="s">
        <v>4647</v>
      </c>
      <c r="B6151" t="s">
        <v>4648</v>
      </c>
    </row>
    <row r="6152" spans="1:5" x14ac:dyDescent="0.25">
      <c r="A6152" t="str">
        <f>A6151</f>
        <v>GUID-AA73840C-CC2E-4769-89ED-202A890B6785</v>
      </c>
      <c r="B6152" t="str">
        <f>B6151</f>
        <v>Nesting add-in</v>
      </c>
      <c r="C6152" t="s">
        <v>67</v>
      </c>
      <c r="D6152" t="s">
        <v>4573</v>
      </c>
      <c r="E6152" t="s">
        <v>3798</v>
      </c>
    </row>
    <row r="6153" spans="1:5" x14ac:dyDescent="0.25">
      <c r="A6153" s="3" t="s">
        <v>4649</v>
      </c>
      <c r="B6153" t="s">
        <v>4650</v>
      </c>
    </row>
    <row r="6154" spans="1:5" x14ac:dyDescent="0.25">
      <c r="A6154" t="str">
        <f t="shared" ref="A6154:A6164" si="1632">A6153</f>
        <v>GUID-D301F5E6-BE25-4BA7-8997-01C3AA957E89</v>
      </c>
      <c r="B6154" t="str">
        <f t="shared" ref="B6154:B6164" si="1633">B6153</f>
        <v>Probing</v>
      </c>
      <c r="C6154" t="s">
        <v>67</v>
      </c>
      <c r="D6154" t="s">
        <v>4651</v>
      </c>
      <c r="E6154" t="s">
        <v>3798</v>
      </c>
    </row>
    <row r="6155" spans="1:5" x14ac:dyDescent="0.25">
      <c r="A6155" t="str">
        <f t="shared" si="1632"/>
        <v>GUID-D301F5E6-BE25-4BA7-8997-01C3AA957E89</v>
      </c>
      <c r="B6155" t="str">
        <f t="shared" si="1633"/>
        <v>Probing</v>
      </c>
      <c r="C6155" t="s">
        <v>67</v>
      </c>
      <c r="D6155" t="s">
        <v>4573</v>
      </c>
      <c r="E6155" t="s">
        <v>4652</v>
      </c>
    </row>
    <row r="6156" spans="1:5" x14ac:dyDescent="0.25">
      <c r="A6156" t="str">
        <f t="shared" si="1632"/>
        <v>GUID-D301F5E6-BE25-4BA7-8997-01C3AA957E89</v>
      </c>
      <c r="B6156" t="str">
        <f t="shared" si="1633"/>
        <v>Probing</v>
      </c>
      <c r="C6156" t="s">
        <v>67</v>
      </c>
      <c r="E6156" t="s">
        <v>4653</v>
      </c>
    </row>
    <row r="6157" spans="1:5" x14ac:dyDescent="0.25">
      <c r="A6157" t="str">
        <f t="shared" si="1632"/>
        <v>GUID-D301F5E6-BE25-4BA7-8997-01C3AA957E89</v>
      </c>
      <c r="B6157" t="str">
        <f t="shared" si="1633"/>
        <v>Probing</v>
      </c>
      <c r="C6157" t="s">
        <v>67</v>
      </c>
      <c r="E6157" t="s">
        <v>4654</v>
      </c>
    </row>
    <row r="6158" spans="1:5" x14ac:dyDescent="0.25">
      <c r="A6158" t="str">
        <f t="shared" si="1632"/>
        <v>GUID-D301F5E6-BE25-4BA7-8997-01C3AA957E89</v>
      </c>
      <c r="B6158" t="str">
        <f t="shared" si="1633"/>
        <v>Probing</v>
      </c>
      <c r="C6158" t="s">
        <v>67</v>
      </c>
      <c r="E6158" t="s">
        <v>4655</v>
      </c>
    </row>
    <row r="6159" spans="1:5" x14ac:dyDescent="0.25">
      <c r="A6159" t="str">
        <f t="shared" si="1632"/>
        <v>GUID-D301F5E6-BE25-4BA7-8997-01C3AA957E89</v>
      </c>
      <c r="B6159" t="str">
        <f t="shared" si="1633"/>
        <v>Probing</v>
      </c>
      <c r="C6159" t="s">
        <v>67</v>
      </c>
      <c r="E6159" t="s">
        <v>4656</v>
      </c>
    </row>
    <row r="6160" spans="1:5" x14ac:dyDescent="0.25">
      <c r="A6160" t="str">
        <f t="shared" si="1632"/>
        <v>GUID-D301F5E6-BE25-4BA7-8997-01C3AA957E89</v>
      </c>
      <c r="B6160" t="str">
        <f t="shared" si="1633"/>
        <v>Probing</v>
      </c>
      <c r="C6160" t="s">
        <v>67</v>
      </c>
      <c r="E6160" t="s">
        <v>4657</v>
      </c>
    </row>
    <row r="6161" spans="1:5" x14ac:dyDescent="0.25">
      <c r="A6161" t="str">
        <f t="shared" si="1632"/>
        <v>GUID-D301F5E6-BE25-4BA7-8997-01C3AA957E89</v>
      </c>
      <c r="B6161" t="str">
        <f t="shared" si="1633"/>
        <v>Probing</v>
      </c>
      <c r="C6161" t="s">
        <v>67</v>
      </c>
      <c r="E6161" t="s">
        <v>4658</v>
      </c>
    </row>
    <row r="6162" spans="1:5" x14ac:dyDescent="0.25">
      <c r="A6162" t="str">
        <f t="shared" si="1632"/>
        <v>GUID-D301F5E6-BE25-4BA7-8997-01C3AA957E89</v>
      </c>
      <c r="B6162" t="str">
        <f t="shared" si="1633"/>
        <v>Probing</v>
      </c>
      <c r="C6162" t="s">
        <v>67</v>
      </c>
      <c r="E6162" t="s">
        <v>4659</v>
      </c>
    </row>
    <row r="6163" spans="1:5" x14ac:dyDescent="0.25">
      <c r="A6163" t="str">
        <f t="shared" si="1632"/>
        <v>GUID-D301F5E6-BE25-4BA7-8997-01C3AA957E89</v>
      </c>
      <c r="B6163" t="str">
        <f t="shared" si="1633"/>
        <v>Probing</v>
      </c>
      <c r="C6163" t="s">
        <v>67</v>
      </c>
      <c r="E6163" t="s">
        <v>4660</v>
      </c>
    </row>
    <row r="6164" spans="1:5" x14ac:dyDescent="0.25">
      <c r="A6164" t="str">
        <f t="shared" si="1632"/>
        <v>GUID-D301F5E6-BE25-4BA7-8997-01C3AA957E89</v>
      </c>
      <c r="B6164" t="str">
        <f t="shared" si="1633"/>
        <v>Probing</v>
      </c>
      <c r="C6164" t="s">
        <v>67</v>
      </c>
      <c r="E6164" t="s">
        <v>3798</v>
      </c>
    </row>
    <row r="6165" spans="1:5" x14ac:dyDescent="0.25">
      <c r="A6165" s="3" t="s">
        <v>4661</v>
      </c>
      <c r="B6165" t="s">
        <v>4662</v>
      </c>
    </row>
    <row r="6166" spans="1:5" x14ac:dyDescent="0.25">
      <c r="A6166" t="str">
        <f>A6165</f>
        <v>GUID-0CC42302-7B62-4AC4-823B-F2DA640D9F28</v>
      </c>
      <c r="B6166" t="str">
        <f>B6165</f>
        <v>Measure Boss/Bore</v>
      </c>
      <c r="C6166" t="s">
        <v>67</v>
      </c>
      <c r="D6166" t="s">
        <v>4650</v>
      </c>
      <c r="E6166" t="s">
        <v>4582</v>
      </c>
    </row>
    <row r="6167" spans="1:5" x14ac:dyDescent="0.25">
      <c r="A6167" s="3" t="s">
        <v>4663</v>
      </c>
      <c r="B6167" t="s">
        <v>4664</v>
      </c>
    </row>
    <row r="6168" spans="1:5" x14ac:dyDescent="0.25">
      <c r="A6168" t="str">
        <f>A6167</f>
        <v>GUID-EF0A4D61-C7E1-444C-86AD-C93A2CB866B3</v>
      </c>
      <c r="B6168" t="str">
        <f>B6167</f>
        <v>Measure Boss/Bore 3Pt</v>
      </c>
      <c r="C6168" t="s">
        <v>67</v>
      </c>
      <c r="D6168" t="s">
        <v>4650</v>
      </c>
      <c r="E6168" t="s">
        <v>4582</v>
      </c>
    </row>
    <row r="6169" spans="1:5" x14ac:dyDescent="0.25">
      <c r="A6169" s="3" t="s">
        <v>4665</v>
      </c>
      <c r="B6169" t="s">
        <v>4666</v>
      </c>
    </row>
    <row r="6170" spans="1:5" x14ac:dyDescent="0.25">
      <c r="A6170" t="str">
        <f>A6169</f>
        <v>GUID-7A6D19DD-4FF8-41D1-BE53-5391E385624F</v>
      </c>
      <c r="B6170" t="str">
        <f>B6169</f>
        <v>Measure Corner</v>
      </c>
      <c r="C6170" t="s">
        <v>67</v>
      </c>
      <c r="D6170" t="s">
        <v>4650</v>
      </c>
      <c r="E6170" t="s">
        <v>4582</v>
      </c>
    </row>
    <row r="6171" spans="1:5" x14ac:dyDescent="0.25">
      <c r="A6171" s="3" t="s">
        <v>4667</v>
      </c>
      <c r="B6171" t="s">
        <v>4668</v>
      </c>
    </row>
    <row r="6172" spans="1:5" x14ac:dyDescent="0.25">
      <c r="A6172" t="str">
        <f>A6171</f>
        <v>GUID-8A11C91B-8CF8-4606-90BC-C4DA7F87DD76</v>
      </c>
      <c r="B6172" t="str">
        <f>B6171</f>
        <v>Measure Single Surface</v>
      </c>
      <c r="C6172" t="s">
        <v>67</v>
      </c>
      <c r="D6172" t="s">
        <v>4650</v>
      </c>
      <c r="E6172" t="s">
        <v>4582</v>
      </c>
    </row>
    <row r="6173" spans="1:5" x14ac:dyDescent="0.25">
      <c r="A6173" s="3" t="s">
        <v>4669</v>
      </c>
      <c r="B6173" t="s">
        <v>4670</v>
      </c>
    </row>
    <row r="6174" spans="1:5" x14ac:dyDescent="0.25">
      <c r="A6174" t="str">
        <f>A6173</f>
        <v>GUID-E86482FE-C813-40F0-A153-E0724F64DF5F</v>
      </c>
      <c r="B6174" t="str">
        <f>B6173</f>
        <v>Measure Web/Pocket</v>
      </c>
      <c r="C6174" t="s">
        <v>67</v>
      </c>
      <c r="D6174" t="s">
        <v>4650</v>
      </c>
      <c r="E6174" t="s">
        <v>4582</v>
      </c>
    </row>
    <row r="6175" spans="1:5" x14ac:dyDescent="0.25">
      <c r="A6175" s="3" t="s">
        <v>4671</v>
      </c>
      <c r="B6175" t="s">
        <v>4672</v>
      </c>
    </row>
    <row r="6176" spans="1:5" x14ac:dyDescent="0.25">
      <c r="A6176" t="str">
        <f t="shared" ref="A6176:A6178" si="1634">A6175</f>
        <v>GUID-CBF1074E-7BF1-42E4-BD0D-D6A023CD30AF</v>
      </c>
      <c r="B6176" t="str">
        <f t="shared" ref="B6176:B6178" si="1635">B6175</f>
        <v>Test Abort/Continue</v>
      </c>
      <c r="C6176" t="s">
        <v>67</v>
      </c>
      <c r="D6176" t="s">
        <v>650</v>
      </c>
      <c r="E6176" t="s">
        <v>4659</v>
      </c>
    </row>
    <row r="6177" spans="1:5" x14ac:dyDescent="0.25">
      <c r="A6177" t="str">
        <f t="shared" si="1634"/>
        <v>GUID-CBF1074E-7BF1-42E4-BD0D-D6A023CD30AF</v>
      </c>
      <c r="B6177" t="str">
        <f t="shared" si="1635"/>
        <v>Test Abort/Continue</v>
      </c>
      <c r="C6177" t="s">
        <v>67</v>
      </c>
      <c r="D6177" t="s">
        <v>650</v>
      </c>
      <c r="E6177" t="s">
        <v>4659</v>
      </c>
    </row>
    <row r="6178" spans="1:5" x14ac:dyDescent="0.25">
      <c r="A6178" t="str">
        <f t="shared" si="1634"/>
        <v>GUID-CBF1074E-7BF1-42E4-BD0D-D6A023CD30AF</v>
      </c>
      <c r="B6178" t="str">
        <f t="shared" si="1635"/>
        <v>Test Abort/Continue</v>
      </c>
      <c r="C6178" t="s">
        <v>67</v>
      </c>
      <c r="D6178" t="s">
        <v>4650</v>
      </c>
      <c r="E6178" t="s">
        <v>4582</v>
      </c>
    </row>
    <row r="6179" spans="1:5" x14ac:dyDescent="0.25">
      <c r="A6179" s="3" t="s">
        <v>4673</v>
      </c>
      <c r="B6179" t="s">
        <v>4674</v>
      </c>
    </row>
    <row r="6180" spans="1:5" x14ac:dyDescent="0.25">
      <c r="A6180" t="str">
        <f>A6179</f>
        <v>GUID-EC64E76C-38C7-4AB0-A281-F659114970A3</v>
      </c>
      <c r="B6180" t="str">
        <f>B6179</f>
        <v>Test/Abort/Continue/Remachine</v>
      </c>
      <c r="C6180" t="s">
        <v>67</v>
      </c>
      <c r="D6180" t="s">
        <v>4650</v>
      </c>
      <c r="E6180" t="s">
        <v>4582</v>
      </c>
    </row>
    <row r="6181" spans="1:5" x14ac:dyDescent="0.25">
      <c r="A6181" s="3" t="s">
        <v>4675</v>
      </c>
      <c r="B6181" t="s">
        <v>4676</v>
      </c>
    </row>
    <row r="6182" spans="1:5" x14ac:dyDescent="0.25">
      <c r="A6182" t="str">
        <f>A6181</f>
        <v>GUID-E50123C8-FBED-4E5E-9A3E-545999D50AB1</v>
      </c>
      <c r="B6182" t="str">
        <f>B6181</f>
        <v>Test Jump Label</v>
      </c>
      <c r="C6182" t="s">
        <v>67</v>
      </c>
      <c r="D6182" t="s">
        <v>4650</v>
      </c>
      <c r="E6182" t="s">
        <v>4582</v>
      </c>
    </row>
    <row r="6183" spans="1:5" x14ac:dyDescent="0.25">
      <c r="A6183" s="3" t="s">
        <v>4677</v>
      </c>
      <c r="B6183" t="s">
        <v>4678</v>
      </c>
    </row>
    <row r="6184" spans="1:5" x14ac:dyDescent="0.25">
      <c r="A6184" t="str">
        <f>A6183</f>
        <v>GUID-686AFFF3-5F2C-49A8-9744-8935233D5AAB</v>
      </c>
      <c r="B6184" t="str">
        <f>B6183</f>
        <v>Decision-making example</v>
      </c>
      <c r="C6184" t="s">
        <v>67</v>
      </c>
      <c r="D6184" t="s">
        <v>4650</v>
      </c>
      <c r="E6184" t="s">
        <v>4582</v>
      </c>
    </row>
    <row r="6185" spans="1:5" x14ac:dyDescent="0.25">
      <c r="A6185" s="3" t="s">
        <v>4679</v>
      </c>
      <c r="B6185" t="s">
        <v>4680</v>
      </c>
    </row>
    <row r="6186" spans="1:5" x14ac:dyDescent="0.25">
      <c r="A6186" t="str">
        <f>A6185</f>
        <v>GUID-E60D111B-9ED9-4FD1-BEFA-8D540B859B79</v>
      </c>
      <c r="B6186" t="str">
        <f>B6185</f>
        <v>Remove Post Comments add-in</v>
      </c>
      <c r="C6186" t="s">
        <v>67</v>
      </c>
      <c r="D6186" t="s">
        <v>4573</v>
      </c>
      <c r="E6186" t="s">
        <v>3798</v>
      </c>
    </row>
    <row r="6187" spans="1:5" x14ac:dyDescent="0.25">
      <c r="A6187" s="3" t="s">
        <v>4681</v>
      </c>
      <c r="B6187" t="s">
        <v>4682</v>
      </c>
    </row>
    <row r="6188" spans="1:5" x14ac:dyDescent="0.25">
      <c r="A6188" t="str">
        <f>A6187</f>
        <v>GUID-207DD5D1-D432-47D0-9A89-4F84A476DFA8</v>
      </c>
      <c r="B6188" t="str">
        <f>B6187</f>
        <v>Run Simulation and Calculate Volume add-in</v>
      </c>
      <c r="C6188" t="s">
        <v>67</v>
      </c>
      <c r="D6188" t="s">
        <v>4573</v>
      </c>
      <c r="E6188" t="s">
        <v>3798</v>
      </c>
    </row>
    <row r="6189" spans="1:5" x14ac:dyDescent="0.25">
      <c r="A6189" s="3" t="s">
        <v>4683</v>
      </c>
      <c r="B6189" t="s">
        <v>4644</v>
      </c>
    </row>
    <row r="6190" spans="1:5" x14ac:dyDescent="0.25">
      <c r="A6190" t="str">
        <f t="shared" ref="A6190:A6191" si="1636">A6189</f>
        <v>GUID-2D999C15-F260-4871-B0A5-F9722CF461FA</v>
      </c>
      <c r="B6190" t="str">
        <f t="shared" ref="B6190:B6191" si="1637">B6189</f>
        <v>Setup Activate add-in</v>
      </c>
      <c r="C6190" t="s">
        <v>67</v>
      </c>
      <c r="D6190" t="s">
        <v>4684</v>
      </c>
      <c r="E6190" t="s">
        <v>3798</v>
      </c>
    </row>
    <row r="6191" spans="1:5" x14ac:dyDescent="0.25">
      <c r="A6191" t="str">
        <f t="shared" si="1636"/>
        <v>GUID-2D999C15-F260-4871-B0A5-F9722CF461FA</v>
      </c>
      <c r="B6191" t="str">
        <f t="shared" si="1637"/>
        <v>Setup Activate add-in</v>
      </c>
      <c r="C6191" t="s">
        <v>67</v>
      </c>
      <c r="D6191" t="s">
        <v>4573</v>
      </c>
      <c r="E6191" t="s">
        <v>3798</v>
      </c>
    </row>
    <row r="6192" spans="1:5" x14ac:dyDescent="0.25">
      <c r="A6192" s="3" t="s">
        <v>4685</v>
      </c>
      <c r="B6192" t="s">
        <v>4686</v>
      </c>
    </row>
    <row r="6193" spans="1:5" x14ac:dyDescent="0.25">
      <c r="A6193" t="str">
        <f>A6192</f>
        <v>GUID-ED0CE2DC-0ED6-4317-8ABA-C1B9EED9AA9F</v>
      </c>
      <c r="B6193" t="str">
        <f>B6192</f>
        <v>Spiral Face add-in</v>
      </c>
      <c r="C6193" t="s">
        <v>67</v>
      </c>
      <c r="D6193" t="s">
        <v>4573</v>
      </c>
      <c r="E6193" t="s">
        <v>3798</v>
      </c>
    </row>
    <row r="6194" spans="1:5" x14ac:dyDescent="0.25">
      <c r="A6194" s="3" t="s">
        <v>4687</v>
      </c>
      <c r="B6194" t="s">
        <v>4688</v>
      </c>
    </row>
    <row r="6195" spans="1:5" x14ac:dyDescent="0.25">
      <c r="A6195" t="str">
        <f t="shared" ref="A6195:A6196" si="1638">A6194</f>
        <v>GUID-EA167AE7-47BE-4D52-9656-7FB7879C9401</v>
      </c>
      <c r="B6195" t="str">
        <f t="shared" ref="B6195:B6196" si="1639">B6194</f>
        <v>Turn-curve tolerance add-in</v>
      </c>
      <c r="C6195" t="s">
        <v>67</v>
      </c>
      <c r="D6195" t="s">
        <v>4689</v>
      </c>
      <c r="E6195" t="s">
        <v>3798</v>
      </c>
    </row>
    <row r="6196" spans="1:5" x14ac:dyDescent="0.25">
      <c r="A6196" t="str">
        <f t="shared" si="1638"/>
        <v>GUID-EA167AE7-47BE-4D52-9656-7FB7879C9401</v>
      </c>
      <c r="B6196" t="str">
        <f t="shared" si="1639"/>
        <v>Turn-curve tolerance add-in</v>
      </c>
      <c r="C6196" t="s">
        <v>67</v>
      </c>
      <c r="D6196" t="s">
        <v>4573</v>
      </c>
      <c r="E6196" t="s">
        <v>3798</v>
      </c>
    </row>
    <row r="6197" spans="1:5" x14ac:dyDescent="0.25">
      <c r="A6197" s="3" t="s">
        <v>4690</v>
      </c>
      <c r="B6197" t="s">
        <v>4691</v>
      </c>
    </row>
    <row r="6198" spans="1:5" x14ac:dyDescent="0.25">
      <c r="A6198" t="str">
        <f t="shared" ref="A6198:A6200" si="1640">A6197</f>
        <v>GUID-97CFBF60-3911-4ABA-9258-01A2606D8282</v>
      </c>
      <c r="B6198" t="str">
        <f t="shared" ref="B6198:B6200" si="1641">B6197</f>
        <v>Turning head tool holders</v>
      </c>
      <c r="C6198" t="s">
        <v>67</v>
      </c>
      <c r="D6198" t="s">
        <v>4692</v>
      </c>
      <c r="E6198" t="s">
        <v>4693</v>
      </c>
    </row>
    <row r="6199" spans="1:5" x14ac:dyDescent="0.25">
      <c r="A6199" t="str">
        <f t="shared" si="1640"/>
        <v>GUID-97CFBF60-3911-4ABA-9258-01A2606D8282</v>
      </c>
      <c r="B6199" t="str">
        <f t="shared" si="1641"/>
        <v>Turning head tool holders</v>
      </c>
      <c r="C6199" t="s">
        <v>67</v>
      </c>
      <c r="D6199" t="s">
        <v>4545</v>
      </c>
      <c r="E6199" t="s">
        <v>4546</v>
      </c>
    </row>
    <row r="6200" spans="1:5" x14ac:dyDescent="0.25">
      <c r="A6200" t="str">
        <f t="shared" si="1640"/>
        <v>GUID-97CFBF60-3911-4ABA-9258-01A2606D8282</v>
      </c>
      <c r="B6200" t="str">
        <f t="shared" si="1641"/>
        <v>Turning head tool holders</v>
      </c>
      <c r="C6200" t="s">
        <v>67</v>
      </c>
      <c r="D6200" t="s">
        <v>4573</v>
      </c>
      <c r="E6200" t="s">
        <v>3798</v>
      </c>
    </row>
    <row r="6201" spans="1:5" x14ac:dyDescent="0.25">
      <c r="A6201" s="3" t="s">
        <v>4694</v>
      </c>
      <c r="B6201" t="s">
        <v>4695</v>
      </c>
    </row>
    <row r="6202" spans="1:5" x14ac:dyDescent="0.25">
      <c r="A6202" t="str">
        <f t="shared" ref="A6202:A6203" si="1642">A6201</f>
        <v>GUID-727CE2D6-A51D-4E7F-BAE9-E6A9231013ED</v>
      </c>
      <c r="B6202" t="str">
        <f t="shared" ref="B6202:B6203" si="1643">B6201</f>
        <v>Vortex Milling Calculator add-in</v>
      </c>
      <c r="C6202" t="s">
        <v>67</v>
      </c>
      <c r="D6202" t="s">
        <v>4696</v>
      </c>
      <c r="E6202" t="s">
        <v>3798</v>
      </c>
    </row>
    <row r="6203" spans="1:5" x14ac:dyDescent="0.25">
      <c r="A6203" t="str">
        <f t="shared" si="1642"/>
        <v>GUID-727CE2D6-A51D-4E7F-BAE9-E6A9231013ED</v>
      </c>
      <c r="B6203" t="str">
        <f t="shared" si="1643"/>
        <v>Vortex Milling Calculator add-in</v>
      </c>
      <c r="C6203" t="s">
        <v>67</v>
      </c>
      <c r="D6203" t="s">
        <v>4573</v>
      </c>
      <c r="E6203" t="s">
        <v>3798</v>
      </c>
    </row>
    <row r="6204" spans="1:5" x14ac:dyDescent="0.25">
      <c r="A6204" s="3" t="s">
        <v>4697</v>
      </c>
      <c r="B6204" t="s">
        <v>4698</v>
      </c>
    </row>
    <row r="6205" spans="1:5" x14ac:dyDescent="0.25">
      <c r="A6205" t="str">
        <f t="shared" ref="A6205:A6215" si="1644">A6204</f>
        <v>GUID-9BDDC500-57B0-432B-B08B-396D2723D50F</v>
      </c>
      <c r="B6205" t="str">
        <f t="shared" ref="B6205:B6215" si="1645">B6204</f>
        <v>Multiple fixture documents</v>
      </c>
      <c r="C6205" t="s">
        <v>67</v>
      </c>
      <c r="E6205" t="s">
        <v>400</v>
      </c>
    </row>
    <row r="6206" spans="1:5" x14ac:dyDescent="0.25">
      <c r="A6206" t="str">
        <f t="shared" si="1644"/>
        <v>GUID-9BDDC500-57B0-432B-B08B-396D2723D50F</v>
      </c>
      <c r="B6206" t="str">
        <f t="shared" si="1645"/>
        <v>Multiple fixture documents</v>
      </c>
      <c r="C6206" t="s">
        <v>67</v>
      </c>
      <c r="E6206" t="s">
        <v>4699</v>
      </c>
    </row>
    <row r="6207" spans="1:5" x14ac:dyDescent="0.25">
      <c r="A6207" t="str">
        <f t="shared" si="1644"/>
        <v>GUID-9BDDC500-57B0-432B-B08B-396D2723D50F</v>
      </c>
      <c r="B6207" t="str">
        <f t="shared" si="1645"/>
        <v>Multiple fixture documents</v>
      </c>
      <c r="C6207" t="s">
        <v>67</v>
      </c>
      <c r="E6207" t="s">
        <v>4700</v>
      </c>
    </row>
    <row r="6208" spans="1:5" x14ac:dyDescent="0.25">
      <c r="A6208" t="str">
        <f t="shared" si="1644"/>
        <v>GUID-9BDDC500-57B0-432B-B08B-396D2723D50F</v>
      </c>
      <c r="B6208" t="str">
        <f t="shared" si="1645"/>
        <v>Multiple fixture documents</v>
      </c>
      <c r="C6208" t="s">
        <v>67</v>
      </c>
      <c r="E6208" t="s">
        <v>4701</v>
      </c>
    </row>
    <row r="6209" spans="1:5" x14ac:dyDescent="0.25">
      <c r="A6209" t="str">
        <f t="shared" si="1644"/>
        <v>GUID-9BDDC500-57B0-432B-B08B-396D2723D50F</v>
      </c>
      <c r="B6209" t="str">
        <f t="shared" si="1645"/>
        <v>Multiple fixture documents</v>
      </c>
      <c r="C6209" t="s">
        <v>67</v>
      </c>
      <c r="E6209" t="s">
        <v>4702</v>
      </c>
    </row>
    <row r="6210" spans="1:5" x14ac:dyDescent="0.25">
      <c r="A6210" t="str">
        <f t="shared" si="1644"/>
        <v>GUID-9BDDC500-57B0-432B-B08B-396D2723D50F</v>
      </c>
      <c r="B6210" t="str">
        <f t="shared" si="1645"/>
        <v>Multiple fixture documents</v>
      </c>
      <c r="C6210" t="s">
        <v>67</v>
      </c>
      <c r="E6210" t="s">
        <v>4703</v>
      </c>
    </row>
    <row r="6211" spans="1:5" x14ac:dyDescent="0.25">
      <c r="A6211" t="str">
        <f t="shared" si="1644"/>
        <v>GUID-9BDDC500-57B0-432B-B08B-396D2723D50F</v>
      </c>
      <c r="B6211" t="str">
        <f t="shared" si="1645"/>
        <v>Multiple fixture documents</v>
      </c>
      <c r="C6211" t="s">
        <v>67</v>
      </c>
      <c r="E6211" t="s">
        <v>4704</v>
      </c>
    </row>
    <row r="6212" spans="1:5" x14ac:dyDescent="0.25">
      <c r="A6212" t="str">
        <f t="shared" si="1644"/>
        <v>GUID-9BDDC500-57B0-432B-B08B-396D2723D50F</v>
      </c>
      <c r="B6212" t="str">
        <f t="shared" si="1645"/>
        <v>Multiple fixture documents</v>
      </c>
      <c r="C6212" t="s">
        <v>67</v>
      </c>
      <c r="E6212" t="s">
        <v>4705</v>
      </c>
    </row>
    <row r="6213" spans="1:5" x14ac:dyDescent="0.25">
      <c r="A6213" t="str">
        <f t="shared" si="1644"/>
        <v>GUID-9BDDC500-57B0-432B-B08B-396D2723D50F</v>
      </c>
      <c r="B6213" t="str">
        <f t="shared" si="1645"/>
        <v>Multiple fixture documents</v>
      </c>
      <c r="C6213" t="s">
        <v>67</v>
      </c>
      <c r="E6213" t="s">
        <v>4706</v>
      </c>
    </row>
    <row r="6214" spans="1:5" x14ac:dyDescent="0.25">
      <c r="A6214" t="str">
        <f t="shared" si="1644"/>
        <v>GUID-9BDDC500-57B0-432B-B08B-396D2723D50F</v>
      </c>
      <c r="B6214" t="str">
        <f t="shared" si="1645"/>
        <v>Multiple fixture documents</v>
      </c>
      <c r="C6214" t="s">
        <v>67</v>
      </c>
      <c r="E6214" t="s">
        <v>4707</v>
      </c>
    </row>
    <row r="6215" spans="1:5" x14ac:dyDescent="0.25">
      <c r="A6215" t="str">
        <f t="shared" si="1644"/>
        <v>GUID-9BDDC500-57B0-432B-B08B-396D2723D50F</v>
      </c>
      <c r="B6215" t="str">
        <f t="shared" si="1645"/>
        <v>Multiple fixture documents</v>
      </c>
      <c r="C6215" t="s">
        <v>67</v>
      </c>
      <c r="E6215" t="s">
        <v>4708</v>
      </c>
    </row>
    <row r="6216" spans="1:5" x14ac:dyDescent="0.25">
      <c r="A6216" s="3" t="s">
        <v>4709</v>
      </c>
      <c r="B6216" t="s">
        <v>4710</v>
      </c>
    </row>
    <row r="6217" spans="1:5" x14ac:dyDescent="0.25">
      <c r="A6217" t="str">
        <f t="shared" ref="A6217:A6218" si="1646">A6216</f>
        <v>GUID-5F9A7CF5-6CBF-4F20-86CB-F844A7876A60</v>
      </c>
      <c r="B6217" t="str">
        <f t="shared" ref="B6217:B6218" si="1647">B6216</f>
        <v>Creating a multiple fixture part</v>
      </c>
      <c r="C6217" t="s">
        <v>67</v>
      </c>
      <c r="D6217" t="s">
        <v>4711</v>
      </c>
      <c r="E6217" t="s">
        <v>4699</v>
      </c>
    </row>
    <row r="6218" spans="1:5" x14ac:dyDescent="0.25">
      <c r="A6218" t="str">
        <f t="shared" si="1646"/>
        <v>GUID-5F9A7CF5-6CBF-4F20-86CB-F844A7876A60</v>
      </c>
      <c r="B6218" t="str">
        <f t="shared" si="1647"/>
        <v>Creating a multiple fixture part</v>
      </c>
      <c r="C6218" t="s">
        <v>67</v>
      </c>
      <c r="D6218" t="s">
        <v>4698</v>
      </c>
      <c r="E6218" t="s">
        <v>4712</v>
      </c>
    </row>
    <row r="6219" spans="1:5" x14ac:dyDescent="0.25">
      <c r="A6219" s="3" t="s">
        <v>4713</v>
      </c>
      <c r="B6219" t="s">
        <v>4714</v>
      </c>
    </row>
    <row r="6220" spans="1:5" x14ac:dyDescent="0.25">
      <c r="A6220" t="str">
        <f t="shared" ref="A6220:A6227" si="1648">A6219</f>
        <v>GUID-8559645C-D812-47FA-BFBF-20A0E5A6AA77</v>
      </c>
      <c r="B6220" t="str">
        <f t="shared" ref="B6220:B6227" si="1649">B6219</f>
        <v>Multiple Fixtures dialog</v>
      </c>
      <c r="C6220" t="s">
        <v>67</v>
      </c>
      <c r="D6220" t="s">
        <v>4715</v>
      </c>
      <c r="E6220" t="s">
        <v>4716</v>
      </c>
    </row>
    <row r="6221" spans="1:5" x14ac:dyDescent="0.25">
      <c r="A6221" t="str">
        <f t="shared" si="1648"/>
        <v>GUID-8559645C-D812-47FA-BFBF-20A0E5A6AA77</v>
      </c>
      <c r="B6221" t="str">
        <f t="shared" si="1649"/>
        <v>Multiple Fixtures dialog</v>
      </c>
      <c r="C6221" t="s">
        <v>67</v>
      </c>
      <c r="D6221" t="s">
        <v>4717</v>
      </c>
      <c r="E6221" t="s">
        <v>4718</v>
      </c>
    </row>
    <row r="6222" spans="1:5" x14ac:dyDescent="0.25">
      <c r="A6222" t="str">
        <f t="shared" si="1648"/>
        <v>GUID-8559645C-D812-47FA-BFBF-20A0E5A6AA77</v>
      </c>
      <c r="B6222" t="str">
        <f t="shared" si="1649"/>
        <v>Multiple Fixtures dialog</v>
      </c>
      <c r="C6222" t="s">
        <v>67</v>
      </c>
      <c r="D6222" t="s">
        <v>4719</v>
      </c>
      <c r="E6222" t="s">
        <v>4720</v>
      </c>
    </row>
    <row r="6223" spans="1:5" x14ac:dyDescent="0.25">
      <c r="A6223" t="str">
        <f t="shared" si="1648"/>
        <v>GUID-8559645C-D812-47FA-BFBF-20A0E5A6AA77</v>
      </c>
      <c r="B6223" t="str">
        <f t="shared" si="1649"/>
        <v>Multiple Fixtures dialog</v>
      </c>
      <c r="C6223" t="s">
        <v>67</v>
      </c>
      <c r="D6223" t="s">
        <v>4698</v>
      </c>
      <c r="E6223" t="s">
        <v>4720</v>
      </c>
    </row>
    <row r="6224" spans="1:5" x14ac:dyDescent="0.25">
      <c r="A6224" t="str">
        <f t="shared" si="1648"/>
        <v>GUID-8559645C-D812-47FA-BFBF-20A0E5A6AA77</v>
      </c>
      <c r="B6224" t="str">
        <f t="shared" si="1649"/>
        <v>Multiple Fixtures dialog</v>
      </c>
      <c r="C6224" t="s">
        <v>67</v>
      </c>
      <c r="E6224" t="s">
        <v>4716</v>
      </c>
    </row>
    <row r="6225" spans="1:5" x14ac:dyDescent="0.25">
      <c r="A6225" t="str">
        <f t="shared" si="1648"/>
        <v>GUID-8559645C-D812-47FA-BFBF-20A0E5A6AA77</v>
      </c>
      <c r="B6225" t="str">
        <f t="shared" si="1649"/>
        <v>Multiple Fixtures dialog</v>
      </c>
      <c r="C6225" t="s">
        <v>67</v>
      </c>
      <c r="E6225" t="s">
        <v>4718</v>
      </c>
    </row>
    <row r="6226" spans="1:5" x14ac:dyDescent="0.25">
      <c r="A6226" t="str">
        <f t="shared" si="1648"/>
        <v>GUID-8559645C-D812-47FA-BFBF-20A0E5A6AA77</v>
      </c>
      <c r="B6226" t="str">
        <f t="shared" si="1649"/>
        <v>Multiple Fixtures dialog</v>
      </c>
      <c r="C6226" t="s">
        <v>67</v>
      </c>
      <c r="E6226" t="s">
        <v>4721</v>
      </c>
    </row>
    <row r="6227" spans="1:5" x14ac:dyDescent="0.25">
      <c r="A6227" t="str">
        <f t="shared" si="1648"/>
        <v>GUID-8559645C-D812-47FA-BFBF-20A0E5A6AA77</v>
      </c>
      <c r="B6227" t="str">
        <f t="shared" si="1649"/>
        <v>Multiple Fixtures dialog</v>
      </c>
      <c r="C6227" t="s">
        <v>67</v>
      </c>
      <c r="E6227" t="s">
        <v>4712</v>
      </c>
    </row>
    <row r="6228" spans="1:5" x14ac:dyDescent="0.25">
      <c r="A6228" s="3" t="s">
        <v>4722</v>
      </c>
      <c r="B6228" t="s">
        <v>4723</v>
      </c>
    </row>
    <row r="6229" spans="1:5" x14ac:dyDescent="0.25">
      <c r="A6229" t="str">
        <f t="shared" ref="A6229:A6232" si="1650">A6228</f>
        <v>GUID-D843897C-F684-4C63-AB41-2E59E8128638</v>
      </c>
      <c r="B6229" t="str">
        <f t="shared" ref="B6229:B6232" si="1651">B6228</f>
        <v>Add (multiple fixtures)</v>
      </c>
      <c r="C6229" t="s">
        <v>67</v>
      </c>
      <c r="D6229" t="s">
        <v>4724</v>
      </c>
      <c r="E6229" t="s">
        <v>4716</v>
      </c>
    </row>
    <row r="6230" spans="1:5" x14ac:dyDescent="0.25">
      <c r="A6230" t="str">
        <f t="shared" si="1650"/>
        <v>GUID-D843897C-F684-4C63-AB41-2E59E8128638</v>
      </c>
      <c r="B6230" t="str">
        <f t="shared" si="1651"/>
        <v>Add (multiple fixtures)</v>
      </c>
      <c r="C6230" t="s">
        <v>67</v>
      </c>
      <c r="D6230" t="s">
        <v>4711</v>
      </c>
      <c r="E6230" t="s">
        <v>4699</v>
      </c>
    </row>
    <row r="6231" spans="1:5" x14ac:dyDescent="0.25">
      <c r="A6231" t="str">
        <f t="shared" si="1650"/>
        <v>GUID-D843897C-F684-4C63-AB41-2E59E8128638</v>
      </c>
      <c r="B6231" t="str">
        <f t="shared" si="1651"/>
        <v>Add (multiple fixtures)</v>
      </c>
      <c r="C6231" t="s">
        <v>67</v>
      </c>
      <c r="D6231" t="s">
        <v>4725</v>
      </c>
      <c r="E6231" t="s">
        <v>4700</v>
      </c>
    </row>
    <row r="6232" spans="1:5" x14ac:dyDescent="0.25">
      <c r="A6232" t="str">
        <f t="shared" si="1650"/>
        <v>GUID-D843897C-F684-4C63-AB41-2E59E8128638</v>
      </c>
      <c r="B6232" t="str">
        <f t="shared" si="1651"/>
        <v>Add (multiple fixtures)</v>
      </c>
      <c r="C6232" t="s">
        <v>67</v>
      </c>
      <c r="D6232" t="s">
        <v>4714</v>
      </c>
      <c r="E6232" t="s">
        <v>4699</v>
      </c>
    </row>
    <row r="6233" spans="1:5" x14ac:dyDescent="0.25">
      <c r="A6233" s="3" t="s">
        <v>4726</v>
      </c>
      <c r="B6233" t="s">
        <v>4727</v>
      </c>
    </row>
    <row r="6234" spans="1:5" x14ac:dyDescent="0.25">
      <c r="A6234" t="str">
        <f t="shared" ref="A6234:A6237" si="1652">A6233</f>
        <v>GUID-5B052F02-BCCB-420E-BBE3-101CEDDDA667</v>
      </c>
      <c r="B6234" t="str">
        <f t="shared" ref="B6234:B6237" si="1653">B6233</f>
        <v>Parts list (multiple fixtures)</v>
      </c>
      <c r="C6234" t="s">
        <v>67</v>
      </c>
      <c r="D6234" t="s">
        <v>4711</v>
      </c>
      <c r="E6234" t="s">
        <v>4699</v>
      </c>
    </row>
    <row r="6235" spans="1:5" x14ac:dyDescent="0.25">
      <c r="A6235" t="str">
        <f t="shared" si="1652"/>
        <v>GUID-5B052F02-BCCB-420E-BBE3-101CEDDDA667</v>
      </c>
      <c r="B6235" t="str">
        <f t="shared" si="1653"/>
        <v>Parts list (multiple fixtures)</v>
      </c>
      <c r="C6235" t="s">
        <v>67</v>
      </c>
      <c r="D6235" t="s">
        <v>4728</v>
      </c>
      <c r="E6235" t="s">
        <v>4720</v>
      </c>
    </row>
    <row r="6236" spans="1:5" x14ac:dyDescent="0.25">
      <c r="A6236" t="str">
        <f t="shared" si="1652"/>
        <v>GUID-5B052F02-BCCB-420E-BBE3-101CEDDDA667</v>
      </c>
      <c r="B6236" t="str">
        <f t="shared" si="1653"/>
        <v>Parts list (multiple fixtures)</v>
      </c>
      <c r="C6236" t="s">
        <v>67</v>
      </c>
      <c r="D6236" t="s">
        <v>4728</v>
      </c>
      <c r="E6236" t="s">
        <v>4720</v>
      </c>
    </row>
    <row r="6237" spans="1:5" x14ac:dyDescent="0.25">
      <c r="A6237" t="str">
        <f t="shared" si="1652"/>
        <v>GUID-5B052F02-BCCB-420E-BBE3-101CEDDDA667</v>
      </c>
      <c r="B6237" t="str">
        <f t="shared" si="1653"/>
        <v>Parts list (multiple fixtures)</v>
      </c>
      <c r="C6237" t="s">
        <v>67</v>
      </c>
      <c r="D6237" t="s">
        <v>4714</v>
      </c>
      <c r="E6237" t="s">
        <v>4699</v>
      </c>
    </row>
    <row r="6238" spans="1:5" x14ac:dyDescent="0.25">
      <c r="A6238" s="3" t="s">
        <v>4729</v>
      </c>
      <c r="B6238" t="s">
        <v>4730</v>
      </c>
    </row>
    <row r="6239" spans="1:5" x14ac:dyDescent="0.25">
      <c r="A6239" t="str">
        <f t="shared" ref="A6239:A6240" si="1654">A6238</f>
        <v>GUID-BF76DEFE-0F94-409D-9436-7C271F6C8E08</v>
      </c>
      <c r="B6239" t="str">
        <f t="shared" ref="B6239:B6240" si="1655">B6238</f>
        <v>Fixture Offset Locations dialog</v>
      </c>
      <c r="C6239" t="s">
        <v>67</v>
      </c>
      <c r="D6239" t="s">
        <v>4711</v>
      </c>
      <c r="E6239" t="s">
        <v>4699</v>
      </c>
    </row>
    <row r="6240" spans="1:5" x14ac:dyDescent="0.25">
      <c r="A6240" t="str">
        <f t="shared" si="1654"/>
        <v>GUID-BF76DEFE-0F94-409D-9436-7C271F6C8E08</v>
      </c>
      <c r="B6240" t="str">
        <f t="shared" si="1655"/>
        <v>Fixture Offset Locations dialog</v>
      </c>
      <c r="C6240" t="s">
        <v>67</v>
      </c>
      <c r="D6240" t="s">
        <v>4714</v>
      </c>
      <c r="E6240" t="s">
        <v>4699</v>
      </c>
    </row>
    <row r="6241" spans="1:5" x14ac:dyDescent="0.25">
      <c r="A6241" s="3" t="s">
        <v>4731</v>
      </c>
      <c r="B6241" t="s">
        <v>4732</v>
      </c>
    </row>
    <row r="6242" spans="1:5" x14ac:dyDescent="0.25">
      <c r="A6242" t="str">
        <f t="shared" ref="A6242:A6245" si="1656">A6241</f>
        <v>GUID-5435A99B-03AA-4071-8E7A-8433E0035BC0</v>
      </c>
      <c r="B6242" t="str">
        <f t="shared" ref="B6242:B6245" si="1657">B6241</f>
        <v>Fixture wizard</v>
      </c>
      <c r="C6242" t="s">
        <v>67</v>
      </c>
      <c r="D6242" t="s">
        <v>4717</v>
      </c>
      <c r="E6242" t="s">
        <v>4718</v>
      </c>
    </row>
    <row r="6243" spans="1:5" x14ac:dyDescent="0.25">
      <c r="A6243" t="str">
        <f t="shared" si="1656"/>
        <v>GUID-5435A99B-03AA-4071-8E7A-8433E0035BC0</v>
      </c>
      <c r="B6243" t="str">
        <f t="shared" si="1657"/>
        <v>Fixture wizard</v>
      </c>
      <c r="C6243" t="s">
        <v>67</v>
      </c>
      <c r="D6243" t="s">
        <v>4717</v>
      </c>
      <c r="E6243" t="s">
        <v>4718</v>
      </c>
    </row>
    <row r="6244" spans="1:5" x14ac:dyDescent="0.25">
      <c r="A6244" t="str">
        <f t="shared" si="1656"/>
        <v>GUID-5435A99B-03AA-4071-8E7A-8433E0035BC0</v>
      </c>
      <c r="B6244" t="str">
        <f t="shared" si="1657"/>
        <v>Fixture wizard</v>
      </c>
      <c r="C6244" t="s">
        <v>67</v>
      </c>
      <c r="D6244" t="s">
        <v>4717</v>
      </c>
      <c r="E6244" t="s">
        <v>4718</v>
      </c>
    </row>
    <row r="6245" spans="1:5" x14ac:dyDescent="0.25">
      <c r="A6245" t="str">
        <f t="shared" si="1656"/>
        <v>GUID-5435A99B-03AA-4071-8E7A-8433E0035BC0</v>
      </c>
      <c r="B6245" t="str">
        <f t="shared" si="1657"/>
        <v>Fixture wizard</v>
      </c>
      <c r="C6245" t="s">
        <v>67</v>
      </c>
      <c r="D6245" t="s">
        <v>4714</v>
      </c>
      <c r="E6245" t="s">
        <v>4699</v>
      </c>
    </row>
    <row r="6246" spans="1:5" x14ac:dyDescent="0.25">
      <c r="A6246" s="3" t="s">
        <v>4733</v>
      </c>
      <c r="B6246" t="s">
        <v>4734</v>
      </c>
    </row>
    <row r="6247" spans="1:5" x14ac:dyDescent="0.25">
      <c r="A6247" t="str">
        <f t="shared" ref="A6247:A6249" si="1658">A6246</f>
        <v>GUID-ACD5789F-5B0C-4CE4-8C65-F905BF7F86A6</v>
      </c>
      <c r="B6247" t="str">
        <f t="shared" ref="B6247:B6249" si="1659">B6246</f>
        <v>Configuration (multiple fixtures)</v>
      </c>
      <c r="C6247" t="s">
        <v>67</v>
      </c>
      <c r="D6247" t="s">
        <v>4735</v>
      </c>
      <c r="E6247" t="s">
        <v>4701</v>
      </c>
    </row>
    <row r="6248" spans="1:5" x14ac:dyDescent="0.25">
      <c r="A6248" t="str">
        <f t="shared" si="1658"/>
        <v>GUID-ACD5789F-5B0C-4CE4-8C65-F905BF7F86A6</v>
      </c>
      <c r="B6248" t="str">
        <f t="shared" si="1659"/>
        <v>Configuration (multiple fixtures)</v>
      </c>
      <c r="C6248" t="s">
        <v>67</v>
      </c>
      <c r="D6248" t="s">
        <v>4736</v>
      </c>
      <c r="E6248" t="s">
        <v>4706</v>
      </c>
    </row>
    <row r="6249" spans="1:5" x14ac:dyDescent="0.25">
      <c r="A6249" t="str">
        <f t="shared" si="1658"/>
        <v>GUID-ACD5789F-5B0C-4CE4-8C65-F905BF7F86A6</v>
      </c>
      <c r="B6249" t="str">
        <f t="shared" si="1659"/>
        <v>Configuration (multiple fixtures)</v>
      </c>
      <c r="C6249" t="s">
        <v>67</v>
      </c>
      <c r="D6249" t="s">
        <v>4698</v>
      </c>
      <c r="E6249" t="s">
        <v>4712</v>
      </c>
    </row>
    <row r="6250" spans="1:5" x14ac:dyDescent="0.25">
      <c r="A6250" s="3" t="s">
        <v>4737</v>
      </c>
      <c r="B6250" t="s">
        <v>4738</v>
      </c>
    </row>
    <row r="6251" spans="1:5" x14ac:dyDescent="0.25">
      <c r="A6251" t="str">
        <f t="shared" ref="A6251:A6253" si="1660">A6250</f>
        <v>GUID-CD4E9D0A-A7AE-42E1-A001-9B9B51FB5776</v>
      </c>
      <c r="B6251" t="str">
        <f t="shared" ref="B6251:B6253" si="1661">B6250</f>
        <v>Layout (multiple fixtures)</v>
      </c>
      <c r="C6251" t="s">
        <v>67</v>
      </c>
      <c r="D6251" t="s">
        <v>4739</v>
      </c>
      <c r="E6251" t="s">
        <v>4702</v>
      </c>
    </row>
    <row r="6252" spans="1:5" x14ac:dyDescent="0.25">
      <c r="A6252" t="str">
        <f t="shared" si="1660"/>
        <v>GUID-CD4E9D0A-A7AE-42E1-A001-9B9B51FB5776</v>
      </c>
      <c r="B6252" t="str">
        <f t="shared" si="1661"/>
        <v>Layout (multiple fixtures)</v>
      </c>
      <c r="C6252" t="s">
        <v>67</v>
      </c>
      <c r="D6252" t="s">
        <v>4740</v>
      </c>
      <c r="E6252" t="s">
        <v>4703</v>
      </c>
    </row>
    <row r="6253" spans="1:5" x14ac:dyDescent="0.25">
      <c r="A6253" t="str">
        <f t="shared" si="1660"/>
        <v>GUID-CD4E9D0A-A7AE-42E1-A001-9B9B51FB5776</v>
      </c>
      <c r="B6253" t="str">
        <f t="shared" si="1661"/>
        <v>Layout (multiple fixtures)</v>
      </c>
      <c r="C6253" t="s">
        <v>67</v>
      </c>
      <c r="D6253" t="s">
        <v>4698</v>
      </c>
      <c r="E6253" t="s">
        <v>4712</v>
      </c>
    </row>
    <row r="6254" spans="1:5" x14ac:dyDescent="0.25">
      <c r="A6254" s="3" t="s">
        <v>4741</v>
      </c>
      <c r="B6254" t="s">
        <v>4742</v>
      </c>
    </row>
    <row r="6255" spans="1:5" x14ac:dyDescent="0.25">
      <c r="A6255" t="str">
        <f t="shared" ref="A6255:A6257" si="1662">A6254</f>
        <v>GUID-A8AB6E2E-22D7-4A86-B873-50D765766D43</v>
      </c>
      <c r="B6255" t="str">
        <f t="shared" ref="B6255:B6257" si="1663">B6254</f>
        <v>Individual blocks (multiple fixtures)</v>
      </c>
      <c r="C6255" t="s">
        <v>67</v>
      </c>
      <c r="D6255" t="s">
        <v>4551</v>
      </c>
      <c r="E6255" t="s">
        <v>4701</v>
      </c>
    </row>
    <row r="6256" spans="1:5" x14ac:dyDescent="0.25">
      <c r="A6256" t="str">
        <f t="shared" si="1662"/>
        <v>GUID-A8AB6E2E-22D7-4A86-B873-50D765766D43</v>
      </c>
      <c r="B6256" t="str">
        <f t="shared" si="1663"/>
        <v>Individual blocks (multiple fixtures)</v>
      </c>
      <c r="C6256" t="s">
        <v>67</v>
      </c>
      <c r="D6256" t="s">
        <v>4743</v>
      </c>
      <c r="E6256" t="s">
        <v>4706</v>
      </c>
    </row>
    <row r="6257" spans="1:5" x14ac:dyDescent="0.25">
      <c r="A6257" t="str">
        <f t="shared" si="1662"/>
        <v>GUID-A8AB6E2E-22D7-4A86-B873-50D765766D43</v>
      </c>
      <c r="B6257" t="str">
        <f t="shared" si="1663"/>
        <v>Individual blocks (multiple fixtures)</v>
      </c>
      <c r="C6257" t="s">
        <v>67</v>
      </c>
      <c r="D6257" t="s">
        <v>4698</v>
      </c>
      <c r="E6257" t="s">
        <v>4712</v>
      </c>
    </row>
    <row r="6258" spans="1:5" x14ac:dyDescent="0.25">
      <c r="A6258" s="3" t="s">
        <v>4744</v>
      </c>
      <c r="B6258" t="s">
        <v>4745</v>
      </c>
    </row>
    <row r="6259" spans="1:5" x14ac:dyDescent="0.25">
      <c r="A6259" t="str">
        <f t="shared" ref="A6259:A6262" si="1664">A6258</f>
        <v>GUID-23BD6F0C-8EB7-4C59-8C2E-97C25B31B6B9</v>
      </c>
      <c r="B6259" t="str">
        <f t="shared" ref="B6259:B6262" si="1665">B6258</f>
        <v>Single block (multiple fixtures)</v>
      </c>
      <c r="C6259" t="s">
        <v>67</v>
      </c>
      <c r="D6259" t="s">
        <v>4746</v>
      </c>
      <c r="E6259" t="s">
        <v>4701</v>
      </c>
    </row>
    <row r="6260" spans="1:5" x14ac:dyDescent="0.25">
      <c r="A6260" t="str">
        <f t="shared" si="1664"/>
        <v>GUID-23BD6F0C-8EB7-4C59-8C2E-97C25B31B6B9</v>
      </c>
      <c r="B6260" t="str">
        <f t="shared" si="1665"/>
        <v>Single block (multiple fixtures)</v>
      </c>
      <c r="C6260" t="s">
        <v>67</v>
      </c>
      <c r="D6260" t="s">
        <v>4747</v>
      </c>
      <c r="E6260" t="s">
        <v>4704</v>
      </c>
    </row>
    <row r="6261" spans="1:5" x14ac:dyDescent="0.25">
      <c r="A6261" t="str">
        <f t="shared" si="1664"/>
        <v>GUID-23BD6F0C-8EB7-4C59-8C2E-97C25B31B6B9</v>
      </c>
      <c r="B6261" t="str">
        <f t="shared" si="1665"/>
        <v>Single block (multiple fixtures)</v>
      </c>
      <c r="C6261" t="s">
        <v>67</v>
      </c>
      <c r="D6261" t="s">
        <v>385</v>
      </c>
      <c r="E6261" t="s">
        <v>4705</v>
      </c>
    </row>
    <row r="6262" spans="1:5" x14ac:dyDescent="0.25">
      <c r="A6262" t="str">
        <f t="shared" si="1664"/>
        <v>GUID-23BD6F0C-8EB7-4C59-8C2E-97C25B31B6B9</v>
      </c>
      <c r="B6262" t="str">
        <f t="shared" si="1665"/>
        <v>Single block (multiple fixtures)</v>
      </c>
      <c r="C6262" t="s">
        <v>67</v>
      </c>
      <c r="D6262" t="s">
        <v>4698</v>
      </c>
      <c r="E6262" t="s">
        <v>4712</v>
      </c>
    </row>
    <row r="6263" spans="1:5" x14ac:dyDescent="0.25">
      <c r="A6263" s="3" t="s">
        <v>4748</v>
      </c>
      <c r="B6263" t="s">
        <v>4749</v>
      </c>
    </row>
    <row r="6264" spans="1:5" x14ac:dyDescent="0.25">
      <c r="A6264" t="str">
        <f t="shared" ref="A6264:A6267" si="1666">A6263</f>
        <v>GUID-9C3AE8CF-1708-4DA7-AC2C-FB079B60FCE6</v>
      </c>
      <c r="B6264" t="str">
        <f t="shared" ref="B6264:B6267" si="1667">B6263</f>
        <v>Nested (multiple fixtures)</v>
      </c>
      <c r="C6264" t="s">
        <v>67</v>
      </c>
      <c r="D6264" t="s">
        <v>4750</v>
      </c>
      <c r="E6264" t="s">
        <v>4701</v>
      </c>
    </row>
    <row r="6265" spans="1:5" x14ac:dyDescent="0.25">
      <c r="A6265" t="str">
        <f t="shared" si="1666"/>
        <v>GUID-9C3AE8CF-1708-4DA7-AC2C-FB079B60FCE6</v>
      </c>
      <c r="B6265" t="str">
        <f t="shared" si="1667"/>
        <v>Nested (multiple fixtures)</v>
      </c>
      <c r="C6265" t="s">
        <v>67</v>
      </c>
      <c r="D6265" t="s">
        <v>4725</v>
      </c>
      <c r="E6265" t="s">
        <v>4700</v>
      </c>
    </row>
    <row r="6266" spans="1:5" x14ac:dyDescent="0.25">
      <c r="A6266" t="str">
        <f t="shared" si="1666"/>
        <v>GUID-9C3AE8CF-1708-4DA7-AC2C-FB079B60FCE6</v>
      </c>
      <c r="B6266" t="str">
        <f t="shared" si="1667"/>
        <v>Nested (multiple fixtures)</v>
      </c>
      <c r="C6266" t="s">
        <v>67</v>
      </c>
      <c r="D6266" t="s">
        <v>4743</v>
      </c>
      <c r="E6266" t="s">
        <v>4706</v>
      </c>
    </row>
    <row r="6267" spans="1:5" x14ac:dyDescent="0.25">
      <c r="A6267" t="str">
        <f t="shared" si="1666"/>
        <v>GUID-9C3AE8CF-1708-4DA7-AC2C-FB079B60FCE6</v>
      </c>
      <c r="B6267" t="str">
        <f t="shared" si="1667"/>
        <v>Nested (multiple fixtures)</v>
      </c>
      <c r="C6267" t="s">
        <v>67</v>
      </c>
      <c r="D6267" t="s">
        <v>4698</v>
      </c>
      <c r="E6267" t="s">
        <v>4712</v>
      </c>
    </row>
    <row r="6268" spans="1:5" x14ac:dyDescent="0.25">
      <c r="A6268" s="3" t="s">
        <v>4751</v>
      </c>
      <c r="B6268" t="s">
        <v>4752</v>
      </c>
    </row>
    <row r="6269" spans="1:5" x14ac:dyDescent="0.25">
      <c r="A6269" t="str">
        <f t="shared" ref="A6269:A6270" si="1668">A6268</f>
        <v>GUID-48258EB6-57CB-48AC-879A-911F75C9F806</v>
      </c>
      <c r="B6269" t="str">
        <f t="shared" ref="B6269:B6270" si="1669">B6268</f>
        <v>Stock dialog (multiple fixtures)</v>
      </c>
      <c r="C6269" t="s">
        <v>67</v>
      </c>
      <c r="D6269" t="s">
        <v>4743</v>
      </c>
      <c r="E6269" t="s">
        <v>4706</v>
      </c>
    </row>
    <row r="6270" spans="1:5" x14ac:dyDescent="0.25">
      <c r="A6270" t="str">
        <f t="shared" si="1668"/>
        <v>GUID-48258EB6-57CB-48AC-879A-911F75C9F806</v>
      </c>
      <c r="B6270" t="str">
        <f t="shared" si="1669"/>
        <v>Stock dialog (multiple fixtures)</v>
      </c>
      <c r="C6270" t="s">
        <v>67</v>
      </c>
      <c r="D6270" t="s">
        <v>4698</v>
      </c>
      <c r="E6270" t="s">
        <v>4712</v>
      </c>
    </row>
    <row r="6271" spans="1:5" x14ac:dyDescent="0.25">
      <c r="A6271" s="3" t="s">
        <v>4753</v>
      </c>
      <c r="B6271" t="s">
        <v>4754</v>
      </c>
    </row>
    <row r="6272" spans="1:5" x14ac:dyDescent="0.25">
      <c r="A6272" t="str">
        <f t="shared" ref="A6272:A6274" si="1670">A6271</f>
        <v>GUID-79FC5425-2D7D-4EDC-91FA-50AC12AB2871</v>
      </c>
      <c r="B6272" t="str">
        <f t="shared" ref="B6272:B6274" si="1671">B6271</f>
        <v>Completing the multiple fixture part</v>
      </c>
      <c r="C6272" t="s">
        <v>67</v>
      </c>
      <c r="D6272" t="s">
        <v>4755</v>
      </c>
      <c r="E6272" t="s">
        <v>4720</v>
      </c>
    </row>
    <row r="6273" spans="1:5" x14ac:dyDescent="0.25">
      <c r="A6273" t="str">
        <f t="shared" si="1670"/>
        <v>GUID-79FC5425-2D7D-4EDC-91FA-50AC12AB2871</v>
      </c>
      <c r="B6273" t="str">
        <f t="shared" si="1671"/>
        <v>Completing the multiple fixture part</v>
      </c>
      <c r="C6273" t="s">
        <v>67</v>
      </c>
      <c r="D6273" t="s">
        <v>3208</v>
      </c>
      <c r="E6273" t="s">
        <v>4707</v>
      </c>
    </row>
    <row r="6274" spans="1:5" x14ac:dyDescent="0.25">
      <c r="A6274" t="str">
        <f t="shared" si="1670"/>
        <v>GUID-79FC5425-2D7D-4EDC-91FA-50AC12AB2871</v>
      </c>
      <c r="B6274" t="str">
        <f t="shared" si="1671"/>
        <v>Completing the multiple fixture part</v>
      </c>
      <c r="C6274" t="s">
        <v>67</v>
      </c>
      <c r="D6274" t="s">
        <v>4698</v>
      </c>
      <c r="E6274" t="s">
        <v>4712</v>
      </c>
    </row>
    <row r="6275" spans="1:5" x14ac:dyDescent="0.25">
      <c r="A6275" s="3" t="s">
        <v>4756</v>
      </c>
      <c r="B6275" t="s">
        <v>4757</v>
      </c>
    </row>
    <row r="6276" spans="1:5" x14ac:dyDescent="0.25">
      <c r="A6276" t="str">
        <f t="shared" ref="A6276:A6281" si="1672">A6275</f>
        <v>GUID-0115CC80-39B1-4546-A0E0-94FBC1F91DD2</v>
      </c>
      <c r="B6276" t="str">
        <f t="shared" ref="B6276:B6281" si="1673">B6275</f>
        <v>Editing a multiple fixture document</v>
      </c>
      <c r="C6276" t="s">
        <v>67</v>
      </c>
      <c r="D6276" t="s">
        <v>4711</v>
      </c>
      <c r="E6276" t="s">
        <v>4699</v>
      </c>
    </row>
    <row r="6277" spans="1:5" x14ac:dyDescent="0.25">
      <c r="A6277" t="str">
        <f t="shared" si="1672"/>
        <v>GUID-0115CC80-39B1-4546-A0E0-94FBC1F91DD2</v>
      </c>
      <c r="B6277" t="str">
        <f t="shared" si="1673"/>
        <v>Editing a multiple fixture document</v>
      </c>
      <c r="C6277" t="s">
        <v>67</v>
      </c>
      <c r="D6277" t="s">
        <v>4758</v>
      </c>
      <c r="E6277" t="s">
        <v>4720</v>
      </c>
    </row>
    <row r="6278" spans="1:5" x14ac:dyDescent="0.25">
      <c r="A6278" t="str">
        <f t="shared" si="1672"/>
        <v>GUID-0115CC80-39B1-4546-A0E0-94FBC1F91DD2</v>
      </c>
      <c r="B6278" t="str">
        <f t="shared" si="1673"/>
        <v>Editing a multiple fixture document</v>
      </c>
      <c r="C6278" t="s">
        <v>67</v>
      </c>
      <c r="E6278" t="s">
        <v>4700</v>
      </c>
    </row>
    <row r="6279" spans="1:5" x14ac:dyDescent="0.25">
      <c r="A6279" t="str">
        <f t="shared" si="1672"/>
        <v>GUID-0115CC80-39B1-4546-A0E0-94FBC1F91DD2</v>
      </c>
      <c r="B6279" t="str">
        <f t="shared" si="1673"/>
        <v>Editing a multiple fixture document</v>
      </c>
      <c r="C6279" t="s">
        <v>67</v>
      </c>
      <c r="D6279" t="s">
        <v>4032</v>
      </c>
      <c r="E6279" t="s">
        <v>4701</v>
      </c>
    </row>
    <row r="6280" spans="1:5" x14ac:dyDescent="0.25">
      <c r="A6280" t="str">
        <f t="shared" si="1672"/>
        <v>GUID-0115CC80-39B1-4546-A0E0-94FBC1F91DD2</v>
      </c>
      <c r="B6280" t="str">
        <f t="shared" si="1673"/>
        <v>Editing a multiple fixture document</v>
      </c>
      <c r="C6280" t="s">
        <v>67</v>
      </c>
      <c r="D6280" t="s">
        <v>4759</v>
      </c>
      <c r="E6280" t="s">
        <v>4705</v>
      </c>
    </row>
    <row r="6281" spans="1:5" x14ac:dyDescent="0.25">
      <c r="A6281" t="str">
        <f t="shared" si="1672"/>
        <v>GUID-0115CC80-39B1-4546-A0E0-94FBC1F91DD2</v>
      </c>
      <c r="B6281" t="str">
        <f t="shared" si="1673"/>
        <v>Editing a multiple fixture document</v>
      </c>
      <c r="C6281" t="s">
        <v>67</v>
      </c>
      <c r="D6281" t="s">
        <v>4698</v>
      </c>
      <c r="E6281" t="s">
        <v>4712</v>
      </c>
    </row>
    <row r="6282" spans="1:5" x14ac:dyDescent="0.25">
      <c r="A6282" s="3" t="s">
        <v>4760</v>
      </c>
      <c r="B6282" t="s">
        <v>4761</v>
      </c>
    </row>
    <row r="6283" spans="1:5" x14ac:dyDescent="0.25">
      <c r="A6283" t="str">
        <f>A6282</f>
        <v>GUID-E0D2637F-9F37-46E6-BF84-76BC838DBF72</v>
      </c>
      <c r="B6283" t="str">
        <f>B6282</f>
        <v>Saving and opening multiple fixture parts</v>
      </c>
      <c r="C6283" t="s">
        <v>67</v>
      </c>
      <c r="D6283" t="s">
        <v>4698</v>
      </c>
      <c r="E6283" t="s">
        <v>4712</v>
      </c>
    </row>
    <row r="6284" spans="1:5" x14ac:dyDescent="0.25">
      <c r="A6284" s="3" t="s">
        <v>4762</v>
      </c>
      <c r="B6284" t="s">
        <v>4763</v>
      </c>
    </row>
    <row r="6285" spans="1:5" x14ac:dyDescent="0.25">
      <c r="A6285" t="str">
        <f t="shared" ref="A6285:A6290" si="1674">A6284</f>
        <v>GUID-5BAA7DE9-F873-4FDF-A225-E0F421D15447</v>
      </c>
      <c r="B6285" t="str">
        <f t="shared" ref="B6285:B6290" si="1675">B6284</f>
        <v>Tombstone machining</v>
      </c>
      <c r="C6285" t="s">
        <v>67</v>
      </c>
      <c r="E6285" t="s">
        <v>4764</v>
      </c>
    </row>
    <row r="6286" spans="1:5" x14ac:dyDescent="0.25">
      <c r="A6286" t="str">
        <f t="shared" si="1674"/>
        <v>GUID-5BAA7DE9-F873-4FDF-A225-E0F421D15447</v>
      </c>
      <c r="B6286" t="str">
        <f t="shared" si="1675"/>
        <v>Tombstone machining</v>
      </c>
      <c r="C6286" t="s">
        <v>67</v>
      </c>
      <c r="E6286" t="s">
        <v>4765</v>
      </c>
    </row>
    <row r="6287" spans="1:5" x14ac:dyDescent="0.25">
      <c r="A6287" t="str">
        <f t="shared" si="1674"/>
        <v>GUID-5BAA7DE9-F873-4FDF-A225-E0F421D15447</v>
      </c>
      <c r="B6287" t="str">
        <f t="shared" si="1675"/>
        <v>Tombstone machining</v>
      </c>
      <c r="C6287" t="s">
        <v>67</v>
      </c>
      <c r="E6287" t="s">
        <v>4766</v>
      </c>
    </row>
    <row r="6288" spans="1:5" x14ac:dyDescent="0.25">
      <c r="A6288" t="str">
        <f t="shared" si="1674"/>
        <v>GUID-5BAA7DE9-F873-4FDF-A225-E0F421D15447</v>
      </c>
      <c r="B6288" t="str">
        <f t="shared" si="1675"/>
        <v>Tombstone machining</v>
      </c>
      <c r="C6288" t="s">
        <v>67</v>
      </c>
      <c r="E6288" t="s">
        <v>4767</v>
      </c>
    </row>
    <row r="6289" spans="1:5" x14ac:dyDescent="0.25">
      <c r="A6289" t="str">
        <f t="shared" si="1674"/>
        <v>GUID-5BAA7DE9-F873-4FDF-A225-E0F421D15447</v>
      </c>
      <c r="B6289" t="str">
        <f t="shared" si="1675"/>
        <v>Tombstone machining</v>
      </c>
      <c r="C6289" t="s">
        <v>67</v>
      </c>
      <c r="E6289" t="s">
        <v>4768</v>
      </c>
    </row>
    <row r="6290" spans="1:5" x14ac:dyDescent="0.25">
      <c r="A6290" t="str">
        <f t="shared" si="1674"/>
        <v>GUID-5BAA7DE9-F873-4FDF-A225-E0F421D15447</v>
      </c>
      <c r="B6290" t="str">
        <f t="shared" si="1675"/>
        <v>Tombstone machining</v>
      </c>
      <c r="C6290" t="s">
        <v>67</v>
      </c>
      <c r="E6290" t="s">
        <v>4769</v>
      </c>
    </row>
    <row r="6291" spans="1:5" x14ac:dyDescent="0.25">
      <c r="A6291" s="3" t="s">
        <v>4770</v>
      </c>
      <c r="B6291" t="s">
        <v>4771</v>
      </c>
    </row>
    <row r="6292" spans="1:5" x14ac:dyDescent="0.25">
      <c r="A6292" t="str">
        <f t="shared" ref="A6292:A6294" si="1676">A6291</f>
        <v>GUID-CAEEBF0D-4A4F-4AF8-A964-6D1CA24C73B8</v>
      </c>
      <c r="B6292" t="str">
        <f t="shared" ref="B6292:B6294" si="1677">B6291</f>
        <v>Overview of tombstone machining</v>
      </c>
      <c r="C6292" t="s">
        <v>67</v>
      </c>
      <c r="D6292" t="s">
        <v>4772</v>
      </c>
      <c r="E6292" t="s">
        <v>4766</v>
      </c>
    </row>
    <row r="6293" spans="1:5" x14ac:dyDescent="0.25">
      <c r="A6293" t="str">
        <f t="shared" si="1676"/>
        <v>GUID-CAEEBF0D-4A4F-4AF8-A964-6D1CA24C73B8</v>
      </c>
      <c r="B6293" t="str">
        <f t="shared" si="1677"/>
        <v>Overview of tombstone machining</v>
      </c>
      <c r="C6293" t="s">
        <v>67</v>
      </c>
      <c r="D6293" t="s">
        <v>4773</v>
      </c>
      <c r="E6293" t="s">
        <v>4769</v>
      </c>
    </row>
    <row r="6294" spans="1:5" x14ac:dyDescent="0.25">
      <c r="A6294" t="str">
        <f t="shared" si="1676"/>
        <v>GUID-CAEEBF0D-4A4F-4AF8-A964-6D1CA24C73B8</v>
      </c>
      <c r="B6294" t="str">
        <f t="shared" si="1677"/>
        <v>Overview of tombstone machining</v>
      </c>
      <c r="C6294" t="s">
        <v>67</v>
      </c>
      <c r="D6294" t="s">
        <v>4763</v>
      </c>
      <c r="E6294" t="s">
        <v>402</v>
      </c>
    </row>
    <row r="6295" spans="1:5" x14ac:dyDescent="0.25">
      <c r="A6295" s="3" t="s">
        <v>4774</v>
      </c>
      <c r="B6295" t="s">
        <v>4775</v>
      </c>
    </row>
    <row r="6296" spans="1:5" x14ac:dyDescent="0.25">
      <c r="A6296" t="str">
        <f t="shared" ref="A6296:A6298" si="1678">A6295</f>
        <v>GUID-3648C234-0159-4118-8538-56B92A7B5EE5</v>
      </c>
      <c r="B6296" t="str">
        <f t="shared" ref="B6296:B6298" si="1679">B6295</f>
        <v>Creating a tombstone machined part</v>
      </c>
      <c r="C6296" t="s">
        <v>67</v>
      </c>
      <c r="D6296" t="s">
        <v>4776</v>
      </c>
      <c r="E6296" t="s">
        <v>4766</v>
      </c>
    </row>
    <row r="6297" spans="1:5" x14ac:dyDescent="0.25">
      <c r="A6297" t="str">
        <f t="shared" si="1678"/>
        <v>GUID-3648C234-0159-4118-8538-56B92A7B5EE5</v>
      </c>
      <c r="B6297" t="str">
        <f t="shared" si="1679"/>
        <v>Creating a tombstone machined part</v>
      </c>
      <c r="C6297" t="s">
        <v>67</v>
      </c>
      <c r="D6297" t="s">
        <v>4777</v>
      </c>
      <c r="E6297" t="s">
        <v>4769</v>
      </c>
    </row>
    <row r="6298" spans="1:5" x14ac:dyDescent="0.25">
      <c r="A6298" t="str">
        <f t="shared" si="1678"/>
        <v>GUID-3648C234-0159-4118-8538-56B92A7B5EE5</v>
      </c>
      <c r="B6298" t="str">
        <f t="shared" si="1679"/>
        <v>Creating a tombstone machined part</v>
      </c>
      <c r="C6298" t="s">
        <v>67</v>
      </c>
      <c r="D6298" t="s">
        <v>4763</v>
      </c>
      <c r="E6298" t="s">
        <v>402</v>
      </c>
    </row>
    <row r="6299" spans="1:5" x14ac:dyDescent="0.25">
      <c r="A6299" s="3" t="s">
        <v>4778</v>
      </c>
      <c r="B6299" t="s">
        <v>4779</v>
      </c>
    </row>
    <row r="6300" spans="1:5" x14ac:dyDescent="0.25">
      <c r="A6300" t="str">
        <f>A6299</f>
        <v>GUID-DDBA7DD4-F95A-4C5C-9692-7D7EE7A9D292</v>
      </c>
      <c r="B6300" t="str">
        <f>B6299</f>
        <v>Specifying tombstone dimensions</v>
      </c>
      <c r="C6300" t="s">
        <v>67</v>
      </c>
      <c r="D6300" t="s">
        <v>4763</v>
      </c>
      <c r="E6300" t="s">
        <v>402</v>
      </c>
    </row>
    <row r="6301" spans="1:5" x14ac:dyDescent="0.25">
      <c r="A6301" s="3" t="s">
        <v>4780</v>
      </c>
      <c r="B6301" t="s">
        <v>4781</v>
      </c>
    </row>
    <row r="6302" spans="1:5" x14ac:dyDescent="0.25">
      <c r="A6302" t="str">
        <f t="shared" ref="A6302:A6306" si="1680">A6301</f>
        <v>GUID-FB3C2655-B1FB-4CF0-AEB2-AC864AF86E9A</v>
      </c>
      <c r="B6302" t="str">
        <f t="shared" ref="B6302:B6306" si="1681">B6301</f>
        <v>Tombstone global fixtures</v>
      </c>
      <c r="C6302" t="s">
        <v>67</v>
      </c>
      <c r="D6302" t="s">
        <v>4782</v>
      </c>
      <c r="E6302" t="s">
        <v>4783</v>
      </c>
    </row>
    <row r="6303" spans="1:5" x14ac:dyDescent="0.25">
      <c r="A6303" t="str">
        <f t="shared" si="1680"/>
        <v>GUID-FB3C2655-B1FB-4CF0-AEB2-AC864AF86E9A</v>
      </c>
      <c r="B6303" t="str">
        <f t="shared" si="1681"/>
        <v>Tombstone global fixtures</v>
      </c>
      <c r="C6303" t="s">
        <v>67</v>
      </c>
      <c r="D6303" t="s">
        <v>4784</v>
      </c>
      <c r="E6303" t="s">
        <v>4785</v>
      </c>
    </row>
    <row r="6304" spans="1:5" x14ac:dyDescent="0.25">
      <c r="A6304" t="str">
        <f t="shared" si="1680"/>
        <v>GUID-FB3C2655-B1FB-4CF0-AEB2-AC864AF86E9A</v>
      </c>
      <c r="B6304" t="str">
        <f t="shared" si="1681"/>
        <v>Tombstone global fixtures</v>
      </c>
      <c r="C6304" t="s">
        <v>67</v>
      </c>
      <c r="D6304" t="s">
        <v>4763</v>
      </c>
      <c r="E6304" t="s">
        <v>4783</v>
      </c>
    </row>
    <row r="6305" spans="1:5" x14ac:dyDescent="0.25">
      <c r="A6305" t="str">
        <f t="shared" si="1680"/>
        <v>GUID-FB3C2655-B1FB-4CF0-AEB2-AC864AF86E9A</v>
      </c>
      <c r="B6305" t="str">
        <f t="shared" si="1681"/>
        <v>Tombstone global fixtures</v>
      </c>
      <c r="C6305" t="s">
        <v>67</v>
      </c>
      <c r="E6305" t="s">
        <v>4785</v>
      </c>
    </row>
    <row r="6306" spans="1:5" x14ac:dyDescent="0.25">
      <c r="A6306" t="str">
        <f t="shared" si="1680"/>
        <v>GUID-FB3C2655-B1FB-4CF0-AEB2-AC864AF86E9A</v>
      </c>
      <c r="B6306" t="str">
        <f t="shared" si="1681"/>
        <v>Tombstone global fixtures</v>
      </c>
      <c r="C6306" t="s">
        <v>67</v>
      </c>
      <c r="E6306" t="s">
        <v>402</v>
      </c>
    </row>
    <row r="6307" spans="1:5" x14ac:dyDescent="0.25">
      <c r="A6307" s="3" t="s">
        <v>4786</v>
      </c>
      <c r="B6307" t="s">
        <v>4787</v>
      </c>
    </row>
    <row r="6308" spans="1:5" x14ac:dyDescent="0.25">
      <c r="A6308" t="str">
        <f>A6307</f>
        <v>GUID-5B6A1BF8-A9F5-4F3F-9ED7-CF316E39C78E</v>
      </c>
      <c r="B6308" t="str">
        <f>B6307</f>
        <v>Creating global fixture coordinate systems from Setups on placed parts</v>
      </c>
      <c r="C6308" t="s">
        <v>67</v>
      </c>
      <c r="D6308" t="s">
        <v>4781</v>
      </c>
      <c r="E6308" t="s">
        <v>4767</v>
      </c>
    </row>
    <row r="6309" spans="1:5" x14ac:dyDescent="0.25">
      <c r="A6309" s="3" t="s">
        <v>4788</v>
      </c>
      <c r="B6309" t="s">
        <v>4789</v>
      </c>
    </row>
    <row r="6310" spans="1:5" x14ac:dyDescent="0.25">
      <c r="A6310" t="str">
        <f>A6309</f>
        <v>GUID-A78A1C00-5DE1-43D3-A993-92D1BAA4657C</v>
      </c>
      <c r="B6310" t="str">
        <f>B6309</f>
        <v>Creating global fixture coordinate systems on the tombstone</v>
      </c>
      <c r="C6310" t="s">
        <v>67</v>
      </c>
      <c r="D6310" t="s">
        <v>4781</v>
      </c>
      <c r="E6310" t="s">
        <v>4767</v>
      </c>
    </row>
    <row r="6311" spans="1:5" x14ac:dyDescent="0.25">
      <c r="A6311" s="3" t="s">
        <v>4790</v>
      </c>
      <c r="B6311" t="s">
        <v>4791</v>
      </c>
    </row>
    <row r="6312" spans="1:5" x14ac:dyDescent="0.25">
      <c r="A6312" t="str">
        <f t="shared" ref="A6312:A6315" si="1682">A6311</f>
        <v>GUID-BCA3BEBE-DF73-4C88-9940-41F103703B64</v>
      </c>
      <c r="B6312" t="str">
        <f t="shared" ref="B6312:B6315" si="1683">B6311</f>
        <v>Tombstone Process Plan dialog</v>
      </c>
      <c r="C6312" t="s">
        <v>67</v>
      </c>
      <c r="D6312" t="s">
        <v>4792</v>
      </c>
      <c r="E6312" t="s">
        <v>4769</v>
      </c>
    </row>
    <row r="6313" spans="1:5" x14ac:dyDescent="0.25">
      <c r="A6313" t="str">
        <f t="shared" si="1682"/>
        <v>GUID-BCA3BEBE-DF73-4C88-9940-41F103703B64</v>
      </c>
      <c r="B6313" t="str">
        <f t="shared" si="1683"/>
        <v>Tombstone Process Plan dialog</v>
      </c>
      <c r="C6313" t="s">
        <v>67</v>
      </c>
      <c r="D6313" t="s">
        <v>4792</v>
      </c>
      <c r="E6313" t="s">
        <v>4769</v>
      </c>
    </row>
    <row r="6314" spans="1:5" x14ac:dyDescent="0.25">
      <c r="A6314" t="str">
        <f t="shared" si="1682"/>
        <v>GUID-BCA3BEBE-DF73-4C88-9940-41F103703B64</v>
      </c>
      <c r="B6314" t="str">
        <f t="shared" si="1683"/>
        <v>Tombstone Process Plan dialog</v>
      </c>
      <c r="C6314" t="s">
        <v>468</v>
      </c>
      <c r="D6314" t="s">
        <v>4793</v>
      </c>
      <c r="E6314" t="s">
        <v>934</v>
      </c>
    </row>
    <row r="6315" spans="1:5" x14ac:dyDescent="0.25">
      <c r="A6315" t="str">
        <f t="shared" si="1682"/>
        <v>GUID-BCA3BEBE-DF73-4C88-9940-41F103703B64</v>
      </c>
      <c r="B6315" t="str">
        <f t="shared" si="1683"/>
        <v>Tombstone Process Plan dialog</v>
      </c>
      <c r="C6315" t="s">
        <v>67</v>
      </c>
      <c r="D6315" t="s">
        <v>4763</v>
      </c>
      <c r="E6315" t="s">
        <v>402</v>
      </c>
    </row>
    <row r="6316" spans="1:5" x14ac:dyDescent="0.25">
      <c r="A6316" s="3" t="s">
        <v>4794</v>
      </c>
      <c r="B6316" t="s">
        <v>4795</v>
      </c>
    </row>
    <row r="6317" spans="1:5" x14ac:dyDescent="0.25">
      <c r="A6317" t="str">
        <f t="shared" ref="A6317:A6318" si="1684">A6316</f>
        <v>GUID-18AB80FF-3A73-4D80-A9BD-C7B6A7020E72</v>
      </c>
      <c r="B6317" t="str">
        <f t="shared" ref="B6317:B6318" si="1685">B6316</f>
        <v>Adding a part to the tombstone</v>
      </c>
      <c r="C6317" t="s">
        <v>67</v>
      </c>
      <c r="D6317" t="s">
        <v>385</v>
      </c>
      <c r="E6317" t="s">
        <v>4768</v>
      </c>
    </row>
    <row r="6318" spans="1:5" x14ac:dyDescent="0.25">
      <c r="A6318" t="str">
        <f t="shared" si="1684"/>
        <v>GUID-18AB80FF-3A73-4D80-A9BD-C7B6A7020E72</v>
      </c>
      <c r="B6318" t="str">
        <f t="shared" si="1685"/>
        <v>Adding a part to the tombstone</v>
      </c>
      <c r="C6318" t="s">
        <v>67</v>
      </c>
      <c r="D6318" t="s">
        <v>4763</v>
      </c>
      <c r="E6318" t="s">
        <v>402</v>
      </c>
    </row>
    <row r="6319" spans="1:5" x14ac:dyDescent="0.25">
      <c r="A6319" s="3" t="s">
        <v>4796</v>
      </c>
      <c r="B6319" t="s">
        <v>4797</v>
      </c>
    </row>
    <row r="6320" spans="1:5" x14ac:dyDescent="0.25">
      <c r="A6320" t="str">
        <f t="shared" ref="A6320:A6322" si="1686">A6319</f>
        <v>GUID-7883187F-8E29-4C9F-916B-C464F1A904E2</v>
      </c>
      <c r="B6320" t="str">
        <f t="shared" ref="B6320:B6322" si="1687">B6319</f>
        <v>About machine design</v>
      </c>
      <c r="C6320" t="s">
        <v>67</v>
      </c>
      <c r="E6320" t="s">
        <v>4798</v>
      </c>
    </row>
    <row r="6321" spans="1:5" x14ac:dyDescent="0.25">
      <c r="A6321" t="str">
        <f t="shared" si="1686"/>
        <v>GUID-7883187F-8E29-4C9F-916B-C464F1A904E2</v>
      </c>
      <c r="B6321" t="str">
        <f t="shared" si="1687"/>
        <v>About machine design</v>
      </c>
      <c r="C6321" t="s">
        <v>67</v>
      </c>
      <c r="E6321" t="s">
        <v>4799</v>
      </c>
    </row>
    <row r="6322" spans="1:5" x14ac:dyDescent="0.25">
      <c r="A6322" t="str">
        <f t="shared" si="1686"/>
        <v>GUID-7883187F-8E29-4C9F-916B-C464F1A904E2</v>
      </c>
      <c r="B6322" t="str">
        <f t="shared" si="1687"/>
        <v>About machine design</v>
      </c>
      <c r="C6322" t="s">
        <v>67</v>
      </c>
      <c r="E6322" t="s">
        <v>4800</v>
      </c>
    </row>
    <row r="6323" spans="1:5" x14ac:dyDescent="0.25">
      <c r="A6323" s="3" t="s">
        <v>4801</v>
      </c>
      <c r="B6323" t="s">
        <v>4802</v>
      </c>
    </row>
    <row r="6324" spans="1:5" x14ac:dyDescent="0.25">
      <c r="A6324" t="str">
        <f t="shared" ref="A6324:A6339" si="1688">A6323</f>
        <v>GUID-78CE972E-93A8-4CA6-B1C0-05EEAEB405AD</v>
      </c>
      <c r="B6324" t="str">
        <f t="shared" ref="B6324:B6339" si="1689">B6323</f>
        <v>To create a Machine Design document</v>
      </c>
      <c r="C6324" t="s">
        <v>67</v>
      </c>
      <c r="D6324" t="s">
        <v>4803</v>
      </c>
      <c r="E6324" t="s">
        <v>1782</v>
      </c>
    </row>
    <row r="6325" spans="1:5" x14ac:dyDescent="0.25">
      <c r="A6325" t="str">
        <f t="shared" si="1688"/>
        <v>GUID-78CE972E-93A8-4CA6-B1C0-05EEAEB405AD</v>
      </c>
      <c r="B6325" t="str">
        <f t="shared" si="1689"/>
        <v>To create a Machine Design document</v>
      </c>
      <c r="C6325" t="s">
        <v>67</v>
      </c>
      <c r="D6325" t="s">
        <v>4804</v>
      </c>
      <c r="E6325" t="s">
        <v>4805</v>
      </c>
    </row>
    <row r="6326" spans="1:5" x14ac:dyDescent="0.25">
      <c r="A6326" t="str">
        <f t="shared" si="1688"/>
        <v>GUID-78CE972E-93A8-4CA6-B1C0-05EEAEB405AD</v>
      </c>
      <c r="B6326" t="str">
        <f t="shared" si="1689"/>
        <v>To create a Machine Design document</v>
      </c>
      <c r="C6326" t="s">
        <v>67</v>
      </c>
      <c r="D6326" t="s">
        <v>4797</v>
      </c>
      <c r="E6326" t="s">
        <v>4806</v>
      </c>
    </row>
    <row r="6327" spans="1:5" x14ac:dyDescent="0.25">
      <c r="A6327" t="str">
        <f t="shared" si="1688"/>
        <v>GUID-78CE972E-93A8-4CA6-B1C0-05EEAEB405AD</v>
      </c>
      <c r="B6327" t="str">
        <f t="shared" si="1689"/>
        <v>To create a Machine Design document</v>
      </c>
      <c r="C6327" t="s">
        <v>67</v>
      </c>
      <c r="E6327" t="s">
        <v>4807</v>
      </c>
    </row>
    <row r="6328" spans="1:5" x14ac:dyDescent="0.25">
      <c r="A6328" t="str">
        <f t="shared" si="1688"/>
        <v>GUID-78CE972E-93A8-4CA6-B1C0-05EEAEB405AD</v>
      </c>
      <c r="B6328" t="str">
        <f t="shared" si="1689"/>
        <v>To create a Machine Design document</v>
      </c>
      <c r="C6328" t="s">
        <v>67</v>
      </c>
      <c r="E6328" t="s">
        <v>4808</v>
      </c>
    </row>
    <row r="6329" spans="1:5" x14ac:dyDescent="0.25">
      <c r="A6329" t="str">
        <f t="shared" si="1688"/>
        <v>GUID-78CE972E-93A8-4CA6-B1C0-05EEAEB405AD</v>
      </c>
      <c r="B6329" t="str">
        <f t="shared" si="1689"/>
        <v>To create a Machine Design document</v>
      </c>
      <c r="C6329" t="s">
        <v>67</v>
      </c>
      <c r="E6329" t="s">
        <v>4809</v>
      </c>
    </row>
    <row r="6330" spans="1:5" x14ac:dyDescent="0.25">
      <c r="A6330" t="str">
        <f t="shared" si="1688"/>
        <v>GUID-78CE972E-93A8-4CA6-B1C0-05EEAEB405AD</v>
      </c>
      <c r="B6330" t="str">
        <f t="shared" si="1689"/>
        <v>To create a Machine Design document</v>
      </c>
      <c r="C6330" t="s">
        <v>67</v>
      </c>
      <c r="E6330" t="s">
        <v>4810</v>
      </c>
    </row>
    <row r="6331" spans="1:5" x14ac:dyDescent="0.25">
      <c r="A6331" t="str">
        <f t="shared" si="1688"/>
        <v>GUID-78CE972E-93A8-4CA6-B1C0-05EEAEB405AD</v>
      </c>
      <c r="B6331" t="str">
        <f t="shared" si="1689"/>
        <v>To create a Machine Design document</v>
      </c>
      <c r="C6331" t="s">
        <v>67</v>
      </c>
      <c r="E6331" t="s">
        <v>4811</v>
      </c>
    </row>
    <row r="6332" spans="1:5" x14ac:dyDescent="0.25">
      <c r="A6332" t="str">
        <f t="shared" si="1688"/>
        <v>GUID-78CE972E-93A8-4CA6-B1C0-05EEAEB405AD</v>
      </c>
      <c r="B6332" t="str">
        <f t="shared" si="1689"/>
        <v>To create a Machine Design document</v>
      </c>
      <c r="C6332" t="s">
        <v>67</v>
      </c>
      <c r="E6332" t="s">
        <v>4812</v>
      </c>
    </row>
    <row r="6333" spans="1:5" x14ac:dyDescent="0.25">
      <c r="A6333" t="str">
        <f t="shared" si="1688"/>
        <v>GUID-78CE972E-93A8-4CA6-B1C0-05EEAEB405AD</v>
      </c>
      <c r="B6333" t="str">
        <f t="shared" si="1689"/>
        <v>To create a Machine Design document</v>
      </c>
      <c r="C6333" t="s">
        <v>67</v>
      </c>
      <c r="E6333" t="s">
        <v>4813</v>
      </c>
    </row>
    <row r="6334" spans="1:5" x14ac:dyDescent="0.25">
      <c r="A6334" t="str">
        <f t="shared" si="1688"/>
        <v>GUID-78CE972E-93A8-4CA6-B1C0-05EEAEB405AD</v>
      </c>
      <c r="B6334" t="str">
        <f t="shared" si="1689"/>
        <v>To create a Machine Design document</v>
      </c>
      <c r="C6334" t="s">
        <v>67</v>
      </c>
      <c r="E6334" t="s">
        <v>4814</v>
      </c>
    </row>
    <row r="6335" spans="1:5" x14ac:dyDescent="0.25">
      <c r="A6335" t="str">
        <f t="shared" si="1688"/>
        <v>GUID-78CE972E-93A8-4CA6-B1C0-05EEAEB405AD</v>
      </c>
      <c r="B6335" t="str">
        <f t="shared" si="1689"/>
        <v>To create a Machine Design document</v>
      </c>
      <c r="C6335" t="s">
        <v>67</v>
      </c>
      <c r="E6335" t="s">
        <v>4815</v>
      </c>
    </row>
    <row r="6336" spans="1:5" x14ac:dyDescent="0.25">
      <c r="A6336" t="str">
        <f t="shared" si="1688"/>
        <v>GUID-78CE972E-93A8-4CA6-B1C0-05EEAEB405AD</v>
      </c>
      <c r="B6336" t="str">
        <f t="shared" si="1689"/>
        <v>To create a Machine Design document</v>
      </c>
      <c r="C6336" t="s">
        <v>67</v>
      </c>
      <c r="E6336" t="s">
        <v>4816</v>
      </c>
    </row>
    <row r="6337" spans="1:5" x14ac:dyDescent="0.25">
      <c r="A6337" t="str">
        <f t="shared" si="1688"/>
        <v>GUID-78CE972E-93A8-4CA6-B1C0-05EEAEB405AD</v>
      </c>
      <c r="B6337" t="str">
        <f t="shared" si="1689"/>
        <v>To create a Machine Design document</v>
      </c>
      <c r="C6337" t="s">
        <v>67</v>
      </c>
      <c r="E6337" t="s">
        <v>4817</v>
      </c>
    </row>
    <row r="6338" spans="1:5" x14ac:dyDescent="0.25">
      <c r="A6338" t="str">
        <f t="shared" si="1688"/>
        <v>GUID-78CE972E-93A8-4CA6-B1C0-05EEAEB405AD</v>
      </c>
      <c r="B6338" t="str">
        <f t="shared" si="1689"/>
        <v>To create a Machine Design document</v>
      </c>
      <c r="C6338" t="s">
        <v>67</v>
      </c>
      <c r="E6338" t="s">
        <v>4693</v>
      </c>
    </row>
    <row r="6339" spans="1:5" x14ac:dyDescent="0.25">
      <c r="A6339" t="str">
        <f t="shared" si="1688"/>
        <v>GUID-78CE972E-93A8-4CA6-B1C0-05EEAEB405AD</v>
      </c>
      <c r="B6339" t="str">
        <f t="shared" si="1689"/>
        <v>To create a Machine Design document</v>
      </c>
      <c r="C6339" t="s">
        <v>67</v>
      </c>
      <c r="E6339" t="s">
        <v>4818</v>
      </c>
    </row>
    <row r="6340" spans="1:5" x14ac:dyDescent="0.25">
      <c r="A6340" s="3" t="s">
        <v>4819</v>
      </c>
      <c r="B6340" t="s">
        <v>4820</v>
      </c>
    </row>
    <row r="6341" spans="1:5" x14ac:dyDescent="0.25">
      <c r="A6341" t="str">
        <f>A6340</f>
        <v>GUID-7DA74FE4-AA01-46AC-9533-4727A6EA5C08</v>
      </c>
      <c r="B6341" t="str">
        <f>B6340</f>
        <v>General guidelines</v>
      </c>
      <c r="C6341" t="s">
        <v>67</v>
      </c>
      <c r="D6341" t="s">
        <v>4802</v>
      </c>
      <c r="E6341" t="s">
        <v>4798</v>
      </c>
    </row>
    <row r="6342" spans="1:5" x14ac:dyDescent="0.25">
      <c r="A6342" s="3" t="s">
        <v>4821</v>
      </c>
      <c r="B6342" t="s">
        <v>4822</v>
      </c>
    </row>
    <row r="6343" spans="1:5" x14ac:dyDescent="0.25">
      <c r="A6343" t="str">
        <f>A6342</f>
        <v>GUID-04D4C31E-867D-4BFF-A8CC-A299C783457F</v>
      </c>
      <c r="B6343" t="str">
        <f>B6342</f>
        <v>Machine Design concepts</v>
      </c>
      <c r="C6343" t="s">
        <v>67</v>
      </c>
      <c r="D6343" t="s">
        <v>4802</v>
      </c>
      <c r="E6343" t="s">
        <v>4798</v>
      </c>
    </row>
    <row r="6344" spans="1:5" x14ac:dyDescent="0.25">
      <c r="A6344" s="3" t="s">
        <v>4823</v>
      </c>
      <c r="B6344" t="s">
        <v>4824</v>
      </c>
    </row>
    <row r="6345" spans="1:5" x14ac:dyDescent="0.25">
      <c r="A6345" t="str">
        <f>A6344</f>
        <v>GUID-20E21264-ED69-426A-A108-56CEE563D03C</v>
      </c>
      <c r="B6345" t="str">
        <f>B6344</f>
        <v>Lathe design overview</v>
      </c>
      <c r="C6345" t="s">
        <v>67</v>
      </c>
      <c r="D6345" t="s">
        <v>4802</v>
      </c>
      <c r="E6345" t="s">
        <v>4798</v>
      </c>
    </row>
    <row r="6346" spans="1:5" x14ac:dyDescent="0.25">
      <c r="A6346" s="3" t="s">
        <v>4825</v>
      </c>
      <c r="B6346" t="s">
        <v>4826</v>
      </c>
    </row>
    <row r="6347" spans="1:5" x14ac:dyDescent="0.25">
      <c r="A6347" t="str">
        <f t="shared" ref="A6347:A6353" si="1690">A6346</f>
        <v>GUID-D045CADD-527F-45ED-AA09-ECB18F1E6F5E</v>
      </c>
      <c r="B6347" t="str">
        <f t="shared" ref="B6347:B6353" si="1691">B6346</f>
        <v>About UCSs for machine design</v>
      </c>
      <c r="C6347" t="s">
        <v>67</v>
      </c>
      <c r="D6347" t="s">
        <v>4827</v>
      </c>
      <c r="E6347" t="s">
        <v>762</v>
      </c>
    </row>
    <row r="6348" spans="1:5" x14ac:dyDescent="0.25">
      <c r="A6348" t="str">
        <f t="shared" si="1690"/>
        <v>GUID-D045CADD-527F-45ED-AA09-ECB18F1E6F5E</v>
      </c>
      <c r="B6348" t="str">
        <f t="shared" si="1691"/>
        <v>About UCSs for machine design</v>
      </c>
      <c r="C6348" t="s">
        <v>67</v>
      </c>
      <c r="D6348" t="s">
        <v>4828</v>
      </c>
      <c r="E6348" t="s">
        <v>4829</v>
      </c>
    </row>
    <row r="6349" spans="1:5" x14ac:dyDescent="0.25">
      <c r="A6349" t="str">
        <f t="shared" si="1690"/>
        <v>GUID-D045CADD-527F-45ED-AA09-ECB18F1E6F5E</v>
      </c>
      <c r="B6349" t="str">
        <f t="shared" si="1691"/>
        <v>About UCSs for machine design</v>
      </c>
      <c r="C6349" t="s">
        <v>67</v>
      </c>
      <c r="D6349" t="s">
        <v>4830</v>
      </c>
      <c r="E6349" t="s">
        <v>4831</v>
      </c>
    </row>
    <row r="6350" spans="1:5" x14ac:dyDescent="0.25">
      <c r="A6350" t="str">
        <f t="shared" si="1690"/>
        <v>GUID-D045CADD-527F-45ED-AA09-ECB18F1E6F5E</v>
      </c>
      <c r="B6350" t="str">
        <f t="shared" si="1691"/>
        <v>About UCSs for machine design</v>
      </c>
      <c r="C6350" t="s">
        <v>67</v>
      </c>
      <c r="D6350" t="s">
        <v>4832</v>
      </c>
      <c r="E6350" t="s">
        <v>4831</v>
      </c>
    </row>
    <row r="6351" spans="1:5" x14ac:dyDescent="0.25">
      <c r="A6351" t="str">
        <f t="shared" si="1690"/>
        <v>GUID-D045CADD-527F-45ED-AA09-ECB18F1E6F5E</v>
      </c>
      <c r="B6351" t="str">
        <f t="shared" si="1691"/>
        <v>About UCSs for machine design</v>
      </c>
      <c r="C6351" t="s">
        <v>67</v>
      </c>
      <c r="D6351" t="s">
        <v>4833</v>
      </c>
      <c r="E6351" t="s">
        <v>4834</v>
      </c>
    </row>
    <row r="6352" spans="1:5" x14ac:dyDescent="0.25">
      <c r="A6352" t="str">
        <f t="shared" si="1690"/>
        <v>GUID-D045CADD-527F-45ED-AA09-ECB18F1E6F5E</v>
      </c>
      <c r="B6352" t="str">
        <f t="shared" si="1691"/>
        <v>About UCSs for machine design</v>
      </c>
      <c r="C6352" t="s">
        <v>67</v>
      </c>
      <c r="D6352" t="s">
        <v>990</v>
      </c>
      <c r="E6352" t="s">
        <v>4835</v>
      </c>
    </row>
    <row r="6353" spans="1:5" x14ac:dyDescent="0.25">
      <c r="A6353" t="str">
        <f t="shared" si="1690"/>
        <v>GUID-D045CADD-527F-45ED-AA09-ECB18F1E6F5E</v>
      </c>
      <c r="B6353" t="str">
        <f t="shared" si="1691"/>
        <v>About UCSs for machine design</v>
      </c>
      <c r="C6353" t="s">
        <v>67</v>
      </c>
      <c r="D6353" t="s">
        <v>4802</v>
      </c>
      <c r="E6353" t="s">
        <v>4798</v>
      </c>
    </row>
    <row r="6354" spans="1:5" x14ac:dyDescent="0.25">
      <c r="A6354" s="3" t="s">
        <v>4836</v>
      </c>
      <c r="B6354" t="s">
        <v>4837</v>
      </c>
    </row>
    <row r="6355" spans="1:5" x14ac:dyDescent="0.25">
      <c r="A6355" t="str">
        <f t="shared" ref="A6355:A6370" si="1692">A6354</f>
        <v>GUID-982F61DF-565A-4B8F-A238-6B8A24C48813</v>
      </c>
      <c r="B6355" t="str">
        <f t="shared" ref="B6355:B6370" si="1693">B6354</f>
        <v>Configuring the machine</v>
      </c>
      <c r="C6355" t="s">
        <v>67</v>
      </c>
      <c r="D6355" t="s">
        <v>4820</v>
      </c>
      <c r="E6355" t="s">
        <v>4806</v>
      </c>
    </row>
    <row r="6356" spans="1:5" x14ac:dyDescent="0.25">
      <c r="A6356" t="str">
        <f t="shared" si="1692"/>
        <v>GUID-982F61DF-565A-4B8F-A238-6B8A24C48813</v>
      </c>
      <c r="B6356" t="str">
        <f t="shared" si="1693"/>
        <v>Configuring the machine</v>
      </c>
      <c r="C6356" t="s">
        <v>67</v>
      </c>
      <c r="D6356" t="s">
        <v>4838</v>
      </c>
      <c r="E6356" t="s">
        <v>4839</v>
      </c>
    </row>
    <row r="6357" spans="1:5" x14ac:dyDescent="0.25">
      <c r="A6357" t="str">
        <f t="shared" si="1692"/>
        <v>GUID-982F61DF-565A-4B8F-A238-6B8A24C48813</v>
      </c>
      <c r="B6357" t="str">
        <f t="shared" si="1693"/>
        <v>Configuring the machine</v>
      </c>
      <c r="C6357" t="s">
        <v>67</v>
      </c>
      <c r="D6357" t="s">
        <v>4840</v>
      </c>
      <c r="E6357" t="s">
        <v>4800</v>
      </c>
    </row>
    <row r="6358" spans="1:5" x14ac:dyDescent="0.25">
      <c r="A6358" t="str">
        <f t="shared" si="1692"/>
        <v>GUID-982F61DF-565A-4B8F-A238-6B8A24C48813</v>
      </c>
      <c r="B6358" t="str">
        <f t="shared" si="1693"/>
        <v>Configuring the machine</v>
      </c>
      <c r="C6358" t="s">
        <v>67</v>
      </c>
      <c r="D6358" t="s">
        <v>4802</v>
      </c>
      <c r="E6358" t="s">
        <v>4834</v>
      </c>
    </row>
    <row r="6359" spans="1:5" x14ac:dyDescent="0.25">
      <c r="A6359" t="str">
        <f t="shared" si="1692"/>
        <v>GUID-982F61DF-565A-4B8F-A238-6B8A24C48813</v>
      </c>
      <c r="B6359" t="str">
        <f t="shared" si="1693"/>
        <v>Configuring the machine</v>
      </c>
      <c r="C6359" t="s">
        <v>67</v>
      </c>
      <c r="E6359" t="s">
        <v>4841</v>
      </c>
    </row>
    <row r="6360" spans="1:5" x14ac:dyDescent="0.25">
      <c r="A6360" t="str">
        <f t="shared" si="1692"/>
        <v>GUID-982F61DF-565A-4B8F-A238-6B8A24C48813</v>
      </c>
      <c r="B6360" t="str">
        <f t="shared" si="1693"/>
        <v>Configuring the machine</v>
      </c>
      <c r="C6360" t="s">
        <v>67</v>
      </c>
      <c r="E6360" t="s">
        <v>4805</v>
      </c>
    </row>
    <row r="6361" spans="1:5" x14ac:dyDescent="0.25">
      <c r="A6361" t="str">
        <f t="shared" si="1692"/>
        <v>GUID-982F61DF-565A-4B8F-A238-6B8A24C48813</v>
      </c>
      <c r="B6361" t="str">
        <f t="shared" si="1693"/>
        <v>Configuring the machine</v>
      </c>
      <c r="C6361" t="s">
        <v>67</v>
      </c>
      <c r="E6361" t="s">
        <v>762</v>
      </c>
    </row>
    <row r="6362" spans="1:5" x14ac:dyDescent="0.25">
      <c r="A6362" t="str">
        <f t="shared" si="1692"/>
        <v>GUID-982F61DF-565A-4B8F-A238-6B8A24C48813</v>
      </c>
      <c r="B6362" t="str">
        <f t="shared" si="1693"/>
        <v>Configuring the machine</v>
      </c>
      <c r="C6362" t="s">
        <v>67</v>
      </c>
      <c r="E6362" t="s">
        <v>4842</v>
      </c>
    </row>
    <row r="6363" spans="1:5" x14ac:dyDescent="0.25">
      <c r="A6363" t="str">
        <f t="shared" si="1692"/>
        <v>GUID-982F61DF-565A-4B8F-A238-6B8A24C48813</v>
      </c>
      <c r="B6363" t="str">
        <f t="shared" si="1693"/>
        <v>Configuring the machine</v>
      </c>
      <c r="C6363" t="s">
        <v>67</v>
      </c>
      <c r="E6363" t="s">
        <v>4843</v>
      </c>
    </row>
    <row r="6364" spans="1:5" x14ac:dyDescent="0.25">
      <c r="A6364" t="str">
        <f t="shared" si="1692"/>
        <v>GUID-982F61DF-565A-4B8F-A238-6B8A24C48813</v>
      </c>
      <c r="B6364" t="str">
        <f t="shared" si="1693"/>
        <v>Configuring the machine</v>
      </c>
      <c r="C6364" t="s">
        <v>67</v>
      </c>
      <c r="E6364" t="s">
        <v>4829</v>
      </c>
    </row>
    <row r="6365" spans="1:5" x14ac:dyDescent="0.25">
      <c r="A6365" t="str">
        <f t="shared" si="1692"/>
        <v>GUID-982F61DF-565A-4B8F-A238-6B8A24C48813</v>
      </c>
      <c r="B6365" t="str">
        <f t="shared" si="1693"/>
        <v>Configuring the machine</v>
      </c>
      <c r="C6365" t="s">
        <v>67</v>
      </c>
      <c r="E6365" t="s">
        <v>4844</v>
      </c>
    </row>
    <row r="6366" spans="1:5" x14ac:dyDescent="0.25">
      <c r="A6366" t="str">
        <f t="shared" si="1692"/>
        <v>GUID-982F61DF-565A-4B8F-A238-6B8A24C48813</v>
      </c>
      <c r="B6366" t="str">
        <f t="shared" si="1693"/>
        <v>Configuring the machine</v>
      </c>
      <c r="C6366" t="s">
        <v>67</v>
      </c>
      <c r="E6366" t="s">
        <v>4845</v>
      </c>
    </row>
    <row r="6367" spans="1:5" x14ac:dyDescent="0.25">
      <c r="A6367" t="str">
        <f t="shared" si="1692"/>
        <v>GUID-982F61DF-565A-4B8F-A238-6B8A24C48813</v>
      </c>
      <c r="B6367" t="str">
        <f t="shared" si="1693"/>
        <v>Configuring the machine</v>
      </c>
      <c r="C6367" t="s">
        <v>67</v>
      </c>
      <c r="E6367" t="s">
        <v>4835</v>
      </c>
    </row>
    <row r="6368" spans="1:5" x14ac:dyDescent="0.25">
      <c r="A6368" t="str">
        <f t="shared" si="1692"/>
        <v>GUID-982F61DF-565A-4B8F-A238-6B8A24C48813</v>
      </c>
      <c r="B6368" t="str">
        <f t="shared" si="1693"/>
        <v>Configuring the machine</v>
      </c>
      <c r="C6368" t="s">
        <v>67</v>
      </c>
      <c r="E6368" t="s">
        <v>4831</v>
      </c>
    </row>
    <row r="6369" spans="1:5" x14ac:dyDescent="0.25">
      <c r="A6369" t="str">
        <f t="shared" si="1692"/>
        <v>GUID-982F61DF-565A-4B8F-A238-6B8A24C48813</v>
      </c>
      <c r="B6369" t="str">
        <f t="shared" si="1693"/>
        <v>Configuring the machine</v>
      </c>
      <c r="C6369" t="s">
        <v>67</v>
      </c>
      <c r="E6369" t="s">
        <v>4846</v>
      </c>
    </row>
    <row r="6370" spans="1:5" x14ac:dyDescent="0.25">
      <c r="A6370" t="str">
        <f t="shared" si="1692"/>
        <v>GUID-982F61DF-565A-4B8F-A238-6B8A24C48813</v>
      </c>
      <c r="B6370" t="str">
        <f t="shared" si="1693"/>
        <v>Configuring the machine</v>
      </c>
      <c r="C6370" t="s">
        <v>67</v>
      </c>
      <c r="E6370" t="s">
        <v>4798</v>
      </c>
    </row>
    <row r="6371" spans="1:5" x14ac:dyDescent="0.25">
      <c r="A6371" s="3" t="s">
        <v>4847</v>
      </c>
      <c r="B6371" t="s">
        <v>4848</v>
      </c>
    </row>
    <row r="6372" spans="1:5" x14ac:dyDescent="0.25">
      <c r="A6372" t="str">
        <f t="shared" ref="A6372:A6374" si="1694">A6371</f>
        <v>GUID-0A506E6F-2A8A-4DCF-A471-787DB4FF1338</v>
      </c>
      <c r="B6372" t="str">
        <f t="shared" ref="B6372:B6374" si="1695">B6371</f>
        <v>Specify Movement dialog</v>
      </c>
      <c r="C6372" t="s">
        <v>67</v>
      </c>
      <c r="D6372" t="s">
        <v>4849</v>
      </c>
      <c r="E6372" t="s">
        <v>4850</v>
      </c>
    </row>
    <row r="6373" spans="1:5" x14ac:dyDescent="0.25">
      <c r="A6373" t="str">
        <f t="shared" si="1694"/>
        <v>GUID-0A506E6F-2A8A-4DCF-A471-787DB4FF1338</v>
      </c>
      <c r="B6373" t="str">
        <f t="shared" si="1695"/>
        <v>Specify Movement dialog</v>
      </c>
      <c r="C6373" t="s">
        <v>67</v>
      </c>
      <c r="D6373" t="s">
        <v>4837</v>
      </c>
      <c r="E6373" t="s">
        <v>4850</v>
      </c>
    </row>
    <row r="6374" spans="1:5" x14ac:dyDescent="0.25">
      <c r="A6374" t="str">
        <f t="shared" si="1694"/>
        <v>GUID-0A506E6F-2A8A-4DCF-A471-787DB4FF1338</v>
      </c>
      <c r="B6374" t="str">
        <f t="shared" si="1695"/>
        <v>Specify Movement dialog</v>
      </c>
      <c r="C6374" t="s">
        <v>67</v>
      </c>
      <c r="E6374" t="s">
        <v>4810</v>
      </c>
    </row>
    <row r="6375" spans="1:5" x14ac:dyDescent="0.25">
      <c r="A6375" s="3" t="s">
        <v>4851</v>
      </c>
      <c r="B6375" t="s">
        <v>4852</v>
      </c>
    </row>
    <row r="6376" spans="1:5" x14ac:dyDescent="0.25">
      <c r="A6376" t="str">
        <f>A6375</f>
        <v>GUID-7784BF03-4C2B-451B-A00E-917199223445</v>
      </c>
      <c r="B6376" t="str">
        <f>B6375</f>
        <v>Specify Limits tab</v>
      </c>
      <c r="C6376" t="s">
        <v>67</v>
      </c>
      <c r="D6376" t="s">
        <v>4848</v>
      </c>
      <c r="E6376" t="s">
        <v>4834</v>
      </c>
    </row>
    <row r="6377" spans="1:5" x14ac:dyDescent="0.25">
      <c r="A6377" s="3" t="s">
        <v>4853</v>
      </c>
      <c r="B6377" t="s">
        <v>4854</v>
      </c>
    </row>
    <row r="6378" spans="1:5" x14ac:dyDescent="0.25">
      <c r="A6378" t="str">
        <f>A6377</f>
        <v>GUID-46EB0ADF-B098-4EC8-8166-2916F7627CE9</v>
      </c>
      <c r="B6378" t="str">
        <f>B6377</f>
        <v>Part Handling Movement dialog</v>
      </c>
      <c r="C6378" t="s">
        <v>67</v>
      </c>
      <c r="D6378" t="s">
        <v>4837</v>
      </c>
      <c r="E6378" t="s">
        <v>4810</v>
      </c>
    </row>
    <row r="6379" spans="1:5" x14ac:dyDescent="0.25">
      <c r="A6379" s="3" t="s">
        <v>4855</v>
      </c>
      <c r="B6379" t="s">
        <v>4856</v>
      </c>
    </row>
    <row r="6380" spans="1:5" x14ac:dyDescent="0.25">
      <c r="A6380" t="str">
        <f>A6379</f>
        <v>GUID-60A0C841-271E-44F9-8152-5F7183C0AAE6</v>
      </c>
      <c r="B6380" t="str">
        <f>B6379</f>
        <v>Parent/Child Relationships dialog</v>
      </c>
      <c r="C6380" t="s">
        <v>67</v>
      </c>
      <c r="D6380" t="s">
        <v>4837</v>
      </c>
      <c r="E6380" t="s">
        <v>4810</v>
      </c>
    </row>
    <row r="6381" spans="1:5" x14ac:dyDescent="0.25">
      <c r="A6381" s="3" t="s">
        <v>4857</v>
      </c>
      <c r="B6381" t="s">
        <v>4858</v>
      </c>
    </row>
    <row r="6382" spans="1:5" x14ac:dyDescent="0.25">
      <c r="A6382" t="str">
        <f t="shared" ref="A6382:A6385" si="1696">A6381</f>
        <v>GUID-FB2FBBD4-0A44-4267-BF80-5F76F916C8D9</v>
      </c>
      <c r="B6382" t="str">
        <f t="shared" ref="B6382:B6385" si="1697">B6381</f>
        <v>Top-most Table dialog</v>
      </c>
      <c r="C6382" t="s">
        <v>67</v>
      </c>
      <c r="D6382" t="s">
        <v>4859</v>
      </c>
      <c r="E6382" t="s">
        <v>3895</v>
      </c>
    </row>
    <row r="6383" spans="1:5" x14ac:dyDescent="0.25">
      <c r="A6383" t="str">
        <f t="shared" si="1696"/>
        <v>GUID-FB2FBBD4-0A44-4267-BF80-5F76F916C8D9</v>
      </c>
      <c r="B6383" t="str">
        <f t="shared" si="1697"/>
        <v>Top-most Table dialog</v>
      </c>
      <c r="C6383" t="s">
        <v>67</v>
      </c>
      <c r="D6383" t="s">
        <v>4860</v>
      </c>
      <c r="E6383" t="s">
        <v>3895</v>
      </c>
    </row>
    <row r="6384" spans="1:5" x14ac:dyDescent="0.25">
      <c r="A6384" t="str">
        <f t="shared" si="1696"/>
        <v>GUID-FB2FBBD4-0A44-4267-BF80-5F76F916C8D9</v>
      </c>
      <c r="B6384" t="str">
        <f t="shared" si="1697"/>
        <v>Top-most Table dialog</v>
      </c>
      <c r="C6384" t="s">
        <v>67</v>
      </c>
      <c r="D6384" t="s">
        <v>4861</v>
      </c>
      <c r="E6384" t="s">
        <v>3895</v>
      </c>
    </row>
    <row r="6385" spans="1:5" x14ac:dyDescent="0.25">
      <c r="A6385" t="str">
        <f t="shared" si="1696"/>
        <v>GUID-FB2FBBD4-0A44-4267-BF80-5F76F916C8D9</v>
      </c>
      <c r="B6385" t="str">
        <f t="shared" si="1697"/>
        <v>Top-most Table dialog</v>
      </c>
      <c r="C6385" t="s">
        <v>67</v>
      </c>
      <c r="D6385" t="s">
        <v>4837</v>
      </c>
      <c r="E6385" t="s">
        <v>4810</v>
      </c>
    </row>
    <row r="6386" spans="1:5" x14ac:dyDescent="0.25">
      <c r="A6386" s="3" t="s">
        <v>4862</v>
      </c>
      <c r="B6386" t="s">
        <v>4863</v>
      </c>
    </row>
    <row r="6387" spans="1:5" x14ac:dyDescent="0.25">
      <c r="A6387" t="str">
        <f t="shared" ref="A6387:A6388" si="1698">A6386</f>
        <v>GUID-A1ED920C-8330-4A63-B9C7-E60AAD0C1C5B</v>
      </c>
      <c r="B6387" t="str">
        <f t="shared" ref="B6387:B6388" si="1699">B6386</f>
        <v>Sub-spindle dialog</v>
      </c>
      <c r="C6387" t="s">
        <v>67</v>
      </c>
      <c r="D6387" t="s">
        <v>4864</v>
      </c>
      <c r="E6387" t="s">
        <v>4835</v>
      </c>
    </row>
    <row r="6388" spans="1:5" x14ac:dyDescent="0.25">
      <c r="A6388" t="str">
        <f t="shared" si="1698"/>
        <v>GUID-A1ED920C-8330-4A63-B9C7-E60AAD0C1C5B</v>
      </c>
      <c r="B6388" t="str">
        <f t="shared" si="1699"/>
        <v>Sub-spindle dialog</v>
      </c>
      <c r="C6388" t="s">
        <v>67</v>
      </c>
      <c r="D6388" t="s">
        <v>4837</v>
      </c>
      <c r="E6388" t="s">
        <v>4810</v>
      </c>
    </row>
    <row r="6389" spans="1:5" x14ac:dyDescent="0.25">
      <c r="A6389" s="3" t="s">
        <v>4865</v>
      </c>
      <c r="B6389" t="s">
        <v>4866</v>
      </c>
    </row>
    <row r="6390" spans="1:5" x14ac:dyDescent="0.25">
      <c r="A6390" t="str">
        <f>A6389</f>
        <v>GUID-429004F0-C3F5-4278-BC7D-4A86C4563EEC</v>
      </c>
      <c r="B6390" t="str">
        <f>B6389</f>
        <v>Guide Bushing dialog</v>
      </c>
      <c r="C6390" t="s">
        <v>67</v>
      </c>
      <c r="D6390" t="s">
        <v>4837</v>
      </c>
      <c r="E6390" t="s">
        <v>4810</v>
      </c>
    </row>
    <row r="6391" spans="1:5" x14ac:dyDescent="0.25">
      <c r="A6391" s="3" t="s">
        <v>4867</v>
      </c>
      <c r="B6391" t="s">
        <v>4868</v>
      </c>
    </row>
    <row r="6392" spans="1:5" x14ac:dyDescent="0.25">
      <c r="A6392" t="str">
        <f>A6391</f>
        <v>GUID-63C5534F-30B8-4B1D-959C-C23FC1738AFC</v>
      </c>
      <c r="B6392" t="str">
        <f>B6391</f>
        <v>Add Tool Location dialog (Milling)</v>
      </c>
      <c r="C6392" t="s">
        <v>67</v>
      </c>
      <c r="D6392" t="s">
        <v>4837</v>
      </c>
      <c r="E6392" t="s">
        <v>4810</v>
      </c>
    </row>
    <row r="6393" spans="1:5" x14ac:dyDescent="0.25">
      <c r="A6393" s="3" t="s">
        <v>4869</v>
      </c>
      <c r="B6393" t="s">
        <v>4870</v>
      </c>
    </row>
    <row r="6394" spans="1:5" x14ac:dyDescent="0.25">
      <c r="A6394" t="str">
        <f t="shared" ref="A6394:A6396" si="1700">A6393</f>
        <v>GUID-78D648F5-3A02-4614-AB25-780B6CDB1344</v>
      </c>
      <c r="B6394" t="str">
        <f t="shared" ref="B6394:B6396" si="1701">B6393</f>
        <v>Add tool locations dialog (Turning)</v>
      </c>
      <c r="C6394" t="s">
        <v>67</v>
      </c>
      <c r="D6394" t="s">
        <v>4871</v>
      </c>
      <c r="E6394" t="s">
        <v>4872</v>
      </c>
    </row>
    <row r="6395" spans="1:5" x14ac:dyDescent="0.25">
      <c r="A6395" t="str">
        <f t="shared" si="1700"/>
        <v>GUID-78D648F5-3A02-4614-AB25-780B6CDB1344</v>
      </c>
      <c r="B6395" t="str">
        <f t="shared" si="1701"/>
        <v>Add tool locations dialog (Turning)</v>
      </c>
      <c r="C6395" t="s">
        <v>67</v>
      </c>
      <c r="D6395" t="s">
        <v>4837</v>
      </c>
      <c r="E6395" t="s">
        <v>4872</v>
      </c>
    </row>
    <row r="6396" spans="1:5" x14ac:dyDescent="0.25">
      <c r="A6396" t="str">
        <f t="shared" si="1700"/>
        <v>GUID-78D648F5-3A02-4614-AB25-780B6CDB1344</v>
      </c>
      <c r="B6396" t="str">
        <f t="shared" si="1701"/>
        <v>Add tool locations dialog (Turning)</v>
      </c>
      <c r="C6396" t="s">
        <v>67</v>
      </c>
      <c r="E6396" t="s">
        <v>4810</v>
      </c>
    </row>
    <row r="6397" spans="1:5" x14ac:dyDescent="0.25">
      <c r="A6397" s="3" t="s">
        <v>4873</v>
      </c>
      <c r="B6397" t="s">
        <v>4874</v>
      </c>
    </row>
    <row r="6398" spans="1:5" x14ac:dyDescent="0.25">
      <c r="A6398" t="str">
        <f t="shared" ref="A6398:A6401" si="1702">A6397</f>
        <v>GUID-40C46ADC-8AC6-41C8-9ED1-6DA909B67EF8</v>
      </c>
      <c r="B6398" t="str">
        <f t="shared" ref="B6398:B6401" si="1703">B6397</f>
        <v>Add Tool Location wizard</v>
      </c>
      <c r="C6398" t="s">
        <v>67</v>
      </c>
      <c r="D6398" t="s">
        <v>4864</v>
      </c>
      <c r="E6398" t="s">
        <v>4835</v>
      </c>
    </row>
    <row r="6399" spans="1:5" x14ac:dyDescent="0.25">
      <c r="A6399" t="str">
        <f t="shared" si="1702"/>
        <v>GUID-40C46ADC-8AC6-41C8-9ED1-6DA909B67EF8</v>
      </c>
      <c r="B6399" t="str">
        <f t="shared" si="1703"/>
        <v>Add Tool Location wizard</v>
      </c>
      <c r="C6399" t="s">
        <v>67</v>
      </c>
      <c r="D6399" t="s">
        <v>993</v>
      </c>
      <c r="E6399" t="s">
        <v>4875</v>
      </c>
    </row>
    <row r="6400" spans="1:5" x14ac:dyDescent="0.25">
      <c r="A6400" t="str">
        <f t="shared" si="1702"/>
        <v>GUID-40C46ADC-8AC6-41C8-9ED1-6DA909B67EF8</v>
      </c>
      <c r="B6400" t="str">
        <f t="shared" si="1703"/>
        <v>Add Tool Location wizard</v>
      </c>
      <c r="C6400" t="s">
        <v>67</v>
      </c>
      <c r="D6400" t="s">
        <v>4870</v>
      </c>
      <c r="E6400" t="s">
        <v>4875</v>
      </c>
    </row>
    <row r="6401" spans="1:5" x14ac:dyDescent="0.25">
      <c r="A6401" t="str">
        <f t="shared" si="1702"/>
        <v>GUID-40C46ADC-8AC6-41C8-9ED1-6DA909B67EF8</v>
      </c>
      <c r="B6401" t="str">
        <f t="shared" si="1703"/>
        <v>Add Tool Location wizard</v>
      </c>
      <c r="C6401" t="s">
        <v>67</v>
      </c>
      <c r="E6401" t="s">
        <v>4844</v>
      </c>
    </row>
    <row r="6402" spans="1:5" x14ac:dyDescent="0.25">
      <c r="A6402" s="3" t="s">
        <v>4876</v>
      </c>
      <c r="B6402" t="s">
        <v>4877</v>
      </c>
    </row>
    <row r="6403" spans="1:5" x14ac:dyDescent="0.25">
      <c r="A6403" t="str">
        <f>A6402</f>
        <v>GUID-5457C9E5-E646-44B1-A087-95B0410B5C84</v>
      </c>
      <c r="B6403" t="str">
        <f>B6402</f>
        <v>Mounting Direction</v>
      </c>
      <c r="C6403" t="s">
        <v>67</v>
      </c>
      <c r="D6403" t="s">
        <v>4874</v>
      </c>
      <c r="E6403" t="s">
        <v>4872</v>
      </c>
    </row>
    <row r="6404" spans="1:5" x14ac:dyDescent="0.25">
      <c r="A6404" s="3" t="s">
        <v>4878</v>
      </c>
      <c r="B6404" t="s">
        <v>4879</v>
      </c>
    </row>
    <row r="6405" spans="1:5" x14ac:dyDescent="0.25">
      <c r="A6405" t="str">
        <f>A6404</f>
        <v>GUID-CD6CBC39-930D-46CE-B405-1A90EED2650B</v>
      </c>
      <c r="B6405" t="str">
        <f>B6404</f>
        <v>Tool direction</v>
      </c>
      <c r="C6405" t="s">
        <v>67</v>
      </c>
      <c r="D6405" t="s">
        <v>4837</v>
      </c>
      <c r="E6405" t="s">
        <v>4810</v>
      </c>
    </row>
    <row r="6406" spans="1:5" x14ac:dyDescent="0.25">
      <c r="A6406" s="3" t="s">
        <v>4880</v>
      </c>
      <c r="B6406" t="s">
        <v>4881</v>
      </c>
    </row>
    <row r="6407" spans="1:5" x14ac:dyDescent="0.25">
      <c r="A6407" t="str">
        <f>A6406</f>
        <v>GUID-9DB05A66-DDE3-442F-9086-F673D6D42F25</v>
      </c>
      <c r="B6407" t="str">
        <f>B6406</f>
        <v>Local Coordinate System dialog</v>
      </c>
      <c r="C6407" t="s">
        <v>67</v>
      </c>
      <c r="D6407" t="s">
        <v>4837</v>
      </c>
      <c r="E6407" t="s">
        <v>4810</v>
      </c>
    </row>
    <row r="6408" spans="1:5" x14ac:dyDescent="0.25">
      <c r="A6408" s="3" t="s">
        <v>4882</v>
      </c>
      <c r="B6408" t="s">
        <v>4883</v>
      </c>
    </row>
    <row r="6409" spans="1:5" x14ac:dyDescent="0.25">
      <c r="A6409" t="str">
        <f t="shared" ref="A6409:A6413" si="1704">A6408</f>
        <v>GUID-A9D6CA75-9976-40F2-AD86-552F2CE70B6A</v>
      </c>
      <c r="B6409" t="str">
        <f t="shared" ref="B6409:B6413" si="1705">B6408</f>
        <v>Tool Block dialog</v>
      </c>
      <c r="C6409" t="s">
        <v>67</v>
      </c>
      <c r="D6409" t="s">
        <v>4884</v>
      </c>
      <c r="E6409" t="s">
        <v>4885</v>
      </c>
    </row>
    <row r="6410" spans="1:5" x14ac:dyDescent="0.25">
      <c r="A6410" t="str">
        <f t="shared" si="1704"/>
        <v>GUID-A9D6CA75-9976-40F2-AD86-552F2CE70B6A</v>
      </c>
      <c r="B6410" t="str">
        <f t="shared" si="1705"/>
        <v>Tool Block dialog</v>
      </c>
      <c r="C6410" t="s">
        <v>67</v>
      </c>
      <c r="D6410" t="s">
        <v>4886</v>
      </c>
      <c r="E6410" t="s">
        <v>4887</v>
      </c>
    </row>
    <row r="6411" spans="1:5" x14ac:dyDescent="0.25">
      <c r="A6411" t="str">
        <f t="shared" si="1704"/>
        <v>GUID-A9D6CA75-9976-40F2-AD86-552F2CE70B6A</v>
      </c>
      <c r="B6411" t="str">
        <f t="shared" si="1705"/>
        <v>Tool Block dialog</v>
      </c>
      <c r="C6411" t="s">
        <v>67</v>
      </c>
      <c r="D6411" t="s">
        <v>4837</v>
      </c>
      <c r="E6411" t="s">
        <v>4885</v>
      </c>
    </row>
    <row r="6412" spans="1:5" x14ac:dyDescent="0.25">
      <c r="A6412" t="str">
        <f t="shared" si="1704"/>
        <v>GUID-A9D6CA75-9976-40F2-AD86-552F2CE70B6A</v>
      </c>
      <c r="B6412" t="str">
        <f t="shared" si="1705"/>
        <v>Tool Block dialog</v>
      </c>
      <c r="C6412" t="s">
        <v>67</v>
      </c>
      <c r="E6412" t="s">
        <v>4887</v>
      </c>
    </row>
    <row r="6413" spans="1:5" x14ac:dyDescent="0.25">
      <c r="A6413" t="str">
        <f t="shared" si="1704"/>
        <v>GUID-A9D6CA75-9976-40F2-AD86-552F2CE70B6A</v>
      </c>
      <c r="B6413" t="str">
        <f t="shared" si="1705"/>
        <v>Tool Block dialog</v>
      </c>
      <c r="C6413" t="s">
        <v>67</v>
      </c>
      <c r="E6413" t="s">
        <v>4810</v>
      </c>
    </row>
    <row r="6414" spans="1:5" x14ac:dyDescent="0.25">
      <c r="A6414" s="3" t="s">
        <v>4888</v>
      </c>
      <c r="B6414" t="s">
        <v>4889</v>
      </c>
    </row>
    <row r="6415" spans="1:5" x14ac:dyDescent="0.25">
      <c r="A6415" t="str">
        <f>A6414</f>
        <v>GUID-9E63E674-1354-4D19-85AD-17ACE93F6B57</v>
      </c>
      <c r="B6415" t="str">
        <f>B6414</f>
        <v>Types of tool blocks for turrets</v>
      </c>
      <c r="C6415" t="s">
        <v>67</v>
      </c>
      <c r="D6415" t="s">
        <v>4883</v>
      </c>
      <c r="E6415" t="s">
        <v>4831</v>
      </c>
    </row>
    <row r="6416" spans="1:5" x14ac:dyDescent="0.25">
      <c r="A6416" s="3" t="s">
        <v>4890</v>
      </c>
      <c r="B6416" t="s">
        <v>4891</v>
      </c>
    </row>
    <row r="6417" spans="1:5" x14ac:dyDescent="0.25">
      <c r="A6417" t="str">
        <f t="shared" ref="A6417:A6418" si="1706">A6416</f>
        <v>GUID-824B5CCF-BFC2-4352-99FD-39F7ACFEA7AD</v>
      </c>
      <c r="B6417" t="str">
        <f t="shared" ref="B6417:B6418" si="1707">B6416</f>
        <v>Positioning turning tool holders in a tool block</v>
      </c>
      <c r="C6417" t="s">
        <v>67</v>
      </c>
      <c r="D6417" t="s">
        <v>4523</v>
      </c>
      <c r="E6417" t="s">
        <v>4410</v>
      </c>
    </row>
    <row r="6418" spans="1:5" x14ac:dyDescent="0.25">
      <c r="A6418" t="str">
        <f t="shared" si="1706"/>
        <v>GUID-824B5CCF-BFC2-4352-99FD-39F7ACFEA7AD</v>
      </c>
      <c r="B6418" t="str">
        <f t="shared" si="1707"/>
        <v>Positioning turning tool holders in a tool block</v>
      </c>
      <c r="C6418" t="s">
        <v>67</v>
      </c>
      <c r="D6418" t="s">
        <v>4883</v>
      </c>
      <c r="E6418" t="s">
        <v>4831</v>
      </c>
    </row>
    <row r="6419" spans="1:5" x14ac:dyDescent="0.25">
      <c r="A6419" s="3" t="s">
        <v>4892</v>
      </c>
      <c r="B6419" t="s">
        <v>4893</v>
      </c>
    </row>
    <row r="6420" spans="1:5" x14ac:dyDescent="0.25">
      <c r="A6420" t="str">
        <f t="shared" ref="A6420:A6421" si="1708">A6419</f>
        <v>GUID-A61659C0-FD3F-49F1-B40D-6C03D7E9D864</v>
      </c>
      <c r="B6420" t="str">
        <f t="shared" ref="B6420:B6421" si="1709">B6419</f>
        <v>Machine jogging</v>
      </c>
      <c r="C6420" t="s">
        <v>67</v>
      </c>
      <c r="D6420" t="s">
        <v>4894</v>
      </c>
      <c r="E6420" t="s">
        <v>4850</v>
      </c>
    </row>
    <row r="6421" spans="1:5" x14ac:dyDescent="0.25">
      <c r="A6421" t="str">
        <f t="shared" si="1708"/>
        <v>GUID-A61659C0-FD3F-49F1-B40D-6C03D7E9D864</v>
      </c>
      <c r="B6421" t="str">
        <f t="shared" si="1709"/>
        <v>Machine jogging</v>
      </c>
      <c r="C6421" t="s">
        <v>67</v>
      </c>
      <c r="D6421" t="s">
        <v>4837</v>
      </c>
      <c r="E6421" t="s">
        <v>4810</v>
      </c>
    </row>
    <row r="6422" spans="1:5" x14ac:dyDescent="0.25">
      <c r="A6422" s="3" t="s">
        <v>4895</v>
      </c>
      <c r="B6422" t="s">
        <v>4896</v>
      </c>
    </row>
    <row r="6423" spans="1:5" x14ac:dyDescent="0.25">
      <c r="A6423" t="str">
        <f>A6422</f>
        <v>GUID-7D62926B-F82C-4B11-8EC2-9632D60C09F3</v>
      </c>
      <c r="B6423" t="str">
        <f>B6422</f>
        <v>G53 Z0 Before Indexing</v>
      </c>
      <c r="C6423" t="s">
        <v>67</v>
      </c>
      <c r="D6423" t="s">
        <v>4802</v>
      </c>
      <c r="E6423" t="s">
        <v>4798</v>
      </c>
    </row>
    <row r="6424" spans="1:5" x14ac:dyDescent="0.25">
      <c r="A6424" s="3" t="s">
        <v>4897</v>
      </c>
      <c r="B6424" t="s">
        <v>4898</v>
      </c>
    </row>
    <row r="6425" spans="1:5" x14ac:dyDescent="0.25">
      <c r="A6425" t="str">
        <f>A6424</f>
        <v>GUID-4D640838-4F6F-4AE6-8580-06F75EF5EA2B</v>
      </c>
      <c r="B6425" t="str">
        <f>B6424</f>
        <v>G28 (move tool post home) Before Tool Change</v>
      </c>
      <c r="C6425" t="s">
        <v>67</v>
      </c>
      <c r="D6425" t="s">
        <v>4802</v>
      </c>
      <c r="E6425" t="s">
        <v>4798</v>
      </c>
    </row>
    <row r="6426" spans="1:5" x14ac:dyDescent="0.25">
      <c r="A6426" s="3" t="s">
        <v>4899</v>
      </c>
      <c r="B6426" t="s">
        <v>4900</v>
      </c>
    </row>
    <row r="6427" spans="1:5" x14ac:dyDescent="0.25">
      <c r="A6427" t="str">
        <f>A6426</f>
        <v>GUID-0246C28A-12AE-42FB-BAAA-4A63BBDE9FA2</v>
      </c>
      <c r="B6427" t="str">
        <f>B6426</f>
        <v>Delete Tool Locations/Blocks dialog</v>
      </c>
      <c r="C6427" t="s">
        <v>67</v>
      </c>
      <c r="D6427" t="s">
        <v>4802</v>
      </c>
      <c r="E6427" t="s">
        <v>4798</v>
      </c>
    </row>
    <row r="6428" spans="1:5" x14ac:dyDescent="0.25">
      <c r="A6428" s="3" t="s">
        <v>4901</v>
      </c>
      <c r="B6428" t="s">
        <v>4902</v>
      </c>
    </row>
    <row r="6429" spans="1:5" x14ac:dyDescent="0.25">
      <c r="A6429" t="str">
        <f>A6428</f>
        <v>GUID-D6B862FE-DC70-4B8E-A5AC-6CAC692D3D51</v>
      </c>
      <c r="B6429" t="str">
        <f>B6428</f>
        <v>Display Properties</v>
      </c>
      <c r="C6429" t="s">
        <v>67</v>
      </c>
      <c r="D6429" t="s">
        <v>4802</v>
      </c>
      <c r="E6429" t="s">
        <v>4798</v>
      </c>
    </row>
    <row r="6430" spans="1:5" x14ac:dyDescent="0.25">
      <c r="A6430" s="3" t="s">
        <v>4903</v>
      </c>
      <c r="B6430" t="s">
        <v>4904</v>
      </c>
    </row>
    <row r="6431" spans="1:5" x14ac:dyDescent="0.25">
      <c r="A6431" t="str">
        <f>A6430</f>
        <v>GUID-B59DE57E-F08E-4835-A196-795F18AE1564</v>
      </c>
      <c r="B6431" t="str">
        <f>B6430</f>
        <v>Replace Solid dialog</v>
      </c>
      <c r="C6431" t="s">
        <v>67</v>
      </c>
      <c r="D6431" t="s">
        <v>4802</v>
      </c>
      <c r="E6431" t="s">
        <v>4798</v>
      </c>
    </row>
    <row r="6432" spans="1:5" x14ac:dyDescent="0.25">
      <c r="A6432" s="3" t="s">
        <v>4905</v>
      </c>
      <c r="B6432" t="s">
        <v>4906</v>
      </c>
    </row>
    <row r="6433" spans="1:5" x14ac:dyDescent="0.25">
      <c r="A6433" t="str">
        <f>A6432</f>
        <v>GUID-D5D01AEF-BFFB-4846-BBCD-CFC0B1540B1A</v>
      </c>
      <c r="B6433" t="str">
        <f>B6432</f>
        <v>Lock or Unlock File</v>
      </c>
      <c r="C6433" t="s">
        <v>67</v>
      </c>
      <c r="D6433" t="s">
        <v>4802</v>
      </c>
      <c r="E6433" t="s">
        <v>4798</v>
      </c>
    </row>
    <row r="6434" spans="1:5" x14ac:dyDescent="0.25">
      <c r="A6434" s="3" t="s">
        <v>4907</v>
      </c>
      <c r="B6434" t="s">
        <v>4908</v>
      </c>
    </row>
    <row r="6435" spans="1:5" x14ac:dyDescent="0.25">
      <c r="A6435" t="str">
        <f>A6434</f>
        <v>GUID-4F7D7490-01D5-4D28-8EB2-EA25CF7042B1</v>
      </c>
      <c r="B6435" t="str">
        <f>B6434</f>
        <v>Mini-turrets</v>
      </c>
      <c r="C6435" t="s">
        <v>67</v>
      </c>
      <c r="D6435" t="s">
        <v>4802</v>
      </c>
      <c r="E6435" t="s">
        <v>4798</v>
      </c>
    </row>
    <row r="6436" spans="1:5" x14ac:dyDescent="0.25">
      <c r="A6436" s="3" t="s">
        <v>4909</v>
      </c>
      <c r="B6436" t="s">
        <v>4910</v>
      </c>
    </row>
    <row r="6437" spans="1:5" x14ac:dyDescent="0.25">
      <c r="A6437" t="str">
        <f t="shared" ref="A6437:A6441" si="1710">A6436</f>
        <v>GUID-BB425A88-C5F9-44D0-8906-C85A4F3561B9</v>
      </c>
      <c r="B6437" t="str">
        <f t="shared" ref="B6437:B6441" si="1711">B6436</f>
        <v>Turning head tool holders Machine Design</v>
      </c>
      <c r="C6437" t="s">
        <v>67</v>
      </c>
      <c r="D6437" t="s">
        <v>4911</v>
      </c>
      <c r="E6437" t="s">
        <v>4588</v>
      </c>
    </row>
    <row r="6438" spans="1:5" x14ac:dyDescent="0.25">
      <c r="A6438" t="str">
        <f t="shared" si="1710"/>
        <v>GUID-BB425A88-C5F9-44D0-8906-C85A4F3561B9</v>
      </c>
      <c r="B6438" t="str">
        <f t="shared" si="1711"/>
        <v>Turning head tool holders Machine Design</v>
      </c>
      <c r="C6438" t="s">
        <v>67</v>
      </c>
      <c r="D6438" t="s">
        <v>4912</v>
      </c>
      <c r="E6438" t="s">
        <v>4805</v>
      </c>
    </row>
    <row r="6439" spans="1:5" x14ac:dyDescent="0.25">
      <c r="A6439" t="str">
        <f t="shared" si="1710"/>
        <v>GUID-BB425A88-C5F9-44D0-8906-C85A4F3561B9</v>
      </c>
      <c r="B6439" t="str">
        <f t="shared" si="1711"/>
        <v>Turning head tool holders Machine Design</v>
      </c>
      <c r="C6439" t="s">
        <v>67</v>
      </c>
      <c r="D6439" t="s">
        <v>4913</v>
      </c>
      <c r="E6439" t="s">
        <v>4834</v>
      </c>
    </row>
    <row r="6440" spans="1:5" x14ac:dyDescent="0.25">
      <c r="A6440" t="str">
        <f t="shared" si="1710"/>
        <v>GUID-BB425A88-C5F9-44D0-8906-C85A4F3561B9</v>
      </c>
      <c r="B6440" t="str">
        <f t="shared" si="1711"/>
        <v>Turning head tool holders Machine Design</v>
      </c>
      <c r="C6440" t="s">
        <v>67</v>
      </c>
      <c r="D6440" t="s">
        <v>4914</v>
      </c>
      <c r="E6440" t="s">
        <v>4831</v>
      </c>
    </row>
    <row r="6441" spans="1:5" x14ac:dyDescent="0.25">
      <c r="A6441" t="str">
        <f t="shared" si="1710"/>
        <v>GUID-BB425A88-C5F9-44D0-8906-C85A4F3561B9</v>
      </c>
      <c r="B6441" t="str">
        <f t="shared" si="1711"/>
        <v>Turning head tool holders Machine Design</v>
      </c>
      <c r="C6441" t="s">
        <v>67</v>
      </c>
      <c r="D6441" t="s">
        <v>4802</v>
      </c>
      <c r="E6441" t="s">
        <v>4798</v>
      </c>
    </row>
    <row r="6442" spans="1:5" x14ac:dyDescent="0.25">
      <c r="A6442" s="3" t="s">
        <v>4915</v>
      </c>
      <c r="B6442" t="s">
        <v>4916</v>
      </c>
    </row>
    <row r="6443" spans="1:5" x14ac:dyDescent="0.25">
      <c r="A6443" t="str">
        <f>A6442</f>
        <v>GUID-B42E2165-A35A-4F91-926B-E97E19B043E1</v>
      </c>
      <c r="B6443" t="str">
        <f>B6442</f>
        <v>Machine Design tutorial: Simple 3-axis mill</v>
      </c>
      <c r="C6443" t="s">
        <v>67</v>
      </c>
      <c r="D6443" t="s">
        <v>4797</v>
      </c>
      <c r="E6443" t="s">
        <v>4818</v>
      </c>
    </row>
    <row r="6444" spans="1:5" x14ac:dyDescent="0.25">
      <c r="A6444" s="3" t="s">
        <v>4917</v>
      </c>
      <c r="B6444" t="s">
        <v>4840</v>
      </c>
    </row>
    <row r="6445" spans="1:5" x14ac:dyDescent="0.25">
      <c r="A6445" t="str">
        <f t="shared" ref="A6445:A6457" si="1712">A6444</f>
        <v>GUID-80CEF79E-6290-42AC-AE9C-8E032057E069</v>
      </c>
      <c r="B6445" t="str">
        <f t="shared" ref="B6445:B6457" si="1713">B6444</f>
        <v>Machine Design handbook</v>
      </c>
      <c r="C6445" t="s">
        <v>67</v>
      </c>
      <c r="D6445" t="s">
        <v>4918</v>
      </c>
      <c r="E6445" t="s">
        <v>4818</v>
      </c>
    </row>
    <row r="6446" spans="1:5" x14ac:dyDescent="0.25">
      <c r="A6446" t="str">
        <f t="shared" si="1712"/>
        <v>GUID-80CEF79E-6290-42AC-AE9C-8E032057E069</v>
      </c>
      <c r="B6446" t="str">
        <f t="shared" si="1713"/>
        <v>Machine Design handbook</v>
      </c>
      <c r="C6446" t="s">
        <v>67</v>
      </c>
      <c r="D6446" t="s">
        <v>4919</v>
      </c>
      <c r="E6446" t="s">
        <v>4798</v>
      </c>
    </row>
    <row r="6447" spans="1:5" x14ac:dyDescent="0.25">
      <c r="A6447" t="str">
        <f t="shared" si="1712"/>
        <v>GUID-80CEF79E-6290-42AC-AE9C-8E032057E069</v>
      </c>
      <c r="B6447" t="str">
        <f t="shared" si="1713"/>
        <v>Machine Design handbook</v>
      </c>
      <c r="C6447" t="s">
        <v>67</v>
      </c>
      <c r="D6447" t="s">
        <v>4820</v>
      </c>
      <c r="E6447" t="s">
        <v>4806</v>
      </c>
    </row>
    <row r="6448" spans="1:5" x14ac:dyDescent="0.25">
      <c r="A6448" t="str">
        <f t="shared" si="1712"/>
        <v>GUID-80CEF79E-6290-42AC-AE9C-8E032057E069</v>
      </c>
      <c r="B6448" t="str">
        <f t="shared" si="1713"/>
        <v>Machine Design handbook</v>
      </c>
      <c r="C6448" t="s">
        <v>67</v>
      </c>
      <c r="D6448" t="s">
        <v>4822</v>
      </c>
      <c r="E6448" t="s">
        <v>4807</v>
      </c>
    </row>
    <row r="6449" spans="1:5" x14ac:dyDescent="0.25">
      <c r="A6449" t="str">
        <f t="shared" si="1712"/>
        <v>GUID-80CEF79E-6290-42AC-AE9C-8E032057E069</v>
      </c>
      <c r="B6449" t="str">
        <f t="shared" si="1713"/>
        <v>Machine Design handbook</v>
      </c>
      <c r="C6449" t="s">
        <v>67</v>
      </c>
      <c r="D6449" t="s">
        <v>4824</v>
      </c>
      <c r="E6449" t="s">
        <v>4808</v>
      </c>
    </row>
    <row r="6450" spans="1:5" x14ac:dyDescent="0.25">
      <c r="A6450" t="str">
        <f t="shared" si="1712"/>
        <v>GUID-80CEF79E-6290-42AC-AE9C-8E032057E069</v>
      </c>
      <c r="B6450" t="str">
        <f t="shared" si="1713"/>
        <v>Machine Design handbook</v>
      </c>
      <c r="C6450" t="s">
        <v>67</v>
      </c>
      <c r="D6450" t="s">
        <v>4797</v>
      </c>
      <c r="E6450" t="s">
        <v>4920</v>
      </c>
    </row>
    <row r="6451" spans="1:5" x14ac:dyDescent="0.25">
      <c r="A6451" t="str">
        <f t="shared" si="1712"/>
        <v>GUID-80CEF79E-6290-42AC-AE9C-8E032057E069</v>
      </c>
      <c r="B6451" t="str">
        <f t="shared" si="1713"/>
        <v>Machine Design handbook</v>
      </c>
      <c r="C6451" t="s">
        <v>67</v>
      </c>
      <c r="E6451" t="s">
        <v>4839</v>
      </c>
    </row>
    <row r="6452" spans="1:5" x14ac:dyDescent="0.25">
      <c r="A6452" t="str">
        <f t="shared" si="1712"/>
        <v>GUID-80CEF79E-6290-42AC-AE9C-8E032057E069</v>
      </c>
      <c r="B6452" t="str">
        <f t="shared" si="1713"/>
        <v>Machine Design handbook</v>
      </c>
      <c r="C6452" t="s">
        <v>67</v>
      </c>
      <c r="E6452" t="s">
        <v>4921</v>
      </c>
    </row>
    <row r="6453" spans="1:5" x14ac:dyDescent="0.25">
      <c r="A6453" t="str">
        <f t="shared" si="1712"/>
        <v>GUID-80CEF79E-6290-42AC-AE9C-8E032057E069</v>
      </c>
      <c r="B6453" t="str">
        <f t="shared" si="1713"/>
        <v>Machine Design handbook</v>
      </c>
      <c r="C6453" t="s">
        <v>67</v>
      </c>
      <c r="E6453" t="s">
        <v>4922</v>
      </c>
    </row>
    <row r="6454" spans="1:5" x14ac:dyDescent="0.25">
      <c r="A6454" t="str">
        <f t="shared" si="1712"/>
        <v>GUID-80CEF79E-6290-42AC-AE9C-8E032057E069</v>
      </c>
      <c r="B6454" t="str">
        <f t="shared" si="1713"/>
        <v>Machine Design handbook</v>
      </c>
      <c r="C6454" t="s">
        <v>67</v>
      </c>
      <c r="E6454" t="s">
        <v>4923</v>
      </c>
    </row>
    <row r="6455" spans="1:5" x14ac:dyDescent="0.25">
      <c r="A6455" t="str">
        <f t="shared" si="1712"/>
        <v>GUID-80CEF79E-6290-42AC-AE9C-8E032057E069</v>
      </c>
      <c r="B6455" t="str">
        <f t="shared" si="1713"/>
        <v>Machine Design handbook</v>
      </c>
      <c r="C6455" t="s">
        <v>67</v>
      </c>
      <c r="E6455" t="s">
        <v>4924</v>
      </c>
    </row>
    <row r="6456" spans="1:5" x14ac:dyDescent="0.25">
      <c r="A6456" t="str">
        <f t="shared" si="1712"/>
        <v>GUID-80CEF79E-6290-42AC-AE9C-8E032057E069</v>
      </c>
      <c r="B6456" t="str">
        <f t="shared" si="1713"/>
        <v>Machine Design handbook</v>
      </c>
      <c r="C6456" t="s">
        <v>67</v>
      </c>
      <c r="E6456" t="s">
        <v>4925</v>
      </c>
    </row>
    <row r="6457" spans="1:5" x14ac:dyDescent="0.25">
      <c r="A6457" t="str">
        <f t="shared" si="1712"/>
        <v>GUID-80CEF79E-6290-42AC-AE9C-8E032057E069</v>
      </c>
      <c r="B6457" t="str">
        <f t="shared" si="1713"/>
        <v>Machine Design handbook</v>
      </c>
      <c r="C6457" t="s">
        <v>67</v>
      </c>
      <c r="E6457" t="s">
        <v>4818</v>
      </c>
    </row>
    <row r="6458" spans="1:5" x14ac:dyDescent="0.25">
      <c r="A6458" s="3" t="s">
        <v>4926</v>
      </c>
      <c r="B6458" t="s">
        <v>4927</v>
      </c>
    </row>
    <row r="6459" spans="1:5" x14ac:dyDescent="0.25">
      <c r="A6459" t="str">
        <f>A6458</f>
        <v>GUID-C8C6E886-7B86-41AB-BB3C-E321A2426409</v>
      </c>
      <c r="B6459" t="str">
        <f>B6458</f>
        <v>Getting started with Machine Design</v>
      </c>
      <c r="C6459" t="s">
        <v>67</v>
      </c>
      <c r="D6459" t="s">
        <v>4840</v>
      </c>
      <c r="E6459" t="s">
        <v>4800</v>
      </c>
    </row>
    <row r="6460" spans="1:5" x14ac:dyDescent="0.25">
      <c r="A6460" s="3" t="s">
        <v>4928</v>
      </c>
      <c r="B6460" t="s">
        <v>4838</v>
      </c>
    </row>
    <row r="6461" spans="1:5" x14ac:dyDescent="0.25">
      <c r="A6461" t="str">
        <f t="shared" ref="A6461:A6466" si="1714">A6460</f>
        <v>GUID-00DA4DD5-5783-41A9-B252-433A883C5747</v>
      </c>
      <c r="B6461" t="str">
        <f t="shared" ref="B6461:B6466" si="1715">B6460</f>
        <v>Preparing the solid model</v>
      </c>
      <c r="C6461" t="s">
        <v>67</v>
      </c>
      <c r="D6461" t="s">
        <v>4840</v>
      </c>
      <c r="E6461" t="s">
        <v>4929</v>
      </c>
    </row>
    <row r="6462" spans="1:5" x14ac:dyDescent="0.25">
      <c r="A6462" t="str">
        <f t="shared" si="1714"/>
        <v>GUID-00DA4DD5-5783-41A9-B252-433A883C5747</v>
      </c>
      <c r="B6462" t="str">
        <f t="shared" si="1715"/>
        <v>Preparing the solid model</v>
      </c>
      <c r="C6462" t="s">
        <v>67</v>
      </c>
      <c r="E6462" t="s">
        <v>4930</v>
      </c>
    </row>
    <row r="6463" spans="1:5" x14ac:dyDescent="0.25">
      <c r="A6463" t="str">
        <f t="shared" si="1714"/>
        <v>GUID-00DA4DD5-5783-41A9-B252-433A883C5747</v>
      </c>
      <c r="B6463" t="str">
        <f t="shared" si="1715"/>
        <v>Preparing the solid model</v>
      </c>
      <c r="C6463" t="s">
        <v>67</v>
      </c>
      <c r="E6463" t="s">
        <v>4931</v>
      </c>
    </row>
    <row r="6464" spans="1:5" x14ac:dyDescent="0.25">
      <c r="A6464" t="str">
        <f t="shared" si="1714"/>
        <v>GUID-00DA4DD5-5783-41A9-B252-433A883C5747</v>
      </c>
      <c r="B6464" t="str">
        <f t="shared" si="1715"/>
        <v>Preparing the solid model</v>
      </c>
      <c r="C6464" t="s">
        <v>67</v>
      </c>
      <c r="E6464" t="s">
        <v>4932</v>
      </c>
    </row>
    <row r="6465" spans="1:5" x14ac:dyDescent="0.25">
      <c r="A6465" t="str">
        <f t="shared" si="1714"/>
        <v>GUID-00DA4DD5-5783-41A9-B252-433A883C5747</v>
      </c>
      <c r="B6465" t="str">
        <f t="shared" si="1715"/>
        <v>Preparing the solid model</v>
      </c>
      <c r="C6465" t="s">
        <v>67</v>
      </c>
      <c r="E6465" t="s">
        <v>4933</v>
      </c>
    </row>
    <row r="6466" spans="1:5" x14ac:dyDescent="0.25">
      <c r="A6466" t="str">
        <f t="shared" si="1714"/>
        <v>GUID-00DA4DD5-5783-41A9-B252-433A883C5747</v>
      </c>
      <c r="B6466" t="str">
        <f t="shared" si="1715"/>
        <v>Preparing the solid model</v>
      </c>
      <c r="C6466" t="s">
        <v>67</v>
      </c>
      <c r="E6466" t="s">
        <v>4800</v>
      </c>
    </row>
    <row r="6467" spans="1:5" x14ac:dyDescent="0.25">
      <c r="A6467" s="3" t="s">
        <v>4934</v>
      </c>
      <c r="B6467" t="s">
        <v>4935</v>
      </c>
    </row>
    <row r="6468" spans="1:5" x14ac:dyDescent="0.25">
      <c r="A6468" t="str">
        <f>A6467</f>
        <v>GUID-7F29530C-CE0F-4581-802A-5ECF3272B61A</v>
      </c>
      <c r="B6468" t="str">
        <f>B6467</f>
        <v>Machine Design file size</v>
      </c>
      <c r="C6468" t="s">
        <v>67</v>
      </c>
      <c r="D6468" t="s">
        <v>4838</v>
      </c>
      <c r="E6468" t="s">
        <v>4839</v>
      </c>
    </row>
    <row r="6469" spans="1:5" x14ac:dyDescent="0.25">
      <c r="A6469" s="3" t="s">
        <v>4936</v>
      </c>
      <c r="B6469" t="s">
        <v>4937</v>
      </c>
    </row>
    <row r="6470" spans="1:5" x14ac:dyDescent="0.25">
      <c r="A6470" t="str">
        <f t="shared" ref="A6470:A6471" si="1716">A6469</f>
        <v>GUID-7B13CCF1-8274-44EC-8065-BE516A5FA349</v>
      </c>
      <c r="B6470" t="str">
        <f t="shared" ref="B6470:B6471" si="1717">B6469</f>
        <v>Selecting solids</v>
      </c>
      <c r="C6470" t="s">
        <v>67</v>
      </c>
      <c r="D6470" t="s">
        <v>4938</v>
      </c>
      <c r="E6470" t="s">
        <v>4931</v>
      </c>
    </row>
    <row r="6471" spans="1:5" x14ac:dyDescent="0.25">
      <c r="A6471" t="str">
        <f t="shared" si="1716"/>
        <v>GUID-7B13CCF1-8274-44EC-8065-BE516A5FA349</v>
      </c>
      <c r="B6471" t="str">
        <f t="shared" si="1717"/>
        <v>Selecting solids</v>
      </c>
      <c r="C6471" t="s">
        <v>67</v>
      </c>
      <c r="D6471" t="s">
        <v>4838</v>
      </c>
      <c r="E6471" t="s">
        <v>4839</v>
      </c>
    </row>
    <row r="6472" spans="1:5" x14ac:dyDescent="0.25">
      <c r="A6472" s="3" t="s">
        <v>4939</v>
      </c>
      <c r="B6472" t="s">
        <v>4940</v>
      </c>
    </row>
    <row r="6473" spans="1:5" x14ac:dyDescent="0.25">
      <c r="A6473" t="str">
        <f>A6472</f>
        <v>GUID-305CB5CA-9AB9-445F-BC57-96D26963C159</v>
      </c>
      <c r="B6473" t="str">
        <f>B6472</f>
        <v>Naming solids</v>
      </c>
      <c r="C6473" t="s">
        <v>67</v>
      </c>
      <c r="D6473" t="s">
        <v>4838</v>
      </c>
      <c r="E6473" t="s">
        <v>4839</v>
      </c>
    </row>
    <row r="6474" spans="1:5" x14ac:dyDescent="0.25">
      <c r="A6474" s="3" t="s">
        <v>4941</v>
      </c>
      <c r="B6474" t="s">
        <v>4942</v>
      </c>
    </row>
    <row r="6475" spans="1:5" x14ac:dyDescent="0.25">
      <c r="A6475" t="str">
        <f>A6474</f>
        <v>GUID-6F370408-16EF-4DF7-9940-1E33506AEC1B</v>
      </c>
      <c r="B6475" t="str">
        <f>B6474</f>
        <v>Changing solid colors</v>
      </c>
      <c r="C6475" t="s">
        <v>67</v>
      </c>
      <c r="D6475" t="s">
        <v>4838</v>
      </c>
      <c r="E6475" t="s">
        <v>4839</v>
      </c>
    </row>
    <row r="6476" spans="1:5" x14ac:dyDescent="0.25">
      <c r="A6476" s="3" t="s">
        <v>4943</v>
      </c>
      <c r="B6476" t="s">
        <v>4944</v>
      </c>
    </row>
    <row r="6477" spans="1:5" x14ac:dyDescent="0.25">
      <c r="A6477" t="str">
        <f>A6476</f>
        <v>GUID-70E209EC-9605-43D2-9808-5F3BBF4A5109</v>
      </c>
      <c r="B6477" t="str">
        <f>B6476</f>
        <v>Creating clearances</v>
      </c>
      <c r="C6477" t="s">
        <v>67</v>
      </c>
      <c r="D6477" t="s">
        <v>4838</v>
      </c>
      <c r="E6477" t="s">
        <v>4839</v>
      </c>
    </row>
    <row r="6478" spans="1:5" x14ac:dyDescent="0.25">
      <c r="A6478" s="3" t="s">
        <v>4945</v>
      </c>
      <c r="B6478" t="s">
        <v>4946</v>
      </c>
    </row>
    <row r="6479" spans="1:5" x14ac:dyDescent="0.25">
      <c r="A6479" t="str">
        <f t="shared" ref="A6479:A6485" si="1718">A6478</f>
        <v>GUID-76F279E9-BD89-4FD5-89F8-A97377B56A90</v>
      </c>
      <c r="B6479" t="str">
        <f t="shared" ref="B6479:B6485" si="1719">B6478</f>
        <v>Defining the Machine Kinematics</v>
      </c>
      <c r="C6479" t="s">
        <v>67</v>
      </c>
      <c r="D6479" t="s">
        <v>4840</v>
      </c>
      <c r="E6479" t="s">
        <v>4947</v>
      </c>
    </row>
    <row r="6480" spans="1:5" x14ac:dyDescent="0.25">
      <c r="A6480" t="str">
        <f t="shared" si="1718"/>
        <v>GUID-76F279E9-BD89-4FD5-89F8-A97377B56A90</v>
      </c>
      <c r="B6480" t="str">
        <f t="shared" si="1719"/>
        <v>Defining the Machine Kinematics</v>
      </c>
      <c r="C6480" t="s">
        <v>67</v>
      </c>
      <c r="E6480" t="s">
        <v>4948</v>
      </c>
    </row>
    <row r="6481" spans="1:5" x14ac:dyDescent="0.25">
      <c r="A6481" t="str">
        <f t="shared" si="1718"/>
        <v>GUID-76F279E9-BD89-4FD5-89F8-A97377B56A90</v>
      </c>
      <c r="B6481" t="str">
        <f t="shared" si="1719"/>
        <v>Defining the Machine Kinematics</v>
      </c>
      <c r="C6481" t="s">
        <v>67</v>
      </c>
      <c r="E6481" t="s">
        <v>4949</v>
      </c>
    </row>
    <row r="6482" spans="1:5" x14ac:dyDescent="0.25">
      <c r="A6482" t="str">
        <f t="shared" si="1718"/>
        <v>GUID-76F279E9-BD89-4FD5-89F8-A97377B56A90</v>
      </c>
      <c r="B6482" t="str">
        <f t="shared" si="1719"/>
        <v>Defining the Machine Kinematics</v>
      </c>
      <c r="C6482" t="s">
        <v>67</v>
      </c>
      <c r="E6482" t="s">
        <v>4950</v>
      </c>
    </row>
    <row r="6483" spans="1:5" x14ac:dyDescent="0.25">
      <c r="A6483" t="str">
        <f t="shared" si="1718"/>
        <v>GUID-76F279E9-BD89-4FD5-89F8-A97377B56A90</v>
      </c>
      <c r="B6483" t="str">
        <f t="shared" si="1719"/>
        <v>Defining the Machine Kinematics</v>
      </c>
      <c r="C6483" t="s">
        <v>67</v>
      </c>
      <c r="E6483" t="s">
        <v>4951</v>
      </c>
    </row>
    <row r="6484" spans="1:5" x14ac:dyDescent="0.25">
      <c r="A6484" t="str">
        <f t="shared" si="1718"/>
        <v>GUID-76F279E9-BD89-4FD5-89F8-A97377B56A90</v>
      </c>
      <c r="B6484" t="str">
        <f t="shared" si="1719"/>
        <v>Defining the Machine Kinematics</v>
      </c>
      <c r="C6484" t="s">
        <v>67</v>
      </c>
      <c r="E6484" t="s">
        <v>4952</v>
      </c>
    </row>
    <row r="6485" spans="1:5" x14ac:dyDescent="0.25">
      <c r="A6485" t="str">
        <f t="shared" si="1718"/>
        <v>GUID-76F279E9-BD89-4FD5-89F8-A97377B56A90</v>
      </c>
      <c r="B6485" t="str">
        <f t="shared" si="1719"/>
        <v>Defining the Machine Kinematics</v>
      </c>
      <c r="C6485" t="s">
        <v>67</v>
      </c>
      <c r="E6485" t="s">
        <v>4800</v>
      </c>
    </row>
    <row r="6486" spans="1:5" x14ac:dyDescent="0.25">
      <c r="A6486" s="3" t="s">
        <v>4953</v>
      </c>
      <c r="B6486" t="s">
        <v>4954</v>
      </c>
    </row>
    <row r="6487" spans="1:5" x14ac:dyDescent="0.25">
      <c r="A6487" t="str">
        <f t="shared" ref="A6487:A6488" si="1720">A6486</f>
        <v>GUID-86312E35-0917-4495-9F77-EA7786C060D2</v>
      </c>
      <c r="B6487" t="str">
        <f t="shared" ref="B6487:B6488" si="1721">B6486</f>
        <v>Setting up the machine hierarchy</v>
      </c>
      <c r="C6487" t="s">
        <v>67</v>
      </c>
      <c r="D6487" t="s">
        <v>4955</v>
      </c>
      <c r="E6487" t="s">
        <v>4805</v>
      </c>
    </row>
    <row r="6488" spans="1:5" x14ac:dyDescent="0.25">
      <c r="A6488" t="str">
        <f t="shared" si="1720"/>
        <v>GUID-86312E35-0917-4495-9F77-EA7786C060D2</v>
      </c>
      <c r="B6488" t="str">
        <f t="shared" si="1721"/>
        <v>Setting up the machine hierarchy</v>
      </c>
      <c r="C6488" t="s">
        <v>67</v>
      </c>
      <c r="D6488" t="s">
        <v>4946</v>
      </c>
      <c r="E6488" t="s">
        <v>4921</v>
      </c>
    </row>
    <row r="6489" spans="1:5" x14ac:dyDescent="0.25">
      <c r="A6489" s="3" t="s">
        <v>4956</v>
      </c>
      <c r="B6489" t="s">
        <v>4957</v>
      </c>
    </row>
    <row r="6490" spans="1:5" x14ac:dyDescent="0.25">
      <c r="A6490" t="str">
        <f t="shared" ref="A6490:A6492" si="1722">A6489</f>
        <v>GUID-C8EC53A6-906B-486E-BBE4-E281DF96C5AD</v>
      </c>
      <c r="B6490" t="str">
        <f t="shared" ref="B6490:B6492" si="1723">B6489</f>
        <v>Managing UCSs for machine design</v>
      </c>
      <c r="C6490" t="s">
        <v>67</v>
      </c>
      <c r="D6490" t="s">
        <v>4958</v>
      </c>
      <c r="E6490" t="s">
        <v>4809</v>
      </c>
    </row>
    <row r="6491" spans="1:5" x14ac:dyDescent="0.25">
      <c r="A6491" t="str">
        <f t="shared" si="1722"/>
        <v>GUID-C8EC53A6-906B-486E-BBE4-E281DF96C5AD</v>
      </c>
      <c r="B6491" t="str">
        <f t="shared" si="1723"/>
        <v>Managing UCSs for machine design</v>
      </c>
      <c r="C6491" t="s">
        <v>67</v>
      </c>
      <c r="D6491" t="s">
        <v>4959</v>
      </c>
      <c r="E6491" t="s">
        <v>4835</v>
      </c>
    </row>
    <row r="6492" spans="1:5" x14ac:dyDescent="0.25">
      <c r="A6492" t="str">
        <f t="shared" si="1722"/>
        <v>GUID-C8EC53A6-906B-486E-BBE4-E281DF96C5AD</v>
      </c>
      <c r="B6492" t="str">
        <f t="shared" si="1723"/>
        <v>Managing UCSs for machine design</v>
      </c>
      <c r="C6492" t="s">
        <v>67</v>
      </c>
      <c r="D6492" t="s">
        <v>4946</v>
      </c>
      <c r="E6492" t="s">
        <v>4921</v>
      </c>
    </row>
    <row r="6493" spans="1:5" x14ac:dyDescent="0.25">
      <c r="A6493" s="3" t="s">
        <v>4960</v>
      </c>
      <c r="B6493" t="s">
        <v>4961</v>
      </c>
    </row>
    <row r="6494" spans="1:5" x14ac:dyDescent="0.25">
      <c r="A6494" t="str">
        <f t="shared" ref="A6494:A6496" si="1724">A6493</f>
        <v>GUID-27469C8F-1D41-48A4-B8DA-30B4025FBE48</v>
      </c>
      <c r="B6494" t="str">
        <f t="shared" ref="B6494:B6496" si="1725">B6493</f>
        <v>Defining component motion</v>
      </c>
      <c r="C6494" t="s">
        <v>67</v>
      </c>
      <c r="D6494" t="s">
        <v>4962</v>
      </c>
      <c r="E6494" t="s">
        <v>4834</v>
      </c>
    </row>
    <row r="6495" spans="1:5" x14ac:dyDescent="0.25">
      <c r="A6495" t="str">
        <f t="shared" si="1724"/>
        <v>GUID-27469C8F-1D41-48A4-B8DA-30B4025FBE48</v>
      </c>
      <c r="B6495" t="str">
        <f t="shared" si="1725"/>
        <v>Defining component motion</v>
      </c>
      <c r="C6495" t="s">
        <v>67</v>
      </c>
      <c r="D6495" t="s">
        <v>4963</v>
      </c>
      <c r="E6495" t="s">
        <v>4964</v>
      </c>
    </row>
    <row r="6496" spans="1:5" x14ac:dyDescent="0.25">
      <c r="A6496" t="str">
        <f t="shared" si="1724"/>
        <v>GUID-27469C8F-1D41-48A4-B8DA-30B4025FBE48</v>
      </c>
      <c r="B6496" t="str">
        <f t="shared" si="1725"/>
        <v>Defining component motion</v>
      </c>
      <c r="C6496" t="s">
        <v>67</v>
      </c>
      <c r="D6496" t="s">
        <v>4946</v>
      </c>
      <c r="E6496" t="s">
        <v>4921</v>
      </c>
    </row>
    <row r="6497" spans="1:5" x14ac:dyDescent="0.25">
      <c r="A6497" s="3" t="s">
        <v>4965</v>
      </c>
      <c r="B6497" t="s">
        <v>4966</v>
      </c>
    </row>
    <row r="6498" spans="1:5" x14ac:dyDescent="0.25">
      <c r="A6498" t="str">
        <f t="shared" ref="A6498:A6500" si="1726">A6497</f>
        <v>GUID-1157F5E1-0391-4744-8273-0D0B526E053D</v>
      </c>
      <c r="B6498" t="str">
        <f t="shared" ref="B6498:B6500" si="1727">B6497</f>
        <v>Setting the top-most table</v>
      </c>
      <c r="C6498" t="s">
        <v>67</v>
      </c>
      <c r="D6498" t="s">
        <v>4967</v>
      </c>
      <c r="E6498" t="s">
        <v>762</v>
      </c>
    </row>
    <row r="6499" spans="1:5" x14ac:dyDescent="0.25">
      <c r="A6499" t="str">
        <f t="shared" si="1726"/>
        <v>GUID-1157F5E1-0391-4744-8273-0D0B526E053D</v>
      </c>
      <c r="B6499" t="str">
        <f t="shared" si="1727"/>
        <v>Setting the top-most table</v>
      </c>
      <c r="C6499" t="s">
        <v>67</v>
      </c>
      <c r="D6499" t="s">
        <v>4826</v>
      </c>
      <c r="E6499" t="s">
        <v>4809</v>
      </c>
    </row>
    <row r="6500" spans="1:5" x14ac:dyDescent="0.25">
      <c r="A6500" t="str">
        <f t="shared" si="1726"/>
        <v>GUID-1157F5E1-0391-4744-8273-0D0B526E053D</v>
      </c>
      <c r="B6500" t="str">
        <f t="shared" si="1727"/>
        <v>Setting the top-most table</v>
      </c>
      <c r="C6500" t="s">
        <v>67</v>
      </c>
      <c r="D6500" t="s">
        <v>4946</v>
      </c>
      <c r="E6500" t="s">
        <v>4921</v>
      </c>
    </row>
    <row r="6501" spans="1:5" x14ac:dyDescent="0.25">
      <c r="A6501" s="3" t="s">
        <v>4968</v>
      </c>
      <c r="B6501" t="s">
        <v>4969</v>
      </c>
    </row>
    <row r="6502" spans="1:5" x14ac:dyDescent="0.25">
      <c r="A6502" t="str">
        <f t="shared" ref="A6502:A6509" si="1728">A6501</f>
        <v>GUID-8D9AA438-D7CE-4F2F-88F6-253719E5E6C7</v>
      </c>
      <c r="B6502" t="str">
        <f t="shared" ref="B6502:B6509" si="1729">B6501</f>
        <v>Setting up the sub-spindle</v>
      </c>
      <c r="C6502" t="s">
        <v>67</v>
      </c>
      <c r="D6502" t="s">
        <v>4970</v>
      </c>
      <c r="E6502" t="s">
        <v>4842</v>
      </c>
    </row>
    <row r="6503" spans="1:5" x14ac:dyDescent="0.25">
      <c r="A6503" t="str">
        <f t="shared" si="1728"/>
        <v>GUID-8D9AA438-D7CE-4F2F-88F6-253719E5E6C7</v>
      </c>
      <c r="B6503" t="str">
        <f t="shared" si="1729"/>
        <v>Setting up the sub-spindle</v>
      </c>
      <c r="C6503" t="s">
        <v>67</v>
      </c>
      <c r="D6503" t="s">
        <v>4971</v>
      </c>
      <c r="E6503" t="s">
        <v>4948</v>
      </c>
    </row>
    <row r="6504" spans="1:5" x14ac:dyDescent="0.25">
      <c r="A6504" t="str">
        <f t="shared" si="1728"/>
        <v>GUID-8D9AA438-D7CE-4F2F-88F6-253719E5E6C7</v>
      </c>
      <c r="B6504" t="str">
        <f t="shared" si="1729"/>
        <v>Setting up the sub-spindle</v>
      </c>
      <c r="C6504" t="s">
        <v>67</v>
      </c>
      <c r="D6504" t="s">
        <v>4551</v>
      </c>
      <c r="E6504" t="s">
        <v>4842</v>
      </c>
    </row>
    <row r="6505" spans="1:5" x14ac:dyDescent="0.25">
      <c r="A6505" t="str">
        <f t="shared" si="1728"/>
        <v>GUID-8D9AA438-D7CE-4F2F-88F6-253719E5E6C7</v>
      </c>
      <c r="B6505" t="str">
        <f t="shared" si="1729"/>
        <v>Setting up the sub-spindle</v>
      </c>
      <c r="C6505" t="s">
        <v>67</v>
      </c>
      <c r="D6505" t="s">
        <v>4551</v>
      </c>
      <c r="E6505" t="s">
        <v>4834</v>
      </c>
    </row>
    <row r="6506" spans="1:5" x14ac:dyDescent="0.25">
      <c r="A6506" t="str">
        <f t="shared" si="1728"/>
        <v>GUID-8D9AA438-D7CE-4F2F-88F6-253719E5E6C7</v>
      </c>
      <c r="B6506" t="str">
        <f t="shared" si="1729"/>
        <v>Setting up the sub-spindle</v>
      </c>
      <c r="C6506" t="s">
        <v>67</v>
      </c>
      <c r="D6506" t="s">
        <v>4551</v>
      </c>
      <c r="E6506" t="s">
        <v>4805</v>
      </c>
    </row>
    <row r="6507" spans="1:5" x14ac:dyDescent="0.25">
      <c r="A6507" t="str">
        <f t="shared" si="1728"/>
        <v>GUID-8D9AA438-D7CE-4F2F-88F6-253719E5E6C7</v>
      </c>
      <c r="B6507" t="str">
        <f t="shared" si="1729"/>
        <v>Setting up the sub-spindle</v>
      </c>
      <c r="C6507" t="s">
        <v>67</v>
      </c>
      <c r="D6507" t="s">
        <v>4551</v>
      </c>
      <c r="E6507" t="s">
        <v>4835</v>
      </c>
    </row>
    <row r="6508" spans="1:5" x14ac:dyDescent="0.25">
      <c r="A6508" t="str">
        <f t="shared" si="1728"/>
        <v>GUID-8D9AA438-D7CE-4F2F-88F6-253719E5E6C7</v>
      </c>
      <c r="B6508" t="str">
        <f t="shared" si="1729"/>
        <v>Setting up the sub-spindle</v>
      </c>
      <c r="C6508" t="s">
        <v>67</v>
      </c>
      <c r="D6508" t="s">
        <v>4972</v>
      </c>
      <c r="E6508" t="s">
        <v>4841</v>
      </c>
    </row>
    <row r="6509" spans="1:5" x14ac:dyDescent="0.25">
      <c r="A6509" t="str">
        <f t="shared" si="1728"/>
        <v>GUID-8D9AA438-D7CE-4F2F-88F6-253719E5E6C7</v>
      </c>
      <c r="B6509" t="str">
        <f t="shared" si="1729"/>
        <v>Setting up the sub-spindle</v>
      </c>
      <c r="C6509" t="s">
        <v>67</v>
      </c>
      <c r="D6509" t="s">
        <v>4946</v>
      </c>
      <c r="E6509" t="s">
        <v>4921</v>
      </c>
    </row>
    <row r="6510" spans="1:5" x14ac:dyDescent="0.25">
      <c r="A6510" s="3" t="s">
        <v>4973</v>
      </c>
      <c r="B6510" t="s">
        <v>4974</v>
      </c>
    </row>
    <row r="6511" spans="1:5" x14ac:dyDescent="0.25">
      <c r="A6511" t="str">
        <f t="shared" ref="A6511:A6517" si="1730">A6510</f>
        <v>GUID-4E772834-C668-44AE-B566-74AF7BF1A4E3</v>
      </c>
      <c r="B6511" t="str">
        <f t="shared" ref="B6511:B6517" si="1731">B6510</f>
        <v>Adding tool locations</v>
      </c>
      <c r="C6511" t="s">
        <v>67</v>
      </c>
      <c r="D6511" t="s">
        <v>4975</v>
      </c>
      <c r="E6511" t="s">
        <v>4829</v>
      </c>
    </row>
    <row r="6512" spans="1:5" x14ac:dyDescent="0.25">
      <c r="A6512" t="str">
        <f t="shared" si="1730"/>
        <v>GUID-4E772834-C668-44AE-B566-74AF7BF1A4E3</v>
      </c>
      <c r="B6512" t="str">
        <f t="shared" si="1731"/>
        <v>Adding tool locations</v>
      </c>
      <c r="C6512" t="s">
        <v>67</v>
      </c>
      <c r="D6512" t="s">
        <v>4976</v>
      </c>
      <c r="E6512" t="s">
        <v>4885</v>
      </c>
    </row>
    <row r="6513" spans="1:5" x14ac:dyDescent="0.25">
      <c r="A6513" t="str">
        <f t="shared" si="1730"/>
        <v>GUID-4E772834-C668-44AE-B566-74AF7BF1A4E3</v>
      </c>
      <c r="B6513" t="str">
        <f t="shared" si="1731"/>
        <v>Adding tool locations</v>
      </c>
      <c r="C6513" t="s">
        <v>67</v>
      </c>
      <c r="D6513" t="s">
        <v>4883</v>
      </c>
      <c r="E6513" t="s">
        <v>4831</v>
      </c>
    </row>
    <row r="6514" spans="1:5" x14ac:dyDescent="0.25">
      <c r="A6514" t="str">
        <f t="shared" si="1730"/>
        <v>GUID-4E772834-C668-44AE-B566-74AF7BF1A4E3</v>
      </c>
      <c r="B6514" t="str">
        <f t="shared" si="1731"/>
        <v>Adding tool locations</v>
      </c>
      <c r="C6514" t="s">
        <v>67</v>
      </c>
      <c r="D6514" t="s">
        <v>4977</v>
      </c>
      <c r="E6514" t="s">
        <v>4844</v>
      </c>
    </row>
    <row r="6515" spans="1:5" x14ac:dyDescent="0.25">
      <c r="A6515" t="str">
        <f t="shared" si="1730"/>
        <v>GUID-4E772834-C668-44AE-B566-74AF7BF1A4E3</v>
      </c>
      <c r="B6515" t="str">
        <f t="shared" si="1731"/>
        <v>Adding tool locations</v>
      </c>
      <c r="C6515" t="s">
        <v>67</v>
      </c>
      <c r="D6515" t="s">
        <v>4978</v>
      </c>
      <c r="E6515" t="s">
        <v>4813</v>
      </c>
    </row>
    <row r="6516" spans="1:5" x14ac:dyDescent="0.25">
      <c r="A6516" t="str">
        <f t="shared" si="1730"/>
        <v>GUID-4E772834-C668-44AE-B566-74AF7BF1A4E3</v>
      </c>
      <c r="B6516" t="str">
        <f t="shared" si="1731"/>
        <v>Adding tool locations</v>
      </c>
      <c r="C6516" t="s">
        <v>67</v>
      </c>
      <c r="D6516" t="s">
        <v>4946</v>
      </c>
      <c r="E6516" t="s">
        <v>4979</v>
      </c>
    </row>
    <row r="6517" spans="1:5" x14ac:dyDescent="0.25">
      <c r="A6517" t="str">
        <f t="shared" si="1730"/>
        <v>GUID-4E772834-C668-44AE-B566-74AF7BF1A4E3</v>
      </c>
      <c r="B6517" t="str">
        <f t="shared" si="1731"/>
        <v>Adding tool locations</v>
      </c>
      <c r="C6517" t="s">
        <v>67</v>
      </c>
      <c r="E6517" t="s">
        <v>4921</v>
      </c>
    </row>
    <row r="6518" spans="1:5" x14ac:dyDescent="0.25">
      <c r="A6518" s="3" t="s">
        <v>4980</v>
      </c>
      <c r="B6518" t="s">
        <v>4981</v>
      </c>
    </row>
    <row r="6519" spans="1:5" x14ac:dyDescent="0.25">
      <c r="A6519" t="str">
        <f t="shared" ref="A6519:A6529" si="1732">A6518</f>
        <v>GUID-1C660E31-86C1-4CCC-BCB7-9ED74977D251</v>
      </c>
      <c r="B6519" t="str">
        <f t="shared" ref="B6519:B6529" si="1733">B6518</f>
        <v>UCS checklist</v>
      </c>
      <c r="C6519" t="s">
        <v>67</v>
      </c>
      <c r="E6519" t="s">
        <v>762</v>
      </c>
    </row>
    <row r="6520" spans="1:5" x14ac:dyDescent="0.25">
      <c r="A6520" t="str">
        <f t="shared" si="1732"/>
        <v>GUID-1C660E31-86C1-4CCC-BCB7-9ED74977D251</v>
      </c>
      <c r="B6520" t="str">
        <f t="shared" si="1733"/>
        <v>UCS checklist</v>
      </c>
      <c r="C6520" t="s">
        <v>67</v>
      </c>
      <c r="E6520" t="s">
        <v>762</v>
      </c>
    </row>
    <row r="6521" spans="1:5" x14ac:dyDescent="0.25">
      <c r="A6521" t="str">
        <f t="shared" si="1732"/>
        <v>GUID-1C660E31-86C1-4CCC-BCB7-9ED74977D251</v>
      </c>
      <c r="B6521" t="str">
        <f t="shared" si="1733"/>
        <v>UCS checklist</v>
      </c>
      <c r="C6521" t="s">
        <v>67</v>
      </c>
      <c r="E6521" t="s">
        <v>4842</v>
      </c>
    </row>
    <row r="6522" spans="1:5" x14ac:dyDescent="0.25">
      <c r="A6522" t="str">
        <f t="shared" si="1732"/>
        <v>GUID-1C660E31-86C1-4CCC-BCB7-9ED74977D251</v>
      </c>
      <c r="B6522" t="str">
        <f t="shared" si="1733"/>
        <v>UCS checklist</v>
      </c>
      <c r="C6522" t="s">
        <v>67</v>
      </c>
      <c r="E6522" t="s">
        <v>4829</v>
      </c>
    </row>
    <row r="6523" spans="1:5" x14ac:dyDescent="0.25">
      <c r="A6523" t="str">
        <f t="shared" si="1732"/>
        <v>GUID-1C660E31-86C1-4CCC-BCB7-9ED74977D251</v>
      </c>
      <c r="B6523" t="str">
        <f t="shared" si="1733"/>
        <v>UCS checklist</v>
      </c>
      <c r="C6523" t="s">
        <v>67</v>
      </c>
      <c r="E6523" t="s">
        <v>4829</v>
      </c>
    </row>
    <row r="6524" spans="1:5" x14ac:dyDescent="0.25">
      <c r="A6524" t="str">
        <f t="shared" si="1732"/>
        <v>GUID-1C660E31-86C1-4CCC-BCB7-9ED74977D251</v>
      </c>
      <c r="B6524" t="str">
        <f t="shared" si="1733"/>
        <v>UCS checklist</v>
      </c>
      <c r="C6524" t="s">
        <v>67</v>
      </c>
      <c r="E6524" t="s">
        <v>4835</v>
      </c>
    </row>
    <row r="6525" spans="1:5" x14ac:dyDescent="0.25">
      <c r="A6525" t="str">
        <f t="shared" si="1732"/>
        <v>GUID-1C660E31-86C1-4CCC-BCB7-9ED74977D251</v>
      </c>
      <c r="B6525" t="str">
        <f t="shared" si="1733"/>
        <v>UCS checklist</v>
      </c>
      <c r="C6525" t="s">
        <v>67</v>
      </c>
      <c r="E6525" t="s">
        <v>4831</v>
      </c>
    </row>
    <row r="6526" spans="1:5" x14ac:dyDescent="0.25">
      <c r="A6526" t="str">
        <f t="shared" si="1732"/>
        <v>GUID-1C660E31-86C1-4CCC-BCB7-9ED74977D251</v>
      </c>
      <c r="B6526" t="str">
        <f t="shared" si="1733"/>
        <v>UCS checklist</v>
      </c>
      <c r="C6526" t="s">
        <v>67</v>
      </c>
      <c r="E6526" t="s">
        <v>4831</v>
      </c>
    </row>
    <row r="6527" spans="1:5" x14ac:dyDescent="0.25">
      <c r="A6527" t="str">
        <f t="shared" si="1732"/>
        <v>GUID-1C660E31-86C1-4CCC-BCB7-9ED74977D251</v>
      </c>
      <c r="B6527" t="str">
        <f t="shared" si="1733"/>
        <v>UCS checklist</v>
      </c>
      <c r="C6527" t="s">
        <v>67</v>
      </c>
      <c r="D6527" t="s">
        <v>4982</v>
      </c>
      <c r="E6527" t="s">
        <v>4887</v>
      </c>
    </row>
    <row r="6528" spans="1:5" x14ac:dyDescent="0.25">
      <c r="A6528" t="str">
        <f t="shared" si="1732"/>
        <v>GUID-1C660E31-86C1-4CCC-BCB7-9ED74977D251</v>
      </c>
      <c r="B6528" t="str">
        <f t="shared" si="1733"/>
        <v>UCS checklist</v>
      </c>
      <c r="C6528" t="s">
        <v>67</v>
      </c>
      <c r="D6528" t="s">
        <v>4963</v>
      </c>
      <c r="E6528" t="s">
        <v>4964</v>
      </c>
    </row>
    <row r="6529" spans="1:5" x14ac:dyDescent="0.25">
      <c r="A6529" t="str">
        <f t="shared" si="1732"/>
        <v>GUID-1C660E31-86C1-4CCC-BCB7-9ED74977D251</v>
      </c>
      <c r="B6529" t="str">
        <f t="shared" si="1733"/>
        <v>UCS checklist</v>
      </c>
      <c r="C6529" t="s">
        <v>67</v>
      </c>
      <c r="D6529" t="s">
        <v>4974</v>
      </c>
      <c r="E6529" t="s">
        <v>4952</v>
      </c>
    </row>
    <row r="6530" spans="1:5" x14ac:dyDescent="0.25">
      <c r="A6530" s="3" t="s">
        <v>4983</v>
      </c>
      <c r="B6530" t="s">
        <v>4984</v>
      </c>
    </row>
    <row r="6531" spans="1:5" x14ac:dyDescent="0.25">
      <c r="A6531" t="str">
        <f t="shared" ref="A6531:A6537" si="1734">A6530</f>
        <v>GUID-70498B07-8D0A-4E30-A9CA-913790AF68BC</v>
      </c>
      <c r="B6531" t="str">
        <f t="shared" ref="B6531:B6537" si="1735">B6530</f>
        <v>Strategy for a milling machine</v>
      </c>
      <c r="C6531" t="s">
        <v>67</v>
      </c>
      <c r="D6531" t="s">
        <v>4985</v>
      </c>
      <c r="E6531" t="s">
        <v>4839</v>
      </c>
    </row>
    <row r="6532" spans="1:5" x14ac:dyDescent="0.25">
      <c r="A6532" t="str">
        <f t="shared" si="1734"/>
        <v>GUID-70498B07-8D0A-4E30-A9CA-913790AF68BC</v>
      </c>
      <c r="B6532" t="str">
        <f t="shared" si="1735"/>
        <v>Strategy for a milling machine</v>
      </c>
      <c r="C6532" t="s">
        <v>67</v>
      </c>
      <c r="D6532" t="s">
        <v>4986</v>
      </c>
      <c r="E6532" t="s">
        <v>4947</v>
      </c>
    </row>
    <row r="6533" spans="1:5" x14ac:dyDescent="0.25">
      <c r="A6533" t="str">
        <f t="shared" si="1734"/>
        <v>GUID-70498B07-8D0A-4E30-A9CA-913790AF68BC</v>
      </c>
      <c r="B6533" t="str">
        <f t="shared" si="1735"/>
        <v>Strategy for a milling machine</v>
      </c>
      <c r="C6533" t="s">
        <v>67</v>
      </c>
      <c r="D6533" t="s">
        <v>4987</v>
      </c>
      <c r="E6533" t="s">
        <v>4949</v>
      </c>
    </row>
    <row r="6534" spans="1:5" x14ac:dyDescent="0.25">
      <c r="A6534" t="str">
        <f t="shared" si="1734"/>
        <v>GUID-70498B07-8D0A-4E30-A9CA-913790AF68BC</v>
      </c>
      <c r="B6534" t="str">
        <f t="shared" si="1735"/>
        <v>Strategy for a milling machine</v>
      </c>
      <c r="C6534" t="s">
        <v>67</v>
      </c>
      <c r="D6534" t="s">
        <v>4988</v>
      </c>
      <c r="E6534" t="s">
        <v>4950</v>
      </c>
    </row>
    <row r="6535" spans="1:5" x14ac:dyDescent="0.25">
      <c r="A6535" t="str">
        <f t="shared" si="1734"/>
        <v>GUID-70498B07-8D0A-4E30-A9CA-913790AF68BC</v>
      </c>
      <c r="B6535" t="str">
        <f t="shared" si="1735"/>
        <v>Strategy for a milling machine</v>
      </c>
      <c r="C6535" t="s">
        <v>67</v>
      </c>
      <c r="D6535" t="s">
        <v>4989</v>
      </c>
      <c r="E6535" t="s">
        <v>4952</v>
      </c>
    </row>
    <row r="6536" spans="1:5" x14ac:dyDescent="0.25">
      <c r="A6536" t="str">
        <f t="shared" si="1734"/>
        <v>GUID-70498B07-8D0A-4E30-A9CA-913790AF68BC</v>
      </c>
      <c r="B6536" t="str">
        <f t="shared" si="1735"/>
        <v>Strategy for a milling machine</v>
      </c>
      <c r="C6536" t="s">
        <v>67</v>
      </c>
      <c r="D6536" t="s">
        <v>4990</v>
      </c>
      <c r="E6536" t="s">
        <v>4949</v>
      </c>
    </row>
    <row r="6537" spans="1:5" x14ac:dyDescent="0.25">
      <c r="A6537" t="str">
        <f t="shared" si="1734"/>
        <v>GUID-70498B07-8D0A-4E30-A9CA-913790AF68BC</v>
      </c>
      <c r="B6537" t="str">
        <f t="shared" si="1735"/>
        <v>Strategy for a milling machine</v>
      </c>
      <c r="C6537" t="s">
        <v>67</v>
      </c>
      <c r="D6537" t="s">
        <v>4840</v>
      </c>
      <c r="E6537" t="s">
        <v>4800</v>
      </c>
    </row>
    <row r="6538" spans="1:5" x14ac:dyDescent="0.25">
      <c r="A6538" s="3" t="s">
        <v>4991</v>
      </c>
      <c r="B6538" t="s">
        <v>4992</v>
      </c>
    </row>
    <row r="6539" spans="1:5" x14ac:dyDescent="0.25">
      <c r="A6539" t="str">
        <f t="shared" ref="A6539:A6549" si="1736">A6538</f>
        <v>GUID-E28D9DD2-E3CE-4D2A-867E-BE4BA75F8819</v>
      </c>
      <c r="B6539" t="str">
        <f t="shared" ref="B6539:B6549" si="1737">B6538</f>
        <v>Strategy for a turn/mill machine</v>
      </c>
      <c r="C6539" t="s">
        <v>67</v>
      </c>
      <c r="D6539" t="s">
        <v>4985</v>
      </c>
      <c r="E6539" t="s">
        <v>4839</v>
      </c>
    </row>
    <row r="6540" spans="1:5" x14ac:dyDescent="0.25">
      <c r="A6540" t="str">
        <f t="shared" si="1736"/>
        <v>GUID-E28D9DD2-E3CE-4D2A-867E-BE4BA75F8819</v>
      </c>
      <c r="B6540" t="str">
        <f t="shared" si="1737"/>
        <v>Strategy for a turn/mill machine</v>
      </c>
      <c r="C6540" t="s">
        <v>67</v>
      </c>
      <c r="D6540" t="s">
        <v>4986</v>
      </c>
      <c r="E6540" t="s">
        <v>4947</v>
      </c>
    </row>
    <row r="6541" spans="1:5" x14ac:dyDescent="0.25">
      <c r="A6541" t="str">
        <f t="shared" si="1736"/>
        <v>GUID-E28D9DD2-E3CE-4D2A-867E-BE4BA75F8819</v>
      </c>
      <c r="B6541" t="str">
        <f t="shared" si="1737"/>
        <v>Strategy for a turn/mill machine</v>
      </c>
      <c r="C6541" t="s">
        <v>67</v>
      </c>
      <c r="D6541" t="s">
        <v>4993</v>
      </c>
      <c r="E6541" t="s">
        <v>4949</v>
      </c>
    </row>
    <row r="6542" spans="1:5" x14ac:dyDescent="0.25">
      <c r="A6542" t="str">
        <f t="shared" si="1736"/>
        <v>GUID-E28D9DD2-E3CE-4D2A-867E-BE4BA75F8819</v>
      </c>
      <c r="B6542" t="str">
        <f t="shared" si="1737"/>
        <v>Strategy for a turn/mill machine</v>
      </c>
      <c r="C6542" t="s">
        <v>67</v>
      </c>
      <c r="D6542" t="s">
        <v>4988</v>
      </c>
      <c r="E6542" t="s">
        <v>4950</v>
      </c>
    </row>
    <row r="6543" spans="1:5" x14ac:dyDescent="0.25">
      <c r="A6543" t="str">
        <f t="shared" si="1736"/>
        <v>GUID-E28D9DD2-E3CE-4D2A-867E-BE4BA75F8819</v>
      </c>
      <c r="B6543" t="str">
        <f t="shared" si="1737"/>
        <v>Strategy for a turn/mill machine</v>
      </c>
      <c r="C6543" t="s">
        <v>67</v>
      </c>
      <c r="D6543" t="s">
        <v>4989</v>
      </c>
      <c r="E6543" t="s">
        <v>4952</v>
      </c>
    </row>
    <row r="6544" spans="1:5" x14ac:dyDescent="0.25">
      <c r="A6544" t="str">
        <f t="shared" si="1736"/>
        <v>GUID-E28D9DD2-E3CE-4D2A-867E-BE4BA75F8819</v>
      </c>
      <c r="B6544" t="str">
        <f t="shared" si="1737"/>
        <v>Strategy for a turn/mill machine</v>
      </c>
      <c r="C6544" t="s">
        <v>67</v>
      </c>
      <c r="D6544" t="s">
        <v>4994</v>
      </c>
      <c r="E6544" t="s">
        <v>4964</v>
      </c>
    </row>
    <row r="6545" spans="1:5" x14ac:dyDescent="0.25">
      <c r="A6545" t="str">
        <f t="shared" si="1736"/>
        <v>GUID-E28D9DD2-E3CE-4D2A-867E-BE4BA75F8819</v>
      </c>
      <c r="B6545" t="str">
        <f t="shared" si="1737"/>
        <v>Strategy for a turn/mill machine</v>
      </c>
      <c r="C6545" t="s">
        <v>67</v>
      </c>
      <c r="D6545" t="s">
        <v>4995</v>
      </c>
      <c r="E6545" t="s">
        <v>4831</v>
      </c>
    </row>
    <row r="6546" spans="1:5" x14ac:dyDescent="0.25">
      <c r="A6546" t="str">
        <f t="shared" si="1736"/>
        <v>GUID-E28D9DD2-E3CE-4D2A-867E-BE4BA75F8819</v>
      </c>
      <c r="B6546" t="str">
        <f t="shared" si="1737"/>
        <v>Strategy for a turn/mill machine</v>
      </c>
      <c r="C6546" t="s">
        <v>67</v>
      </c>
      <c r="D6546" t="s">
        <v>4996</v>
      </c>
      <c r="E6546" t="s">
        <v>4842</v>
      </c>
    </row>
    <row r="6547" spans="1:5" x14ac:dyDescent="0.25">
      <c r="A6547" t="str">
        <f t="shared" si="1736"/>
        <v>GUID-E28D9DD2-E3CE-4D2A-867E-BE4BA75F8819</v>
      </c>
      <c r="B6547" t="str">
        <f t="shared" si="1737"/>
        <v>Strategy for a turn/mill machine</v>
      </c>
      <c r="C6547" t="s">
        <v>67</v>
      </c>
      <c r="D6547" t="s">
        <v>4997</v>
      </c>
      <c r="E6547" t="s">
        <v>4829</v>
      </c>
    </row>
    <row r="6548" spans="1:5" x14ac:dyDescent="0.25">
      <c r="A6548" t="str">
        <f t="shared" si="1736"/>
        <v>GUID-E28D9DD2-E3CE-4D2A-867E-BE4BA75F8819</v>
      </c>
      <c r="B6548" t="str">
        <f t="shared" si="1737"/>
        <v>Strategy for a turn/mill machine</v>
      </c>
      <c r="C6548" t="s">
        <v>67</v>
      </c>
      <c r="D6548" t="s">
        <v>4998</v>
      </c>
      <c r="E6548" t="s">
        <v>4831</v>
      </c>
    </row>
    <row r="6549" spans="1:5" x14ac:dyDescent="0.25">
      <c r="A6549" t="str">
        <f t="shared" si="1736"/>
        <v>GUID-E28D9DD2-E3CE-4D2A-867E-BE4BA75F8819</v>
      </c>
      <c r="B6549" t="str">
        <f t="shared" si="1737"/>
        <v>Strategy for a turn/mill machine</v>
      </c>
      <c r="C6549" t="s">
        <v>67</v>
      </c>
      <c r="D6549" t="s">
        <v>4840</v>
      </c>
      <c r="E6549" t="s">
        <v>4800</v>
      </c>
    </row>
    <row r="6550" spans="1:5" x14ac:dyDescent="0.25">
      <c r="A6550" s="3" t="s">
        <v>4999</v>
      </c>
      <c r="B6550" t="s">
        <v>5000</v>
      </c>
    </row>
    <row r="6551" spans="1:5" x14ac:dyDescent="0.25">
      <c r="A6551" t="str">
        <f>A6550</f>
        <v>GUID-0DAE0871-BB5F-4E72-AA9C-573FCEABDAA6</v>
      </c>
      <c r="B6551" t="str">
        <f>B6550</f>
        <v>MD and post interactions</v>
      </c>
      <c r="C6551" t="s">
        <v>67</v>
      </c>
      <c r="D6551" t="s">
        <v>4840</v>
      </c>
      <c r="E6551" t="s">
        <v>4800</v>
      </c>
    </row>
    <row r="6552" spans="1:5" x14ac:dyDescent="0.25">
      <c r="A6552" s="3" t="s">
        <v>5001</v>
      </c>
      <c r="B6552" t="s">
        <v>5002</v>
      </c>
    </row>
    <row r="6553" spans="1:5" x14ac:dyDescent="0.25">
      <c r="A6553" t="str">
        <f>A6552</f>
        <v>GUID-C9DB12B4-8555-4029-BBB3-BEC8AA8125AE</v>
      </c>
      <c r="B6553" t="str">
        <f>B6552</f>
        <v>BASIC scripts for MD files</v>
      </c>
      <c r="C6553" t="s">
        <v>67</v>
      </c>
      <c r="D6553" t="s">
        <v>4840</v>
      </c>
      <c r="E6553" t="s">
        <v>4800</v>
      </c>
    </row>
    <row r="6554" spans="1:5" x14ac:dyDescent="0.25">
      <c r="A6554" s="3" t="s">
        <v>5003</v>
      </c>
      <c r="B6554" t="s">
        <v>5004</v>
      </c>
    </row>
    <row r="6555" spans="1:5" x14ac:dyDescent="0.25">
      <c r="A6555" t="str">
        <f t="shared" ref="A6555:A6558" si="1738">A6554</f>
        <v>GUID-D9594D00-6758-4D23-A86B-18DD19CDA6CE</v>
      </c>
      <c r="B6555" t="str">
        <f t="shared" ref="B6555:B6558" si="1739">B6554</f>
        <v>About the Multi-Channel Editor (MCE)</v>
      </c>
      <c r="C6555" t="s">
        <v>67</v>
      </c>
      <c r="E6555" t="s">
        <v>5005</v>
      </c>
    </row>
    <row r="6556" spans="1:5" x14ac:dyDescent="0.25">
      <c r="A6556" t="str">
        <f t="shared" si="1738"/>
        <v>GUID-D9594D00-6758-4D23-A86B-18DD19CDA6CE</v>
      </c>
      <c r="B6556" t="str">
        <f t="shared" si="1739"/>
        <v>About the Multi-Channel Editor (MCE)</v>
      </c>
      <c r="C6556" t="s">
        <v>67</v>
      </c>
      <c r="E6556" t="s">
        <v>5006</v>
      </c>
    </row>
    <row r="6557" spans="1:5" x14ac:dyDescent="0.25">
      <c r="A6557" t="str">
        <f t="shared" si="1738"/>
        <v>GUID-D9594D00-6758-4D23-A86B-18DD19CDA6CE</v>
      </c>
      <c r="B6557" t="str">
        <f t="shared" si="1739"/>
        <v>About the Multi-Channel Editor (MCE)</v>
      </c>
      <c r="C6557" t="s">
        <v>67</v>
      </c>
      <c r="E6557" t="s">
        <v>5007</v>
      </c>
    </row>
    <row r="6558" spans="1:5" x14ac:dyDescent="0.25">
      <c r="A6558" t="str">
        <f t="shared" si="1738"/>
        <v>GUID-D9594D00-6758-4D23-A86B-18DD19CDA6CE</v>
      </c>
      <c r="B6558" t="str">
        <f t="shared" si="1739"/>
        <v>About the Multi-Channel Editor (MCE)</v>
      </c>
      <c r="C6558" t="s">
        <v>67</v>
      </c>
      <c r="E6558" t="s">
        <v>5008</v>
      </c>
    </row>
    <row r="6559" spans="1:5" x14ac:dyDescent="0.25">
      <c r="A6559" s="3" t="s">
        <v>5009</v>
      </c>
      <c r="B6559" t="s">
        <v>5010</v>
      </c>
    </row>
    <row r="6560" spans="1:5" x14ac:dyDescent="0.25">
      <c r="A6560" t="str">
        <f t="shared" ref="A6560:A6561" si="1740">A6559</f>
        <v>GUID-F6426188-EE6B-48C1-96BA-234EA3C4E280</v>
      </c>
      <c r="B6560" t="str">
        <f t="shared" ref="B6560:B6561" si="1741">B6559</f>
        <v>To open the Multi-Channel Editor from PartMaker</v>
      </c>
      <c r="C6560" t="s">
        <v>67</v>
      </c>
      <c r="D6560" t="s">
        <v>5004</v>
      </c>
      <c r="E6560" t="s">
        <v>5011</v>
      </c>
    </row>
    <row r="6561" spans="1:5" x14ac:dyDescent="0.25">
      <c r="A6561" t="str">
        <f t="shared" si="1740"/>
        <v>GUID-F6426188-EE6B-48C1-96BA-234EA3C4E280</v>
      </c>
      <c r="B6561" t="str">
        <f t="shared" si="1741"/>
        <v>To open the Multi-Channel Editor from PartMaker</v>
      </c>
      <c r="C6561" t="s">
        <v>67</v>
      </c>
      <c r="E6561" t="s">
        <v>5012</v>
      </c>
    </row>
    <row r="6562" spans="1:5" x14ac:dyDescent="0.25">
      <c r="A6562" s="3" t="s">
        <v>5013</v>
      </c>
      <c r="B6562" t="s">
        <v>5014</v>
      </c>
    </row>
    <row r="6563" spans="1:5" x14ac:dyDescent="0.25">
      <c r="A6563" t="str">
        <f>A6562</f>
        <v>GUID-D0ACF78A-74F8-4A94-8962-AB68F773DF1B</v>
      </c>
      <c r="B6563" t="str">
        <f>B6562</f>
        <v>To Install a Configuration File (PartMaker)</v>
      </c>
      <c r="C6563" t="s">
        <v>67</v>
      </c>
      <c r="D6563" t="s">
        <v>5010</v>
      </c>
      <c r="E6563" t="s">
        <v>5005</v>
      </c>
    </row>
    <row r="6564" spans="1:5" x14ac:dyDescent="0.25">
      <c r="A6564" s="3" t="s">
        <v>5015</v>
      </c>
      <c r="B6564" t="s">
        <v>5016</v>
      </c>
    </row>
    <row r="6565" spans="1:5" x14ac:dyDescent="0.25">
      <c r="A6565" t="str">
        <f t="shared" ref="A6565:A6566" si="1742">A6564</f>
        <v>GUID-33ADBCCE-326B-4306-9451-508DE613B7E7</v>
      </c>
      <c r="B6565" t="str">
        <f t="shared" ref="B6565:B6566" si="1743">B6564</f>
        <v>To open the Multi-Channel Editor from FeatureCAM</v>
      </c>
      <c r="C6565" t="s">
        <v>67</v>
      </c>
      <c r="D6565" t="s">
        <v>5004</v>
      </c>
      <c r="E6565" t="s">
        <v>5017</v>
      </c>
    </row>
    <row r="6566" spans="1:5" x14ac:dyDescent="0.25">
      <c r="A6566" t="str">
        <f t="shared" si="1742"/>
        <v>GUID-33ADBCCE-326B-4306-9451-508DE613B7E7</v>
      </c>
      <c r="B6566" t="str">
        <f t="shared" si="1743"/>
        <v>To open the Multi-Channel Editor from FeatureCAM</v>
      </c>
      <c r="C6566" t="s">
        <v>67</v>
      </c>
      <c r="E6566" t="s">
        <v>5012</v>
      </c>
    </row>
    <row r="6567" spans="1:5" x14ac:dyDescent="0.25">
      <c r="A6567" s="3" t="s">
        <v>5018</v>
      </c>
      <c r="B6567" t="s">
        <v>5019</v>
      </c>
    </row>
    <row r="6568" spans="1:5" x14ac:dyDescent="0.25">
      <c r="A6568" t="str">
        <f>A6567</f>
        <v>GUID-9B11EAB0-870B-485A-9571-F4C58EF738CA</v>
      </c>
      <c r="B6568" t="str">
        <f>B6567</f>
        <v>To Install a Configuration File (FeatureCAM)</v>
      </c>
      <c r="C6568" t="s">
        <v>67</v>
      </c>
      <c r="D6568" t="s">
        <v>5016</v>
      </c>
      <c r="E6568" t="s">
        <v>5006</v>
      </c>
    </row>
    <row r="6569" spans="1:5" x14ac:dyDescent="0.25">
      <c r="A6569" s="3" t="s">
        <v>5020</v>
      </c>
      <c r="B6569" t="s">
        <v>5021</v>
      </c>
    </row>
    <row r="6570" spans="1:5" x14ac:dyDescent="0.25">
      <c r="A6570" t="str">
        <f t="shared" ref="A6570:A6574" si="1744">A6569</f>
        <v>GUID-7C8F695C-EF45-4F6B-8665-2956DE8C8551</v>
      </c>
      <c r="B6570" t="str">
        <f t="shared" ref="B6570:B6574" si="1745">B6569</f>
        <v>To manage NC program files in the MCE</v>
      </c>
      <c r="C6570" t="s">
        <v>67</v>
      </c>
      <c r="D6570" t="s">
        <v>5004</v>
      </c>
      <c r="E6570" t="s">
        <v>5022</v>
      </c>
    </row>
    <row r="6571" spans="1:5" x14ac:dyDescent="0.25">
      <c r="A6571" t="str">
        <f t="shared" si="1744"/>
        <v>GUID-7C8F695C-EF45-4F6B-8665-2956DE8C8551</v>
      </c>
      <c r="B6571" t="str">
        <f t="shared" si="1745"/>
        <v>To manage NC program files in the MCE</v>
      </c>
      <c r="C6571" t="s">
        <v>67</v>
      </c>
      <c r="E6571" t="s">
        <v>5023</v>
      </c>
    </row>
    <row r="6572" spans="1:5" x14ac:dyDescent="0.25">
      <c r="A6572" t="str">
        <f t="shared" si="1744"/>
        <v>GUID-7C8F695C-EF45-4F6B-8665-2956DE8C8551</v>
      </c>
      <c r="B6572" t="str">
        <f t="shared" si="1745"/>
        <v>To manage NC program files in the MCE</v>
      </c>
      <c r="C6572" t="s">
        <v>67</v>
      </c>
      <c r="E6572" t="s">
        <v>5024</v>
      </c>
    </row>
    <row r="6573" spans="1:5" x14ac:dyDescent="0.25">
      <c r="A6573" t="str">
        <f t="shared" si="1744"/>
        <v>GUID-7C8F695C-EF45-4F6B-8665-2956DE8C8551</v>
      </c>
      <c r="B6573" t="str">
        <f t="shared" si="1745"/>
        <v>To manage NC program files in the MCE</v>
      </c>
      <c r="C6573" t="s">
        <v>67</v>
      </c>
      <c r="E6573" t="s">
        <v>5025</v>
      </c>
    </row>
    <row r="6574" spans="1:5" x14ac:dyDescent="0.25">
      <c r="A6574" t="str">
        <f t="shared" si="1744"/>
        <v>GUID-7C8F695C-EF45-4F6B-8665-2956DE8C8551</v>
      </c>
      <c r="B6574" t="str">
        <f t="shared" si="1745"/>
        <v>To manage NC program files in the MCE</v>
      </c>
      <c r="C6574" t="s">
        <v>67</v>
      </c>
      <c r="E6574" t="s">
        <v>5012</v>
      </c>
    </row>
    <row r="6575" spans="1:5" x14ac:dyDescent="0.25">
      <c r="A6575" s="3" t="s">
        <v>5026</v>
      </c>
      <c r="B6575" t="s">
        <v>5027</v>
      </c>
    </row>
    <row r="6576" spans="1:5" x14ac:dyDescent="0.25">
      <c r="A6576" t="str">
        <f>A6575</f>
        <v>GUID-D97AA5A2-316B-4665-999E-FA6337BF346A</v>
      </c>
      <c r="B6576" t="str">
        <f>B6575</f>
        <v>To open an NC program file</v>
      </c>
      <c r="C6576" t="s">
        <v>67</v>
      </c>
      <c r="D6576" t="s">
        <v>5021</v>
      </c>
      <c r="E6576" t="s">
        <v>5007</v>
      </c>
    </row>
    <row r="6577" spans="1:5" x14ac:dyDescent="0.25">
      <c r="A6577" s="3" t="s">
        <v>5028</v>
      </c>
      <c r="B6577" t="s">
        <v>5029</v>
      </c>
    </row>
    <row r="6578" spans="1:5" x14ac:dyDescent="0.25">
      <c r="A6578" t="str">
        <f>A6577</f>
        <v>GUID-32F14269-F67F-4C27-BE25-695D20AC4DB3</v>
      </c>
      <c r="B6578" t="str">
        <f>B6577</f>
        <v>To create an NC program file</v>
      </c>
      <c r="C6578" t="s">
        <v>67</v>
      </c>
      <c r="D6578" t="s">
        <v>5021</v>
      </c>
      <c r="E6578" t="s">
        <v>5007</v>
      </c>
    </row>
    <row r="6579" spans="1:5" x14ac:dyDescent="0.25">
      <c r="A6579" s="3" t="s">
        <v>5030</v>
      </c>
      <c r="B6579" t="s">
        <v>5031</v>
      </c>
    </row>
    <row r="6580" spans="1:5" x14ac:dyDescent="0.25">
      <c r="A6580" t="str">
        <f>A6579</f>
        <v>GUID-FC5C1121-E62E-4407-BBA3-620D4DCB799D</v>
      </c>
      <c r="B6580" t="str">
        <f>B6579</f>
        <v>To add a custom machine</v>
      </c>
      <c r="C6580" t="s">
        <v>67</v>
      </c>
      <c r="D6580" t="s">
        <v>5021</v>
      </c>
      <c r="E6580" t="s">
        <v>5007</v>
      </c>
    </row>
    <row r="6581" spans="1:5" x14ac:dyDescent="0.25">
      <c r="A6581" s="3" t="s">
        <v>5032</v>
      </c>
      <c r="B6581" t="s">
        <v>5033</v>
      </c>
    </row>
    <row r="6582" spans="1:5" x14ac:dyDescent="0.25">
      <c r="A6582" t="str">
        <f>A6581</f>
        <v>GUID-C3951875-CA91-49AC-8C08-E2F5F2933702</v>
      </c>
      <c r="B6582" t="str">
        <f>B6581</f>
        <v>To save an NC Program</v>
      </c>
      <c r="C6582" t="s">
        <v>67</v>
      </c>
      <c r="D6582" t="s">
        <v>5021</v>
      </c>
      <c r="E6582" t="s">
        <v>5007</v>
      </c>
    </row>
    <row r="6583" spans="1:5" x14ac:dyDescent="0.25">
      <c r="A6583" s="3" t="s">
        <v>5034</v>
      </c>
      <c r="B6583" t="s">
        <v>5035</v>
      </c>
    </row>
    <row r="6584" spans="1:5" x14ac:dyDescent="0.25">
      <c r="A6584" t="str">
        <f t="shared" ref="A6584:A6587" si="1746">A6583</f>
        <v>GUID-125DB72A-E811-412F-8C85-12DC5FF1B43E</v>
      </c>
      <c r="B6584" t="str">
        <f t="shared" ref="B6584:B6587" si="1747">B6583</f>
        <v>To edit NC program files in the MCE</v>
      </c>
      <c r="C6584" t="s">
        <v>67</v>
      </c>
      <c r="D6584" t="s">
        <v>5004</v>
      </c>
      <c r="E6584" t="s">
        <v>5036</v>
      </c>
    </row>
    <row r="6585" spans="1:5" x14ac:dyDescent="0.25">
      <c r="A6585" t="str">
        <f t="shared" si="1746"/>
        <v>GUID-125DB72A-E811-412F-8C85-12DC5FF1B43E</v>
      </c>
      <c r="B6585" t="str">
        <f t="shared" si="1747"/>
        <v>To edit NC program files in the MCE</v>
      </c>
      <c r="C6585" t="s">
        <v>67</v>
      </c>
      <c r="E6585" t="s">
        <v>5037</v>
      </c>
    </row>
    <row r="6586" spans="1:5" x14ac:dyDescent="0.25">
      <c r="A6586" t="str">
        <f t="shared" si="1746"/>
        <v>GUID-125DB72A-E811-412F-8C85-12DC5FF1B43E</v>
      </c>
      <c r="B6586" t="str">
        <f t="shared" si="1747"/>
        <v>To edit NC program files in the MCE</v>
      </c>
      <c r="C6586" t="s">
        <v>67</v>
      </c>
      <c r="E6586" t="s">
        <v>5038</v>
      </c>
    </row>
    <row r="6587" spans="1:5" x14ac:dyDescent="0.25">
      <c r="A6587" t="str">
        <f t="shared" si="1746"/>
        <v>GUID-125DB72A-E811-412F-8C85-12DC5FF1B43E</v>
      </c>
      <c r="B6587" t="str">
        <f t="shared" si="1747"/>
        <v>To edit NC program files in the MCE</v>
      </c>
      <c r="C6587" t="s">
        <v>67</v>
      </c>
      <c r="E6587" t="s">
        <v>5012</v>
      </c>
    </row>
    <row r="6588" spans="1:5" x14ac:dyDescent="0.25">
      <c r="A6588" s="3" t="s">
        <v>5039</v>
      </c>
      <c r="B6588" t="s">
        <v>5040</v>
      </c>
    </row>
    <row r="6589" spans="1:5" x14ac:dyDescent="0.25">
      <c r="A6589" t="str">
        <f>A6588</f>
        <v>GUID-AB49C11B-AF9C-448A-A035-2BA449DBC31D</v>
      </c>
      <c r="B6589" t="str">
        <f>B6588</f>
        <v>Viewing NC Programs</v>
      </c>
      <c r="C6589" t="s">
        <v>67</v>
      </c>
      <c r="D6589" t="s">
        <v>5035</v>
      </c>
      <c r="E6589" t="s">
        <v>5008</v>
      </c>
    </row>
    <row r="6590" spans="1:5" x14ac:dyDescent="0.25">
      <c r="A6590" s="3" t="s">
        <v>5041</v>
      </c>
      <c r="B6590" t="s">
        <v>5042</v>
      </c>
    </row>
    <row r="6591" spans="1:5" x14ac:dyDescent="0.25">
      <c r="A6591" t="str">
        <f>A6590</f>
        <v>GUID-4F82077A-469A-4112-AE08-C63A7B915D97</v>
      </c>
      <c r="B6591" t="str">
        <f>B6590</f>
        <v>To align wait and sync codes</v>
      </c>
      <c r="C6591" t="s">
        <v>67</v>
      </c>
      <c r="D6591" t="s">
        <v>5035</v>
      </c>
      <c r="E6591" t="s">
        <v>5008</v>
      </c>
    </row>
    <row r="6592" spans="1:5" x14ac:dyDescent="0.25">
      <c r="A6592" s="3" t="s">
        <v>5043</v>
      </c>
      <c r="B6592" t="s">
        <v>5044</v>
      </c>
    </row>
    <row r="6593" spans="1:5" x14ac:dyDescent="0.25">
      <c r="A6593" t="str">
        <f>A6592</f>
        <v>GUID-85ADD9F9-3197-4772-B944-985F2175FE14</v>
      </c>
      <c r="B6593" t="str">
        <f>B6592</f>
        <v>To find and replace text</v>
      </c>
      <c r="C6593" t="s">
        <v>67</v>
      </c>
      <c r="D6593" t="s">
        <v>5035</v>
      </c>
      <c r="E6593" t="s">
        <v>5008</v>
      </c>
    </row>
    <row r="6594" spans="1:5" x14ac:dyDescent="0.25">
      <c r="A6594" s="3" t="s">
        <v>5045</v>
      </c>
      <c r="B6594" t="s">
        <v>5046</v>
      </c>
    </row>
    <row r="6595" spans="1:5" x14ac:dyDescent="0.25">
      <c r="A6595" t="str">
        <f t="shared" ref="A6595:A6605" si="1748">A6594</f>
        <v>GUID-5B748065-7CC9-4338-8EFF-6598B35AD22B</v>
      </c>
      <c r="B6595" t="str">
        <f t="shared" ref="B6595:B6605" si="1749">B6594</f>
        <v>XBUILD overview</v>
      </c>
      <c r="C6595" t="s">
        <v>67</v>
      </c>
      <c r="E6595" t="s">
        <v>5047</v>
      </c>
    </row>
    <row r="6596" spans="1:5" x14ac:dyDescent="0.25">
      <c r="A6596" t="str">
        <f t="shared" si="1748"/>
        <v>GUID-5B748065-7CC9-4338-8EFF-6598B35AD22B</v>
      </c>
      <c r="B6596" t="str">
        <f t="shared" si="1749"/>
        <v>XBUILD overview</v>
      </c>
      <c r="C6596" t="s">
        <v>67</v>
      </c>
      <c r="E6596" t="s">
        <v>5048</v>
      </c>
    </row>
    <row r="6597" spans="1:5" x14ac:dyDescent="0.25">
      <c r="A6597" t="str">
        <f t="shared" si="1748"/>
        <v>GUID-5B748065-7CC9-4338-8EFF-6598B35AD22B</v>
      </c>
      <c r="B6597" t="str">
        <f t="shared" si="1749"/>
        <v>XBUILD overview</v>
      </c>
      <c r="C6597" t="s">
        <v>67</v>
      </c>
      <c r="E6597" t="s">
        <v>5049</v>
      </c>
    </row>
    <row r="6598" spans="1:5" x14ac:dyDescent="0.25">
      <c r="A6598" t="str">
        <f t="shared" si="1748"/>
        <v>GUID-5B748065-7CC9-4338-8EFF-6598B35AD22B</v>
      </c>
      <c r="B6598" t="str">
        <f t="shared" si="1749"/>
        <v>XBUILD overview</v>
      </c>
      <c r="C6598" t="s">
        <v>67</v>
      </c>
      <c r="E6598" t="s">
        <v>5050</v>
      </c>
    </row>
    <row r="6599" spans="1:5" x14ac:dyDescent="0.25">
      <c r="A6599" t="str">
        <f t="shared" si="1748"/>
        <v>GUID-5B748065-7CC9-4338-8EFF-6598B35AD22B</v>
      </c>
      <c r="B6599" t="str">
        <f t="shared" si="1749"/>
        <v>XBUILD overview</v>
      </c>
      <c r="C6599" t="s">
        <v>67</v>
      </c>
      <c r="E6599" t="s">
        <v>5051</v>
      </c>
    </row>
    <row r="6600" spans="1:5" x14ac:dyDescent="0.25">
      <c r="A6600" t="str">
        <f t="shared" si="1748"/>
        <v>GUID-5B748065-7CC9-4338-8EFF-6598B35AD22B</v>
      </c>
      <c r="B6600" t="str">
        <f t="shared" si="1749"/>
        <v>XBUILD overview</v>
      </c>
      <c r="C6600" t="s">
        <v>67</v>
      </c>
      <c r="E6600" t="s">
        <v>5052</v>
      </c>
    </row>
    <row r="6601" spans="1:5" x14ac:dyDescent="0.25">
      <c r="A6601" t="str">
        <f t="shared" si="1748"/>
        <v>GUID-5B748065-7CC9-4338-8EFF-6598B35AD22B</v>
      </c>
      <c r="B6601" t="str">
        <f t="shared" si="1749"/>
        <v>XBUILD overview</v>
      </c>
      <c r="C6601" t="s">
        <v>67</v>
      </c>
      <c r="E6601" t="s">
        <v>5053</v>
      </c>
    </row>
    <row r="6602" spans="1:5" x14ac:dyDescent="0.25">
      <c r="A6602" t="str">
        <f t="shared" si="1748"/>
        <v>GUID-5B748065-7CC9-4338-8EFF-6598B35AD22B</v>
      </c>
      <c r="B6602" t="str">
        <f t="shared" si="1749"/>
        <v>XBUILD overview</v>
      </c>
      <c r="C6602" t="s">
        <v>67</v>
      </c>
      <c r="E6602" t="s">
        <v>5054</v>
      </c>
    </row>
    <row r="6603" spans="1:5" x14ac:dyDescent="0.25">
      <c r="A6603" t="str">
        <f t="shared" si="1748"/>
        <v>GUID-5B748065-7CC9-4338-8EFF-6598B35AD22B</v>
      </c>
      <c r="B6603" t="str">
        <f t="shared" si="1749"/>
        <v>XBUILD overview</v>
      </c>
      <c r="C6603" t="s">
        <v>67</v>
      </c>
      <c r="E6603" t="s">
        <v>5055</v>
      </c>
    </row>
    <row r="6604" spans="1:5" x14ac:dyDescent="0.25">
      <c r="A6604" t="str">
        <f t="shared" si="1748"/>
        <v>GUID-5B748065-7CC9-4338-8EFF-6598B35AD22B</v>
      </c>
      <c r="B6604" t="str">
        <f t="shared" si="1749"/>
        <v>XBUILD overview</v>
      </c>
      <c r="C6604" t="s">
        <v>67</v>
      </c>
      <c r="E6604" t="s">
        <v>5056</v>
      </c>
    </row>
    <row r="6605" spans="1:5" x14ac:dyDescent="0.25">
      <c r="A6605" t="str">
        <f t="shared" si="1748"/>
        <v>GUID-5B748065-7CC9-4338-8EFF-6598B35AD22B</v>
      </c>
      <c r="B6605" t="str">
        <f t="shared" si="1749"/>
        <v>XBUILD overview</v>
      </c>
      <c r="C6605" t="s">
        <v>67</v>
      </c>
      <c r="E6605" t="s">
        <v>5057</v>
      </c>
    </row>
    <row r="6606" spans="1:5" x14ac:dyDescent="0.25">
      <c r="A6606" s="3" t="s">
        <v>5058</v>
      </c>
      <c r="B6606" t="s">
        <v>5059</v>
      </c>
    </row>
    <row r="6607" spans="1:5" x14ac:dyDescent="0.25">
      <c r="A6607" t="str">
        <f t="shared" ref="A6607:A6610" si="1750">A6606</f>
        <v>GUID-E44948AF-90B1-47CB-9FC7-60D16276B558</v>
      </c>
      <c r="B6607" t="str">
        <f t="shared" ref="B6607:B6610" si="1751">B6606</f>
        <v>Post processing in FeatureCAM</v>
      </c>
      <c r="C6607" t="s">
        <v>67</v>
      </c>
      <c r="D6607" t="s">
        <v>5046</v>
      </c>
      <c r="E6607" t="s">
        <v>5060</v>
      </c>
    </row>
    <row r="6608" spans="1:5" x14ac:dyDescent="0.25">
      <c r="A6608" t="str">
        <f t="shared" si="1750"/>
        <v>GUID-E44948AF-90B1-47CB-9FC7-60D16276B558</v>
      </c>
      <c r="B6608" t="str">
        <f t="shared" si="1751"/>
        <v>Post processing in FeatureCAM</v>
      </c>
      <c r="C6608" t="s">
        <v>67</v>
      </c>
      <c r="E6608" t="s">
        <v>5061</v>
      </c>
    </row>
    <row r="6609" spans="1:5" x14ac:dyDescent="0.25">
      <c r="A6609" t="str">
        <f t="shared" si="1750"/>
        <v>GUID-E44948AF-90B1-47CB-9FC7-60D16276B558</v>
      </c>
      <c r="B6609" t="str">
        <f t="shared" si="1751"/>
        <v>Post processing in FeatureCAM</v>
      </c>
      <c r="C6609" t="s">
        <v>67</v>
      </c>
      <c r="E6609" t="s">
        <v>5062</v>
      </c>
    </row>
    <row r="6610" spans="1:5" x14ac:dyDescent="0.25">
      <c r="A6610" t="str">
        <f t="shared" si="1750"/>
        <v>GUID-E44948AF-90B1-47CB-9FC7-60D16276B558</v>
      </c>
      <c r="B6610" t="str">
        <f t="shared" si="1751"/>
        <v>Post processing in FeatureCAM</v>
      </c>
      <c r="C6610" t="s">
        <v>67</v>
      </c>
      <c r="E6610" t="s">
        <v>5063</v>
      </c>
    </row>
    <row r="6611" spans="1:5" x14ac:dyDescent="0.25">
      <c r="A6611" s="3" t="s">
        <v>5064</v>
      </c>
      <c r="B6611" t="s">
        <v>5065</v>
      </c>
    </row>
    <row r="6612" spans="1:5" x14ac:dyDescent="0.25">
      <c r="A6612" t="str">
        <f>A6611</f>
        <v>GUID-AAD77E5A-1EA6-465B-80BF-453C81133BB8</v>
      </c>
      <c r="B6612" t="str">
        <f>B6611</f>
        <v>Template concept</v>
      </c>
      <c r="C6612" t="s">
        <v>67</v>
      </c>
      <c r="D6612" t="s">
        <v>5059</v>
      </c>
      <c r="E6612" t="s">
        <v>5047</v>
      </c>
    </row>
    <row r="6613" spans="1:5" x14ac:dyDescent="0.25">
      <c r="A6613" s="3" t="s">
        <v>5066</v>
      </c>
      <c r="B6613" t="s">
        <v>5067</v>
      </c>
    </row>
    <row r="6614" spans="1:5" x14ac:dyDescent="0.25">
      <c r="A6614" t="str">
        <f>A6613</f>
        <v>GUID-22814A81-7202-4035-B98D-7F4F2EE1494C</v>
      </c>
      <c r="B6614" t="str">
        <f>B6613</f>
        <v>Posting file types</v>
      </c>
      <c r="C6614" t="s">
        <v>67</v>
      </c>
      <c r="D6614" t="s">
        <v>5059</v>
      </c>
      <c r="E6614" t="s">
        <v>5047</v>
      </c>
    </row>
    <row r="6615" spans="1:5" x14ac:dyDescent="0.25">
      <c r="A6615" s="3" t="s">
        <v>5068</v>
      </c>
      <c r="B6615" t="s">
        <v>5069</v>
      </c>
    </row>
    <row r="6616" spans="1:5" x14ac:dyDescent="0.25">
      <c r="A6616" t="str">
        <f>A6615</f>
        <v>GUID-868EE43A-C4CB-41C0-A948-A24DFF4FCE47</v>
      </c>
      <c r="B6616" t="str">
        <f>B6615</f>
        <v>Selecting the machine type</v>
      </c>
      <c r="C6616" t="s">
        <v>67</v>
      </c>
      <c r="D6616" t="s">
        <v>5059</v>
      </c>
      <c r="E6616" t="s">
        <v>5047</v>
      </c>
    </row>
    <row r="6617" spans="1:5" x14ac:dyDescent="0.25">
      <c r="A6617" s="3" t="s">
        <v>5070</v>
      </c>
      <c r="B6617" t="s">
        <v>5071</v>
      </c>
    </row>
    <row r="6618" spans="1:5" x14ac:dyDescent="0.25">
      <c r="A6618" t="str">
        <f t="shared" ref="A6618:A6624" si="1752">A6617</f>
        <v>GUID-1BBEAF7C-0E38-4DDE-9249-B48E97B84542</v>
      </c>
      <c r="B6618" t="str">
        <f t="shared" ref="B6618:B6624" si="1753">B6617</f>
        <v>File menu</v>
      </c>
      <c r="C6618" t="s">
        <v>67</v>
      </c>
      <c r="D6618" t="s">
        <v>5072</v>
      </c>
      <c r="E6618" t="s">
        <v>5073</v>
      </c>
    </row>
    <row r="6619" spans="1:5" x14ac:dyDescent="0.25">
      <c r="A6619" t="str">
        <f t="shared" si="1752"/>
        <v>GUID-1BBEAF7C-0E38-4DDE-9249-B48E97B84542</v>
      </c>
      <c r="B6619" t="str">
        <f t="shared" si="1753"/>
        <v>File menu</v>
      </c>
      <c r="C6619" t="s">
        <v>67</v>
      </c>
      <c r="D6619" t="e">
        <f>- this enables you to compare CNC posts.</f>
        <v>#NAME?</v>
      </c>
      <c r="E6619" t="s">
        <v>5074</v>
      </c>
    </row>
    <row r="6620" spans="1:5" x14ac:dyDescent="0.25">
      <c r="A6620" t="str">
        <f t="shared" si="1752"/>
        <v>GUID-1BBEAF7C-0E38-4DDE-9249-B48E97B84542</v>
      </c>
      <c r="B6620" t="str">
        <f t="shared" si="1753"/>
        <v>File menu</v>
      </c>
      <c r="C6620" t="s">
        <v>67</v>
      </c>
      <c r="D6620" t="e">
        <f>- this enables you to edit formats in a text editor.</f>
        <v>#NAME?</v>
      </c>
      <c r="E6620" t="s">
        <v>5075</v>
      </c>
    </row>
    <row r="6621" spans="1:5" x14ac:dyDescent="0.25">
      <c r="A6621" t="str">
        <f t="shared" si="1752"/>
        <v>GUID-1BBEAF7C-0E38-4DDE-9249-B48E97B84542</v>
      </c>
      <c r="B6621" t="str">
        <f t="shared" si="1753"/>
        <v>File menu</v>
      </c>
      <c r="C6621" t="s">
        <v>67</v>
      </c>
      <c r="D6621" t="s">
        <v>5046</v>
      </c>
      <c r="E6621" t="s">
        <v>5073</v>
      </c>
    </row>
    <row r="6622" spans="1:5" x14ac:dyDescent="0.25">
      <c r="A6622" t="str">
        <f t="shared" si="1752"/>
        <v>GUID-1BBEAF7C-0E38-4DDE-9249-B48E97B84542</v>
      </c>
      <c r="B6622" t="str">
        <f t="shared" si="1753"/>
        <v>File menu</v>
      </c>
      <c r="C6622" t="s">
        <v>67</v>
      </c>
      <c r="E6622" t="s">
        <v>5074</v>
      </c>
    </row>
    <row r="6623" spans="1:5" x14ac:dyDescent="0.25">
      <c r="A6623" t="str">
        <f t="shared" si="1752"/>
        <v>GUID-1BBEAF7C-0E38-4DDE-9249-B48E97B84542</v>
      </c>
      <c r="B6623" t="str">
        <f t="shared" si="1753"/>
        <v>File menu</v>
      </c>
      <c r="C6623" t="s">
        <v>67</v>
      </c>
      <c r="E6623" t="s">
        <v>5075</v>
      </c>
    </row>
    <row r="6624" spans="1:5" x14ac:dyDescent="0.25">
      <c r="A6624" t="str">
        <f t="shared" si="1752"/>
        <v>GUID-1BBEAF7C-0E38-4DDE-9249-B48E97B84542</v>
      </c>
      <c r="B6624" t="str">
        <f t="shared" si="1753"/>
        <v>File menu</v>
      </c>
      <c r="C6624" t="s">
        <v>67</v>
      </c>
      <c r="E6624" t="s">
        <v>5063</v>
      </c>
    </row>
    <row r="6625" spans="1:5" x14ac:dyDescent="0.25">
      <c r="A6625" s="3" t="s">
        <v>5076</v>
      </c>
      <c r="B6625" t="s">
        <v>5077</v>
      </c>
    </row>
    <row r="6626" spans="1:5" x14ac:dyDescent="0.25">
      <c r="A6626" t="str">
        <f>A6625</f>
        <v>GUID-327B4B70-D4FB-4AF4-8B0E-4E90BA7634B6</v>
      </c>
      <c r="B6626" t="str">
        <f>B6625</f>
        <v>HTML documentation</v>
      </c>
      <c r="C6626" t="s">
        <v>67</v>
      </c>
      <c r="D6626" t="s">
        <v>5071</v>
      </c>
      <c r="E6626" t="s">
        <v>5048</v>
      </c>
    </row>
    <row r="6627" spans="1:5" x14ac:dyDescent="0.25">
      <c r="A6627" s="3" t="s">
        <v>5078</v>
      </c>
      <c r="B6627" t="s">
        <v>5079</v>
      </c>
    </row>
    <row r="6628" spans="1:5" x14ac:dyDescent="0.25">
      <c r="A6628" t="str">
        <f>A6627</f>
        <v>GUID-FF5D5355-5528-4DBF-8963-16CC32C9548F</v>
      </c>
      <c r="B6628" t="str">
        <f>B6627</f>
        <v>Compare CNC</v>
      </c>
      <c r="C6628" t="s">
        <v>67</v>
      </c>
      <c r="D6628" t="s">
        <v>5071</v>
      </c>
      <c r="E6628" t="s">
        <v>5048</v>
      </c>
    </row>
    <row r="6629" spans="1:5" x14ac:dyDescent="0.25">
      <c r="A6629" s="3" t="s">
        <v>5080</v>
      </c>
      <c r="B6629" t="s">
        <v>5081</v>
      </c>
    </row>
    <row r="6630" spans="1:5" x14ac:dyDescent="0.25">
      <c r="A6630" t="str">
        <f>A6629</f>
        <v>GUID-F8296D19-6787-4BF9-B50B-ED8DEC8CEC01</v>
      </c>
      <c r="B6630" t="str">
        <f>B6629</f>
        <v>Edit in Text Editor</v>
      </c>
      <c r="C6630" t="s">
        <v>67</v>
      </c>
      <c r="D6630" t="s">
        <v>5071</v>
      </c>
      <c r="E6630" t="s">
        <v>5048</v>
      </c>
    </row>
    <row r="6631" spans="1:5" x14ac:dyDescent="0.25">
      <c r="A6631" s="3" t="s">
        <v>5082</v>
      </c>
      <c r="B6631" t="s">
        <v>5083</v>
      </c>
    </row>
    <row r="6632" spans="1:5" x14ac:dyDescent="0.25">
      <c r="A6632" t="str">
        <f>A6631</f>
        <v>GUID-31D1AFB0-960F-4BF9-8579-70CEAC7A3B6F</v>
      </c>
      <c r="B6632" t="str">
        <f>B6631</f>
        <v>Sim-Info menu</v>
      </c>
      <c r="C6632" t="s">
        <v>67</v>
      </c>
      <c r="D6632" t="s">
        <v>5046</v>
      </c>
      <c r="E6632" t="s">
        <v>5063</v>
      </c>
    </row>
    <row r="6633" spans="1:5" x14ac:dyDescent="0.25">
      <c r="A6633" s="3" t="s">
        <v>5084</v>
      </c>
      <c r="B6633" t="s">
        <v>5085</v>
      </c>
    </row>
    <row r="6634" spans="1:5" x14ac:dyDescent="0.25">
      <c r="A6634" t="str">
        <f>A6633</f>
        <v>GUID-FEBBD701-3A7A-4777-841E-8E395559A309</v>
      </c>
      <c r="B6634" t="str">
        <f>B6633</f>
        <v>Machine Information dialog</v>
      </c>
      <c r="C6634" t="s">
        <v>67</v>
      </c>
      <c r="D6634" t="s">
        <v>5046</v>
      </c>
      <c r="E6634" t="s">
        <v>5063</v>
      </c>
    </row>
    <row r="6635" spans="1:5" x14ac:dyDescent="0.25">
      <c r="A6635" s="3" t="s">
        <v>5086</v>
      </c>
      <c r="B6635" t="s">
        <v>5087</v>
      </c>
    </row>
    <row r="6636" spans="1:5" x14ac:dyDescent="0.25">
      <c r="A6636" t="str">
        <f t="shared" ref="A6636:A6644" si="1754">A6635</f>
        <v>GUID-13B821F6-57ED-4C46-A2EB-94CCA34C53CE</v>
      </c>
      <c r="B6636" t="str">
        <f t="shared" ref="B6636:B6644" si="1755">B6635</f>
        <v>Reserved words</v>
      </c>
      <c r="C6636" t="s">
        <v>67</v>
      </c>
      <c r="D6636" t="s">
        <v>5088</v>
      </c>
      <c r="E6636" t="s">
        <v>5052</v>
      </c>
    </row>
    <row r="6637" spans="1:5" x14ac:dyDescent="0.25">
      <c r="A6637" t="str">
        <f t="shared" si="1754"/>
        <v>GUID-13B821F6-57ED-4C46-A2EB-94CCA34C53CE</v>
      </c>
      <c r="B6637" t="str">
        <f t="shared" si="1755"/>
        <v>Reserved words</v>
      </c>
      <c r="C6637" t="s">
        <v>67</v>
      </c>
      <c r="D6637" t="s">
        <v>5089</v>
      </c>
      <c r="E6637" t="s">
        <v>5090</v>
      </c>
    </row>
    <row r="6638" spans="1:5" x14ac:dyDescent="0.25">
      <c r="A6638" t="str">
        <f t="shared" si="1754"/>
        <v>GUID-13B821F6-57ED-4C46-A2EB-94CCA34C53CE</v>
      </c>
      <c r="B6638" t="str">
        <f t="shared" si="1755"/>
        <v>Reserved words</v>
      </c>
      <c r="C6638" t="s">
        <v>67</v>
      </c>
      <c r="D6638" t="s">
        <v>5091</v>
      </c>
      <c r="E6638" t="s">
        <v>5092</v>
      </c>
    </row>
    <row r="6639" spans="1:5" x14ac:dyDescent="0.25">
      <c r="A6639" t="str">
        <f t="shared" si="1754"/>
        <v>GUID-13B821F6-57ED-4C46-A2EB-94CCA34C53CE</v>
      </c>
      <c r="B6639" t="str">
        <f t="shared" si="1755"/>
        <v>Reserved words</v>
      </c>
      <c r="C6639" t="s">
        <v>67</v>
      </c>
      <c r="D6639" t="s">
        <v>5093</v>
      </c>
      <c r="E6639" t="s">
        <v>5094</v>
      </c>
    </row>
    <row r="6640" spans="1:5" x14ac:dyDescent="0.25">
      <c r="A6640" t="str">
        <f t="shared" si="1754"/>
        <v>GUID-13B821F6-57ED-4C46-A2EB-94CCA34C53CE</v>
      </c>
      <c r="B6640" t="str">
        <f t="shared" si="1755"/>
        <v>Reserved words</v>
      </c>
      <c r="C6640" t="s">
        <v>67</v>
      </c>
      <c r="D6640" t="s">
        <v>5046</v>
      </c>
      <c r="E6640" t="s">
        <v>5090</v>
      </c>
    </row>
    <row r="6641" spans="1:5" x14ac:dyDescent="0.25">
      <c r="A6641" t="str">
        <f t="shared" si="1754"/>
        <v>GUID-13B821F6-57ED-4C46-A2EB-94CCA34C53CE</v>
      </c>
      <c r="B6641" t="str">
        <f t="shared" si="1755"/>
        <v>Reserved words</v>
      </c>
      <c r="C6641" t="s">
        <v>67</v>
      </c>
      <c r="E6641" t="s">
        <v>5092</v>
      </c>
    </row>
    <row r="6642" spans="1:5" x14ac:dyDescent="0.25">
      <c r="A6642" t="str">
        <f t="shared" si="1754"/>
        <v>GUID-13B821F6-57ED-4C46-A2EB-94CCA34C53CE</v>
      </c>
      <c r="B6642" t="str">
        <f t="shared" si="1755"/>
        <v>Reserved words</v>
      </c>
      <c r="C6642" t="s">
        <v>67</v>
      </c>
      <c r="E6642" t="s">
        <v>5094</v>
      </c>
    </row>
    <row r="6643" spans="1:5" x14ac:dyDescent="0.25">
      <c r="A6643" t="str">
        <f t="shared" si="1754"/>
        <v>GUID-13B821F6-57ED-4C46-A2EB-94CCA34C53CE</v>
      </c>
      <c r="B6643" t="str">
        <f t="shared" si="1755"/>
        <v>Reserved words</v>
      </c>
      <c r="C6643" t="s">
        <v>67</v>
      </c>
      <c r="E6643" t="s">
        <v>5095</v>
      </c>
    </row>
    <row r="6644" spans="1:5" x14ac:dyDescent="0.25">
      <c r="A6644" t="str">
        <f t="shared" si="1754"/>
        <v>GUID-13B821F6-57ED-4C46-A2EB-94CCA34C53CE</v>
      </c>
      <c r="B6644" t="str">
        <f t="shared" si="1755"/>
        <v>Reserved words</v>
      </c>
      <c r="C6644" t="s">
        <v>67</v>
      </c>
      <c r="E6644" t="s">
        <v>5063</v>
      </c>
    </row>
    <row r="6645" spans="1:5" x14ac:dyDescent="0.25">
      <c r="A6645" s="3" t="s">
        <v>5096</v>
      </c>
      <c r="B6645" t="s">
        <v>5097</v>
      </c>
    </row>
    <row r="6646" spans="1:5" x14ac:dyDescent="0.25">
      <c r="A6646" t="str">
        <f>A6645</f>
        <v>GUID-EA0E4F09-D6C3-4BE2-B400-646FEF0C6C68</v>
      </c>
      <c r="B6646" t="str">
        <f>B6645</f>
        <v>Numeric reserved words</v>
      </c>
      <c r="C6646" t="s">
        <v>67</v>
      </c>
      <c r="D6646" t="s">
        <v>5087</v>
      </c>
      <c r="E6646" t="s">
        <v>5051</v>
      </c>
    </row>
    <row r="6647" spans="1:5" x14ac:dyDescent="0.25">
      <c r="A6647" s="3" t="s">
        <v>5098</v>
      </c>
      <c r="B6647" t="s">
        <v>5099</v>
      </c>
    </row>
    <row r="6648" spans="1:5" x14ac:dyDescent="0.25">
      <c r="A6648" t="str">
        <f>A6647</f>
        <v>GUID-0D91281A-3B22-4B1D-8085-4C5BFE210E8A</v>
      </c>
      <c r="B6648" t="str">
        <f>B6647</f>
        <v>String reserved words</v>
      </c>
      <c r="C6648" t="s">
        <v>67</v>
      </c>
      <c r="D6648" t="s">
        <v>5087</v>
      </c>
      <c r="E6648" t="s">
        <v>5051</v>
      </c>
    </row>
    <row r="6649" spans="1:5" x14ac:dyDescent="0.25">
      <c r="A6649" s="3" t="s">
        <v>5100</v>
      </c>
      <c r="B6649" t="s">
        <v>5101</v>
      </c>
    </row>
    <row r="6650" spans="1:5" x14ac:dyDescent="0.25">
      <c r="A6650" t="str">
        <f t="shared" ref="A6650:A6652" si="1756">A6649</f>
        <v>GUID-E043399E-ADB7-40B0-9C4C-EF8C1B6A3A8C</v>
      </c>
      <c r="B6650" t="str">
        <f t="shared" ref="B6650:B6652" si="1757">B6649</f>
        <v>System and logical reserved words</v>
      </c>
      <c r="C6650" t="s">
        <v>67</v>
      </c>
      <c r="D6650" t="s">
        <v>5102</v>
      </c>
      <c r="E6650" t="s">
        <v>5103</v>
      </c>
    </row>
    <row r="6651" spans="1:5" x14ac:dyDescent="0.25">
      <c r="A6651" t="str">
        <f t="shared" si="1756"/>
        <v>GUID-E043399E-ADB7-40B0-9C4C-EF8C1B6A3A8C</v>
      </c>
      <c r="B6651" t="str">
        <f t="shared" si="1757"/>
        <v>System and logical reserved words</v>
      </c>
      <c r="C6651" t="s">
        <v>67</v>
      </c>
      <c r="D6651" t="s">
        <v>5102</v>
      </c>
      <c r="E6651" t="s">
        <v>5103</v>
      </c>
    </row>
    <row r="6652" spans="1:5" x14ac:dyDescent="0.25">
      <c r="A6652" t="str">
        <f t="shared" si="1756"/>
        <v>GUID-E043399E-ADB7-40B0-9C4C-EF8C1B6A3A8C</v>
      </c>
      <c r="B6652" t="str">
        <f t="shared" si="1757"/>
        <v>System and logical reserved words</v>
      </c>
      <c r="C6652" t="s">
        <v>67</v>
      </c>
      <c r="D6652" t="s">
        <v>5087</v>
      </c>
      <c r="E6652" t="s">
        <v>5051</v>
      </c>
    </row>
    <row r="6653" spans="1:5" x14ac:dyDescent="0.25">
      <c r="A6653" s="3" t="s">
        <v>5104</v>
      </c>
      <c r="B6653" t="s">
        <v>5105</v>
      </c>
    </row>
    <row r="6654" spans="1:5" x14ac:dyDescent="0.25">
      <c r="A6654" t="str">
        <f>A6653</f>
        <v>GUID-EB896785-6FBA-4CDA-822F-F5E13875A825</v>
      </c>
      <c r="B6654" t="str">
        <f>B6653</f>
        <v>Word Formatting dialog</v>
      </c>
      <c r="C6654" t="s">
        <v>67</v>
      </c>
      <c r="D6654" t="s">
        <v>5087</v>
      </c>
      <c r="E6654" t="s">
        <v>5051</v>
      </c>
    </row>
    <row r="6655" spans="1:5" x14ac:dyDescent="0.25">
      <c r="A6655" s="3" t="s">
        <v>5106</v>
      </c>
      <c r="B6655" t="s">
        <v>5107</v>
      </c>
    </row>
    <row r="6656" spans="1:5" x14ac:dyDescent="0.25">
      <c r="A6656" t="str">
        <f t="shared" ref="A6656:A6659" si="1758">A6655</f>
        <v>GUID-2A1723DE-239D-409B-8ED0-9D71CBA8139A</v>
      </c>
      <c r="B6656" t="str">
        <f t="shared" ref="B6656:B6659" si="1759">B6655</f>
        <v>Formats menu</v>
      </c>
      <c r="C6656" t="s">
        <v>67</v>
      </c>
      <c r="D6656" t="s">
        <v>993</v>
      </c>
      <c r="E6656" t="s">
        <v>5053</v>
      </c>
    </row>
    <row r="6657" spans="1:5" x14ac:dyDescent="0.25">
      <c r="A6657" t="str">
        <f t="shared" si="1758"/>
        <v>GUID-2A1723DE-239D-409B-8ED0-9D71CBA8139A</v>
      </c>
      <c r="B6657" t="str">
        <f t="shared" si="1759"/>
        <v>Formats menu</v>
      </c>
      <c r="C6657" t="s">
        <v>67</v>
      </c>
      <c r="D6657" t="s">
        <v>5046</v>
      </c>
      <c r="E6657" t="s">
        <v>5063</v>
      </c>
    </row>
    <row r="6658" spans="1:5" x14ac:dyDescent="0.25">
      <c r="A6658" t="str">
        <f t="shared" si="1758"/>
        <v>GUID-2A1723DE-239D-409B-8ED0-9D71CBA8139A</v>
      </c>
      <c r="B6658" t="str">
        <f t="shared" si="1759"/>
        <v>Formats menu</v>
      </c>
      <c r="C6658" t="s">
        <v>67</v>
      </c>
      <c r="D6658" t="s">
        <v>5108</v>
      </c>
      <c r="E6658" t="s">
        <v>5109</v>
      </c>
    </row>
    <row r="6659" spans="1:5" x14ac:dyDescent="0.25">
      <c r="A6659" t="str">
        <f t="shared" si="1758"/>
        <v>GUID-2A1723DE-239D-409B-8ED0-9D71CBA8139A</v>
      </c>
      <c r="B6659" t="str">
        <f t="shared" si="1759"/>
        <v>Formats menu</v>
      </c>
      <c r="C6659" t="s">
        <v>67</v>
      </c>
      <c r="D6659" t="s">
        <v>5110</v>
      </c>
      <c r="E6659" t="s">
        <v>5111</v>
      </c>
    </row>
    <row r="6660" spans="1:5" x14ac:dyDescent="0.25">
      <c r="A6660" s="3" t="s">
        <v>5112</v>
      </c>
      <c r="B6660" t="s">
        <v>5113</v>
      </c>
    </row>
    <row r="6661" spans="1:5" x14ac:dyDescent="0.25">
      <c r="A6661" t="str">
        <f t="shared" ref="A6661:A6663" si="1760">A6660</f>
        <v>GUID-ED51E620-27E0-4989-978D-BD9BE1944284</v>
      </c>
      <c r="B6661" t="str">
        <f t="shared" ref="B6661:B6663" si="1761">B6660</f>
        <v>Formats editor</v>
      </c>
      <c r="C6661" t="s">
        <v>67</v>
      </c>
      <c r="D6661" t="s">
        <v>5046</v>
      </c>
      <c r="E6661" t="s">
        <v>5114</v>
      </c>
    </row>
    <row r="6662" spans="1:5" x14ac:dyDescent="0.25">
      <c r="A6662" t="str">
        <f t="shared" si="1760"/>
        <v>GUID-ED51E620-27E0-4989-978D-BD9BE1944284</v>
      </c>
      <c r="B6662" t="str">
        <f t="shared" si="1761"/>
        <v>Formats editor</v>
      </c>
      <c r="C6662" t="s">
        <v>67</v>
      </c>
      <c r="E6662" t="s">
        <v>5115</v>
      </c>
    </row>
    <row r="6663" spans="1:5" x14ac:dyDescent="0.25">
      <c r="A6663" t="str">
        <f t="shared" si="1760"/>
        <v>GUID-ED51E620-27E0-4989-978D-BD9BE1944284</v>
      </c>
      <c r="B6663" t="str">
        <f t="shared" si="1761"/>
        <v>Formats editor</v>
      </c>
      <c r="C6663" t="s">
        <v>67</v>
      </c>
      <c r="E6663" t="s">
        <v>5063</v>
      </c>
    </row>
    <row r="6664" spans="1:5" x14ac:dyDescent="0.25">
      <c r="A6664" s="3" t="s">
        <v>5116</v>
      </c>
      <c r="B6664" t="s">
        <v>5071</v>
      </c>
    </row>
    <row r="6665" spans="1:5" x14ac:dyDescent="0.25">
      <c r="A6665" t="str">
        <f t="shared" ref="A6665:A6667" si="1762">A6664</f>
        <v>GUID-974FCD71-4285-46BD-B82F-8D722E2E09C6</v>
      </c>
      <c r="B6665" t="str">
        <f t="shared" ref="B6665:B6667" si="1763">B6664</f>
        <v>File menu</v>
      </c>
      <c r="C6665" t="s">
        <v>67</v>
      </c>
      <c r="D6665" t="s">
        <v>990</v>
      </c>
      <c r="E6665" t="s">
        <v>5117</v>
      </c>
    </row>
    <row r="6666" spans="1:5" x14ac:dyDescent="0.25">
      <c r="A6666" t="str">
        <f t="shared" si="1762"/>
        <v>GUID-974FCD71-4285-46BD-B82F-8D722E2E09C6</v>
      </c>
      <c r="B6666" t="str">
        <f t="shared" si="1763"/>
        <v>File menu</v>
      </c>
      <c r="C6666" t="s">
        <v>67</v>
      </c>
      <c r="D6666" t="s">
        <v>5113</v>
      </c>
      <c r="E6666" t="s">
        <v>5117</v>
      </c>
    </row>
    <row r="6667" spans="1:5" x14ac:dyDescent="0.25">
      <c r="A6667" t="str">
        <f t="shared" si="1762"/>
        <v>GUID-974FCD71-4285-46BD-B82F-8D722E2E09C6</v>
      </c>
      <c r="B6667" t="str">
        <f t="shared" si="1763"/>
        <v>File menu</v>
      </c>
      <c r="C6667" t="s">
        <v>67</v>
      </c>
      <c r="E6667" t="s">
        <v>5053</v>
      </c>
    </row>
    <row r="6668" spans="1:5" x14ac:dyDescent="0.25">
      <c r="A6668" s="3" t="s">
        <v>5118</v>
      </c>
      <c r="B6668" t="s">
        <v>5119</v>
      </c>
    </row>
    <row r="6669" spans="1:5" x14ac:dyDescent="0.25">
      <c r="A6669" t="str">
        <f t="shared" ref="A6669:A6674" si="1764">A6668</f>
        <v>GUID-5E202B2E-B420-421E-8397-540AEC8FF0CD</v>
      </c>
      <c r="B6669" t="str">
        <f t="shared" ref="B6669:B6674" si="1765">B6668</f>
        <v>Reserved Words dialog</v>
      </c>
      <c r="C6669" t="s">
        <v>67</v>
      </c>
      <c r="D6669" t="s">
        <v>5120</v>
      </c>
      <c r="E6669" t="s">
        <v>5092</v>
      </c>
    </row>
    <row r="6670" spans="1:5" x14ac:dyDescent="0.25">
      <c r="A6670" t="str">
        <f t="shared" si="1764"/>
        <v>GUID-5E202B2E-B420-421E-8397-540AEC8FF0CD</v>
      </c>
      <c r="B6670" t="str">
        <f t="shared" si="1765"/>
        <v>Reserved Words dialog</v>
      </c>
      <c r="C6670" t="s">
        <v>67</v>
      </c>
      <c r="D6670" t="s">
        <v>5121</v>
      </c>
      <c r="E6670" t="s">
        <v>5094</v>
      </c>
    </row>
    <row r="6671" spans="1:5" x14ac:dyDescent="0.25">
      <c r="A6671" t="str">
        <f t="shared" si="1764"/>
        <v>GUID-5E202B2E-B420-421E-8397-540AEC8FF0CD</v>
      </c>
      <c r="B6671" t="str">
        <f t="shared" si="1765"/>
        <v>Reserved Words dialog</v>
      </c>
      <c r="C6671" t="s">
        <v>67</v>
      </c>
      <c r="D6671" t="s">
        <v>5122</v>
      </c>
      <c r="E6671" t="s">
        <v>5090</v>
      </c>
    </row>
    <row r="6672" spans="1:5" x14ac:dyDescent="0.25">
      <c r="A6672" t="str">
        <f t="shared" si="1764"/>
        <v>GUID-5E202B2E-B420-421E-8397-540AEC8FF0CD</v>
      </c>
      <c r="B6672" t="str">
        <f t="shared" si="1765"/>
        <v>Reserved Words dialog</v>
      </c>
      <c r="C6672" t="s">
        <v>67</v>
      </c>
      <c r="D6672" t="s">
        <v>5123</v>
      </c>
      <c r="E6672" t="s">
        <v>5094</v>
      </c>
    </row>
    <row r="6673" spans="1:5" x14ac:dyDescent="0.25">
      <c r="A6673" t="str">
        <f t="shared" si="1764"/>
        <v>GUID-5E202B2E-B420-421E-8397-540AEC8FF0CD</v>
      </c>
      <c r="B6673" t="str">
        <f t="shared" si="1765"/>
        <v>Reserved Words dialog</v>
      </c>
      <c r="C6673" t="s">
        <v>67</v>
      </c>
      <c r="D6673" t="s">
        <v>5124</v>
      </c>
      <c r="E6673" t="s">
        <v>5055</v>
      </c>
    </row>
    <row r="6674" spans="1:5" x14ac:dyDescent="0.25">
      <c r="A6674" t="str">
        <f t="shared" si="1764"/>
        <v>GUID-5E202B2E-B420-421E-8397-540AEC8FF0CD</v>
      </c>
      <c r="B6674" t="str">
        <f t="shared" si="1765"/>
        <v>Reserved Words dialog</v>
      </c>
      <c r="C6674" t="s">
        <v>67</v>
      </c>
      <c r="D6674" t="s">
        <v>5071</v>
      </c>
      <c r="E6674" t="s">
        <v>5114</v>
      </c>
    </row>
    <row r="6675" spans="1:5" x14ac:dyDescent="0.25">
      <c r="A6675" s="3" t="s">
        <v>5125</v>
      </c>
      <c r="B6675" t="s">
        <v>5126</v>
      </c>
    </row>
    <row r="6676" spans="1:5" x14ac:dyDescent="0.25">
      <c r="A6676" t="str">
        <f>A6675</f>
        <v>GUID-6B3692ED-D036-4C49-9173-3C3A316AAF5F</v>
      </c>
      <c r="B6676" t="str">
        <f>B6675</f>
        <v>Edit menu</v>
      </c>
      <c r="C6676" t="s">
        <v>67</v>
      </c>
      <c r="D6676" t="s">
        <v>5113</v>
      </c>
      <c r="E6676" t="s">
        <v>5053</v>
      </c>
    </row>
    <row r="6677" spans="1:5" x14ac:dyDescent="0.25">
      <c r="A6677" s="3" t="s">
        <v>5127</v>
      </c>
      <c r="B6677" t="s">
        <v>5128</v>
      </c>
    </row>
    <row r="6678" spans="1:5" x14ac:dyDescent="0.25">
      <c r="A6678" t="str">
        <f t="shared" ref="A6678:A6687" si="1766">A6677</f>
        <v>GUID-4C391667-7755-4D25-AE1E-84B1B13EC174</v>
      </c>
      <c r="B6678" t="str">
        <f t="shared" ref="B6678:B6687" si="1767">B6677</f>
        <v>Using expressions in formats</v>
      </c>
      <c r="C6678" t="s">
        <v>67</v>
      </c>
      <c r="D6678" t="s">
        <v>5046</v>
      </c>
      <c r="E6678" t="s">
        <v>5129</v>
      </c>
    </row>
    <row r="6679" spans="1:5" x14ac:dyDescent="0.25">
      <c r="A6679" t="str">
        <f t="shared" si="1766"/>
        <v>GUID-4C391667-7755-4D25-AE1E-84B1B13EC174</v>
      </c>
      <c r="B6679" t="str">
        <f t="shared" si="1767"/>
        <v>Using expressions in formats</v>
      </c>
      <c r="C6679" t="s">
        <v>67</v>
      </c>
      <c r="E6679" t="s">
        <v>5130</v>
      </c>
    </row>
    <row r="6680" spans="1:5" x14ac:dyDescent="0.25">
      <c r="A6680" t="str">
        <f t="shared" si="1766"/>
        <v>GUID-4C391667-7755-4D25-AE1E-84B1B13EC174</v>
      </c>
      <c r="B6680" t="str">
        <f t="shared" si="1767"/>
        <v>Using expressions in formats</v>
      </c>
      <c r="C6680" t="s">
        <v>67</v>
      </c>
      <c r="E6680" t="s">
        <v>5131</v>
      </c>
    </row>
    <row r="6681" spans="1:5" x14ac:dyDescent="0.25">
      <c r="A6681" t="str">
        <f t="shared" si="1766"/>
        <v>GUID-4C391667-7755-4D25-AE1E-84B1B13EC174</v>
      </c>
      <c r="B6681" t="str">
        <f t="shared" si="1767"/>
        <v>Using expressions in formats</v>
      </c>
      <c r="C6681" t="s">
        <v>67</v>
      </c>
      <c r="E6681" t="s">
        <v>5132</v>
      </c>
    </row>
    <row r="6682" spans="1:5" x14ac:dyDescent="0.25">
      <c r="A6682" t="str">
        <f t="shared" si="1766"/>
        <v>GUID-4C391667-7755-4D25-AE1E-84B1B13EC174</v>
      </c>
      <c r="B6682" t="str">
        <f t="shared" si="1767"/>
        <v>Using expressions in formats</v>
      </c>
      <c r="C6682" t="s">
        <v>67</v>
      </c>
      <c r="E6682" t="s">
        <v>5133</v>
      </c>
    </row>
    <row r="6683" spans="1:5" x14ac:dyDescent="0.25">
      <c r="A6683" t="str">
        <f t="shared" si="1766"/>
        <v>GUID-4C391667-7755-4D25-AE1E-84B1B13EC174</v>
      </c>
      <c r="B6683" t="str">
        <f t="shared" si="1767"/>
        <v>Using expressions in formats</v>
      </c>
      <c r="C6683" t="s">
        <v>67</v>
      </c>
      <c r="E6683" t="s">
        <v>5134</v>
      </c>
    </row>
    <row r="6684" spans="1:5" x14ac:dyDescent="0.25">
      <c r="A6684" t="str">
        <f t="shared" si="1766"/>
        <v>GUID-4C391667-7755-4D25-AE1E-84B1B13EC174</v>
      </c>
      <c r="B6684" t="str">
        <f t="shared" si="1767"/>
        <v>Using expressions in formats</v>
      </c>
      <c r="C6684" t="s">
        <v>67</v>
      </c>
      <c r="E6684" t="s">
        <v>5135</v>
      </c>
    </row>
    <row r="6685" spans="1:5" x14ac:dyDescent="0.25">
      <c r="A6685" t="str">
        <f t="shared" si="1766"/>
        <v>GUID-4C391667-7755-4D25-AE1E-84B1B13EC174</v>
      </c>
      <c r="B6685" t="str">
        <f t="shared" si="1767"/>
        <v>Using expressions in formats</v>
      </c>
      <c r="C6685" t="s">
        <v>67</v>
      </c>
      <c r="E6685" t="s">
        <v>5136</v>
      </c>
    </row>
    <row r="6686" spans="1:5" x14ac:dyDescent="0.25">
      <c r="A6686" t="str">
        <f t="shared" si="1766"/>
        <v>GUID-4C391667-7755-4D25-AE1E-84B1B13EC174</v>
      </c>
      <c r="B6686" t="str">
        <f t="shared" si="1767"/>
        <v>Using expressions in formats</v>
      </c>
      <c r="C6686" t="s">
        <v>67</v>
      </c>
      <c r="E6686" t="s">
        <v>5137</v>
      </c>
    </row>
    <row r="6687" spans="1:5" x14ac:dyDescent="0.25">
      <c r="A6687" t="str">
        <f t="shared" si="1766"/>
        <v>GUID-4C391667-7755-4D25-AE1E-84B1B13EC174</v>
      </c>
      <c r="B6687" t="str">
        <f t="shared" si="1767"/>
        <v>Using expressions in formats</v>
      </c>
      <c r="C6687" t="s">
        <v>67</v>
      </c>
      <c r="E6687" t="s">
        <v>5063</v>
      </c>
    </row>
    <row r="6688" spans="1:5" x14ac:dyDescent="0.25">
      <c r="A6688" s="3" t="s">
        <v>5138</v>
      </c>
      <c r="B6688" t="s">
        <v>5139</v>
      </c>
    </row>
    <row r="6689" spans="1:5" x14ac:dyDescent="0.25">
      <c r="A6689" t="str">
        <f>A6688</f>
        <v>GUID-756FCE8E-CEB4-4662-AA41-1B007A88CF8A</v>
      </c>
      <c r="B6689" t="str">
        <f>B6688</f>
        <v>Printing square brackets</v>
      </c>
      <c r="C6689" t="s">
        <v>67</v>
      </c>
      <c r="D6689" t="s">
        <v>5128</v>
      </c>
      <c r="E6689" t="s">
        <v>5054</v>
      </c>
    </row>
    <row r="6690" spans="1:5" x14ac:dyDescent="0.25">
      <c r="A6690" s="3" t="s">
        <v>5140</v>
      </c>
      <c r="B6690" t="s">
        <v>5141</v>
      </c>
    </row>
    <row r="6691" spans="1:5" x14ac:dyDescent="0.25">
      <c r="A6691" t="str">
        <f>A6690</f>
        <v>GUID-C557FD0B-2E78-4E4B-AED8-BFDA68C2421A</v>
      </c>
      <c r="B6691" t="str">
        <f>B6690</f>
        <v>Numeric operators</v>
      </c>
      <c r="C6691" t="s">
        <v>67</v>
      </c>
      <c r="D6691" t="s">
        <v>5128</v>
      </c>
      <c r="E6691" t="s">
        <v>5054</v>
      </c>
    </row>
    <row r="6692" spans="1:5" x14ac:dyDescent="0.25">
      <c r="A6692" s="3" t="s">
        <v>5142</v>
      </c>
      <c r="B6692" t="s">
        <v>5143</v>
      </c>
    </row>
    <row r="6693" spans="1:5" x14ac:dyDescent="0.25">
      <c r="A6693" t="str">
        <f>A6692</f>
        <v>GUID-FEB0FC68-A4B6-45BA-AD0B-99CF16E3E3B5</v>
      </c>
      <c r="B6693" t="str">
        <f>B6692</f>
        <v>Logical operators</v>
      </c>
      <c r="C6693" t="s">
        <v>67</v>
      </c>
      <c r="D6693" t="s">
        <v>5128</v>
      </c>
      <c r="E6693" t="s">
        <v>5054</v>
      </c>
    </row>
    <row r="6694" spans="1:5" x14ac:dyDescent="0.25">
      <c r="A6694" s="3" t="s">
        <v>5144</v>
      </c>
      <c r="B6694" t="s">
        <v>5145</v>
      </c>
    </row>
    <row r="6695" spans="1:5" x14ac:dyDescent="0.25">
      <c r="A6695" t="str">
        <f>A6694</f>
        <v>GUID-3C43745B-ED0F-4B6C-BD82-0AD312658226</v>
      </c>
      <c r="B6695" t="str">
        <f>B6694</f>
        <v>String operators</v>
      </c>
      <c r="C6695" t="s">
        <v>67</v>
      </c>
      <c r="D6695" t="s">
        <v>5128</v>
      </c>
      <c r="E6695" t="s">
        <v>5054</v>
      </c>
    </row>
    <row r="6696" spans="1:5" x14ac:dyDescent="0.25">
      <c r="A6696" s="3" t="s">
        <v>5146</v>
      </c>
      <c r="B6696" t="s">
        <v>5147</v>
      </c>
    </row>
    <row r="6697" spans="1:5" x14ac:dyDescent="0.25">
      <c r="A6697" t="str">
        <f>A6696</f>
        <v>GUID-076BC8DC-83FA-4A34-AD26-FF2BC918C921</v>
      </c>
      <c r="B6697" t="str">
        <f>B6696</f>
        <v>Array operators</v>
      </c>
      <c r="C6697" t="s">
        <v>67</v>
      </c>
      <c r="D6697" t="s">
        <v>5128</v>
      </c>
      <c r="E6697" t="s">
        <v>5054</v>
      </c>
    </row>
    <row r="6698" spans="1:5" x14ac:dyDescent="0.25">
      <c r="A6698" s="3" t="s">
        <v>5148</v>
      </c>
      <c r="B6698" t="s">
        <v>5149</v>
      </c>
    </row>
    <row r="6699" spans="1:5" x14ac:dyDescent="0.25">
      <c r="A6699" t="str">
        <f>A6698</f>
        <v>GUID-3A73CE93-60D1-4F0F-86D6-31859CFDB820</v>
      </c>
      <c r="B6699" t="str">
        <f>B6698</f>
        <v>Assignment</v>
      </c>
      <c r="C6699" t="s">
        <v>67</v>
      </c>
      <c r="D6699" t="s">
        <v>5128</v>
      </c>
      <c r="E6699" t="s">
        <v>5054</v>
      </c>
    </row>
    <row r="6700" spans="1:5" x14ac:dyDescent="0.25">
      <c r="A6700" s="3" t="s">
        <v>5150</v>
      </c>
      <c r="B6700" t="s">
        <v>5151</v>
      </c>
    </row>
    <row r="6701" spans="1:5" x14ac:dyDescent="0.25">
      <c r="A6701" t="str">
        <f t="shared" ref="A6701:A6702" si="1768">A6700</f>
        <v>GUID-70BCBD9A-B70B-4AAC-B3ED-77DE96D8892A</v>
      </c>
      <c r="B6701" t="str">
        <f t="shared" ref="B6701:B6702" si="1769">B6700</f>
        <v>Formatting expressions</v>
      </c>
      <c r="C6701" t="s">
        <v>67</v>
      </c>
      <c r="D6701" t="s">
        <v>5152</v>
      </c>
      <c r="E6701" t="s">
        <v>5095</v>
      </c>
    </row>
    <row r="6702" spans="1:5" x14ac:dyDescent="0.25">
      <c r="A6702" t="str">
        <f t="shared" si="1768"/>
        <v>GUID-70BCBD9A-B70B-4AAC-B3ED-77DE96D8892A</v>
      </c>
      <c r="B6702" t="str">
        <f t="shared" si="1769"/>
        <v>Formatting expressions</v>
      </c>
      <c r="C6702" t="s">
        <v>67</v>
      </c>
      <c r="D6702" t="s">
        <v>5128</v>
      </c>
      <c r="E6702" t="s">
        <v>5054</v>
      </c>
    </row>
    <row r="6703" spans="1:5" x14ac:dyDescent="0.25">
      <c r="A6703" s="3" t="s">
        <v>5153</v>
      </c>
      <c r="B6703" t="s">
        <v>5154</v>
      </c>
    </row>
    <row r="6704" spans="1:5" x14ac:dyDescent="0.25">
      <c r="A6704" t="str">
        <f>A6703</f>
        <v>GUID-0C2A32C0-9BC7-417F-86CE-C0B10A6FA5E1</v>
      </c>
      <c r="B6704" t="str">
        <f>B6703</f>
        <v>Suppressing printing of an expression</v>
      </c>
      <c r="C6704" t="s">
        <v>67</v>
      </c>
      <c r="D6704" t="s">
        <v>5128</v>
      </c>
      <c r="E6704" t="s">
        <v>5054</v>
      </c>
    </row>
    <row r="6705" spans="1:5" x14ac:dyDescent="0.25">
      <c r="A6705" s="3" t="s">
        <v>5155</v>
      </c>
      <c r="B6705" t="s">
        <v>5156</v>
      </c>
    </row>
    <row r="6706" spans="1:5" x14ac:dyDescent="0.25">
      <c r="A6706" t="str">
        <f>A6705</f>
        <v>GUID-E82FC716-7D62-41B1-B2F2-578AE8B802E8</v>
      </c>
      <c r="B6706" t="str">
        <f>B6705</f>
        <v>Comments</v>
      </c>
      <c r="C6706" t="s">
        <v>67</v>
      </c>
      <c r="D6706" t="s">
        <v>5128</v>
      </c>
      <c r="E6706" t="s">
        <v>5054</v>
      </c>
    </row>
    <row r="6707" spans="1:5" x14ac:dyDescent="0.25">
      <c r="A6707" s="3" t="s">
        <v>5157</v>
      </c>
      <c r="B6707" t="s">
        <v>5158</v>
      </c>
    </row>
    <row r="6708" spans="1:5" x14ac:dyDescent="0.25">
      <c r="A6708" t="str">
        <f>A6707</f>
        <v>GUID-2AA370A4-45D4-4F23-ACB7-28B35D3E352D</v>
      </c>
      <c r="B6708" t="str">
        <f>B6707</f>
        <v>Modal delimiters</v>
      </c>
      <c r="C6708" t="s">
        <v>67</v>
      </c>
      <c r="D6708" t="s">
        <v>5046</v>
      </c>
      <c r="E6708" t="s">
        <v>5063</v>
      </c>
    </row>
    <row r="6709" spans="1:5" x14ac:dyDescent="0.25">
      <c r="A6709" s="3" t="s">
        <v>5159</v>
      </c>
      <c r="B6709" t="s">
        <v>5160</v>
      </c>
    </row>
    <row r="6710" spans="1:5" x14ac:dyDescent="0.25">
      <c r="A6710" t="str">
        <f>A6709</f>
        <v>GUID-FBE6F4B0-0956-45DE-8CB9-B07A29BE96E5</v>
      </c>
      <c r="B6710" t="str">
        <f>B6709</f>
        <v>Control characters in formats</v>
      </c>
      <c r="C6710" t="s">
        <v>67</v>
      </c>
      <c r="D6710" t="s">
        <v>5046</v>
      </c>
      <c r="E6710" t="s">
        <v>5063</v>
      </c>
    </row>
    <row r="6711" spans="1:5" x14ac:dyDescent="0.25">
      <c r="A6711" s="3" t="s">
        <v>5161</v>
      </c>
      <c r="B6711" t="s">
        <v>5162</v>
      </c>
    </row>
    <row r="6712" spans="1:5" x14ac:dyDescent="0.25">
      <c r="A6712" t="str">
        <f>A6711</f>
        <v>GUID-5A0FAF10-CB5C-44B4-AD70-7C91AE5D583D</v>
      </c>
      <c r="B6712" t="str">
        <f>B6711</f>
        <v>Changing post units</v>
      </c>
      <c r="C6712" t="s">
        <v>67</v>
      </c>
      <c r="D6712" t="s">
        <v>5046</v>
      </c>
      <c r="E6712" t="s">
        <v>5063</v>
      </c>
    </row>
    <row r="6713" spans="1:5" x14ac:dyDescent="0.25">
      <c r="A6713" s="3" t="s">
        <v>5163</v>
      </c>
      <c r="B6713" t="s">
        <v>5108</v>
      </c>
    </row>
    <row r="6714" spans="1:5" x14ac:dyDescent="0.25">
      <c r="A6714" t="str">
        <f t="shared" ref="A6714:A6723" si="1770">A6713</f>
        <v>GUID-E66644B6-9379-4A15-9934-E97E048444A1</v>
      </c>
      <c r="B6714" t="str">
        <f t="shared" ref="B6714:B6723" si="1771">B6713</f>
        <v>Mill posts</v>
      </c>
      <c r="C6714" t="s">
        <v>67</v>
      </c>
      <c r="E6714" t="s">
        <v>5164</v>
      </c>
    </row>
    <row r="6715" spans="1:5" x14ac:dyDescent="0.25">
      <c r="A6715" t="str">
        <f t="shared" si="1770"/>
        <v>GUID-E66644B6-9379-4A15-9934-E97E048444A1</v>
      </c>
      <c r="B6715" t="str">
        <f t="shared" si="1771"/>
        <v>Mill posts</v>
      </c>
      <c r="C6715" t="s">
        <v>67</v>
      </c>
      <c r="E6715" t="s">
        <v>5052</v>
      </c>
    </row>
    <row r="6716" spans="1:5" x14ac:dyDescent="0.25">
      <c r="A6716" t="str">
        <f t="shared" si="1770"/>
        <v>GUID-E66644B6-9379-4A15-9934-E97E048444A1</v>
      </c>
      <c r="B6716" t="str">
        <f t="shared" si="1771"/>
        <v>Mill posts</v>
      </c>
      <c r="C6716" t="s">
        <v>67</v>
      </c>
      <c r="E6716" t="s">
        <v>5165</v>
      </c>
    </row>
    <row r="6717" spans="1:5" x14ac:dyDescent="0.25">
      <c r="A6717" t="str">
        <f t="shared" si="1770"/>
        <v>GUID-E66644B6-9379-4A15-9934-E97E048444A1</v>
      </c>
      <c r="B6717" t="str">
        <f t="shared" si="1771"/>
        <v>Mill posts</v>
      </c>
      <c r="C6717" t="s">
        <v>67</v>
      </c>
      <c r="E6717" t="s">
        <v>5166</v>
      </c>
    </row>
    <row r="6718" spans="1:5" x14ac:dyDescent="0.25">
      <c r="A6718" t="str">
        <f t="shared" si="1770"/>
        <v>GUID-E66644B6-9379-4A15-9934-E97E048444A1</v>
      </c>
      <c r="B6718" t="str">
        <f t="shared" si="1771"/>
        <v>Mill posts</v>
      </c>
      <c r="C6718" t="s">
        <v>67</v>
      </c>
      <c r="E6718" t="s">
        <v>5167</v>
      </c>
    </row>
    <row r="6719" spans="1:5" x14ac:dyDescent="0.25">
      <c r="A6719" t="str">
        <f t="shared" si="1770"/>
        <v>GUID-E66644B6-9379-4A15-9934-E97E048444A1</v>
      </c>
      <c r="B6719" t="str">
        <f t="shared" si="1771"/>
        <v>Mill posts</v>
      </c>
      <c r="C6719" t="s">
        <v>67</v>
      </c>
      <c r="E6719" t="s">
        <v>5168</v>
      </c>
    </row>
    <row r="6720" spans="1:5" x14ac:dyDescent="0.25">
      <c r="A6720" t="str">
        <f t="shared" si="1770"/>
        <v>GUID-E66644B6-9379-4A15-9934-E97E048444A1</v>
      </c>
      <c r="B6720" t="str">
        <f t="shared" si="1771"/>
        <v>Mill posts</v>
      </c>
      <c r="C6720" t="s">
        <v>67</v>
      </c>
      <c r="E6720" t="s">
        <v>5169</v>
      </c>
    </row>
    <row r="6721" spans="1:5" x14ac:dyDescent="0.25">
      <c r="A6721" t="str">
        <f t="shared" si="1770"/>
        <v>GUID-E66644B6-9379-4A15-9934-E97E048444A1</v>
      </c>
      <c r="B6721" t="str">
        <f t="shared" si="1771"/>
        <v>Mill posts</v>
      </c>
      <c r="C6721" t="s">
        <v>67</v>
      </c>
      <c r="E6721" t="s">
        <v>5170</v>
      </c>
    </row>
    <row r="6722" spans="1:5" x14ac:dyDescent="0.25">
      <c r="A6722" t="str">
        <f t="shared" si="1770"/>
        <v>GUID-E66644B6-9379-4A15-9934-E97E048444A1</v>
      </c>
      <c r="B6722" t="str">
        <f t="shared" si="1771"/>
        <v>Mill posts</v>
      </c>
      <c r="C6722" t="s">
        <v>67</v>
      </c>
      <c r="E6722" t="s">
        <v>5171</v>
      </c>
    </row>
    <row r="6723" spans="1:5" x14ac:dyDescent="0.25">
      <c r="A6723" t="str">
        <f t="shared" si="1770"/>
        <v>GUID-E66644B6-9379-4A15-9934-E97E048444A1</v>
      </c>
      <c r="B6723" t="str">
        <f t="shared" si="1771"/>
        <v>Mill posts</v>
      </c>
      <c r="C6723" t="s">
        <v>67</v>
      </c>
      <c r="E6723" t="s">
        <v>5172</v>
      </c>
    </row>
    <row r="6724" spans="1:5" x14ac:dyDescent="0.25">
      <c r="A6724" s="3" t="s">
        <v>5173</v>
      </c>
      <c r="B6724" t="s">
        <v>5174</v>
      </c>
    </row>
    <row r="6725" spans="1:5" x14ac:dyDescent="0.25">
      <c r="A6725" t="str">
        <f t="shared" ref="A6725:A6734" si="1772">A6724</f>
        <v>GUID-F1539CEF-F1AE-4C3E-91A5-754F6D0847E3</v>
      </c>
      <c r="B6725" t="str">
        <f t="shared" ref="B6725:B6734" si="1773">B6724</f>
        <v>CNC-Info menu (Milling)</v>
      </c>
      <c r="C6725" t="s">
        <v>67</v>
      </c>
      <c r="D6725" t="s">
        <v>5108</v>
      </c>
      <c r="E6725" t="s">
        <v>5175</v>
      </c>
    </row>
    <row r="6726" spans="1:5" x14ac:dyDescent="0.25">
      <c r="A6726" t="str">
        <f t="shared" si="1772"/>
        <v>GUID-F1539CEF-F1AE-4C3E-91A5-754F6D0847E3</v>
      </c>
      <c r="B6726" t="str">
        <f t="shared" si="1773"/>
        <v>CNC-Info menu (Milling)</v>
      </c>
      <c r="C6726" t="s">
        <v>67</v>
      </c>
      <c r="E6726" t="s">
        <v>5176</v>
      </c>
    </row>
    <row r="6727" spans="1:5" x14ac:dyDescent="0.25">
      <c r="A6727" t="str">
        <f t="shared" si="1772"/>
        <v>GUID-F1539CEF-F1AE-4C3E-91A5-754F6D0847E3</v>
      </c>
      <c r="B6727" t="str">
        <f t="shared" si="1773"/>
        <v>CNC-Info menu (Milling)</v>
      </c>
      <c r="C6727" t="s">
        <v>67</v>
      </c>
      <c r="E6727" t="s">
        <v>5177</v>
      </c>
    </row>
    <row r="6728" spans="1:5" x14ac:dyDescent="0.25">
      <c r="A6728" t="str">
        <f t="shared" si="1772"/>
        <v>GUID-F1539CEF-F1AE-4C3E-91A5-754F6D0847E3</v>
      </c>
      <c r="B6728" t="str">
        <f t="shared" si="1773"/>
        <v>CNC-Info menu (Milling)</v>
      </c>
      <c r="C6728" t="s">
        <v>67</v>
      </c>
      <c r="E6728" t="s">
        <v>5178</v>
      </c>
    </row>
    <row r="6729" spans="1:5" x14ac:dyDescent="0.25">
      <c r="A6729" t="str">
        <f t="shared" si="1772"/>
        <v>GUID-F1539CEF-F1AE-4C3E-91A5-754F6D0847E3</v>
      </c>
      <c r="B6729" t="str">
        <f t="shared" si="1773"/>
        <v>CNC-Info menu (Milling)</v>
      </c>
      <c r="C6729" t="s">
        <v>67</v>
      </c>
      <c r="E6729" t="s">
        <v>5179</v>
      </c>
    </row>
    <row r="6730" spans="1:5" x14ac:dyDescent="0.25">
      <c r="A6730" t="str">
        <f t="shared" si="1772"/>
        <v>GUID-F1539CEF-F1AE-4C3E-91A5-754F6D0847E3</v>
      </c>
      <c r="B6730" t="str">
        <f t="shared" si="1773"/>
        <v>CNC-Info menu (Milling)</v>
      </c>
      <c r="C6730" t="s">
        <v>67</v>
      </c>
      <c r="E6730" t="s">
        <v>5180</v>
      </c>
    </row>
    <row r="6731" spans="1:5" x14ac:dyDescent="0.25">
      <c r="A6731" t="str">
        <f t="shared" si="1772"/>
        <v>GUID-F1539CEF-F1AE-4C3E-91A5-754F6D0847E3</v>
      </c>
      <c r="B6731" t="str">
        <f t="shared" si="1773"/>
        <v>CNC-Info menu (Milling)</v>
      </c>
      <c r="C6731" t="s">
        <v>67</v>
      </c>
      <c r="E6731" t="s">
        <v>5181</v>
      </c>
    </row>
    <row r="6732" spans="1:5" x14ac:dyDescent="0.25">
      <c r="A6732" t="str">
        <f t="shared" si="1772"/>
        <v>GUID-F1539CEF-F1AE-4C3E-91A5-754F6D0847E3</v>
      </c>
      <c r="B6732" t="str">
        <f t="shared" si="1773"/>
        <v>CNC-Info menu (Milling)</v>
      </c>
      <c r="C6732" t="s">
        <v>67</v>
      </c>
      <c r="E6732" t="s">
        <v>5182</v>
      </c>
    </row>
    <row r="6733" spans="1:5" x14ac:dyDescent="0.25">
      <c r="A6733" t="str">
        <f t="shared" si="1772"/>
        <v>GUID-F1539CEF-F1AE-4C3E-91A5-754F6D0847E3</v>
      </c>
      <c r="B6733" t="str">
        <f t="shared" si="1773"/>
        <v>CNC-Info menu (Milling)</v>
      </c>
      <c r="C6733" t="s">
        <v>67</v>
      </c>
      <c r="E6733" t="s">
        <v>5103</v>
      </c>
    </row>
    <row r="6734" spans="1:5" x14ac:dyDescent="0.25">
      <c r="A6734" t="str">
        <f t="shared" si="1772"/>
        <v>GUID-F1539CEF-F1AE-4C3E-91A5-754F6D0847E3</v>
      </c>
      <c r="B6734" t="str">
        <f t="shared" si="1773"/>
        <v>CNC-Info menu (Milling)</v>
      </c>
      <c r="C6734" t="s">
        <v>67</v>
      </c>
      <c r="E6734" t="s">
        <v>5109</v>
      </c>
    </row>
    <row r="6735" spans="1:5" x14ac:dyDescent="0.25">
      <c r="A6735" s="3" t="s">
        <v>5183</v>
      </c>
      <c r="B6735" t="s">
        <v>5184</v>
      </c>
    </row>
    <row r="6736" spans="1:5" x14ac:dyDescent="0.25">
      <c r="A6736" t="str">
        <f>A6735</f>
        <v>GUID-B25916BC-DB47-4CA2-874C-BF2EC387465A</v>
      </c>
      <c r="B6736" t="str">
        <f>B6735</f>
        <v>Machine Information dialog (Mill)</v>
      </c>
      <c r="C6736" t="s">
        <v>67</v>
      </c>
      <c r="D6736" t="s">
        <v>5174</v>
      </c>
      <c r="E6736" t="s">
        <v>5164</v>
      </c>
    </row>
    <row r="6737" spans="1:5" x14ac:dyDescent="0.25">
      <c r="A6737" s="3" t="s">
        <v>5185</v>
      </c>
      <c r="B6737" t="s">
        <v>5186</v>
      </c>
    </row>
    <row r="6738" spans="1:5" x14ac:dyDescent="0.25">
      <c r="A6738" t="str">
        <f>A6737</f>
        <v>GUID-3FB8E8A0-E471-4507-AE14-D7C13D0EB2D7</v>
      </c>
      <c r="B6738" t="str">
        <f>B6737</f>
        <v>General Information dialog (Mill)</v>
      </c>
      <c r="C6738" t="s">
        <v>67</v>
      </c>
      <c r="D6738" t="s">
        <v>5174</v>
      </c>
      <c r="E6738" t="s">
        <v>5164</v>
      </c>
    </row>
    <row r="6739" spans="1:5" x14ac:dyDescent="0.25">
      <c r="A6739" s="3" t="s">
        <v>5187</v>
      </c>
      <c r="B6739" t="s">
        <v>5188</v>
      </c>
    </row>
    <row r="6740" spans="1:5" x14ac:dyDescent="0.25">
      <c r="A6740" t="str">
        <f>A6739</f>
        <v>GUID-3CC23C39-10F2-4F3B-86FF-6D7F0F2CEA10</v>
      </c>
      <c r="B6740" t="str">
        <f>B6739</f>
        <v>NC Codes dialog (Mill)</v>
      </c>
      <c r="C6740" t="s">
        <v>67</v>
      </c>
      <c r="D6740" t="s">
        <v>5174</v>
      </c>
      <c r="E6740" t="s">
        <v>5164</v>
      </c>
    </row>
    <row r="6741" spans="1:5" x14ac:dyDescent="0.25">
      <c r="A6741" s="3" t="s">
        <v>5189</v>
      </c>
      <c r="B6741" t="s">
        <v>5190</v>
      </c>
    </row>
    <row r="6742" spans="1:5" x14ac:dyDescent="0.25">
      <c r="A6742" t="str">
        <f t="shared" ref="A6742:A6746" si="1774">A6741</f>
        <v>GUID-C0DA754D-1237-4756-BA20-7031F97111BA</v>
      </c>
      <c r="B6742" t="str">
        <f t="shared" ref="B6742:B6746" si="1775">B6741</f>
        <v>Coolant dialog</v>
      </c>
      <c r="C6742" t="s">
        <v>67</v>
      </c>
      <c r="D6742" t="s">
        <v>5191</v>
      </c>
      <c r="E6742" t="s">
        <v>5192</v>
      </c>
    </row>
    <row r="6743" spans="1:5" x14ac:dyDescent="0.25">
      <c r="A6743" t="str">
        <f t="shared" si="1774"/>
        <v>GUID-C0DA754D-1237-4756-BA20-7031F97111BA</v>
      </c>
      <c r="B6743" t="str">
        <f t="shared" si="1775"/>
        <v>Coolant dialog</v>
      </c>
      <c r="C6743" t="s">
        <v>67</v>
      </c>
      <c r="D6743" t="s">
        <v>5174</v>
      </c>
      <c r="E6743" t="s">
        <v>5192</v>
      </c>
    </row>
    <row r="6744" spans="1:5" x14ac:dyDescent="0.25">
      <c r="A6744" t="str">
        <f t="shared" si="1774"/>
        <v>GUID-C0DA754D-1237-4756-BA20-7031F97111BA</v>
      </c>
      <c r="B6744" t="str">
        <f t="shared" si="1775"/>
        <v>Coolant dialog</v>
      </c>
      <c r="C6744" t="s">
        <v>67</v>
      </c>
      <c r="D6744" t="s">
        <v>5193</v>
      </c>
      <c r="E6744" t="s">
        <v>5164</v>
      </c>
    </row>
    <row r="6745" spans="1:5" x14ac:dyDescent="0.25">
      <c r="A6745" t="str">
        <f t="shared" si="1774"/>
        <v>GUID-C0DA754D-1237-4756-BA20-7031F97111BA</v>
      </c>
      <c r="B6745" t="str">
        <f t="shared" si="1775"/>
        <v>Coolant dialog</v>
      </c>
      <c r="C6745" t="s">
        <v>67</v>
      </c>
      <c r="D6745" t="s">
        <v>5194</v>
      </c>
      <c r="E6745" t="s">
        <v>5195</v>
      </c>
    </row>
    <row r="6746" spans="1:5" x14ac:dyDescent="0.25">
      <c r="A6746" t="str">
        <f t="shared" si="1774"/>
        <v>GUID-C0DA754D-1237-4756-BA20-7031F97111BA</v>
      </c>
      <c r="B6746" t="str">
        <f t="shared" si="1775"/>
        <v>Coolant dialog</v>
      </c>
      <c r="C6746" t="s">
        <v>67</v>
      </c>
      <c r="E6746" t="s">
        <v>5196</v>
      </c>
    </row>
    <row r="6747" spans="1:5" x14ac:dyDescent="0.25">
      <c r="A6747" s="3" t="s">
        <v>5197</v>
      </c>
      <c r="B6747" t="s">
        <v>5198</v>
      </c>
    </row>
    <row r="6748" spans="1:5" x14ac:dyDescent="0.25">
      <c r="A6748" t="str">
        <f>A6747</f>
        <v>GUID-776B8EAD-0795-4E7D-9999-5ECA16E1555C</v>
      </c>
      <c r="B6748" t="str">
        <f>B6747</f>
        <v>Coolant Configuration dialog</v>
      </c>
      <c r="C6748" t="s">
        <v>67</v>
      </c>
      <c r="D6748" t="s">
        <v>5190</v>
      </c>
      <c r="E6748" t="s">
        <v>5178</v>
      </c>
    </row>
    <row r="6749" spans="1:5" x14ac:dyDescent="0.25">
      <c r="A6749" s="3" t="s">
        <v>5199</v>
      </c>
      <c r="B6749" t="s">
        <v>5200</v>
      </c>
    </row>
    <row r="6750" spans="1:5" x14ac:dyDescent="0.25">
      <c r="A6750" t="str">
        <f>A6749</f>
        <v>GUID-D0F3411E-A08D-4057-948E-2E43377E4173</v>
      </c>
      <c r="B6750" t="str">
        <f>B6749</f>
        <v>Feeds &amp; Speeds dialog (Mill)</v>
      </c>
      <c r="C6750" t="s">
        <v>67</v>
      </c>
      <c r="D6750" t="s">
        <v>5174</v>
      </c>
      <c r="E6750" t="s">
        <v>5164</v>
      </c>
    </row>
    <row r="6751" spans="1:5" x14ac:dyDescent="0.25">
      <c r="A6751" s="3" t="s">
        <v>5201</v>
      </c>
      <c r="B6751" t="s">
        <v>5202</v>
      </c>
    </row>
    <row r="6752" spans="1:5" x14ac:dyDescent="0.25">
      <c r="A6752" t="str">
        <f>A6751</f>
        <v>GUID-C24D2A4A-4A31-4388-81D1-5171A7B66C93</v>
      </c>
      <c r="B6752" t="str">
        <f>B6751</f>
        <v>Fixture ID dialog (Mill)</v>
      </c>
      <c r="C6752" t="s">
        <v>67</v>
      </c>
      <c r="D6752" t="s">
        <v>5174</v>
      </c>
      <c r="E6752" t="s">
        <v>5164</v>
      </c>
    </row>
    <row r="6753" spans="1:5" x14ac:dyDescent="0.25">
      <c r="A6753" s="3" t="s">
        <v>5203</v>
      </c>
      <c r="B6753" t="s">
        <v>5204</v>
      </c>
    </row>
    <row r="6754" spans="1:5" x14ac:dyDescent="0.25">
      <c r="A6754" t="str">
        <f t="shared" ref="A6754:A6760" si="1776">A6753</f>
        <v>GUID-DDBC0456-4756-4216-9504-141973387A43</v>
      </c>
      <c r="B6754" t="str">
        <f t="shared" ref="B6754:B6760" si="1777">B6753</f>
        <v>Five-Axis (Mill)</v>
      </c>
      <c r="C6754" t="s">
        <v>67</v>
      </c>
      <c r="E6754" t="s">
        <v>5205</v>
      </c>
    </row>
    <row r="6755" spans="1:5" x14ac:dyDescent="0.25">
      <c r="A6755" t="str">
        <f t="shared" si="1776"/>
        <v>GUID-DDBC0456-4756-4216-9504-141973387A43</v>
      </c>
      <c r="B6755" t="str">
        <f t="shared" si="1777"/>
        <v>Five-Axis (Mill)</v>
      </c>
      <c r="C6755" t="s">
        <v>67</v>
      </c>
      <c r="E6755" t="s">
        <v>5206</v>
      </c>
    </row>
    <row r="6756" spans="1:5" x14ac:dyDescent="0.25">
      <c r="A6756" t="str">
        <f t="shared" si="1776"/>
        <v>GUID-DDBC0456-4756-4216-9504-141973387A43</v>
      </c>
      <c r="B6756" t="str">
        <f t="shared" si="1777"/>
        <v>Five-Axis (Mill)</v>
      </c>
      <c r="C6756" t="s">
        <v>67</v>
      </c>
      <c r="D6756" t="s">
        <v>5207</v>
      </c>
      <c r="E6756" t="s">
        <v>5208</v>
      </c>
    </row>
    <row r="6757" spans="1:5" x14ac:dyDescent="0.25">
      <c r="A6757" t="str">
        <f t="shared" si="1776"/>
        <v>GUID-DDBC0456-4756-4216-9504-141973387A43</v>
      </c>
      <c r="B6757" t="str">
        <f t="shared" si="1777"/>
        <v>Five-Axis (Mill)</v>
      </c>
      <c r="C6757" t="s">
        <v>67</v>
      </c>
      <c r="D6757" t="s">
        <v>5174</v>
      </c>
      <c r="E6757" t="s">
        <v>5208</v>
      </c>
    </row>
    <row r="6758" spans="1:5" x14ac:dyDescent="0.25">
      <c r="A6758" t="str">
        <f t="shared" si="1776"/>
        <v>GUID-DDBC0456-4756-4216-9504-141973387A43</v>
      </c>
      <c r="B6758" t="str">
        <f t="shared" si="1777"/>
        <v>Five-Axis (Mill)</v>
      </c>
      <c r="C6758" t="s">
        <v>67</v>
      </c>
      <c r="E6758" t="s">
        <v>5205</v>
      </c>
    </row>
    <row r="6759" spans="1:5" x14ac:dyDescent="0.25">
      <c r="A6759" t="str">
        <f t="shared" si="1776"/>
        <v>GUID-DDBC0456-4756-4216-9504-141973387A43</v>
      </c>
      <c r="B6759" t="str">
        <f t="shared" si="1777"/>
        <v>Five-Axis (Mill)</v>
      </c>
      <c r="C6759" t="s">
        <v>67</v>
      </c>
      <c r="E6759" t="s">
        <v>5206</v>
      </c>
    </row>
    <row r="6760" spans="1:5" x14ac:dyDescent="0.25">
      <c r="A6760" t="str">
        <f t="shared" si="1776"/>
        <v>GUID-DDBC0456-4756-4216-9504-141973387A43</v>
      </c>
      <c r="B6760" t="str">
        <f t="shared" si="1777"/>
        <v>Five-Axis (Mill)</v>
      </c>
      <c r="C6760" t="s">
        <v>67</v>
      </c>
      <c r="E6760" t="s">
        <v>5164</v>
      </c>
    </row>
    <row r="6761" spans="1:5" x14ac:dyDescent="0.25">
      <c r="A6761" s="3" t="s">
        <v>5209</v>
      </c>
      <c r="B6761" t="s">
        <v>5207</v>
      </c>
    </row>
    <row r="6762" spans="1:5" x14ac:dyDescent="0.25">
      <c r="A6762" t="str">
        <f>A6761</f>
        <v>GUID-13FC8A6D-626A-45E4-AF69-2790FA8645B3</v>
      </c>
      <c r="B6762" t="str">
        <f>B6761</f>
        <v>Setting dimensions for B and A tilting head</v>
      </c>
      <c r="C6762" t="s">
        <v>67</v>
      </c>
      <c r="D6762" t="s">
        <v>5204</v>
      </c>
      <c r="E6762" t="s">
        <v>5181</v>
      </c>
    </row>
    <row r="6763" spans="1:5" x14ac:dyDescent="0.25">
      <c r="A6763" s="3" t="s">
        <v>5210</v>
      </c>
      <c r="B6763" t="s">
        <v>5211</v>
      </c>
    </row>
    <row r="6764" spans="1:5" x14ac:dyDescent="0.25">
      <c r="A6764" t="str">
        <f>A6763</f>
        <v>GUID-7B932C7B-B2C1-495C-8F00-28F32FADB653</v>
      </c>
      <c r="B6764" t="str">
        <f>B6763</f>
        <v>Table on table machines</v>
      </c>
      <c r="C6764" t="s">
        <v>67</v>
      </c>
      <c r="D6764" t="s">
        <v>5204</v>
      </c>
      <c r="E6764" t="s">
        <v>5181</v>
      </c>
    </row>
    <row r="6765" spans="1:5" x14ac:dyDescent="0.25">
      <c r="A6765" s="3" t="s">
        <v>5212</v>
      </c>
      <c r="B6765" t="s">
        <v>5213</v>
      </c>
    </row>
    <row r="6766" spans="1:5" x14ac:dyDescent="0.25">
      <c r="A6766" t="str">
        <f>A6765</f>
        <v>GUID-C7BEC72D-842C-4F34-A0EC-0D6E0459DFE6</v>
      </c>
      <c r="B6766" t="str">
        <f>B6765</f>
        <v>Machines with tilting heads</v>
      </c>
      <c r="C6766" t="s">
        <v>67</v>
      </c>
      <c r="D6766" t="s">
        <v>5204</v>
      </c>
      <c r="E6766" t="s">
        <v>5181</v>
      </c>
    </row>
    <row r="6767" spans="1:5" x14ac:dyDescent="0.25">
      <c r="A6767" s="3" t="s">
        <v>5214</v>
      </c>
      <c r="B6767" t="s">
        <v>5215</v>
      </c>
    </row>
    <row r="6768" spans="1:5" x14ac:dyDescent="0.25">
      <c r="A6768" t="str">
        <f t="shared" ref="A6768:A6771" si="1778">A6767</f>
        <v>GUID-0B18E8F8-7194-47F1-8C9F-168F735CC773</v>
      </c>
      <c r="B6768" t="str">
        <f t="shared" ref="B6768:B6771" si="1779">B6767</f>
        <v>Post Variable Names dialog</v>
      </c>
      <c r="C6768" t="s">
        <v>67</v>
      </c>
      <c r="D6768" t="s">
        <v>5174</v>
      </c>
      <c r="E6768" t="s">
        <v>5164</v>
      </c>
    </row>
    <row r="6769" spans="1:5" x14ac:dyDescent="0.25">
      <c r="A6769" t="str">
        <f t="shared" si="1778"/>
        <v>GUID-0B18E8F8-7194-47F1-8C9F-168F735CC773</v>
      </c>
      <c r="B6769" t="str">
        <f t="shared" si="1779"/>
        <v>Post Variable Names dialog</v>
      </c>
      <c r="C6769" t="s">
        <v>67</v>
      </c>
      <c r="D6769" t="s">
        <v>5193</v>
      </c>
      <c r="E6769" t="s">
        <v>5195</v>
      </c>
    </row>
    <row r="6770" spans="1:5" x14ac:dyDescent="0.25">
      <c r="A6770" t="str">
        <f t="shared" si="1778"/>
        <v>GUID-0B18E8F8-7194-47F1-8C9F-168F735CC773</v>
      </c>
      <c r="B6770" t="str">
        <f t="shared" si="1779"/>
        <v>Post Variable Names dialog</v>
      </c>
      <c r="C6770" t="s">
        <v>67</v>
      </c>
      <c r="D6770" t="s">
        <v>5194</v>
      </c>
      <c r="E6770" t="s">
        <v>5196</v>
      </c>
    </row>
    <row r="6771" spans="1:5" x14ac:dyDescent="0.25">
      <c r="A6771" t="str">
        <f t="shared" si="1778"/>
        <v>GUID-0B18E8F8-7194-47F1-8C9F-168F735CC773</v>
      </c>
      <c r="B6771" t="str">
        <f t="shared" si="1779"/>
        <v>Post Variable Names dialog</v>
      </c>
      <c r="C6771" t="s">
        <v>67</v>
      </c>
      <c r="D6771" t="s">
        <v>5216</v>
      </c>
      <c r="E6771" t="s">
        <v>5217</v>
      </c>
    </row>
    <row r="6772" spans="1:5" x14ac:dyDescent="0.25">
      <c r="A6772" s="3" t="s">
        <v>5218</v>
      </c>
      <c r="B6772" t="s">
        <v>5219</v>
      </c>
    </row>
    <row r="6773" spans="1:5" x14ac:dyDescent="0.25">
      <c r="A6773" t="str">
        <f t="shared" ref="A6773:A6777" si="1780">A6772</f>
        <v>GUID-9F19978C-EB8B-411C-AE1F-49BDD7E6279E</v>
      </c>
      <c r="B6773" t="str">
        <f t="shared" ref="B6773:B6777" si="1781">B6772</f>
        <v>Files dialog</v>
      </c>
      <c r="C6773" t="s">
        <v>67</v>
      </c>
      <c r="D6773" t="s">
        <v>5220</v>
      </c>
      <c r="E6773" t="s">
        <v>5221</v>
      </c>
    </row>
    <row r="6774" spans="1:5" x14ac:dyDescent="0.25">
      <c r="A6774" t="str">
        <f t="shared" si="1780"/>
        <v>GUID-9F19978C-EB8B-411C-AE1F-49BDD7E6279E</v>
      </c>
      <c r="B6774" t="str">
        <f t="shared" si="1781"/>
        <v>Files dialog</v>
      </c>
      <c r="C6774" t="s">
        <v>67</v>
      </c>
      <c r="D6774" t="s">
        <v>5174</v>
      </c>
      <c r="E6774" t="s">
        <v>5164</v>
      </c>
    </row>
    <row r="6775" spans="1:5" x14ac:dyDescent="0.25">
      <c r="A6775" t="str">
        <f t="shared" si="1780"/>
        <v>GUID-9F19978C-EB8B-411C-AE1F-49BDD7E6279E</v>
      </c>
      <c r="B6775" t="str">
        <f t="shared" si="1781"/>
        <v>Files dialog</v>
      </c>
      <c r="C6775" t="s">
        <v>67</v>
      </c>
      <c r="D6775" t="s">
        <v>5193</v>
      </c>
      <c r="E6775" t="s">
        <v>5195</v>
      </c>
    </row>
    <row r="6776" spans="1:5" x14ac:dyDescent="0.25">
      <c r="A6776" t="str">
        <f t="shared" si="1780"/>
        <v>GUID-9F19978C-EB8B-411C-AE1F-49BDD7E6279E</v>
      </c>
      <c r="B6776" t="str">
        <f t="shared" si="1781"/>
        <v>Files dialog</v>
      </c>
      <c r="C6776" t="s">
        <v>67</v>
      </c>
      <c r="D6776" t="s">
        <v>5194</v>
      </c>
      <c r="E6776" t="s">
        <v>5196</v>
      </c>
    </row>
    <row r="6777" spans="1:5" x14ac:dyDescent="0.25">
      <c r="A6777" t="str">
        <f t="shared" si="1780"/>
        <v>GUID-9F19978C-EB8B-411C-AE1F-49BDD7E6279E</v>
      </c>
      <c r="B6777" t="str">
        <f t="shared" si="1781"/>
        <v>Files dialog</v>
      </c>
      <c r="C6777" t="s">
        <v>67</v>
      </c>
      <c r="D6777" t="s">
        <v>5216</v>
      </c>
      <c r="E6777" t="s">
        <v>5217</v>
      </c>
    </row>
    <row r="6778" spans="1:5" x14ac:dyDescent="0.25">
      <c r="A6778" s="3" t="s">
        <v>5106</v>
      </c>
      <c r="B6778" t="s">
        <v>5107</v>
      </c>
    </row>
    <row r="6779" spans="1:5" x14ac:dyDescent="0.25">
      <c r="A6779" t="str">
        <f t="shared" ref="A6779:A6782" si="1782">A6778</f>
        <v>GUID-2A1723DE-239D-409B-8ED0-9D71CBA8139A</v>
      </c>
      <c r="B6779" t="str">
        <f t="shared" ref="B6779:B6782" si="1783">B6778</f>
        <v>Formats menu</v>
      </c>
      <c r="C6779" t="s">
        <v>67</v>
      </c>
      <c r="D6779" t="s">
        <v>993</v>
      </c>
      <c r="E6779" t="s">
        <v>5053</v>
      </c>
    </row>
    <row r="6780" spans="1:5" x14ac:dyDescent="0.25">
      <c r="A6780" t="str">
        <f t="shared" si="1782"/>
        <v>GUID-2A1723DE-239D-409B-8ED0-9D71CBA8139A</v>
      </c>
      <c r="B6780" t="str">
        <f t="shared" si="1783"/>
        <v>Formats menu</v>
      </c>
      <c r="C6780" t="s">
        <v>67</v>
      </c>
      <c r="D6780" t="s">
        <v>5046</v>
      </c>
      <c r="E6780" t="s">
        <v>5063</v>
      </c>
    </row>
    <row r="6781" spans="1:5" x14ac:dyDescent="0.25">
      <c r="A6781" t="str">
        <f t="shared" si="1782"/>
        <v>GUID-2A1723DE-239D-409B-8ED0-9D71CBA8139A</v>
      </c>
      <c r="B6781" t="str">
        <f t="shared" si="1783"/>
        <v>Formats menu</v>
      </c>
      <c r="C6781" t="s">
        <v>67</v>
      </c>
      <c r="D6781" t="s">
        <v>5108</v>
      </c>
      <c r="E6781" t="s">
        <v>5109</v>
      </c>
    </row>
    <row r="6782" spans="1:5" x14ac:dyDescent="0.25">
      <c r="A6782" t="str">
        <f t="shared" si="1782"/>
        <v>GUID-2A1723DE-239D-409B-8ED0-9D71CBA8139A</v>
      </c>
      <c r="B6782" t="str">
        <f t="shared" si="1783"/>
        <v>Formats menu</v>
      </c>
      <c r="C6782" t="s">
        <v>67</v>
      </c>
      <c r="D6782" t="s">
        <v>5110</v>
      </c>
      <c r="E6782" t="s">
        <v>5111</v>
      </c>
    </row>
    <row r="6783" spans="1:5" x14ac:dyDescent="0.25">
      <c r="A6783" s="3" t="s">
        <v>5222</v>
      </c>
      <c r="B6783" t="s">
        <v>5223</v>
      </c>
    </row>
    <row r="6784" spans="1:5" x14ac:dyDescent="0.25">
      <c r="A6784" t="str">
        <f t="shared" ref="A6784:A6790" si="1784">A6783</f>
        <v>GUID-D794F6C5-C4FF-46E1-9634-A9A96D734DF2</v>
      </c>
      <c r="B6784" t="str">
        <f t="shared" ref="B6784:B6790" si="1785">B6783</f>
        <v>Defining milling formats</v>
      </c>
      <c r="C6784" t="s">
        <v>67</v>
      </c>
      <c r="D6784" t="s">
        <v>5108</v>
      </c>
      <c r="E6784" t="s">
        <v>5224</v>
      </c>
    </row>
    <row r="6785" spans="1:5" x14ac:dyDescent="0.25">
      <c r="A6785" t="str">
        <f t="shared" si="1784"/>
        <v>GUID-D794F6C5-C4FF-46E1-9634-A9A96D734DF2</v>
      </c>
      <c r="B6785" t="str">
        <f t="shared" si="1785"/>
        <v>Defining milling formats</v>
      </c>
      <c r="C6785" t="s">
        <v>67</v>
      </c>
      <c r="E6785" t="s">
        <v>5225</v>
      </c>
    </row>
    <row r="6786" spans="1:5" x14ac:dyDescent="0.25">
      <c r="A6786" t="str">
        <f t="shared" si="1784"/>
        <v>GUID-D794F6C5-C4FF-46E1-9634-A9A96D734DF2</v>
      </c>
      <c r="B6786" t="str">
        <f t="shared" si="1785"/>
        <v>Defining milling formats</v>
      </c>
      <c r="C6786" t="s">
        <v>67</v>
      </c>
      <c r="E6786" t="s">
        <v>5226</v>
      </c>
    </row>
    <row r="6787" spans="1:5" x14ac:dyDescent="0.25">
      <c r="A6787" t="str">
        <f t="shared" si="1784"/>
        <v>GUID-D794F6C5-C4FF-46E1-9634-A9A96D734DF2</v>
      </c>
      <c r="B6787" t="str">
        <f t="shared" si="1785"/>
        <v>Defining milling formats</v>
      </c>
      <c r="C6787" t="s">
        <v>67</v>
      </c>
      <c r="E6787" t="s">
        <v>5227</v>
      </c>
    </row>
    <row r="6788" spans="1:5" x14ac:dyDescent="0.25">
      <c r="A6788" t="str">
        <f t="shared" si="1784"/>
        <v>GUID-D794F6C5-C4FF-46E1-9634-A9A96D734DF2</v>
      </c>
      <c r="B6788" t="str">
        <f t="shared" si="1785"/>
        <v>Defining milling formats</v>
      </c>
      <c r="C6788" t="s">
        <v>67</v>
      </c>
      <c r="E6788" t="s">
        <v>5228</v>
      </c>
    </row>
    <row r="6789" spans="1:5" x14ac:dyDescent="0.25">
      <c r="A6789" t="str">
        <f t="shared" si="1784"/>
        <v>GUID-D794F6C5-C4FF-46E1-9634-A9A96D734DF2</v>
      </c>
      <c r="B6789" t="str">
        <f t="shared" si="1785"/>
        <v>Defining milling formats</v>
      </c>
      <c r="C6789" t="s">
        <v>67</v>
      </c>
      <c r="E6789" t="s">
        <v>5229</v>
      </c>
    </row>
    <row r="6790" spans="1:5" x14ac:dyDescent="0.25">
      <c r="A6790" t="str">
        <f t="shared" si="1784"/>
        <v>GUID-D794F6C5-C4FF-46E1-9634-A9A96D734DF2</v>
      </c>
      <c r="B6790" t="str">
        <f t="shared" si="1785"/>
        <v>Defining milling formats</v>
      </c>
      <c r="C6790" t="s">
        <v>67</v>
      </c>
      <c r="E6790" t="s">
        <v>5109</v>
      </c>
    </row>
    <row r="6791" spans="1:5" x14ac:dyDescent="0.25">
      <c r="A6791" s="3" t="s">
        <v>5230</v>
      </c>
      <c r="B6791" t="s">
        <v>5231</v>
      </c>
    </row>
    <row r="6792" spans="1:5" x14ac:dyDescent="0.25">
      <c r="A6792" t="str">
        <f>A6791</f>
        <v>GUID-C99C6D03-B7DC-47CB-B248-42B19C245377</v>
      </c>
      <c r="B6792" t="str">
        <f>B6791</f>
        <v>Rules</v>
      </c>
      <c r="C6792" t="s">
        <v>67</v>
      </c>
      <c r="D6792" t="s">
        <v>5223</v>
      </c>
      <c r="E6792" t="s">
        <v>5165</v>
      </c>
    </row>
    <row r="6793" spans="1:5" x14ac:dyDescent="0.25">
      <c r="A6793" s="3" t="s">
        <v>5232</v>
      </c>
      <c r="B6793" t="s">
        <v>5233</v>
      </c>
    </row>
    <row r="6794" spans="1:5" x14ac:dyDescent="0.25">
      <c r="A6794" t="str">
        <f>A6793</f>
        <v>GUID-757DA007-E246-4427-BABC-D306D678C73B</v>
      </c>
      <c r="B6794" t="str">
        <f>B6793</f>
        <v>Program formats (Milling)</v>
      </c>
      <c r="C6794" t="s">
        <v>67</v>
      </c>
      <c r="D6794" t="s">
        <v>5223</v>
      </c>
      <c r="E6794" t="s">
        <v>5165</v>
      </c>
    </row>
    <row r="6795" spans="1:5" x14ac:dyDescent="0.25">
      <c r="A6795" s="3" t="s">
        <v>5234</v>
      </c>
      <c r="B6795" t="s">
        <v>5235</v>
      </c>
    </row>
    <row r="6796" spans="1:5" x14ac:dyDescent="0.25">
      <c r="A6796" t="str">
        <f>A6795</f>
        <v>GUID-0914EC11-6A30-4EE1-8A61-F11A5494093D</v>
      </c>
      <c r="B6796" t="str">
        <f>B6795</f>
        <v>Move formats</v>
      </c>
      <c r="C6796" t="s">
        <v>67</v>
      </c>
      <c r="D6796" t="s">
        <v>5223</v>
      </c>
      <c r="E6796" t="s">
        <v>5165</v>
      </c>
    </row>
    <row r="6797" spans="1:5" x14ac:dyDescent="0.25">
      <c r="A6797" s="3" t="s">
        <v>5236</v>
      </c>
      <c r="B6797" t="s">
        <v>5237</v>
      </c>
    </row>
    <row r="6798" spans="1:5" x14ac:dyDescent="0.25">
      <c r="A6798" t="str">
        <f>A6797</f>
        <v>GUID-F9C382ED-9A94-41A3-89AA-61FC3EA05E82</v>
      </c>
      <c r="B6798" t="str">
        <f>B6797</f>
        <v>Cycle formats</v>
      </c>
      <c r="C6798" t="s">
        <v>67</v>
      </c>
      <c r="D6798" t="s">
        <v>5223</v>
      </c>
      <c r="E6798" t="s">
        <v>5165</v>
      </c>
    </row>
    <row r="6799" spans="1:5" x14ac:dyDescent="0.25">
      <c r="A6799" s="3" t="s">
        <v>5238</v>
      </c>
      <c r="B6799" t="s">
        <v>5239</v>
      </c>
    </row>
    <row r="6800" spans="1:5" x14ac:dyDescent="0.25">
      <c r="A6800" t="str">
        <f t="shared" ref="A6800:A6802" si="1786">A6799</f>
        <v>GUID-A8325D39-FD29-44E8-9CD8-47FE649ACD9B</v>
      </c>
      <c r="B6800" t="str">
        <f t="shared" ref="B6800:B6802" si="1787">B6799</f>
        <v>Macro formats</v>
      </c>
      <c r="C6800" t="s">
        <v>67</v>
      </c>
      <c r="D6800" t="s">
        <v>5240</v>
      </c>
      <c r="E6800" t="s">
        <v>5224</v>
      </c>
    </row>
    <row r="6801" spans="1:5" x14ac:dyDescent="0.25">
      <c r="A6801" t="str">
        <f t="shared" si="1786"/>
        <v>GUID-A8325D39-FD29-44E8-9CD8-47FE649ACD9B</v>
      </c>
      <c r="B6801" t="str">
        <f t="shared" si="1787"/>
        <v>Macro formats</v>
      </c>
      <c r="C6801" t="s">
        <v>67</v>
      </c>
      <c r="D6801" t="s">
        <v>5240</v>
      </c>
      <c r="E6801" t="s">
        <v>5224</v>
      </c>
    </row>
    <row r="6802" spans="1:5" x14ac:dyDescent="0.25">
      <c r="A6802" t="str">
        <f t="shared" si="1786"/>
        <v>GUID-A8325D39-FD29-44E8-9CD8-47FE649ACD9B</v>
      </c>
      <c r="B6802" t="str">
        <f t="shared" si="1787"/>
        <v>Macro formats</v>
      </c>
      <c r="C6802" t="s">
        <v>67</v>
      </c>
      <c r="D6802" t="s">
        <v>5223</v>
      </c>
      <c r="E6802" t="s">
        <v>5165</v>
      </c>
    </row>
    <row r="6803" spans="1:5" x14ac:dyDescent="0.25">
      <c r="A6803" s="3" t="s">
        <v>5241</v>
      </c>
      <c r="B6803" t="s">
        <v>5242</v>
      </c>
    </row>
    <row r="6804" spans="1:5" x14ac:dyDescent="0.25">
      <c r="A6804" t="str">
        <f>A6803</f>
        <v>GUID-28295E44-B4E7-4641-917E-BBD6E6861E7A</v>
      </c>
      <c r="B6804" t="str">
        <f>B6803</f>
        <v>Retract rules (Milling)</v>
      </c>
      <c r="C6804" t="s">
        <v>67</v>
      </c>
      <c r="D6804" t="s">
        <v>5223</v>
      </c>
      <c r="E6804" t="s">
        <v>5165</v>
      </c>
    </row>
    <row r="6805" spans="1:5" x14ac:dyDescent="0.25">
      <c r="A6805" s="3" t="s">
        <v>5243</v>
      </c>
      <c r="B6805" t="s">
        <v>5244</v>
      </c>
    </row>
    <row r="6806" spans="1:5" x14ac:dyDescent="0.25">
      <c r="A6806" t="str">
        <f>A6805</f>
        <v>GUID-6D2C49CB-A4AE-4382-ABB4-A5565825D779</v>
      </c>
      <c r="B6806" t="str">
        <f>B6805</f>
        <v>Milling numeric reserved words</v>
      </c>
      <c r="C6806" t="s">
        <v>67</v>
      </c>
      <c r="D6806" t="s">
        <v>5108</v>
      </c>
      <c r="E6806" t="s">
        <v>5109</v>
      </c>
    </row>
    <row r="6807" spans="1:5" x14ac:dyDescent="0.25">
      <c r="A6807" s="3" t="s">
        <v>5245</v>
      </c>
      <c r="B6807" t="s">
        <v>5246</v>
      </c>
    </row>
    <row r="6808" spans="1:5" x14ac:dyDescent="0.25">
      <c r="A6808" t="str">
        <f>A6807</f>
        <v>GUID-11F0AA32-6920-473D-90EA-E802C739F36E</v>
      </c>
      <c r="B6808" t="str">
        <f>B6807</f>
        <v>Milling logical reserved words</v>
      </c>
      <c r="C6808" t="s">
        <v>67</v>
      </c>
      <c r="D6808" t="s">
        <v>5108</v>
      </c>
      <c r="E6808" t="s">
        <v>5109</v>
      </c>
    </row>
    <row r="6809" spans="1:5" x14ac:dyDescent="0.25">
      <c r="A6809" s="3" t="s">
        <v>5247</v>
      </c>
      <c r="B6809" t="s">
        <v>5248</v>
      </c>
    </row>
    <row r="6810" spans="1:5" x14ac:dyDescent="0.25">
      <c r="A6810" t="str">
        <f t="shared" ref="A6810:A6817" si="1788">A6809</f>
        <v>GUID-1DFF25F0-C37C-4294-A380-23D9B057CA44</v>
      </c>
      <c r="B6810" t="str">
        <f t="shared" ref="B6810:B6817" si="1789">B6809</f>
        <v>Milling string reserved words</v>
      </c>
      <c r="C6810" t="s">
        <v>67</v>
      </c>
      <c r="D6810" t="s">
        <v>990</v>
      </c>
      <c r="E6810" t="s">
        <v>5178</v>
      </c>
    </row>
    <row r="6811" spans="1:5" x14ac:dyDescent="0.25">
      <c r="A6811" t="str">
        <f t="shared" si="1788"/>
        <v>GUID-1DFF25F0-C37C-4294-A380-23D9B057CA44</v>
      </c>
      <c r="B6811" t="str">
        <f t="shared" si="1789"/>
        <v>Milling string reserved words</v>
      </c>
      <c r="C6811" t="s">
        <v>67</v>
      </c>
      <c r="D6811" t="s">
        <v>990</v>
      </c>
      <c r="E6811" t="s">
        <v>5178</v>
      </c>
    </row>
    <row r="6812" spans="1:5" x14ac:dyDescent="0.25">
      <c r="A6812" t="str">
        <f t="shared" si="1788"/>
        <v>GUID-1DFF25F0-C37C-4294-A380-23D9B057CA44</v>
      </c>
      <c r="B6812" t="str">
        <f t="shared" si="1789"/>
        <v>Milling string reserved words</v>
      </c>
      <c r="C6812" t="s">
        <v>67</v>
      </c>
      <c r="D6812" t="s">
        <v>990</v>
      </c>
      <c r="E6812" t="s">
        <v>5178</v>
      </c>
    </row>
    <row r="6813" spans="1:5" x14ac:dyDescent="0.25">
      <c r="A6813" t="str">
        <f t="shared" si="1788"/>
        <v>GUID-1DFF25F0-C37C-4294-A380-23D9B057CA44</v>
      </c>
      <c r="B6813" t="str">
        <f t="shared" si="1789"/>
        <v>Milling string reserved words</v>
      </c>
      <c r="C6813" t="s">
        <v>67</v>
      </c>
      <c r="D6813" t="s">
        <v>990</v>
      </c>
      <c r="E6813" t="s">
        <v>5178</v>
      </c>
    </row>
    <row r="6814" spans="1:5" x14ac:dyDescent="0.25">
      <c r="A6814" t="str">
        <f t="shared" si="1788"/>
        <v>GUID-1DFF25F0-C37C-4294-A380-23D9B057CA44</v>
      </c>
      <c r="B6814" t="str">
        <f t="shared" si="1789"/>
        <v>Milling string reserved words</v>
      </c>
      <c r="C6814" t="s">
        <v>67</v>
      </c>
      <c r="D6814" t="s">
        <v>990</v>
      </c>
      <c r="E6814" t="s">
        <v>5178</v>
      </c>
    </row>
    <row r="6815" spans="1:5" x14ac:dyDescent="0.25">
      <c r="A6815" t="str">
        <f t="shared" si="1788"/>
        <v>GUID-1DFF25F0-C37C-4294-A380-23D9B057CA44</v>
      </c>
      <c r="B6815" t="str">
        <f t="shared" si="1789"/>
        <v>Milling string reserved words</v>
      </c>
      <c r="C6815" t="s">
        <v>67</v>
      </c>
      <c r="D6815" t="s">
        <v>990</v>
      </c>
      <c r="E6815" t="s">
        <v>5178</v>
      </c>
    </row>
    <row r="6816" spans="1:5" x14ac:dyDescent="0.25">
      <c r="A6816" t="str">
        <f t="shared" si="1788"/>
        <v>GUID-1DFF25F0-C37C-4294-A380-23D9B057CA44</v>
      </c>
      <c r="B6816" t="str">
        <f t="shared" si="1789"/>
        <v>Milling string reserved words</v>
      </c>
      <c r="C6816" t="s">
        <v>67</v>
      </c>
      <c r="D6816" t="s">
        <v>5249</v>
      </c>
      <c r="E6816" t="s">
        <v>5182</v>
      </c>
    </row>
    <row r="6817" spans="1:5" x14ac:dyDescent="0.25">
      <c r="A6817" t="str">
        <f t="shared" si="1788"/>
        <v>GUID-1DFF25F0-C37C-4294-A380-23D9B057CA44</v>
      </c>
      <c r="B6817" t="str">
        <f t="shared" si="1789"/>
        <v>Milling string reserved words</v>
      </c>
      <c r="C6817" t="s">
        <v>67</v>
      </c>
      <c r="D6817" t="s">
        <v>5108</v>
      </c>
      <c r="E6817" t="s">
        <v>5109</v>
      </c>
    </row>
    <row r="6818" spans="1:5" x14ac:dyDescent="0.25">
      <c r="A6818" s="3" t="s">
        <v>5250</v>
      </c>
      <c r="B6818" t="s">
        <v>5251</v>
      </c>
    </row>
    <row r="6819" spans="1:5" x14ac:dyDescent="0.25">
      <c r="A6819" t="str">
        <f t="shared" ref="A6819:A6820" si="1790">A6818</f>
        <v>GUID-732A93A5-CBA2-40F2-BA72-D183CF50671A</v>
      </c>
      <c r="B6819" t="str">
        <f t="shared" ref="B6819:B6820" si="1791">B6818</f>
        <v>Hole canned cycles in XBUILD</v>
      </c>
      <c r="C6819" t="s">
        <v>67</v>
      </c>
      <c r="D6819" t="s">
        <v>990</v>
      </c>
      <c r="E6819" t="s">
        <v>5176</v>
      </c>
    </row>
    <row r="6820" spans="1:5" x14ac:dyDescent="0.25">
      <c r="A6820" t="str">
        <f t="shared" si="1790"/>
        <v>GUID-732A93A5-CBA2-40F2-BA72-D183CF50671A</v>
      </c>
      <c r="B6820" t="str">
        <f t="shared" si="1791"/>
        <v>Hole canned cycles in XBUILD</v>
      </c>
      <c r="C6820" t="s">
        <v>67</v>
      </c>
      <c r="D6820" t="s">
        <v>5108</v>
      </c>
      <c r="E6820" t="s">
        <v>5109</v>
      </c>
    </row>
    <row r="6821" spans="1:5" x14ac:dyDescent="0.25">
      <c r="A6821" s="3" t="s">
        <v>5252</v>
      </c>
      <c r="B6821" t="s">
        <v>5253</v>
      </c>
    </row>
    <row r="6822" spans="1:5" x14ac:dyDescent="0.25">
      <c r="A6822" t="str">
        <f t="shared" ref="A6822:A6831" si="1792">A6821</f>
        <v>GUID-3260FE6D-1B57-4368-B2B4-D12853C57FE6</v>
      </c>
      <c r="B6822" t="str">
        <f t="shared" ref="B6822:B6831" si="1793">B6821</f>
        <v>Relationship between FeatureCAM and XBUILD</v>
      </c>
      <c r="C6822" t="s">
        <v>67</v>
      </c>
      <c r="D6822" t="s">
        <v>5108</v>
      </c>
      <c r="E6822" t="s">
        <v>5254</v>
      </c>
    </row>
    <row r="6823" spans="1:5" x14ac:dyDescent="0.25">
      <c r="A6823" t="str">
        <f t="shared" si="1792"/>
        <v>GUID-3260FE6D-1B57-4368-B2B4-D12853C57FE6</v>
      </c>
      <c r="B6823" t="str">
        <f t="shared" si="1793"/>
        <v>Relationship between FeatureCAM and XBUILD</v>
      </c>
      <c r="C6823" t="s">
        <v>67</v>
      </c>
      <c r="E6823" t="s">
        <v>5255</v>
      </c>
    </row>
    <row r="6824" spans="1:5" x14ac:dyDescent="0.25">
      <c r="A6824" t="str">
        <f t="shared" si="1792"/>
        <v>GUID-3260FE6D-1B57-4368-B2B4-D12853C57FE6</v>
      </c>
      <c r="B6824" t="str">
        <f t="shared" si="1793"/>
        <v>Relationship between FeatureCAM and XBUILD</v>
      </c>
      <c r="C6824" t="s">
        <v>67</v>
      </c>
      <c r="E6824" t="s">
        <v>5256</v>
      </c>
    </row>
    <row r="6825" spans="1:5" x14ac:dyDescent="0.25">
      <c r="A6825" t="str">
        <f t="shared" si="1792"/>
        <v>GUID-3260FE6D-1B57-4368-B2B4-D12853C57FE6</v>
      </c>
      <c r="B6825" t="str">
        <f t="shared" si="1793"/>
        <v>Relationship between FeatureCAM and XBUILD</v>
      </c>
      <c r="C6825" t="s">
        <v>67</v>
      </c>
      <c r="E6825" t="s">
        <v>5257</v>
      </c>
    </row>
    <row r="6826" spans="1:5" x14ac:dyDescent="0.25">
      <c r="A6826" t="str">
        <f t="shared" si="1792"/>
        <v>GUID-3260FE6D-1B57-4368-B2B4-D12853C57FE6</v>
      </c>
      <c r="B6826" t="str">
        <f t="shared" si="1793"/>
        <v>Relationship between FeatureCAM and XBUILD</v>
      </c>
      <c r="C6826" t="s">
        <v>67</v>
      </c>
      <c r="E6826" t="s">
        <v>5258</v>
      </c>
    </row>
    <row r="6827" spans="1:5" x14ac:dyDescent="0.25">
      <c r="A6827" t="str">
        <f t="shared" si="1792"/>
        <v>GUID-3260FE6D-1B57-4368-B2B4-D12853C57FE6</v>
      </c>
      <c r="B6827" t="str">
        <f t="shared" si="1793"/>
        <v>Relationship between FeatureCAM and XBUILD</v>
      </c>
      <c r="C6827" t="s">
        <v>67</v>
      </c>
      <c r="E6827" t="s">
        <v>5259</v>
      </c>
    </row>
    <row r="6828" spans="1:5" x14ac:dyDescent="0.25">
      <c r="A6828" t="str">
        <f t="shared" si="1792"/>
        <v>GUID-3260FE6D-1B57-4368-B2B4-D12853C57FE6</v>
      </c>
      <c r="B6828" t="str">
        <f t="shared" si="1793"/>
        <v>Relationship between FeatureCAM and XBUILD</v>
      </c>
      <c r="C6828" t="s">
        <v>67</v>
      </c>
      <c r="E6828" t="s">
        <v>5260</v>
      </c>
    </row>
    <row r="6829" spans="1:5" x14ac:dyDescent="0.25">
      <c r="A6829" t="str">
        <f t="shared" si="1792"/>
        <v>GUID-3260FE6D-1B57-4368-B2B4-D12853C57FE6</v>
      </c>
      <c r="B6829" t="str">
        <f t="shared" si="1793"/>
        <v>Relationship between FeatureCAM and XBUILD</v>
      </c>
      <c r="C6829" t="s">
        <v>67</v>
      </c>
      <c r="E6829" t="s">
        <v>5261</v>
      </c>
    </row>
    <row r="6830" spans="1:5" x14ac:dyDescent="0.25">
      <c r="A6830" t="str">
        <f t="shared" si="1792"/>
        <v>GUID-3260FE6D-1B57-4368-B2B4-D12853C57FE6</v>
      </c>
      <c r="B6830" t="str">
        <f t="shared" si="1793"/>
        <v>Relationship between FeatureCAM and XBUILD</v>
      </c>
      <c r="C6830" t="s">
        <v>67</v>
      </c>
      <c r="E6830" t="s">
        <v>5262</v>
      </c>
    </row>
    <row r="6831" spans="1:5" x14ac:dyDescent="0.25">
      <c r="A6831" t="str">
        <f t="shared" si="1792"/>
        <v>GUID-3260FE6D-1B57-4368-B2B4-D12853C57FE6</v>
      </c>
      <c r="B6831" t="str">
        <f t="shared" si="1793"/>
        <v>Relationship between FeatureCAM and XBUILD</v>
      </c>
      <c r="C6831" t="s">
        <v>67</v>
      </c>
      <c r="E6831" t="s">
        <v>5109</v>
      </c>
    </row>
    <row r="6832" spans="1:5" x14ac:dyDescent="0.25">
      <c r="A6832" s="3" t="s">
        <v>5263</v>
      </c>
      <c r="B6832" t="s">
        <v>5264</v>
      </c>
    </row>
    <row r="6833" spans="1:5" x14ac:dyDescent="0.25">
      <c r="A6833" t="str">
        <f>A6832</f>
        <v>GUID-2F306CB3-BFE0-446E-9302-9A502F0291CF</v>
      </c>
      <c r="B6833" t="str">
        <f>B6832</f>
        <v>Input dimension</v>
      </c>
      <c r="C6833" t="s">
        <v>67</v>
      </c>
      <c r="D6833" t="s">
        <v>5253</v>
      </c>
      <c r="E6833" t="s">
        <v>5170</v>
      </c>
    </row>
    <row r="6834" spans="1:5" x14ac:dyDescent="0.25">
      <c r="A6834" s="3" t="s">
        <v>5265</v>
      </c>
      <c r="B6834" t="s">
        <v>5266</v>
      </c>
    </row>
    <row r="6835" spans="1:5" x14ac:dyDescent="0.25">
      <c r="A6835" t="str">
        <f>A6834</f>
        <v>GUID-61B318B6-34C2-45BA-B4EE-77274504D10D</v>
      </c>
      <c r="B6835" t="str">
        <f>B6834</f>
        <v>Cycle types</v>
      </c>
      <c r="C6835" t="s">
        <v>67</v>
      </c>
      <c r="D6835" t="s">
        <v>5253</v>
      </c>
      <c r="E6835" t="s">
        <v>5170</v>
      </c>
    </row>
    <row r="6836" spans="1:5" x14ac:dyDescent="0.25">
      <c r="A6836" s="3" t="s">
        <v>5267</v>
      </c>
      <c r="B6836" t="s">
        <v>5268</v>
      </c>
    </row>
    <row r="6837" spans="1:5" x14ac:dyDescent="0.25">
      <c r="A6837" t="str">
        <f>A6836</f>
        <v>GUID-DC7B5A08-2A6D-49F8-9D24-4BEC6C183D85</v>
      </c>
      <c r="B6837" t="str">
        <f>B6836</f>
        <v>Z data</v>
      </c>
      <c r="C6837" t="s">
        <v>67</v>
      </c>
      <c r="D6837" t="s">
        <v>5253</v>
      </c>
      <c r="E6837" t="s">
        <v>5170</v>
      </c>
    </row>
    <row r="6838" spans="1:5" x14ac:dyDescent="0.25">
      <c r="A6838" s="3" t="s">
        <v>5269</v>
      </c>
      <c r="B6838" t="s">
        <v>5270</v>
      </c>
    </row>
    <row r="6839" spans="1:5" x14ac:dyDescent="0.25">
      <c r="A6839" t="str">
        <f>A6838</f>
        <v>GUID-C7199702-6391-45F1-9CBD-6C17E245FE1D</v>
      </c>
      <c r="B6839" t="str">
        <f>B6838</f>
        <v>Cutter compensation</v>
      </c>
      <c r="C6839" t="s">
        <v>67</v>
      </c>
      <c r="D6839" t="s">
        <v>5253</v>
      </c>
      <c r="E6839" t="s">
        <v>5170</v>
      </c>
    </row>
    <row r="6840" spans="1:5" x14ac:dyDescent="0.25">
      <c r="A6840" s="3" t="s">
        <v>5271</v>
      </c>
      <c r="B6840" t="s">
        <v>5272</v>
      </c>
    </row>
    <row r="6841" spans="1:5" x14ac:dyDescent="0.25">
      <c r="A6841" t="str">
        <f>A6840</f>
        <v>GUID-04C6B67E-8BCA-46B2-A361-71C7BFE91345</v>
      </c>
      <c r="B6841" t="str">
        <f>B6840</f>
        <v>Handling multiple fixture documents</v>
      </c>
      <c r="C6841" t="s">
        <v>67</v>
      </c>
      <c r="D6841" t="s">
        <v>5253</v>
      </c>
      <c r="E6841" t="s">
        <v>5170</v>
      </c>
    </row>
    <row r="6842" spans="1:5" x14ac:dyDescent="0.25">
      <c r="A6842" s="3" t="s">
        <v>5273</v>
      </c>
      <c r="B6842" t="s">
        <v>5274</v>
      </c>
    </row>
    <row r="6843" spans="1:5" x14ac:dyDescent="0.25">
      <c r="A6843" t="str">
        <f>A6842</f>
        <v>GUID-FD87B252-FEC6-4B83-857C-8E4AE739CBEB</v>
      </c>
      <c r="B6843" t="str">
        <f>B6842</f>
        <v>Pecking</v>
      </c>
      <c r="C6843" t="s">
        <v>67</v>
      </c>
      <c r="D6843" t="s">
        <v>5253</v>
      </c>
      <c r="E6843" t="s">
        <v>5170</v>
      </c>
    </row>
    <row r="6844" spans="1:5" x14ac:dyDescent="0.25">
      <c r="A6844" s="3" t="s">
        <v>5275</v>
      </c>
      <c r="B6844" t="s">
        <v>5276</v>
      </c>
    </row>
    <row r="6845" spans="1:5" x14ac:dyDescent="0.25">
      <c r="A6845" t="str">
        <f>A6844</f>
        <v>GUID-A2F6476B-4038-4B6E-AE9D-3AB442CB2424</v>
      </c>
      <c r="B6845" t="str">
        <f>B6844</f>
        <v>3D arcs</v>
      </c>
      <c r="C6845" t="s">
        <v>67</v>
      </c>
      <c r="D6845" t="s">
        <v>5253</v>
      </c>
      <c r="E6845" t="s">
        <v>5170</v>
      </c>
    </row>
    <row r="6846" spans="1:5" x14ac:dyDescent="0.25">
      <c r="A6846" s="3" t="s">
        <v>5277</v>
      </c>
      <c r="B6846" t="s">
        <v>5278</v>
      </c>
    </row>
    <row r="6847" spans="1:5" x14ac:dyDescent="0.25">
      <c r="A6847" t="str">
        <f>A6846</f>
        <v>GUID-CF53DF29-C26B-4086-B14F-1C8DC657F50C</v>
      </c>
      <c r="B6847" t="str">
        <f>B6846</f>
        <v>Retract planes in canned cycles</v>
      </c>
      <c r="C6847" t="s">
        <v>67</v>
      </c>
      <c r="D6847" t="s">
        <v>5253</v>
      </c>
      <c r="E6847" t="s">
        <v>5170</v>
      </c>
    </row>
    <row r="6848" spans="1:5" x14ac:dyDescent="0.25">
      <c r="A6848" s="3" t="s">
        <v>5279</v>
      </c>
      <c r="B6848" t="s">
        <v>5280</v>
      </c>
    </row>
    <row r="6849" spans="1:5" x14ac:dyDescent="0.25">
      <c r="A6849" t="str">
        <f>A6848</f>
        <v>GUID-72DF77BA-EEFA-4A23-B060-CDB4802BB6C3</v>
      </c>
      <c r="B6849" t="str">
        <f>B6848</f>
        <v>Fanuc line numbering</v>
      </c>
      <c r="C6849" t="s">
        <v>67</v>
      </c>
      <c r="D6849" t="s">
        <v>5253</v>
      </c>
      <c r="E6849" t="s">
        <v>5170</v>
      </c>
    </row>
    <row r="6850" spans="1:5" x14ac:dyDescent="0.25">
      <c r="A6850" s="3" t="s">
        <v>5281</v>
      </c>
      <c r="B6850" t="s">
        <v>5282</v>
      </c>
    </row>
    <row r="6851" spans="1:5" x14ac:dyDescent="0.25">
      <c r="A6851" t="str">
        <f t="shared" ref="A6851:A6855" si="1794">A6850</f>
        <v>GUID-59D76628-9250-4BC2-BE33-359690B0B93B</v>
      </c>
      <c r="B6851" t="str">
        <f t="shared" ref="B6851:B6855" si="1795">B6850</f>
        <v>Macros (Milling)</v>
      </c>
      <c r="C6851" t="s">
        <v>67</v>
      </c>
      <c r="D6851" t="s">
        <v>1372</v>
      </c>
      <c r="E6851" t="s">
        <v>5176</v>
      </c>
    </row>
    <row r="6852" spans="1:5" x14ac:dyDescent="0.25">
      <c r="A6852" t="str">
        <f t="shared" si="1794"/>
        <v>GUID-59D76628-9250-4BC2-BE33-359690B0B93B</v>
      </c>
      <c r="B6852" t="str">
        <f t="shared" si="1795"/>
        <v>Macros (Milling)</v>
      </c>
      <c r="C6852" t="s">
        <v>67</v>
      </c>
      <c r="D6852" t="s">
        <v>5108</v>
      </c>
      <c r="E6852" t="s">
        <v>5283</v>
      </c>
    </row>
    <row r="6853" spans="1:5" x14ac:dyDescent="0.25">
      <c r="A6853" t="str">
        <f t="shared" si="1794"/>
        <v>GUID-59D76628-9250-4BC2-BE33-359690B0B93B</v>
      </c>
      <c r="B6853" t="str">
        <f t="shared" si="1795"/>
        <v>Macros (Milling)</v>
      </c>
      <c r="C6853" t="s">
        <v>67</v>
      </c>
      <c r="E6853" t="s">
        <v>5284</v>
      </c>
    </row>
    <row r="6854" spans="1:5" x14ac:dyDescent="0.25">
      <c r="A6854" t="str">
        <f t="shared" si="1794"/>
        <v>GUID-59D76628-9250-4BC2-BE33-359690B0B93B</v>
      </c>
      <c r="B6854" t="str">
        <f t="shared" si="1795"/>
        <v>Macros (Milling)</v>
      </c>
      <c r="C6854" t="s">
        <v>67</v>
      </c>
      <c r="E6854" t="s">
        <v>5285</v>
      </c>
    </row>
    <row r="6855" spans="1:5" x14ac:dyDescent="0.25">
      <c r="A6855" t="str">
        <f t="shared" si="1794"/>
        <v>GUID-59D76628-9250-4BC2-BE33-359690B0B93B</v>
      </c>
      <c r="B6855" t="str">
        <f t="shared" si="1795"/>
        <v>Macros (Milling)</v>
      </c>
      <c r="C6855" t="s">
        <v>67</v>
      </c>
      <c r="E6855" t="s">
        <v>5109</v>
      </c>
    </row>
    <row r="6856" spans="1:5" x14ac:dyDescent="0.25">
      <c r="A6856" s="3" t="s">
        <v>5286</v>
      </c>
      <c r="B6856" t="s">
        <v>5287</v>
      </c>
    </row>
    <row r="6857" spans="1:5" x14ac:dyDescent="0.25">
      <c r="A6857" t="str">
        <f>A6856</f>
        <v>GUID-319DFA7C-5BB0-473E-8DDA-994FE8FD7F33</v>
      </c>
      <c r="B6857" t="str">
        <f>B6856</f>
        <v>Expected G-code for different post settings</v>
      </c>
      <c r="C6857" t="s">
        <v>67</v>
      </c>
      <c r="D6857" t="s">
        <v>5282</v>
      </c>
      <c r="E6857" t="s">
        <v>5171</v>
      </c>
    </row>
    <row r="6858" spans="1:5" x14ac:dyDescent="0.25">
      <c r="A6858" s="3" t="s">
        <v>5288</v>
      </c>
      <c r="B6858" t="s">
        <v>5289</v>
      </c>
    </row>
    <row r="6859" spans="1:5" x14ac:dyDescent="0.25">
      <c r="A6859" t="str">
        <f>A6858</f>
        <v>GUID-71EF5D60-EF7C-478B-BFEA-F5FAB7055A7E</v>
      </c>
      <c r="B6859" t="str">
        <f>B6858</f>
        <v>Configuring post for local coordinate systems</v>
      </c>
      <c r="C6859" t="s">
        <v>67</v>
      </c>
      <c r="D6859" t="s">
        <v>5282</v>
      </c>
      <c r="E6859" t="s">
        <v>5171</v>
      </c>
    </row>
    <row r="6860" spans="1:5" x14ac:dyDescent="0.25">
      <c r="A6860" s="3" t="s">
        <v>5290</v>
      </c>
      <c r="B6860" t="s">
        <v>5291</v>
      </c>
    </row>
    <row r="6861" spans="1:5" x14ac:dyDescent="0.25">
      <c r="A6861" t="str">
        <f>A6860</f>
        <v>GUID-23EA103F-FA85-4BE3-B04B-09BC0AB6861A</v>
      </c>
      <c r="B6861" t="str">
        <f>B6860</f>
        <v>Configuring post for incremental macros</v>
      </c>
      <c r="C6861" t="s">
        <v>67</v>
      </c>
      <c r="D6861" t="s">
        <v>5282</v>
      </c>
      <c r="E6861" t="s">
        <v>5171</v>
      </c>
    </row>
    <row r="6862" spans="1:5" x14ac:dyDescent="0.25">
      <c r="A6862" s="3" t="s">
        <v>5292</v>
      </c>
      <c r="B6862" t="s">
        <v>5293</v>
      </c>
    </row>
    <row r="6863" spans="1:5" x14ac:dyDescent="0.25">
      <c r="A6863" t="str">
        <f t="shared" ref="A6863:A6866" si="1796">A6862</f>
        <v>GUID-7CE0AE48-665D-4B11-AC3C-0D7361D20EAE</v>
      </c>
      <c r="B6863" t="str">
        <f t="shared" ref="B6863:B6866" si="1797">B6862</f>
        <v>4th- and 5th-axis support</v>
      </c>
      <c r="C6863" t="s">
        <v>67</v>
      </c>
      <c r="D6863" t="s">
        <v>5108</v>
      </c>
      <c r="E6863" t="s">
        <v>5294</v>
      </c>
    </row>
    <row r="6864" spans="1:5" x14ac:dyDescent="0.25">
      <c r="A6864" t="str">
        <f t="shared" si="1796"/>
        <v>GUID-7CE0AE48-665D-4B11-AC3C-0D7361D20EAE</v>
      </c>
      <c r="B6864" t="str">
        <f t="shared" si="1797"/>
        <v>4th- and 5th-axis support</v>
      </c>
      <c r="C6864" t="s">
        <v>67</v>
      </c>
      <c r="E6864" t="s">
        <v>5295</v>
      </c>
    </row>
    <row r="6865" spans="1:5" x14ac:dyDescent="0.25">
      <c r="A6865" t="str">
        <f t="shared" si="1796"/>
        <v>GUID-7CE0AE48-665D-4B11-AC3C-0D7361D20EAE</v>
      </c>
      <c r="B6865" t="str">
        <f t="shared" si="1797"/>
        <v>4th- and 5th-axis support</v>
      </c>
      <c r="C6865" t="s">
        <v>67</v>
      </c>
      <c r="E6865" t="s">
        <v>5296</v>
      </c>
    </row>
    <row r="6866" spans="1:5" x14ac:dyDescent="0.25">
      <c r="A6866" t="str">
        <f t="shared" si="1796"/>
        <v>GUID-7CE0AE48-665D-4B11-AC3C-0D7361D20EAE</v>
      </c>
      <c r="B6866" t="str">
        <f t="shared" si="1797"/>
        <v>4th- and 5th-axis support</v>
      </c>
      <c r="C6866" t="s">
        <v>67</v>
      </c>
      <c r="E6866" t="s">
        <v>5109</v>
      </c>
    </row>
    <row r="6867" spans="1:5" x14ac:dyDescent="0.25">
      <c r="A6867" s="3" t="s">
        <v>5297</v>
      </c>
      <c r="B6867" t="s">
        <v>5298</v>
      </c>
    </row>
    <row r="6868" spans="1:5" x14ac:dyDescent="0.25">
      <c r="A6868" t="str">
        <f>A6867</f>
        <v>GUID-72E58A55-7364-4A40-969D-F3CE179A0BBD</v>
      </c>
      <c r="B6868" t="str">
        <f>B6867</f>
        <v>Rotation styles</v>
      </c>
      <c r="C6868" t="s">
        <v>67</v>
      </c>
      <c r="D6868" t="s">
        <v>5293</v>
      </c>
      <c r="E6868" t="s">
        <v>5172</v>
      </c>
    </row>
    <row r="6869" spans="1:5" x14ac:dyDescent="0.25">
      <c r="A6869" s="3" t="s">
        <v>5299</v>
      </c>
      <c r="B6869" t="s">
        <v>5300</v>
      </c>
    </row>
    <row r="6870" spans="1:5" x14ac:dyDescent="0.25">
      <c r="A6870" t="str">
        <f>A6869</f>
        <v>GUID-E7356083-A34C-488C-9F2E-A62DB3C92BEA</v>
      </c>
      <c r="B6870" t="str">
        <f>B6869</f>
        <v>4th and 5th axis indexing in the post</v>
      </c>
      <c r="C6870" t="s">
        <v>67</v>
      </c>
      <c r="D6870" t="s">
        <v>5293</v>
      </c>
      <c r="E6870" t="s">
        <v>5172</v>
      </c>
    </row>
    <row r="6871" spans="1:5" x14ac:dyDescent="0.25">
      <c r="A6871" s="3" t="s">
        <v>5301</v>
      </c>
      <c r="B6871" t="s">
        <v>5302</v>
      </c>
    </row>
    <row r="6872" spans="1:5" x14ac:dyDescent="0.25">
      <c r="A6872" t="str">
        <f>A6871</f>
        <v>GUID-7236DA99-752A-4FA5-B73A-6E2C5E8F9252</v>
      </c>
      <c r="B6872" t="str">
        <f>B6871</f>
        <v>4th axis wrapping in the post</v>
      </c>
      <c r="C6872" t="s">
        <v>67</v>
      </c>
      <c r="D6872" t="s">
        <v>5293</v>
      </c>
      <c r="E6872" t="s">
        <v>5172</v>
      </c>
    </row>
    <row r="6873" spans="1:5" x14ac:dyDescent="0.25">
      <c r="A6873" s="3" t="s">
        <v>5303</v>
      </c>
      <c r="B6873" t="s">
        <v>5110</v>
      </c>
    </row>
    <row r="6874" spans="1:5" x14ac:dyDescent="0.25">
      <c r="A6874" t="str">
        <f t="shared" ref="A6874:A6881" si="1798">A6873</f>
        <v>GUID-82DD5B11-6AAE-44B9-89D9-8B6C8886056C</v>
      </c>
      <c r="B6874" t="str">
        <f t="shared" ref="B6874:B6881" si="1799">B6873</f>
        <v>Turn posts</v>
      </c>
      <c r="C6874" t="s">
        <v>67</v>
      </c>
      <c r="E6874" t="s">
        <v>5195</v>
      </c>
    </row>
    <row r="6875" spans="1:5" x14ac:dyDescent="0.25">
      <c r="A6875" t="str">
        <f t="shared" si="1798"/>
        <v>GUID-82DD5B11-6AAE-44B9-89D9-8B6C8886056C</v>
      </c>
      <c r="B6875" t="str">
        <f t="shared" si="1799"/>
        <v>Turn posts</v>
      </c>
      <c r="C6875" t="s">
        <v>67</v>
      </c>
      <c r="E6875" t="s">
        <v>5052</v>
      </c>
    </row>
    <row r="6876" spans="1:5" x14ac:dyDescent="0.25">
      <c r="A6876" t="str">
        <f t="shared" si="1798"/>
        <v>GUID-82DD5B11-6AAE-44B9-89D9-8B6C8886056C</v>
      </c>
      <c r="B6876" t="str">
        <f t="shared" si="1799"/>
        <v>Turn posts</v>
      </c>
      <c r="C6876" t="s">
        <v>67</v>
      </c>
      <c r="E6876" t="s">
        <v>5304</v>
      </c>
    </row>
    <row r="6877" spans="1:5" x14ac:dyDescent="0.25">
      <c r="A6877" t="str">
        <f t="shared" si="1798"/>
        <v>GUID-82DD5B11-6AAE-44B9-89D9-8B6C8886056C</v>
      </c>
      <c r="B6877" t="str">
        <f t="shared" si="1799"/>
        <v>Turn posts</v>
      </c>
      <c r="C6877" t="s">
        <v>67</v>
      </c>
      <c r="E6877" t="s">
        <v>5305</v>
      </c>
    </row>
    <row r="6878" spans="1:5" x14ac:dyDescent="0.25">
      <c r="A6878" t="str">
        <f t="shared" si="1798"/>
        <v>GUID-82DD5B11-6AAE-44B9-89D9-8B6C8886056C</v>
      </c>
      <c r="B6878" t="str">
        <f t="shared" si="1799"/>
        <v>Turn posts</v>
      </c>
      <c r="C6878" t="s">
        <v>67</v>
      </c>
      <c r="E6878" t="s">
        <v>5306</v>
      </c>
    </row>
    <row r="6879" spans="1:5" x14ac:dyDescent="0.25">
      <c r="A6879" t="str">
        <f t="shared" si="1798"/>
        <v>GUID-82DD5B11-6AAE-44B9-89D9-8B6C8886056C</v>
      </c>
      <c r="B6879" t="str">
        <f t="shared" si="1799"/>
        <v>Turn posts</v>
      </c>
      <c r="C6879" t="s">
        <v>67</v>
      </c>
      <c r="E6879" t="s">
        <v>5307</v>
      </c>
    </row>
    <row r="6880" spans="1:5" x14ac:dyDescent="0.25">
      <c r="A6880" t="str">
        <f t="shared" si="1798"/>
        <v>GUID-82DD5B11-6AAE-44B9-89D9-8B6C8886056C</v>
      </c>
      <c r="B6880" t="str">
        <f t="shared" si="1799"/>
        <v>Turn posts</v>
      </c>
      <c r="C6880" t="s">
        <v>67</v>
      </c>
      <c r="E6880" t="s">
        <v>5308</v>
      </c>
    </row>
    <row r="6881" spans="1:5" x14ac:dyDescent="0.25">
      <c r="A6881" t="str">
        <f t="shared" si="1798"/>
        <v>GUID-82DD5B11-6AAE-44B9-89D9-8B6C8886056C</v>
      </c>
      <c r="B6881" t="str">
        <f t="shared" si="1799"/>
        <v>Turn posts</v>
      </c>
      <c r="C6881" t="s">
        <v>67</v>
      </c>
      <c r="E6881" t="s">
        <v>5309</v>
      </c>
    </row>
    <row r="6882" spans="1:5" x14ac:dyDescent="0.25">
      <c r="A6882" s="3" t="s">
        <v>5310</v>
      </c>
      <c r="B6882" t="s">
        <v>5193</v>
      </c>
    </row>
    <row r="6883" spans="1:5" x14ac:dyDescent="0.25">
      <c r="A6883" t="str">
        <f t="shared" ref="A6883:A6894" si="1800">A6882</f>
        <v>GUID-EA77285F-DC8D-4F11-84F2-A3D3EFE2170B</v>
      </c>
      <c r="B6883" t="str">
        <f t="shared" ref="B6883:B6894" si="1801">B6882</f>
        <v>CNC-Info menu (Turning)</v>
      </c>
      <c r="C6883" t="s">
        <v>67</v>
      </c>
      <c r="D6883" t="s">
        <v>5110</v>
      </c>
      <c r="E6883" t="s">
        <v>5311</v>
      </c>
    </row>
    <row r="6884" spans="1:5" x14ac:dyDescent="0.25">
      <c r="A6884" t="str">
        <f t="shared" si="1800"/>
        <v>GUID-EA77285F-DC8D-4F11-84F2-A3D3EFE2170B</v>
      </c>
      <c r="B6884" t="str">
        <f t="shared" si="1801"/>
        <v>CNC-Info menu (Turning)</v>
      </c>
      <c r="C6884" t="s">
        <v>67</v>
      </c>
      <c r="E6884" t="s">
        <v>5312</v>
      </c>
    </row>
    <row r="6885" spans="1:5" x14ac:dyDescent="0.25">
      <c r="A6885" t="str">
        <f t="shared" si="1800"/>
        <v>GUID-EA77285F-DC8D-4F11-84F2-A3D3EFE2170B</v>
      </c>
      <c r="B6885" t="str">
        <f t="shared" si="1801"/>
        <v>CNC-Info menu (Turning)</v>
      </c>
      <c r="C6885" t="s">
        <v>67</v>
      </c>
      <c r="E6885" t="s">
        <v>5313</v>
      </c>
    </row>
    <row r="6886" spans="1:5" x14ac:dyDescent="0.25">
      <c r="A6886" t="str">
        <f t="shared" si="1800"/>
        <v>GUID-EA77285F-DC8D-4F11-84F2-A3D3EFE2170B</v>
      </c>
      <c r="B6886" t="str">
        <f t="shared" si="1801"/>
        <v>CNC-Info menu (Turning)</v>
      </c>
      <c r="C6886" t="s">
        <v>67</v>
      </c>
      <c r="E6886" t="s">
        <v>5178</v>
      </c>
    </row>
    <row r="6887" spans="1:5" x14ac:dyDescent="0.25">
      <c r="A6887" t="str">
        <f t="shared" si="1800"/>
        <v>GUID-EA77285F-DC8D-4F11-84F2-A3D3EFE2170B</v>
      </c>
      <c r="B6887" t="str">
        <f t="shared" si="1801"/>
        <v>CNC-Info menu (Turning)</v>
      </c>
      <c r="C6887" t="s">
        <v>67</v>
      </c>
      <c r="E6887" t="s">
        <v>5314</v>
      </c>
    </row>
    <row r="6888" spans="1:5" x14ac:dyDescent="0.25">
      <c r="A6888" t="str">
        <f t="shared" si="1800"/>
        <v>GUID-EA77285F-DC8D-4F11-84F2-A3D3EFE2170B</v>
      </c>
      <c r="B6888" t="str">
        <f t="shared" si="1801"/>
        <v>CNC-Info menu (Turning)</v>
      </c>
      <c r="C6888" t="s">
        <v>67</v>
      </c>
      <c r="E6888" t="s">
        <v>5315</v>
      </c>
    </row>
    <row r="6889" spans="1:5" x14ac:dyDescent="0.25">
      <c r="A6889" t="str">
        <f t="shared" si="1800"/>
        <v>GUID-EA77285F-DC8D-4F11-84F2-A3D3EFE2170B</v>
      </c>
      <c r="B6889" t="str">
        <f t="shared" si="1801"/>
        <v>CNC-Info menu (Turning)</v>
      </c>
      <c r="C6889" t="s">
        <v>67</v>
      </c>
      <c r="E6889" t="s">
        <v>5316</v>
      </c>
    </row>
    <row r="6890" spans="1:5" x14ac:dyDescent="0.25">
      <c r="A6890" t="str">
        <f t="shared" si="1800"/>
        <v>GUID-EA77285F-DC8D-4F11-84F2-A3D3EFE2170B</v>
      </c>
      <c r="B6890" t="str">
        <f t="shared" si="1801"/>
        <v>CNC-Info menu (Turning)</v>
      </c>
      <c r="C6890" t="s">
        <v>67</v>
      </c>
      <c r="E6890" t="s">
        <v>5317</v>
      </c>
    </row>
    <row r="6891" spans="1:5" x14ac:dyDescent="0.25">
      <c r="A6891" t="str">
        <f t="shared" si="1800"/>
        <v>GUID-EA77285F-DC8D-4F11-84F2-A3D3EFE2170B</v>
      </c>
      <c r="B6891" t="str">
        <f t="shared" si="1801"/>
        <v>CNC-Info menu (Turning)</v>
      </c>
      <c r="C6891" t="s">
        <v>67</v>
      </c>
      <c r="E6891" t="s">
        <v>5318</v>
      </c>
    </row>
    <row r="6892" spans="1:5" x14ac:dyDescent="0.25">
      <c r="A6892" t="str">
        <f t="shared" si="1800"/>
        <v>GUID-EA77285F-DC8D-4F11-84F2-A3D3EFE2170B</v>
      </c>
      <c r="B6892" t="str">
        <f t="shared" si="1801"/>
        <v>CNC-Info menu (Turning)</v>
      </c>
      <c r="C6892" t="s">
        <v>67</v>
      </c>
      <c r="E6892" t="s">
        <v>5182</v>
      </c>
    </row>
    <row r="6893" spans="1:5" x14ac:dyDescent="0.25">
      <c r="A6893" t="str">
        <f t="shared" si="1800"/>
        <v>GUID-EA77285F-DC8D-4F11-84F2-A3D3EFE2170B</v>
      </c>
      <c r="B6893" t="str">
        <f t="shared" si="1801"/>
        <v>CNC-Info menu (Turning)</v>
      </c>
      <c r="C6893" t="s">
        <v>67</v>
      </c>
      <c r="E6893" t="s">
        <v>5103</v>
      </c>
    </row>
    <row r="6894" spans="1:5" x14ac:dyDescent="0.25">
      <c r="A6894" t="str">
        <f t="shared" si="1800"/>
        <v>GUID-EA77285F-DC8D-4F11-84F2-A3D3EFE2170B</v>
      </c>
      <c r="B6894" t="str">
        <f t="shared" si="1801"/>
        <v>CNC-Info menu (Turning)</v>
      </c>
      <c r="C6894" t="s">
        <v>67</v>
      </c>
      <c r="E6894" t="s">
        <v>5111</v>
      </c>
    </row>
    <row r="6895" spans="1:5" x14ac:dyDescent="0.25">
      <c r="A6895" s="3" t="s">
        <v>5319</v>
      </c>
      <c r="B6895" t="s">
        <v>5320</v>
      </c>
    </row>
    <row r="6896" spans="1:5" x14ac:dyDescent="0.25">
      <c r="A6896" t="str">
        <f>A6895</f>
        <v>GUID-6506EF74-9DCE-4C57-BB5A-E16986EFFE24</v>
      </c>
      <c r="B6896" t="str">
        <f>B6895</f>
        <v>Machine Information dialog (Turn)</v>
      </c>
      <c r="C6896" t="s">
        <v>67</v>
      </c>
      <c r="D6896" t="s">
        <v>5193</v>
      </c>
      <c r="E6896" t="s">
        <v>5195</v>
      </c>
    </row>
    <row r="6897" spans="1:5" x14ac:dyDescent="0.25">
      <c r="A6897" s="3" t="s">
        <v>5321</v>
      </c>
      <c r="B6897" t="s">
        <v>5322</v>
      </c>
    </row>
    <row r="6898" spans="1:5" x14ac:dyDescent="0.25">
      <c r="A6898" t="str">
        <f t="shared" ref="A6898:A6899" si="1802">A6897</f>
        <v>GUID-CDFA99AC-7DF2-43BE-A50A-CDD64462782E</v>
      </c>
      <c r="B6898" t="str">
        <f t="shared" ref="B6898:B6899" si="1803">B6897</f>
        <v>General Information dialog (Turn)</v>
      </c>
      <c r="C6898" t="s">
        <v>67</v>
      </c>
      <c r="D6898" t="s">
        <v>5323</v>
      </c>
      <c r="E6898" t="s">
        <v>5311</v>
      </c>
    </row>
    <row r="6899" spans="1:5" x14ac:dyDescent="0.25">
      <c r="A6899" t="str">
        <f t="shared" si="1802"/>
        <v>GUID-CDFA99AC-7DF2-43BE-A50A-CDD64462782E</v>
      </c>
      <c r="B6899" t="str">
        <f t="shared" si="1803"/>
        <v>General Information dialog (Turn)</v>
      </c>
      <c r="C6899" t="s">
        <v>67</v>
      </c>
      <c r="D6899" t="s">
        <v>5193</v>
      </c>
      <c r="E6899" t="s">
        <v>5195</v>
      </c>
    </row>
    <row r="6900" spans="1:5" x14ac:dyDescent="0.25">
      <c r="A6900" s="3" t="s">
        <v>5324</v>
      </c>
      <c r="B6900" t="s">
        <v>5325</v>
      </c>
    </row>
    <row r="6901" spans="1:5" x14ac:dyDescent="0.25">
      <c r="A6901" t="str">
        <f>A6900</f>
        <v>GUID-278AAA06-B7CC-4087-9124-DFBD4DFBE2FF</v>
      </c>
      <c r="B6901" t="str">
        <f>B6900</f>
        <v>NC Codes dialog (Turn)</v>
      </c>
      <c r="C6901" t="s">
        <v>67</v>
      </c>
      <c r="D6901" t="s">
        <v>5193</v>
      </c>
      <c r="E6901" t="s">
        <v>5195</v>
      </c>
    </row>
    <row r="6902" spans="1:5" x14ac:dyDescent="0.25">
      <c r="A6902" s="3" t="s">
        <v>5189</v>
      </c>
      <c r="B6902" t="s">
        <v>5190</v>
      </c>
    </row>
    <row r="6903" spans="1:5" x14ac:dyDescent="0.25">
      <c r="A6903" t="str">
        <f t="shared" ref="A6903:A6907" si="1804">A6902</f>
        <v>GUID-C0DA754D-1237-4756-BA20-7031F97111BA</v>
      </c>
      <c r="B6903" t="str">
        <f t="shared" ref="B6903:B6907" si="1805">B6902</f>
        <v>Coolant dialog</v>
      </c>
      <c r="C6903" t="s">
        <v>67</v>
      </c>
      <c r="D6903" t="s">
        <v>5191</v>
      </c>
      <c r="E6903" t="s">
        <v>5192</v>
      </c>
    </row>
    <row r="6904" spans="1:5" x14ac:dyDescent="0.25">
      <c r="A6904" t="str">
        <f t="shared" si="1804"/>
        <v>GUID-C0DA754D-1237-4756-BA20-7031F97111BA</v>
      </c>
      <c r="B6904" t="str">
        <f t="shared" si="1805"/>
        <v>Coolant dialog</v>
      </c>
      <c r="C6904" t="s">
        <v>67</v>
      </c>
      <c r="D6904" t="s">
        <v>5174</v>
      </c>
      <c r="E6904" t="s">
        <v>5192</v>
      </c>
    </row>
    <row r="6905" spans="1:5" x14ac:dyDescent="0.25">
      <c r="A6905" t="str">
        <f t="shared" si="1804"/>
        <v>GUID-C0DA754D-1237-4756-BA20-7031F97111BA</v>
      </c>
      <c r="B6905" t="str">
        <f t="shared" si="1805"/>
        <v>Coolant dialog</v>
      </c>
      <c r="C6905" t="s">
        <v>67</v>
      </c>
      <c r="D6905" t="s">
        <v>5193</v>
      </c>
      <c r="E6905" t="s">
        <v>5164</v>
      </c>
    </row>
    <row r="6906" spans="1:5" x14ac:dyDescent="0.25">
      <c r="A6906" t="str">
        <f t="shared" si="1804"/>
        <v>GUID-C0DA754D-1237-4756-BA20-7031F97111BA</v>
      </c>
      <c r="B6906" t="str">
        <f t="shared" si="1805"/>
        <v>Coolant dialog</v>
      </c>
      <c r="C6906" t="s">
        <v>67</v>
      </c>
      <c r="D6906" t="s">
        <v>5194</v>
      </c>
      <c r="E6906" t="s">
        <v>5195</v>
      </c>
    </row>
    <row r="6907" spans="1:5" x14ac:dyDescent="0.25">
      <c r="A6907" t="str">
        <f t="shared" si="1804"/>
        <v>GUID-C0DA754D-1237-4756-BA20-7031F97111BA</v>
      </c>
      <c r="B6907" t="str">
        <f t="shared" si="1805"/>
        <v>Coolant dialog</v>
      </c>
      <c r="C6907" t="s">
        <v>67</v>
      </c>
      <c r="E6907" t="s">
        <v>5196</v>
      </c>
    </row>
    <row r="6908" spans="1:5" x14ac:dyDescent="0.25">
      <c r="A6908" s="3" t="s">
        <v>5326</v>
      </c>
      <c r="B6908" t="s">
        <v>5327</v>
      </c>
    </row>
    <row r="6909" spans="1:5" x14ac:dyDescent="0.25">
      <c r="A6909" t="str">
        <f t="shared" ref="A6909:A6912" si="1806">A6908</f>
        <v>GUID-809EA3D5-F835-4AF4-9549-D6DDDD920822</v>
      </c>
      <c r="B6909" t="str">
        <f t="shared" ref="B6909:B6912" si="1807">B6908</f>
        <v>Tool Post Information dialog (Turn)</v>
      </c>
      <c r="C6909" t="s">
        <v>67</v>
      </c>
      <c r="D6909" t="s">
        <v>5220</v>
      </c>
      <c r="E6909" t="s">
        <v>5221</v>
      </c>
    </row>
    <row r="6910" spans="1:5" x14ac:dyDescent="0.25">
      <c r="A6910" t="str">
        <f t="shared" si="1806"/>
        <v>GUID-809EA3D5-F835-4AF4-9549-D6DDDD920822</v>
      </c>
      <c r="B6910" t="str">
        <f t="shared" si="1807"/>
        <v>Tool Post Information dialog (Turn)</v>
      </c>
      <c r="C6910" t="s">
        <v>67</v>
      </c>
      <c r="D6910" t="s">
        <v>5328</v>
      </c>
      <c r="E6910" t="s">
        <v>5048</v>
      </c>
    </row>
    <row r="6911" spans="1:5" x14ac:dyDescent="0.25">
      <c r="A6911" t="str">
        <f t="shared" si="1806"/>
        <v>GUID-809EA3D5-F835-4AF4-9549-D6DDDD920822</v>
      </c>
      <c r="B6911" t="str">
        <f t="shared" si="1807"/>
        <v>Tool Post Information dialog (Turn)</v>
      </c>
      <c r="C6911" t="s">
        <v>67</v>
      </c>
      <c r="D6911" t="s">
        <v>5193</v>
      </c>
      <c r="E6911" t="s">
        <v>5329</v>
      </c>
    </row>
    <row r="6912" spans="1:5" x14ac:dyDescent="0.25">
      <c r="A6912" t="str">
        <f t="shared" si="1806"/>
        <v>GUID-809EA3D5-F835-4AF4-9549-D6DDDD920822</v>
      </c>
      <c r="B6912" t="str">
        <f t="shared" si="1807"/>
        <v>Tool Post Information dialog (Turn)</v>
      </c>
      <c r="C6912" t="s">
        <v>67</v>
      </c>
      <c r="E6912" t="s">
        <v>5195</v>
      </c>
    </row>
    <row r="6913" spans="1:5" x14ac:dyDescent="0.25">
      <c r="A6913" s="3" t="s">
        <v>5330</v>
      </c>
      <c r="B6913" t="s">
        <v>5331</v>
      </c>
    </row>
    <row r="6914" spans="1:5" x14ac:dyDescent="0.25">
      <c r="A6914" t="str">
        <f>A6913</f>
        <v>GUID-B13BA29F-88FF-4CEF-BE5A-93742148E7B2</v>
      </c>
      <c r="B6914" t="str">
        <f>B6913</f>
        <v>Horizontal turret example (Turn)</v>
      </c>
      <c r="C6914" t="s">
        <v>67</v>
      </c>
      <c r="D6914" t="s">
        <v>5327</v>
      </c>
      <c r="E6914" t="s">
        <v>5314</v>
      </c>
    </row>
    <row r="6915" spans="1:5" x14ac:dyDescent="0.25">
      <c r="A6915" s="3" t="s">
        <v>5332</v>
      </c>
      <c r="B6915" t="s">
        <v>5333</v>
      </c>
    </row>
    <row r="6916" spans="1:5" x14ac:dyDescent="0.25">
      <c r="A6916" t="str">
        <f>A6915</f>
        <v>GUID-BF0365C3-2F76-4AD4-A586-A075B9E6B598</v>
      </c>
      <c r="B6916" t="str">
        <f>B6915</f>
        <v>Spindles (Turn)</v>
      </c>
      <c r="C6916" t="s">
        <v>67</v>
      </c>
      <c r="D6916" t="s">
        <v>5193</v>
      </c>
      <c r="E6916" t="s">
        <v>5195</v>
      </c>
    </row>
    <row r="6917" spans="1:5" x14ac:dyDescent="0.25">
      <c r="A6917" s="3" t="s">
        <v>5334</v>
      </c>
      <c r="B6917" t="s">
        <v>5335</v>
      </c>
    </row>
    <row r="6918" spans="1:5" x14ac:dyDescent="0.25">
      <c r="A6918" t="str">
        <f>A6917</f>
        <v>GUID-3F511C4D-C494-4390-B418-2EC0E9FE8971</v>
      </c>
      <c r="B6918" t="str">
        <f>B6917</f>
        <v>Feeds &amp; Speeds (Turn)</v>
      </c>
      <c r="C6918" t="s">
        <v>67</v>
      </c>
      <c r="D6918" t="s">
        <v>5193</v>
      </c>
      <c r="E6918" t="s">
        <v>5195</v>
      </c>
    </row>
    <row r="6919" spans="1:5" x14ac:dyDescent="0.25">
      <c r="A6919" s="3" t="s">
        <v>5336</v>
      </c>
      <c r="B6919" t="s">
        <v>5337</v>
      </c>
    </row>
    <row r="6920" spans="1:5" x14ac:dyDescent="0.25">
      <c r="A6920" t="str">
        <f>A6919</f>
        <v>GUID-D28A972F-1036-4387-B54A-9301507904AC</v>
      </c>
      <c r="B6920" t="str">
        <f>B6919</f>
        <v>Cycles dialog (Turn)</v>
      </c>
      <c r="C6920" t="s">
        <v>67</v>
      </c>
      <c r="D6920" t="s">
        <v>5193</v>
      </c>
      <c r="E6920" t="s">
        <v>5195</v>
      </c>
    </row>
    <row r="6921" spans="1:5" x14ac:dyDescent="0.25">
      <c r="A6921" s="3" t="s">
        <v>5338</v>
      </c>
      <c r="B6921" t="s">
        <v>5339</v>
      </c>
    </row>
    <row r="6922" spans="1:5" x14ac:dyDescent="0.25">
      <c r="A6922" t="str">
        <f>A6921</f>
        <v>GUID-C7CC463A-048F-460E-8CEC-D0FF88B07688</v>
      </c>
      <c r="B6922" t="str">
        <f>B6921</f>
        <v>Fixture ID dialog (Turn)</v>
      </c>
      <c r="C6922" t="s">
        <v>67</v>
      </c>
      <c r="D6922" t="s">
        <v>5193</v>
      </c>
      <c r="E6922" t="s">
        <v>5195</v>
      </c>
    </row>
    <row r="6923" spans="1:5" x14ac:dyDescent="0.25">
      <c r="A6923" s="3" t="s">
        <v>5214</v>
      </c>
      <c r="B6923" t="s">
        <v>5215</v>
      </c>
    </row>
    <row r="6924" spans="1:5" x14ac:dyDescent="0.25">
      <c r="A6924" t="str">
        <f t="shared" ref="A6924:A6927" si="1808">A6923</f>
        <v>GUID-0B18E8F8-7194-47F1-8C9F-168F735CC773</v>
      </c>
      <c r="B6924" t="str">
        <f t="shared" ref="B6924:B6927" si="1809">B6923</f>
        <v>Post Variable Names dialog</v>
      </c>
      <c r="C6924" t="s">
        <v>67</v>
      </c>
      <c r="D6924" t="s">
        <v>5174</v>
      </c>
      <c r="E6924" t="s">
        <v>5164</v>
      </c>
    </row>
    <row r="6925" spans="1:5" x14ac:dyDescent="0.25">
      <c r="A6925" t="str">
        <f t="shared" si="1808"/>
        <v>GUID-0B18E8F8-7194-47F1-8C9F-168F735CC773</v>
      </c>
      <c r="B6925" t="str">
        <f t="shared" si="1809"/>
        <v>Post Variable Names dialog</v>
      </c>
      <c r="C6925" t="s">
        <v>67</v>
      </c>
      <c r="D6925" t="s">
        <v>5193</v>
      </c>
      <c r="E6925" t="s">
        <v>5195</v>
      </c>
    </row>
    <row r="6926" spans="1:5" x14ac:dyDescent="0.25">
      <c r="A6926" t="str">
        <f t="shared" si="1808"/>
        <v>GUID-0B18E8F8-7194-47F1-8C9F-168F735CC773</v>
      </c>
      <c r="B6926" t="str">
        <f t="shared" si="1809"/>
        <v>Post Variable Names dialog</v>
      </c>
      <c r="C6926" t="s">
        <v>67</v>
      </c>
      <c r="D6926" t="s">
        <v>5194</v>
      </c>
      <c r="E6926" t="s">
        <v>5196</v>
      </c>
    </row>
    <row r="6927" spans="1:5" x14ac:dyDescent="0.25">
      <c r="A6927" t="str">
        <f t="shared" si="1808"/>
        <v>GUID-0B18E8F8-7194-47F1-8C9F-168F735CC773</v>
      </c>
      <c r="B6927" t="str">
        <f t="shared" si="1809"/>
        <v>Post Variable Names dialog</v>
      </c>
      <c r="C6927" t="s">
        <v>67</v>
      </c>
      <c r="D6927" t="s">
        <v>5216</v>
      </c>
      <c r="E6927" t="s">
        <v>5217</v>
      </c>
    </row>
    <row r="6928" spans="1:5" x14ac:dyDescent="0.25">
      <c r="A6928" s="3" t="s">
        <v>5218</v>
      </c>
      <c r="B6928" t="s">
        <v>5219</v>
      </c>
    </row>
    <row r="6929" spans="1:5" x14ac:dyDescent="0.25">
      <c r="A6929" t="str">
        <f t="shared" ref="A6929:A6933" si="1810">A6928</f>
        <v>GUID-9F19978C-EB8B-411C-AE1F-49BDD7E6279E</v>
      </c>
      <c r="B6929" t="str">
        <f t="shared" ref="B6929:B6933" si="1811">B6928</f>
        <v>Files dialog</v>
      </c>
      <c r="C6929" t="s">
        <v>67</v>
      </c>
      <c r="D6929" t="s">
        <v>5220</v>
      </c>
      <c r="E6929" t="s">
        <v>5221</v>
      </c>
    </row>
    <row r="6930" spans="1:5" x14ac:dyDescent="0.25">
      <c r="A6930" t="str">
        <f t="shared" si="1810"/>
        <v>GUID-9F19978C-EB8B-411C-AE1F-49BDD7E6279E</v>
      </c>
      <c r="B6930" t="str">
        <f t="shared" si="1811"/>
        <v>Files dialog</v>
      </c>
      <c r="C6930" t="s">
        <v>67</v>
      </c>
      <c r="D6930" t="s">
        <v>5174</v>
      </c>
      <c r="E6930" t="s">
        <v>5164</v>
      </c>
    </row>
    <row r="6931" spans="1:5" x14ac:dyDescent="0.25">
      <c r="A6931" t="str">
        <f t="shared" si="1810"/>
        <v>GUID-9F19978C-EB8B-411C-AE1F-49BDD7E6279E</v>
      </c>
      <c r="B6931" t="str">
        <f t="shared" si="1811"/>
        <v>Files dialog</v>
      </c>
      <c r="C6931" t="s">
        <v>67</v>
      </c>
      <c r="D6931" t="s">
        <v>5193</v>
      </c>
      <c r="E6931" t="s">
        <v>5195</v>
      </c>
    </row>
    <row r="6932" spans="1:5" x14ac:dyDescent="0.25">
      <c r="A6932" t="str">
        <f t="shared" si="1810"/>
        <v>GUID-9F19978C-EB8B-411C-AE1F-49BDD7E6279E</v>
      </c>
      <c r="B6932" t="str">
        <f t="shared" si="1811"/>
        <v>Files dialog</v>
      </c>
      <c r="C6932" t="s">
        <v>67</v>
      </c>
      <c r="D6932" t="s">
        <v>5194</v>
      </c>
      <c r="E6932" t="s">
        <v>5196</v>
      </c>
    </row>
    <row r="6933" spans="1:5" x14ac:dyDescent="0.25">
      <c r="A6933" t="str">
        <f t="shared" si="1810"/>
        <v>GUID-9F19978C-EB8B-411C-AE1F-49BDD7E6279E</v>
      </c>
      <c r="B6933" t="str">
        <f t="shared" si="1811"/>
        <v>Files dialog</v>
      </c>
      <c r="C6933" t="s">
        <v>67</v>
      </c>
      <c r="D6933" t="s">
        <v>5216</v>
      </c>
      <c r="E6933" t="s">
        <v>5217</v>
      </c>
    </row>
    <row r="6934" spans="1:5" x14ac:dyDescent="0.25">
      <c r="A6934" s="3" t="s">
        <v>5106</v>
      </c>
      <c r="B6934" t="s">
        <v>5107</v>
      </c>
    </row>
    <row r="6935" spans="1:5" x14ac:dyDescent="0.25">
      <c r="A6935" t="str">
        <f t="shared" ref="A6935:A6938" si="1812">A6934</f>
        <v>GUID-2A1723DE-239D-409B-8ED0-9D71CBA8139A</v>
      </c>
      <c r="B6935" t="str">
        <f t="shared" ref="B6935:B6938" si="1813">B6934</f>
        <v>Formats menu</v>
      </c>
      <c r="C6935" t="s">
        <v>67</v>
      </c>
      <c r="D6935" t="s">
        <v>993</v>
      </c>
      <c r="E6935" t="s">
        <v>5053</v>
      </c>
    </row>
    <row r="6936" spans="1:5" x14ac:dyDescent="0.25">
      <c r="A6936" t="str">
        <f t="shared" si="1812"/>
        <v>GUID-2A1723DE-239D-409B-8ED0-9D71CBA8139A</v>
      </c>
      <c r="B6936" t="str">
        <f t="shared" si="1813"/>
        <v>Formats menu</v>
      </c>
      <c r="C6936" t="s">
        <v>67</v>
      </c>
      <c r="D6936" t="s">
        <v>5046</v>
      </c>
      <c r="E6936" t="s">
        <v>5063</v>
      </c>
    </row>
    <row r="6937" spans="1:5" x14ac:dyDescent="0.25">
      <c r="A6937" t="str">
        <f t="shared" si="1812"/>
        <v>GUID-2A1723DE-239D-409B-8ED0-9D71CBA8139A</v>
      </c>
      <c r="B6937" t="str">
        <f t="shared" si="1813"/>
        <v>Formats menu</v>
      </c>
      <c r="C6937" t="s">
        <v>67</v>
      </c>
      <c r="D6937" t="s">
        <v>5108</v>
      </c>
      <c r="E6937" t="s">
        <v>5109</v>
      </c>
    </row>
    <row r="6938" spans="1:5" x14ac:dyDescent="0.25">
      <c r="A6938" t="str">
        <f t="shared" si="1812"/>
        <v>GUID-2A1723DE-239D-409B-8ED0-9D71CBA8139A</v>
      </c>
      <c r="B6938" t="str">
        <f t="shared" si="1813"/>
        <v>Formats menu</v>
      </c>
      <c r="C6938" t="s">
        <v>67</v>
      </c>
      <c r="D6938" t="s">
        <v>5110</v>
      </c>
      <c r="E6938" t="s">
        <v>5111</v>
      </c>
    </row>
    <row r="6939" spans="1:5" x14ac:dyDescent="0.25">
      <c r="A6939" s="3" t="s">
        <v>5340</v>
      </c>
      <c r="B6939" t="s">
        <v>5341</v>
      </c>
    </row>
    <row r="6940" spans="1:5" x14ac:dyDescent="0.25">
      <c r="A6940" t="str">
        <f t="shared" ref="A6940:A6945" si="1814">A6939</f>
        <v>GUID-5CA4102C-5480-445E-BFBA-BF8E0CE32953</v>
      </c>
      <c r="B6940" t="str">
        <f t="shared" ref="B6940:B6945" si="1815">B6939</f>
        <v>Defining turning formats</v>
      </c>
      <c r="C6940" t="s">
        <v>67</v>
      </c>
      <c r="D6940" t="s">
        <v>5110</v>
      </c>
      <c r="E6940" t="s">
        <v>5342</v>
      </c>
    </row>
    <row r="6941" spans="1:5" x14ac:dyDescent="0.25">
      <c r="A6941" t="str">
        <f t="shared" si="1814"/>
        <v>GUID-5CA4102C-5480-445E-BFBA-BF8E0CE32953</v>
      </c>
      <c r="B6941" t="str">
        <f t="shared" si="1815"/>
        <v>Defining turning formats</v>
      </c>
      <c r="C6941" t="s">
        <v>67</v>
      </c>
      <c r="E6941" t="s">
        <v>5343</v>
      </c>
    </row>
    <row r="6942" spans="1:5" x14ac:dyDescent="0.25">
      <c r="A6942" t="str">
        <f t="shared" si="1814"/>
        <v>GUID-5CA4102C-5480-445E-BFBA-BF8E0CE32953</v>
      </c>
      <c r="B6942" t="str">
        <f t="shared" si="1815"/>
        <v>Defining turning formats</v>
      </c>
      <c r="C6942" t="s">
        <v>67</v>
      </c>
      <c r="E6942" t="s">
        <v>5344</v>
      </c>
    </row>
    <row r="6943" spans="1:5" x14ac:dyDescent="0.25">
      <c r="A6943" t="str">
        <f t="shared" si="1814"/>
        <v>GUID-5CA4102C-5480-445E-BFBA-BF8E0CE32953</v>
      </c>
      <c r="B6943" t="str">
        <f t="shared" si="1815"/>
        <v>Defining turning formats</v>
      </c>
      <c r="C6943" t="s">
        <v>67</v>
      </c>
      <c r="E6943" t="s">
        <v>5345</v>
      </c>
    </row>
    <row r="6944" spans="1:5" x14ac:dyDescent="0.25">
      <c r="A6944" t="str">
        <f t="shared" si="1814"/>
        <v>GUID-5CA4102C-5480-445E-BFBA-BF8E0CE32953</v>
      </c>
      <c r="B6944" t="str">
        <f t="shared" si="1815"/>
        <v>Defining turning formats</v>
      </c>
      <c r="C6944" t="s">
        <v>67</v>
      </c>
      <c r="E6944" t="s">
        <v>5346</v>
      </c>
    </row>
    <row r="6945" spans="1:5" x14ac:dyDescent="0.25">
      <c r="A6945" t="str">
        <f t="shared" si="1814"/>
        <v>GUID-5CA4102C-5480-445E-BFBA-BF8E0CE32953</v>
      </c>
      <c r="B6945" t="str">
        <f t="shared" si="1815"/>
        <v>Defining turning formats</v>
      </c>
      <c r="C6945" t="s">
        <v>67</v>
      </c>
      <c r="E6945" t="s">
        <v>5111</v>
      </c>
    </row>
    <row r="6946" spans="1:5" x14ac:dyDescent="0.25">
      <c r="A6946" s="3" t="s">
        <v>5347</v>
      </c>
      <c r="B6946" t="s">
        <v>5231</v>
      </c>
    </row>
    <row r="6947" spans="1:5" x14ac:dyDescent="0.25">
      <c r="A6947" t="str">
        <f>A6946</f>
        <v>GUID-AEA072E2-AB60-4AF0-8E9B-85C76BE95B0F</v>
      </c>
      <c r="B6947" t="str">
        <f>B6946</f>
        <v>Rules</v>
      </c>
      <c r="C6947" t="s">
        <v>67</v>
      </c>
      <c r="D6947" t="s">
        <v>5341</v>
      </c>
      <c r="E6947" t="s">
        <v>5304</v>
      </c>
    </row>
    <row r="6948" spans="1:5" x14ac:dyDescent="0.25">
      <c r="A6948" s="3" t="s">
        <v>5348</v>
      </c>
      <c r="B6948" t="s">
        <v>5349</v>
      </c>
    </row>
    <row r="6949" spans="1:5" x14ac:dyDescent="0.25">
      <c r="A6949" t="str">
        <f>A6948</f>
        <v>GUID-89F34FE0-2C5A-4EFE-AAF4-DECA48D61561</v>
      </c>
      <c r="B6949" t="str">
        <f>B6948</f>
        <v>Program formats (Turning)</v>
      </c>
      <c r="C6949" t="s">
        <v>67</v>
      </c>
      <c r="D6949" t="s">
        <v>5341</v>
      </c>
      <c r="E6949" t="s">
        <v>5304</v>
      </c>
    </row>
    <row r="6950" spans="1:5" x14ac:dyDescent="0.25">
      <c r="A6950" s="3" t="s">
        <v>5350</v>
      </c>
      <c r="B6950" t="s">
        <v>5235</v>
      </c>
    </row>
    <row r="6951" spans="1:5" x14ac:dyDescent="0.25">
      <c r="A6951" t="str">
        <f t="shared" ref="A6951:A6955" si="1816">A6950</f>
        <v>GUID-1E89DC59-A34C-4C39-80C0-C3943034F911</v>
      </c>
      <c r="B6951" t="str">
        <f t="shared" ref="B6951:B6955" si="1817">B6950</f>
        <v>Move formats</v>
      </c>
      <c r="C6951" t="s">
        <v>67</v>
      </c>
      <c r="D6951" t="s">
        <v>5351</v>
      </c>
      <c r="E6951" t="s">
        <v>5352</v>
      </c>
    </row>
    <row r="6952" spans="1:5" x14ac:dyDescent="0.25">
      <c r="A6952" t="str">
        <f t="shared" si="1816"/>
        <v>GUID-1E89DC59-A34C-4C39-80C0-C3943034F911</v>
      </c>
      <c r="B6952" t="str">
        <f t="shared" si="1817"/>
        <v>Move formats</v>
      </c>
      <c r="C6952" t="s">
        <v>67</v>
      </c>
      <c r="D6952" t="s">
        <v>5351</v>
      </c>
      <c r="E6952" t="s">
        <v>5352</v>
      </c>
    </row>
    <row r="6953" spans="1:5" x14ac:dyDescent="0.25">
      <c r="A6953" t="str">
        <f t="shared" si="1816"/>
        <v>GUID-1E89DC59-A34C-4C39-80C0-C3943034F911</v>
      </c>
      <c r="B6953" t="str">
        <f t="shared" si="1817"/>
        <v>Move formats</v>
      </c>
      <c r="C6953" t="s">
        <v>67</v>
      </c>
      <c r="D6953" t="s">
        <v>5351</v>
      </c>
      <c r="E6953" t="s">
        <v>5352</v>
      </c>
    </row>
    <row r="6954" spans="1:5" x14ac:dyDescent="0.25">
      <c r="A6954" t="str">
        <f t="shared" si="1816"/>
        <v>GUID-1E89DC59-A34C-4C39-80C0-C3943034F911</v>
      </c>
      <c r="B6954" t="str">
        <f t="shared" si="1817"/>
        <v>Move formats</v>
      </c>
      <c r="C6954" t="s">
        <v>67</v>
      </c>
      <c r="D6954" t="s">
        <v>5351</v>
      </c>
      <c r="E6954" t="s">
        <v>5352</v>
      </c>
    </row>
    <row r="6955" spans="1:5" x14ac:dyDescent="0.25">
      <c r="A6955" t="str">
        <f t="shared" si="1816"/>
        <v>GUID-1E89DC59-A34C-4C39-80C0-C3943034F911</v>
      </c>
      <c r="B6955" t="str">
        <f t="shared" si="1817"/>
        <v>Move formats</v>
      </c>
      <c r="C6955" t="s">
        <v>67</v>
      </c>
      <c r="D6955" t="s">
        <v>5341</v>
      </c>
      <c r="E6955" t="s">
        <v>5304</v>
      </c>
    </row>
    <row r="6956" spans="1:5" x14ac:dyDescent="0.25">
      <c r="A6956" s="3" t="s">
        <v>5353</v>
      </c>
      <c r="B6956" t="s">
        <v>5237</v>
      </c>
    </row>
    <row r="6957" spans="1:5" x14ac:dyDescent="0.25">
      <c r="A6957" t="str">
        <f t="shared" ref="A6957:A6962" si="1818">A6956</f>
        <v>GUID-BA2BF083-D770-4A44-A7DE-566B6CF81055</v>
      </c>
      <c r="B6957" t="str">
        <f t="shared" ref="B6957:B6962" si="1819">B6956</f>
        <v>Cycle formats</v>
      </c>
      <c r="C6957" t="s">
        <v>67</v>
      </c>
      <c r="D6957" t="s">
        <v>5354</v>
      </c>
      <c r="E6957" t="s">
        <v>5355</v>
      </c>
    </row>
    <row r="6958" spans="1:5" x14ac:dyDescent="0.25">
      <c r="A6958" t="str">
        <f t="shared" si="1818"/>
        <v>GUID-BA2BF083-D770-4A44-A7DE-566B6CF81055</v>
      </c>
      <c r="B6958" t="str">
        <f t="shared" si="1819"/>
        <v>Cycle formats</v>
      </c>
      <c r="C6958" t="s">
        <v>67</v>
      </c>
      <c r="D6958" t="s">
        <v>5354</v>
      </c>
      <c r="E6958" t="s">
        <v>5355</v>
      </c>
    </row>
    <row r="6959" spans="1:5" x14ac:dyDescent="0.25">
      <c r="A6959" t="str">
        <f t="shared" si="1818"/>
        <v>GUID-BA2BF083-D770-4A44-A7DE-566B6CF81055</v>
      </c>
      <c r="B6959" t="str">
        <f t="shared" si="1819"/>
        <v>Cycle formats</v>
      </c>
      <c r="C6959" t="s">
        <v>67</v>
      </c>
      <c r="D6959" t="s">
        <v>5354</v>
      </c>
      <c r="E6959" t="s">
        <v>5355</v>
      </c>
    </row>
    <row r="6960" spans="1:5" x14ac:dyDescent="0.25">
      <c r="A6960" t="str">
        <f t="shared" si="1818"/>
        <v>GUID-BA2BF083-D770-4A44-A7DE-566B6CF81055</v>
      </c>
      <c r="B6960" t="str">
        <f t="shared" si="1819"/>
        <v>Cycle formats</v>
      </c>
      <c r="C6960" t="s">
        <v>67</v>
      </c>
      <c r="D6960" t="s">
        <v>5341</v>
      </c>
      <c r="E6960" t="s">
        <v>5356</v>
      </c>
    </row>
    <row r="6961" spans="1:5" x14ac:dyDescent="0.25">
      <c r="A6961" t="str">
        <f t="shared" si="1818"/>
        <v>GUID-BA2BF083-D770-4A44-A7DE-566B6CF81055</v>
      </c>
      <c r="B6961" t="str">
        <f t="shared" si="1819"/>
        <v>Cycle formats</v>
      </c>
      <c r="C6961" t="s">
        <v>67</v>
      </c>
      <c r="E6961" t="s">
        <v>5357</v>
      </c>
    </row>
    <row r="6962" spans="1:5" x14ac:dyDescent="0.25">
      <c r="A6962" t="str">
        <f t="shared" si="1818"/>
        <v>GUID-BA2BF083-D770-4A44-A7DE-566B6CF81055</v>
      </c>
      <c r="B6962" t="str">
        <f t="shared" si="1819"/>
        <v>Cycle formats</v>
      </c>
      <c r="C6962" t="s">
        <v>67</v>
      </c>
      <c r="E6962" t="s">
        <v>5304</v>
      </c>
    </row>
    <row r="6963" spans="1:5" x14ac:dyDescent="0.25">
      <c r="A6963" s="3" t="s">
        <v>5358</v>
      </c>
      <c r="B6963" t="s">
        <v>5359</v>
      </c>
    </row>
    <row r="6964" spans="1:5" x14ac:dyDescent="0.25">
      <c r="A6964" t="str">
        <f>A6963</f>
        <v>GUID-7B7AEE1C-0860-4C2F-BCD7-479CFA17DA2C</v>
      </c>
      <c r="B6964" t="str">
        <f>B6963</f>
        <v>Groove simple/computed</v>
      </c>
      <c r="C6964" t="s">
        <v>67</v>
      </c>
      <c r="D6964" t="s">
        <v>5237</v>
      </c>
      <c r="E6964" t="s">
        <v>5345</v>
      </c>
    </row>
    <row r="6965" spans="1:5" x14ac:dyDescent="0.25">
      <c r="A6965" s="3" t="s">
        <v>5360</v>
      </c>
      <c r="B6965" t="s">
        <v>5361</v>
      </c>
    </row>
    <row r="6966" spans="1:5" x14ac:dyDescent="0.25">
      <c r="A6966" t="str">
        <f>A6965</f>
        <v>GUID-5804F1A7-0A69-41BF-BB65-4A0568571C2C</v>
      </c>
      <c r="B6966" t="str">
        <f>B6965</f>
        <v>Groove path start and groove path end</v>
      </c>
      <c r="C6966" t="s">
        <v>67</v>
      </c>
      <c r="D6966" t="s">
        <v>5237</v>
      </c>
      <c r="E6966" t="s">
        <v>5345</v>
      </c>
    </row>
    <row r="6967" spans="1:5" x14ac:dyDescent="0.25">
      <c r="A6967" s="3" t="s">
        <v>5362</v>
      </c>
      <c r="B6967" t="s">
        <v>5363</v>
      </c>
    </row>
    <row r="6968" spans="1:5" x14ac:dyDescent="0.25">
      <c r="A6968" t="str">
        <f>A6967</f>
        <v>GUID-03349973-5939-416B-8FA1-BA08DC8640DA</v>
      </c>
      <c r="B6968" t="str">
        <f>B6967</f>
        <v>Retract rules (Turning)</v>
      </c>
      <c r="C6968" t="s">
        <v>67</v>
      </c>
      <c r="D6968" t="s">
        <v>5341</v>
      </c>
      <c r="E6968" t="s">
        <v>5304</v>
      </c>
    </row>
    <row r="6969" spans="1:5" x14ac:dyDescent="0.25">
      <c r="A6969" s="3" t="s">
        <v>5364</v>
      </c>
      <c r="B6969" t="s">
        <v>5365</v>
      </c>
    </row>
    <row r="6970" spans="1:5" x14ac:dyDescent="0.25">
      <c r="A6970" t="str">
        <f t="shared" ref="A6970:A6974" si="1820">A6969</f>
        <v>GUID-72C6DD31-0369-409C-926D-D7258893B3C1</v>
      </c>
      <c r="B6970" t="str">
        <f t="shared" ref="B6970:B6974" si="1821">B6969</f>
        <v>Turn numeric reserved words</v>
      </c>
      <c r="C6970" t="s">
        <v>67</v>
      </c>
      <c r="D6970" t="s">
        <v>5110</v>
      </c>
      <c r="E6970" t="s">
        <v>5366</v>
      </c>
    </row>
    <row r="6971" spans="1:5" x14ac:dyDescent="0.25">
      <c r="A6971" t="str">
        <f t="shared" si="1820"/>
        <v>GUID-72C6DD31-0369-409C-926D-D7258893B3C1</v>
      </c>
      <c r="B6971" t="str">
        <f t="shared" si="1821"/>
        <v>Turn numeric reserved words</v>
      </c>
      <c r="C6971" t="s">
        <v>67</v>
      </c>
      <c r="E6971" t="s">
        <v>5352</v>
      </c>
    </row>
    <row r="6972" spans="1:5" x14ac:dyDescent="0.25">
      <c r="A6972" t="str">
        <f t="shared" si="1820"/>
        <v>GUID-72C6DD31-0369-409C-926D-D7258893B3C1</v>
      </c>
      <c r="B6972" t="str">
        <f t="shared" si="1821"/>
        <v>Turn numeric reserved words</v>
      </c>
      <c r="C6972" t="s">
        <v>67</v>
      </c>
      <c r="E6972" t="s">
        <v>5367</v>
      </c>
    </row>
    <row r="6973" spans="1:5" x14ac:dyDescent="0.25">
      <c r="A6973" t="str">
        <f t="shared" si="1820"/>
        <v>GUID-72C6DD31-0369-409C-926D-D7258893B3C1</v>
      </c>
      <c r="B6973" t="str">
        <f t="shared" si="1821"/>
        <v>Turn numeric reserved words</v>
      </c>
      <c r="C6973" t="s">
        <v>67</v>
      </c>
      <c r="E6973" t="s">
        <v>5355</v>
      </c>
    </row>
    <row r="6974" spans="1:5" x14ac:dyDescent="0.25">
      <c r="A6974" t="str">
        <f t="shared" si="1820"/>
        <v>GUID-72C6DD31-0369-409C-926D-D7258893B3C1</v>
      </c>
      <c r="B6974" t="str">
        <f t="shared" si="1821"/>
        <v>Turn numeric reserved words</v>
      </c>
      <c r="C6974" t="s">
        <v>67</v>
      </c>
      <c r="E6974" t="s">
        <v>5111</v>
      </c>
    </row>
    <row r="6975" spans="1:5" x14ac:dyDescent="0.25">
      <c r="A6975" s="3" t="s">
        <v>5368</v>
      </c>
      <c r="B6975" t="s">
        <v>5369</v>
      </c>
    </row>
    <row r="6976" spans="1:5" x14ac:dyDescent="0.25">
      <c r="A6976" t="str">
        <f t="shared" ref="A6976:A6977" si="1822">A6975</f>
        <v>GUID-E39BED42-108A-42A5-91BC-136DCE5C4818</v>
      </c>
      <c r="B6976" t="str">
        <f t="shared" ref="B6976:B6977" si="1823">B6975</f>
        <v>Numeric general words (TURN)</v>
      </c>
      <c r="C6976" t="s">
        <v>67</v>
      </c>
      <c r="D6976" t="s">
        <v>993</v>
      </c>
      <c r="E6976" t="s">
        <v>5306</v>
      </c>
    </row>
    <row r="6977" spans="1:5" x14ac:dyDescent="0.25">
      <c r="A6977" t="str">
        <f t="shared" si="1822"/>
        <v>GUID-E39BED42-108A-42A5-91BC-136DCE5C4818</v>
      </c>
      <c r="B6977" t="str">
        <f t="shared" si="1823"/>
        <v>Numeric general words (TURN)</v>
      </c>
      <c r="C6977" t="s">
        <v>67</v>
      </c>
      <c r="D6977" t="s">
        <v>5365</v>
      </c>
      <c r="E6977" t="s">
        <v>5305</v>
      </c>
    </row>
    <row r="6978" spans="1:5" x14ac:dyDescent="0.25">
      <c r="A6978" s="3" t="s">
        <v>5370</v>
      </c>
      <c r="B6978" t="s">
        <v>5371</v>
      </c>
    </row>
    <row r="6979" spans="1:5" x14ac:dyDescent="0.25">
      <c r="A6979" t="str">
        <f>A6978</f>
        <v>GUID-9850838B-057F-438E-AAF9-E2E33E3EC925</v>
      </c>
      <c r="B6979" t="str">
        <f>B6978</f>
        <v>Numeric canned cycle block words [TURN]</v>
      </c>
      <c r="C6979" t="s">
        <v>67</v>
      </c>
      <c r="D6979" t="s">
        <v>5365</v>
      </c>
      <c r="E6979" t="s">
        <v>5305</v>
      </c>
    </row>
    <row r="6980" spans="1:5" x14ac:dyDescent="0.25">
      <c r="A6980" s="3" t="s">
        <v>5372</v>
      </c>
      <c r="B6980" t="s">
        <v>5373</v>
      </c>
    </row>
    <row r="6981" spans="1:5" x14ac:dyDescent="0.25">
      <c r="A6981" t="str">
        <f t="shared" ref="A6981:A6982" si="1824">A6980</f>
        <v>GUID-841F8C3E-EAD5-4733-B8E8-3A10AA28EFCA</v>
      </c>
      <c r="B6981" t="str">
        <f t="shared" ref="B6981:B6982" si="1825">B6980</f>
        <v>Numeric circular block words [TURN]</v>
      </c>
      <c r="C6981" t="s">
        <v>67</v>
      </c>
      <c r="D6981" t="s">
        <v>5152</v>
      </c>
      <c r="E6981" t="s">
        <v>5095</v>
      </c>
    </row>
    <row r="6982" spans="1:5" x14ac:dyDescent="0.25">
      <c r="A6982" t="str">
        <f t="shared" si="1824"/>
        <v>GUID-841F8C3E-EAD5-4733-B8E8-3A10AA28EFCA</v>
      </c>
      <c r="B6982" t="str">
        <f t="shared" si="1825"/>
        <v>Numeric circular block words [TURN]</v>
      </c>
      <c r="C6982" t="s">
        <v>67</v>
      </c>
      <c r="D6982" t="s">
        <v>5365</v>
      </c>
      <c r="E6982" t="s">
        <v>5305</v>
      </c>
    </row>
    <row r="6983" spans="1:5" x14ac:dyDescent="0.25">
      <c r="A6983" s="3" t="s">
        <v>5374</v>
      </c>
      <c r="B6983" t="s">
        <v>5375</v>
      </c>
    </row>
    <row r="6984" spans="1:5" x14ac:dyDescent="0.25">
      <c r="A6984" t="str">
        <f>A6983</f>
        <v>GUID-2C91F3BC-C4A6-4AEC-95C9-4EB4A8D354BD</v>
      </c>
      <c r="B6984" t="str">
        <f>B6983</f>
        <v>Numeric drilling and threading type cycle words [TURN]</v>
      </c>
      <c r="C6984" t="s">
        <v>67</v>
      </c>
      <c r="D6984" t="s">
        <v>5365</v>
      </c>
      <c r="E6984" t="s">
        <v>5305</v>
      </c>
    </row>
    <row r="6985" spans="1:5" x14ac:dyDescent="0.25">
      <c r="A6985" s="3" t="s">
        <v>5376</v>
      </c>
      <c r="B6985" t="s">
        <v>5377</v>
      </c>
    </row>
    <row r="6986" spans="1:5" x14ac:dyDescent="0.25">
      <c r="A6986" t="str">
        <f>A6985</f>
        <v>GUID-FEDFF0D2-90CA-4772-A7A3-A6B64B814B1B</v>
      </c>
      <c r="B6986" t="str">
        <f>B6985</f>
        <v>Turn logical reserved words</v>
      </c>
      <c r="C6986" t="s">
        <v>67</v>
      </c>
      <c r="D6986" t="s">
        <v>5110</v>
      </c>
      <c r="E6986" t="s">
        <v>5111</v>
      </c>
    </row>
    <row r="6987" spans="1:5" x14ac:dyDescent="0.25">
      <c r="A6987" s="3" t="s">
        <v>5378</v>
      </c>
      <c r="B6987" t="s">
        <v>5379</v>
      </c>
    </row>
    <row r="6988" spans="1:5" x14ac:dyDescent="0.25">
      <c r="A6988" t="str">
        <f t="shared" ref="A6988:A6995" si="1826">A6987</f>
        <v>GUID-D491F1FA-1906-4431-A1FF-6B4261C0A461</v>
      </c>
      <c r="B6988" t="str">
        <f t="shared" ref="B6988:B6995" si="1827">B6987</f>
        <v>Turn string reserved words</v>
      </c>
      <c r="C6988" t="s">
        <v>67</v>
      </c>
      <c r="D6988" t="s">
        <v>990</v>
      </c>
      <c r="E6988" t="s">
        <v>5178</v>
      </c>
    </row>
    <row r="6989" spans="1:5" x14ac:dyDescent="0.25">
      <c r="A6989" t="str">
        <f t="shared" si="1826"/>
        <v>GUID-D491F1FA-1906-4431-A1FF-6B4261C0A461</v>
      </c>
      <c r="B6989" t="str">
        <f t="shared" si="1827"/>
        <v>Turn string reserved words</v>
      </c>
      <c r="C6989" t="s">
        <v>67</v>
      </c>
      <c r="D6989" t="s">
        <v>990</v>
      </c>
      <c r="E6989" t="s">
        <v>5178</v>
      </c>
    </row>
    <row r="6990" spans="1:5" x14ac:dyDescent="0.25">
      <c r="A6990" t="str">
        <f t="shared" si="1826"/>
        <v>GUID-D491F1FA-1906-4431-A1FF-6B4261C0A461</v>
      </c>
      <c r="B6990" t="str">
        <f t="shared" si="1827"/>
        <v>Turn string reserved words</v>
      </c>
      <c r="C6990" t="s">
        <v>67</v>
      </c>
      <c r="D6990" t="s">
        <v>990</v>
      </c>
      <c r="E6990" t="s">
        <v>5178</v>
      </c>
    </row>
    <row r="6991" spans="1:5" x14ac:dyDescent="0.25">
      <c r="A6991" t="str">
        <f t="shared" si="1826"/>
        <v>GUID-D491F1FA-1906-4431-A1FF-6B4261C0A461</v>
      </c>
      <c r="B6991" t="str">
        <f t="shared" si="1827"/>
        <v>Turn string reserved words</v>
      </c>
      <c r="C6991" t="s">
        <v>67</v>
      </c>
      <c r="D6991" t="s">
        <v>990</v>
      </c>
      <c r="E6991" t="s">
        <v>5178</v>
      </c>
    </row>
    <row r="6992" spans="1:5" x14ac:dyDescent="0.25">
      <c r="A6992" t="str">
        <f t="shared" si="1826"/>
        <v>GUID-D491F1FA-1906-4431-A1FF-6B4261C0A461</v>
      </c>
      <c r="B6992" t="str">
        <f t="shared" si="1827"/>
        <v>Turn string reserved words</v>
      </c>
      <c r="C6992" t="s">
        <v>67</v>
      </c>
      <c r="D6992" t="s">
        <v>990</v>
      </c>
      <c r="E6992" t="s">
        <v>5178</v>
      </c>
    </row>
    <row r="6993" spans="1:5" x14ac:dyDescent="0.25">
      <c r="A6993" t="str">
        <f t="shared" si="1826"/>
        <v>GUID-D491F1FA-1906-4431-A1FF-6B4261C0A461</v>
      </c>
      <c r="B6993" t="str">
        <f t="shared" si="1827"/>
        <v>Turn string reserved words</v>
      </c>
      <c r="C6993" t="s">
        <v>67</v>
      </c>
      <c r="D6993" t="s">
        <v>990</v>
      </c>
      <c r="E6993" t="s">
        <v>5178</v>
      </c>
    </row>
    <row r="6994" spans="1:5" x14ac:dyDescent="0.25">
      <c r="A6994" t="str">
        <f t="shared" si="1826"/>
        <v>GUID-D491F1FA-1906-4431-A1FF-6B4261C0A461</v>
      </c>
      <c r="B6994" t="str">
        <f t="shared" si="1827"/>
        <v>Turn string reserved words</v>
      </c>
      <c r="C6994" t="s">
        <v>67</v>
      </c>
      <c r="D6994" t="s">
        <v>5249</v>
      </c>
      <c r="E6994" t="s">
        <v>5182</v>
      </c>
    </row>
    <row r="6995" spans="1:5" x14ac:dyDescent="0.25">
      <c r="A6995" t="str">
        <f t="shared" si="1826"/>
        <v>GUID-D491F1FA-1906-4431-A1FF-6B4261C0A461</v>
      </c>
      <c r="B6995" t="str">
        <f t="shared" si="1827"/>
        <v>Turn string reserved words</v>
      </c>
      <c r="C6995" t="s">
        <v>67</v>
      </c>
      <c r="D6995" t="s">
        <v>5110</v>
      </c>
      <c r="E6995" t="s">
        <v>5111</v>
      </c>
    </row>
    <row r="6996" spans="1:5" x14ac:dyDescent="0.25">
      <c r="A6996" s="3" t="s">
        <v>5380</v>
      </c>
      <c r="B6996" t="s">
        <v>5381</v>
      </c>
    </row>
    <row r="6997" spans="1:5" x14ac:dyDescent="0.25">
      <c r="A6997" t="str">
        <f t="shared" ref="A6997:A7000" si="1828">A6996</f>
        <v>GUID-0C5FDC7A-CBA4-4E58-84F5-8587947223CC</v>
      </c>
      <c r="B6997" t="str">
        <f t="shared" ref="B6997:B7000" si="1829">B6996</f>
        <v>Relationship between FeatureCAM (TURN) and XBUILD</v>
      </c>
      <c r="C6997" t="s">
        <v>67</v>
      </c>
      <c r="D6997" t="s">
        <v>5110</v>
      </c>
      <c r="E6997" t="s">
        <v>5382</v>
      </c>
    </row>
    <row r="6998" spans="1:5" x14ac:dyDescent="0.25">
      <c r="A6998" t="str">
        <f t="shared" si="1828"/>
        <v>GUID-0C5FDC7A-CBA4-4E58-84F5-8587947223CC</v>
      </c>
      <c r="B6998" t="str">
        <f t="shared" si="1829"/>
        <v>Relationship between FeatureCAM (TURN) and XBUILD</v>
      </c>
      <c r="C6998" t="s">
        <v>67</v>
      </c>
      <c r="E6998" t="s">
        <v>5383</v>
      </c>
    </row>
    <row r="6999" spans="1:5" x14ac:dyDescent="0.25">
      <c r="A6999" t="str">
        <f t="shared" si="1828"/>
        <v>GUID-0C5FDC7A-CBA4-4E58-84F5-8587947223CC</v>
      </c>
      <c r="B6999" t="str">
        <f t="shared" si="1829"/>
        <v>Relationship between FeatureCAM (TURN) and XBUILD</v>
      </c>
      <c r="C6999" t="s">
        <v>67</v>
      </c>
      <c r="E6999" t="s">
        <v>5384</v>
      </c>
    </row>
    <row r="7000" spans="1:5" x14ac:dyDescent="0.25">
      <c r="A7000" t="str">
        <f t="shared" si="1828"/>
        <v>GUID-0C5FDC7A-CBA4-4E58-84F5-8587947223CC</v>
      </c>
      <c r="B7000" t="str">
        <f t="shared" si="1829"/>
        <v>Relationship between FeatureCAM (TURN) and XBUILD</v>
      </c>
      <c r="C7000" t="s">
        <v>67</v>
      </c>
      <c r="E7000" t="s">
        <v>5111</v>
      </c>
    </row>
    <row r="7001" spans="1:5" x14ac:dyDescent="0.25">
      <c r="A7001" s="3" t="s">
        <v>5385</v>
      </c>
      <c r="B7001" t="s">
        <v>5386</v>
      </c>
    </row>
    <row r="7002" spans="1:5" x14ac:dyDescent="0.25">
      <c r="A7002" t="str">
        <f>A7001</f>
        <v>GUID-7703C37E-D62E-447A-B4A6-E7C467546D61</v>
      </c>
      <c r="B7002" t="str">
        <f>B7001</f>
        <v>Roughing and profiling cycles</v>
      </c>
      <c r="C7002" t="s">
        <v>67</v>
      </c>
      <c r="D7002" t="s">
        <v>5381</v>
      </c>
      <c r="E7002" t="s">
        <v>5308</v>
      </c>
    </row>
    <row r="7003" spans="1:5" x14ac:dyDescent="0.25">
      <c r="A7003" s="3" t="s">
        <v>5387</v>
      </c>
      <c r="B7003" t="s">
        <v>5388</v>
      </c>
    </row>
    <row r="7004" spans="1:5" x14ac:dyDescent="0.25">
      <c r="A7004" t="str">
        <f>A7003</f>
        <v>GUID-956F7F28-ED67-44EB-9697-674511D23581</v>
      </c>
      <c r="B7004" t="str">
        <f>B7003</f>
        <v>Start/end points</v>
      </c>
      <c r="C7004" t="s">
        <v>67</v>
      </c>
      <c r="D7004" t="s">
        <v>5381</v>
      </c>
      <c r="E7004" t="s">
        <v>5308</v>
      </c>
    </row>
    <row r="7005" spans="1:5" x14ac:dyDescent="0.25">
      <c r="A7005" s="3" t="s">
        <v>5389</v>
      </c>
      <c r="B7005" t="s">
        <v>5390</v>
      </c>
    </row>
    <row r="7006" spans="1:5" x14ac:dyDescent="0.25">
      <c r="A7006" t="str">
        <f>A7005</f>
        <v>GUID-70F3475A-8292-490D-9C11-956C66FC5587</v>
      </c>
      <c r="B7006" t="str">
        <f>B7005</f>
        <v>Other reserved words</v>
      </c>
      <c r="C7006" t="s">
        <v>67</v>
      </c>
      <c r="D7006" t="s">
        <v>5381</v>
      </c>
      <c r="E7006" t="s">
        <v>5308</v>
      </c>
    </row>
    <row r="7007" spans="1:5" x14ac:dyDescent="0.25">
      <c r="A7007" s="3" t="s">
        <v>5391</v>
      </c>
      <c r="B7007" t="s">
        <v>5392</v>
      </c>
    </row>
    <row r="7008" spans="1:5" x14ac:dyDescent="0.25">
      <c r="A7008" t="str">
        <f>A7007</f>
        <v>GUID-B0F2AE19-C9D2-4678-9582-900E08C349A0</v>
      </c>
      <c r="B7008" t="str">
        <f>B7007</f>
        <v>Computed tapping cycles</v>
      </c>
      <c r="C7008" t="s">
        <v>67</v>
      </c>
      <c r="D7008" t="s">
        <v>5110</v>
      </c>
      <c r="E7008" t="s">
        <v>5111</v>
      </c>
    </row>
    <row r="7009" spans="1:5" x14ac:dyDescent="0.25">
      <c r="A7009" s="3" t="s">
        <v>5393</v>
      </c>
      <c r="B7009" t="s">
        <v>5394</v>
      </c>
    </row>
    <row r="7010" spans="1:5" x14ac:dyDescent="0.25">
      <c r="A7010" t="str">
        <f t="shared" ref="A7010:A7012" si="1830">A7009</f>
        <v>GUID-3E08C8C0-B585-4CFA-BC32-91D8B38AEFB8</v>
      </c>
      <c r="B7010" t="str">
        <f t="shared" ref="B7010:B7012" si="1831">B7009</f>
        <v>Turn/mill posts</v>
      </c>
      <c r="C7010" t="s">
        <v>67</v>
      </c>
      <c r="E7010" t="s">
        <v>5196</v>
      </c>
    </row>
    <row r="7011" spans="1:5" x14ac:dyDescent="0.25">
      <c r="A7011" t="str">
        <f t="shared" si="1830"/>
        <v>GUID-3E08C8C0-B585-4CFA-BC32-91D8B38AEFB8</v>
      </c>
      <c r="B7011" t="str">
        <f t="shared" si="1831"/>
        <v>Turn/mill posts</v>
      </c>
      <c r="C7011" t="s">
        <v>67</v>
      </c>
      <c r="E7011" t="s">
        <v>5395</v>
      </c>
    </row>
    <row r="7012" spans="1:5" x14ac:dyDescent="0.25">
      <c r="A7012" t="str">
        <f t="shared" si="1830"/>
        <v>GUID-3E08C8C0-B585-4CFA-BC32-91D8B38AEFB8</v>
      </c>
      <c r="B7012" t="str">
        <f t="shared" si="1831"/>
        <v>Turn/mill posts</v>
      </c>
      <c r="C7012" t="s">
        <v>67</v>
      </c>
      <c r="E7012" t="s">
        <v>5396</v>
      </c>
    </row>
    <row r="7013" spans="1:5" x14ac:dyDescent="0.25">
      <c r="A7013" s="3" t="s">
        <v>5397</v>
      </c>
      <c r="B7013" t="s">
        <v>5194</v>
      </c>
    </row>
    <row r="7014" spans="1:5" x14ac:dyDescent="0.25">
      <c r="A7014" t="str">
        <f t="shared" ref="A7014:A7026" si="1832">A7013</f>
        <v>GUID-927F62A8-D4E0-4520-A3A6-47C54D49603B</v>
      </c>
      <c r="B7014" t="str">
        <f t="shared" ref="B7014:B7026" si="1833">B7013</f>
        <v>CNC-Info menu (Turnmill)</v>
      </c>
      <c r="C7014" t="s">
        <v>67</v>
      </c>
      <c r="D7014" t="s">
        <v>5394</v>
      </c>
      <c r="E7014" t="s">
        <v>5398</v>
      </c>
    </row>
    <row r="7015" spans="1:5" x14ac:dyDescent="0.25">
      <c r="A7015" t="str">
        <f t="shared" si="1832"/>
        <v>GUID-927F62A8-D4E0-4520-A3A6-47C54D49603B</v>
      </c>
      <c r="B7015" t="str">
        <f t="shared" si="1833"/>
        <v>CNC-Info menu (Turnmill)</v>
      </c>
      <c r="C7015" t="s">
        <v>67</v>
      </c>
      <c r="E7015" t="s">
        <v>5399</v>
      </c>
    </row>
    <row r="7016" spans="1:5" x14ac:dyDescent="0.25">
      <c r="A7016" t="str">
        <f t="shared" si="1832"/>
        <v>GUID-927F62A8-D4E0-4520-A3A6-47C54D49603B</v>
      </c>
      <c r="B7016" t="str">
        <f t="shared" si="1833"/>
        <v>CNC-Info menu (Turnmill)</v>
      </c>
      <c r="C7016" t="s">
        <v>67</v>
      </c>
      <c r="E7016" t="s">
        <v>5400</v>
      </c>
    </row>
    <row r="7017" spans="1:5" x14ac:dyDescent="0.25">
      <c r="A7017" t="str">
        <f t="shared" si="1832"/>
        <v>GUID-927F62A8-D4E0-4520-A3A6-47C54D49603B</v>
      </c>
      <c r="B7017" t="str">
        <f t="shared" si="1833"/>
        <v>CNC-Info menu (Turnmill)</v>
      </c>
      <c r="C7017" t="s">
        <v>67</v>
      </c>
      <c r="E7017" t="s">
        <v>5178</v>
      </c>
    </row>
    <row r="7018" spans="1:5" x14ac:dyDescent="0.25">
      <c r="A7018" t="str">
        <f t="shared" si="1832"/>
        <v>GUID-927F62A8-D4E0-4520-A3A6-47C54D49603B</v>
      </c>
      <c r="B7018" t="str">
        <f t="shared" si="1833"/>
        <v>CNC-Info menu (Turnmill)</v>
      </c>
      <c r="C7018" t="s">
        <v>67</v>
      </c>
      <c r="E7018" t="s">
        <v>5401</v>
      </c>
    </row>
    <row r="7019" spans="1:5" x14ac:dyDescent="0.25">
      <c r="A7019" t="str">
        <f t="shared" si="1832"/>
        <v>GUID-927F62A8-D4E0-4520-A3A6-47C54D49603B</v>
      </c>
      <c r="B7019" t="str">
        <f t="shared" si="1833"/>
        <v>CNC-Info menu (Turnmill)</v>
      </c>
      <c r="C7019" t="s">
        <v>67</v>
      </c>
      <c r="E7019" t="s">
        <v>5402</v>
      </c>
    </row>
    <row r="7020" spans="1:5" x14ac:dyDescent="0.25">
      <c r="A7020" t="str">
        <f t="shared" si="1832"/>
        <v>GUID-927F62A8-D4E0-4520-A3A6-47C54D49603B</v>
      </c>
      <c r="B7020" t="str">
        <f t="shared" si="1833"/>
        <v>CNC-Info menu (Turnmill)</v>
      </c>
      <c r="C7020" t="s">
        <v>67</v>
      </c>
      <c r="E7020" t="s">
        <v>5403</v>
      </c>
    </row>
    <row r="7021" spans="1:5" x14ac:dyDescent="0.25">
      <c r="A7021" t="str">
        <f t="shared" si="1832"/>
        <v>GUID-927F62A8-D4E0-4520-A3A6-47C54D49603B</v>
      </c>
      <c r="B7021" t="str">
        <f t="shared" si="1833"/>
        <v>CNC-Info menu (Turnmill)</v>
      </c>
      <c r="C7021" t="s">
        <v>67</v>
      </c>
      <c r="E7021" t="s">
        <v>5404</v>
      </c>
    </row>
    <row r="7022" spans="1:5" x14ac:dyDescent="0.25">
      <c r="A7022" t="str">
        <f t="shared" si="1832"/>
        <v>GUID-927F62A8-D4E0-4520-A3A6-47C54D49603B</v>
      </c>
      <c r="B7022" t="str">
        <f t="shared" si="1833"/>
        <v>CNC-Info menu (Turnmill)</v>
      </c>
      <c r="C7022" t="s">
        <v>67</v>
      </c>
      <c r="E7022" t="s">
        <v>5405</v>
      </c>
    </row>
    <row r="7023" spans="1:5" x14ac:dyDescent="0.25">
      <c r="A7023" t="str">
        <f t="shared" si="1832"/>
        <v>GUID-927F62A8-D4E0-4520-A3A6-47C54D49603B</v>
      </c>
      <c r="B7023" t="str">
        <f t="shared" si="1833"/>
        <v>CNC-Info menu (Turnmill)</v>
      </c>
      <c r="C7023" t="s">
        <v>67</v>
      </c>
      <c r="E7023" t="s">
        <v>5406</v>
      </c>
    </row>
    <row r="7024" spans="1:5" x14ac:dyDescent="0.25">
      <c r="A7024" t="str">
        <f t="shared" si="1832"/>
        <v>GUID-927F62A8-D4E0-4520-A3A6-47C54D49603B</v>
      </c>
      <c r="B7024" t="str">
        <f t="shared" si="1833"/>
        <v>CNC-Info menu (Turnmill)</v>
      </c>
      <c r="C7024" t="s">
        <v>67</v>
      </c>
      <c r="E7024" t="s">
        <v>5182</v>
      </c>
    </row>
    <row r="7025" spans="1:5" x14ac:dyDescent="0.25">
      <c r="A7025" t="str">
        <f t="shared" si="1832"/>
        <v>GUID-927F62A8-D4E0-4520-A3A6-47C54D49603B</v>
      </c>
      <c r="B7025" t="str">
        <f t="shared" si="1833"/>
        <v>CNC-Info menu (Turnmill)</v>
      </c>
      <c r="C7025" t="s">
        <v>67</v>
      </c>
      <c r="E7025" t="s">
        <v>5103</v>
      </c>
    </row>
    <row r="7026" spans="1:5" x14ac:dyDescent="0.25">
      <c r="A7026" t="str">
        <f t="shared" si="1832"/>
        <v>GUID-927F62A8-D4E0-4520-A3A6-47C54D49603B</v>
      </c>
      <c r="B7026" t="str">
        <f t="shared" si="1833"/>
        <v>CNC-Info menu (Turnmill)</v>
      </c>
      <c r="C7026" t="s">
        <v>67</v>
      </c>
      <c r="E7026" t="s">
        <v>5407</v>
      </c>
    </row>
    <row r="7027" spans="1:5" x14ac:dyDescent="0.25">
      <c r="A7027" s="3" t="s">
        <v>5408</v>
      </c>
      <c r="B7027" t="s">
        <v>5409</v>
      </c>
    </row>
    <row r="7028" spans="1:5" x14ac:dyDescent="0.25">
      <c r="A7028" t="str">
        <f>A7027</f>
        <v>GUID-A0BD85EF-769E-456B-A79F-6BF1D3373A85</v>
      </c>
      <c r="B7028" t="str">
        <f>B7027</f>
        <v>Machine Information dialog (Turn/mill)</v>
      </c>
      <c r="C7028" t="s">
        <v>67</v>
      </c>
      <c r="D7028" t="s">
        <v>5194</v>
      </c>
      <c r="E7028" t="s">
        <v>5196</v>
      </c>
    </row>
    <row r="7029" spans="1:5" x14ac:dyDescent="0.25">
      <c r="A7029" s="3" t="s">
        <v>5410</v>
      </c>
      <c r="B7029" t="s">
        <v>5411</v>
      </c>
    </row>
    <row r="7030" spans="1:5" x14ac:dyDescent="0.25">
      <c r="A7030" t="str">
        <f t="shared" ref="A7030:A7031" si="1834">A7029</f>
        <v>GUID-FC30C4EE-C7D7-4088-9DAE-DDEE54E74C80</v>
      </c>
      <c r="B7030" t="str">
        <f t="shared" ref="B7030:B7031" si="1835">B7029</f>
        <v>General Information dialog (Turn/mill)</v>
      </c>
      <c r="C7030" t="s">
        <v>67</v>
      </c>
      <c r="D7030" t="s">
        <v>5323</v>
      </c>
      <c r="E7030" t="s">
        <v>5398</v>
      </c>
    </row>
    <row r="7031" spans="1:5" x14ac:dyDescent="0.25">
      <c r="A7031" t="str">
        <f t="shared" si="1834"/>
        <v>GUID-FC30C4EE-C7D7-4088-9DAE-DDEE54E74C80</v>
      </c>
      <c r="B7031" t="str">
        <f t="shared" si="1835"/>
        <v>General Information dialog (Turn/mill)</v>
      </c>
      <c r="C7031" t="s">
        <v>67</v>
      </c>
      <c r="D7031" t="s">
        <v>5194</v>
      </c>
      <c r="E7031" t="s">
        <v>5196</v>
      </c>
    </row>
    <row r="7032" spans="1:5" x14ac:dyDescent="0.25">
      <c r="A7032" s="3" t="s">
        <v>5412</v>
      </c>
      <c r="B7032" t="s">
        <v>5413</v>
      </c>
    </row>
    <row r="7033" spans="1:5" x14ac:dyDescent="0.25">
      <c r="A7033" t="str">
        <f>A7032</f>
        <v>GUID-7479553E-85C6-4191-856F-E75957D11084</v>
      </c>
      <c r="B7033" t="str">
        <f>B7032</f>
        <v>NC Codes dialog (Turn/mill)</v>
      </c>
      <c r="C7033" t="s">
        <v>67</v>
      </c>
      <c r="D7033" t="s">
        <v>5194</v>
      </c>
      <c r="E7033" t="s">
        <v>5196</v>
      </c>
    </row>
    <row r="7034" spans="1:5" x14ac:dyDescent="0.25">
      <c r="A7034" s="3" t="s">
        <v>5189</v>
      </c>
      <c r="B7034" t="s">
        <v>5190</v>
      </c>
    </row>
    <row r="7035" spans="1:5" x14ac:dyDescent="0.25">
      <c r="A7035" t="str">
        <f t="shared" ref="A7035:A7039" si="1836">A7034</f>
        <v>GUID-C0DA754D-1237-4756-BA20-7031F97111BA</v>
      </c>
      <c r="B7035" t="str">
        <f t="shared" ref="B7035:B7039" si="1837">B7034</f>
        <v>Coolant dialog</v>
      </c>
      <c r="C7035" t="s">
        <v>67</v>
      </c>
      <c r="D7035" t="s">
        <v>5191</v>
      </c>
      <c r="E7035" t="s">
        <v>5192</v>
      </c>
    </row>
    <row r="7036" spans="1:5" x14ac:dyDescent="0.25">
      <c r="A7036" t="str">
        <f t="shared" si="1836"/>
        <v>GUID-C0DA754D-1237-4756-BA20-7031F97111BA</v>
      </c>
      <c r="B7036" t="str">
        <f t="shared" si="1837"/>
        <v>Coolant dialog</v>
      </c>
      <c r="C7036" t="s">
        <v>67</v>
      </c>
      <c r="D7036" t="s">
        <v>5174</v>
      </c>
      <c r="E7036" t="s">
        <v>5192</v>
      </c>
    </row>
    <row r="7037" spans="1:5" x14ac:dyDescent="0.25">
      <c r="A7037" t="str">
        <f t="shared" si="1836"/>
        <v>GUID-C0DA754D-1237-4756-BA20-7031F97111BA</v>
      </c>
      <c r="B7037" t="str">
        <f t="shared" si="1837"/>
        <v>Coolant dialog</v>
      </c>
      <c r="C7037" t="s">
        <v>67</v>
      </c>
      <c r="D7037" t="s">
        <v>5193</v>
      </c>
      <c r="E7037" t="s">
        <v>5164</v>
      </c>
    </row>
    <row r="7038" spans="1:5" x14ac:dyDescent="0.25">
      <c r="A7038" t="str">
        <f t="shared" si="1836"/>
        <v>GUID-C0DA754D-1237-4756-BA20-7031F97111BA</v>
      </c>
      <c r="B7038" t="str">
        <f t="shared" si="1837"/>
        <v>Coolant dialog</v>
      </c>
      <c r="C7038" t="s">
        <v>67</v>
      </c>
      <c r="D7038" t="s">
        <v>5194</v>
      </c>
      <c r="E7038" t="s">
        <v>5195</v>
      </c>
    </row>
    <row r="7039" spans="1:5" x14ac:dyDescent="0.25">
      <c r="A7039" t="str">
        <f t="shared" si="1836"/>
        <v>GUID-C0DA754D-1237-4756-BA20-7031F97111BA</v>
      </c>
      <c r="B7039" t="str">
        <f t="shared" si="1837"/>
        <v>Coolant dialog</v>
      </c>
      <c r="C7039" t="s">
        <v>67</v>
      </c>
      <c r="E7039" t="s">
        <v>5196</v>
      </c>
    </row>
    <row r="7040" spans="1:5" x14ac:dyDescent="0.25">
      <c r="A7040" s="3" t="s">
        <v>5414</v>
      </c>
      <c r="B7040" t="s">
        <v>5415</v>
      </c>
    </row>
    <row r="7041" spans="1:5" x14ac:dyDescent="0.25">
      <c r="A7041" t="str">
        <f t="shared" ref="A7041:A7045" si="1838">A7040</f>
        <v>GUID-FB5474E9-E887-4ECC-BCCF-8FA778D31A74</v>
      </c>
      <c r="B7041" t="str">
        <f t="shared" ref="B7041:B7045" si="1839">B7040</f>
        <v>Tool Post Information dialog (Turn/mill)</v>
      </c>
      <c r="C7041" t="s">
        <v>67</v>
      </c>
      <c r="D7041" t="s">
        <v>5220</v>
      </c>
      <c r="E7041" t="s">
        <v>5221</v>
      </c>
    </row>
    <row r="7042" spans="1:5" x14ac:dyDescent="0.25">
      <c r="A7042" t="str">
        <f t="shared" si="1838"/>
        <v>GUID-FB5474E9-E887-4ECC-BCCF-8FA778D31A74</v>
      </c>
      <c r="B7042" t="str">
        <f t="shared" si="1839"/>
        <v>Tool Post Information dialog (Turn/mill)</v>
      </c>
      <c r="C7042" t="s">
        <v>67</v>
      </c>
      <c r="D7042" t="s">
        <v>5328</v>
      </c>
      <c r="E7042" t="s">
        <v>5048</v>
      </c>
    </row>
    <row r="7043" spans="1:5" x14ac:dyDescent="0.25">
      <c r="A7043" t="str">
        <f t="shared" si="1838"/>
        <v>GUID-FB5474E9-E887-4ECC-BCCF-8FA778D31A74</v>
      </c>
      <c r="B7043" t="str">
        <f t="shared" si="1839"/>
        <v>Tool Post Information dialog (Turn/mill)</v>
      </c>
      <c r="C7043" t="s">
        <v>67</v>
      </c>
      <c r="D7043" t="s">
        <v>5416</v>
      </c>
      <c r="E7043" t="s">
        <v>5312</v>
      </c>
    </row>
    <row r="7044" spans="1:5" x14ac:dyDescent="0.25">
      <c r="A7044" t="str">
        <f t="shared" si="1838"/>
        <v>GUID-FB5474E9-E887-4ECC-BCCF-8FA778D31A74</v>
      </c>
      <c r="B7044" t="str">
        <f t="shared" si="1839"/>
        <v>Tool Post Information dialog (Turn/mill)</v>
      </c>
      <c r="C7044" t="s">
        <v>67</v>
      </c>
      <c r="D7044" t="s">
        <v>5194</v>
      </c>
      <c r="E7044" t="s">
        <v>5417</v>
      </c>
    </row>
    <row r="7045" spans="1:5" x14ac:dyDescent="0.25">
      <c r="A7045" t="str">
        <f t="shared" si="1838"/>
        <v>GUID-FB5474E9-E887-4ECC-BCCF-8FA778D31A74</v>
      </c>
      <c r="B7045" t="str">
        <f t="shared" si="1839"/>
        <v>Tool Post Information dialog (Turn/mill)</v>
      </c>
      <c r="C7045" t="s">
        <v>67</v>
      </c>
      <c r="E7045" t="s">
        <v>5196</v>
      </c>
    </row>
    <row r="7046" spans="1:5" x14ac:dyDescent="0.25">
      <c r="A7046" s="3" t="s">
        <v>5418</v>
      </c>
      <c r="B7046" t="s">
        <v>5419</v>
      </c>
    </row>
    <row r="7047" spans="1:5" x14ac:dyDescent="0.25">
      <c r="A7047" t="str">
        <f>A7046</f>
        <v>GUID-AD4247ED-C0EA-42E6-A86C-2C3ED9AF681A</v>
      </c>
      <c r="B7047" t="str">
        <f>B7046</f>
        <v>Horizontal turret example (Turn/mill)</v>
      </c>
      <c r="C7047" t="s">
        <v>67</v>
      </c>
      <c r="D7047" t="s">
        <v>5415</v>
      </c>
      <c r="E7047" t="s">
        <v>5401</v>
      </c>
    </row>
    <row r="7048" spans="1:5" x14ac:dyDescent="0.25">
      <c r="A7048" s="3" t="s">
        <v>5420</v>
      </c>
      <c r="B7048" t="s">
        <v>5421</v>
      </c>
    </row>
    <row r="7049" spans="1:5" x14ac:dyDescent="0.25">
      <c r="A7049" t="str">
        <f>A7048</f>
        <v>GUID-01F69320-4370-4E38-ACEA-443A9BE5C5DE</v>
      </c>
      <c r="B7049" t="str">
        <f>B7048</f>
        <v>Spindles (Turn/mill)</v>
      </c>
      <c r="C7049" t="s">
        <v>67</v>
      </c>
      <c r="D7049" t="s">
        <v>5194</v>
      </c>
      <c r="E7049" t="s">
        <v>5196</v>
      </c>
    </row>
    <row r="7050" spans="1:5" x14ac:dyDescent="0.25">
      <c r="A7050" s="3" t="s">
        <v>5422</v>
      </c>
      <c r="B7050" t="s">
        <v>5423</v>
      </c>
    </row>
    <row r="7051" spans="1:5" x14ac:dyDescent="0.25">
      <c r="A7051" t="str">
        <f>A7050</f>
        <v>GUID-ED1B432F-35CD-47DB-BE06-4B95FBF1181D</v>
      </c>
      <c r="B7051" t="str">
        <f>B7050</f>
        <v>Feeds &amp; Speeds (Turn/mill)</v>
      </c>
      <c r="C7051" t="s">
        <v>67</v>
      </c>
      <c r="D7051" t="s">
        <v>5194</v>
      </c>
      <c r="E7051" t="s">
        <v>5196</v>
      </c>
    </row>
    <row r="7052" spans="1:5" x14ac:dyDescent="0.25">
      <c r="A7052" s="3" t="s">
        <v>5424</v>
      </c>
      <c r="B7052" t="s">
        <v>5425</v>
      </c>
    </row>
    <row r="7053" spans="1:5" x14ac:dyDescent="0.25">
      <c r="A7053" t="str">
        <f>A7052</f>
        <v>GUID-FCA7772E-818B-4E2A-A694-72061CBD42AD</v>
      </c>
      <c r="B7053" t="str">
        <f>B7052</f>
        <v>Cycles dialog (Turn/mill)</v>
      </c>
      <c r="C7053" t="s">
        <v>67</v>
      </c>
      <c r="D7053" t="s">
        <v>5194</v>
      </c>
      <c r="E7053" t="s">
        <v>5196</v>
      </c>
    </row>
    <row r="7054" spans="1:5" x14ac:dyDescent="0.25">
      <c r="A7054" s="3" t="s">
        <v>5426</v>
      </c>
      <c r="B7054" t="s">
        <v>5427</v>
      </c>
    </row>
    <row r="7055" spans="1:5" x14ac:dyDescent="0.25">
      <c r="A7055" t="str">
        <f>A7054</f>
        <v>GUID-F6DEAA8C-960E-478B-A450-865DE20F22CD</v>
      </c>
      <c r="B7055" t="str">
        <f>B7054</f>
        <v>Fixture ID dialog (Turn/mill)</v>
      </c>
      <c r="C7055" t="s">
        <v>67</v>
      </c>
      <c r="D7055" t="s">
        <v>5194</v>
      </c>
      <c r="E7055" t="s">
        <v>5196</v>
      </c>
    </row>
    <row r="7056" spans="1:5" x14ac:dyDescent="0.25">
      <c r="A7056" s="3" t="s">
        <v>5428</v>
      </c>
      <c r="B7056" t="s">
        <v>5429</v>
      </c>
    </row>
    <row r="7057" spans="1:5" x14ac:dyDescent="0.25">
      <c r="A7057" t="str">
        <f>A7056</f>
        <v>GUID-5774432D-F0E3-4BC1-9424-27D01482E239</v>
      </c>
      <c r="B7057" t="str">
        <f>B7056</f>
        <v>Multi-Axis (Turn/mill)</v>
      </c>
      <c r="C7057" t="s">
        <v>67</v>
      </c>
      <c r="D7057" t="s">
        <v>5194</v>
      </c>
      <c r="E7057" t="s">
        <v>5196</v>
      </c>
    </row>
    <row r="7058" spans="1:5" x14ac:dyDescent="0.25">
      <c r="A7058" s="3" t="s">
        <v>5214</v>
      </c>
      <c r="B7058" t="s">
        <v>5215</v>
      </c>
    </row>
    <row r="7059" spans="1:5" x14ac:dyDescent="0.25">
      <c r="A7059" t="str">
        <f t="shared" ref="A7059:A7062" si="1840">A7058</f>
        <v>GUID-0B18E8F8-7194-47F1-8C9F-168F735CC773</v>
      </c>
      <c r="B7059" t="str">
        <f t="shared" ref="B7059:B7062" si="1841">B7058</f>
        <v>Post Variable Names dialog</v>
      </c>
      <c r="C7059" t="s">
        <v>67</v>
      </c>
      <c r="D7059" t="s">
        <v>5174</v>
      </c>
      <c r="E7059" t="s">
        <v>5164</v>
      </c>
    </row>
    <row r="7060" spans="1:5" x14ac:dyDescent="0.25">
      <c r="A7060" t="str">
        <f t="shared" si="1840"/>
        <v>GUID-0B18E8F8-7194-47F1-8C9F-168F735CC773</v>
      </c>
      <c r="B7060" t="str">
        <f t="shared" si="1841"/>
        <v>Post Variable Names dialog</v>
      </c>
      <c r="C7060" t="s">
        <v>67</v>
      </c>
      <c r="D7060" t="s">
        <v>5193</v>
      </c>
      <c r="E7060" t="s">
        <v>5195</v>
      </c>
    </row>
    <row r="7061" spans="1:5" x14ac:dyDescent="0.25">
      <c r="A7061" t="str">
        <f t="shared" si="1840"/>
        <v>GUID-0B18E8F8-7194-47F1-8C9F-168F735CC773</v>
      </c>
      <c r="B7061" t="str">
        <f t="shared" si="1841"/>
        <v>Post Variable Names dialog</v>
      </c>
      <c r="C7061" t="s">
        <v>67</v>
      </c>
      <c r="D7061" t="s">
        <v>5194</v>
      </c>
      <c r="E7061" t="s">
        <v>5196</v>
      </c>
    </row>
    <row r="7062" spans="1:5" x14ac:dyDescent="0.25">
      <c r="A7062" t="str">
        <f t="shared" si="1840"/>
        <v>GUID-0B18E8F8-7194-47F1-8C9F-168F735CC773</v>
      </c>
      <c r="B7062" t="str">
        <f t="shared" si="1841"/>
        <v>Post Variable Names dialog</v>
      </c>
      <c r="C7062" t="s">
        <v>67</v>
      </c>
      <c r="D7062" t="s">
        <v>5216</v>
      </c>
      <c r="E7062" t="s">
        <v>5217</v>
      </c>
    </row>
    <row r="7063" spans="1:5" x14ac:dyDescent="0.25">
      <c r="A7063" s="3" t="s">
        <v>5218</v>
      </c>
      <c r="B7063" t="s">
        <v>5219</v>
      </c>
    </row>
    <row r="7064" spans="1:5" x14ac:dyDescent="0.25">
      <c r="A7064" t="str">
        <f t="shared" ref="A7064:A7068" si="1842">A7063</f>
        <v>GUID-9F19978C-EB8B-411C-AE1F-49BDD7E6279E</v>
      </c>
      <c r="B7064" t="str">
        <f t="shared" ref="B7064:B7068" si="1843">B7063</f>
        <v>Files dialog</v>
      </c>
      <c r="C7064" t="s">
        <v>67</v>
      </c>
      <c r="D7064" t="s">
        <v>5220</v>
      </c>
      <c r="E7064" t="s">
        <v>5221</v>
      </c>
    </row>
    <row r="7065" spans="1:5" x14ac:dyDescent="0.25">
      <c r="A7065" t="str">
        <f t="shared" si="1842"/>
        <v>GUID-9F19978C-EB8B-411C-AE1F-49BDD7E6279E</v>
      </c>
      <c r="B7065" t="str">
        <f t="shared" si="1843"/>
        <v>Files dialog</v>
      </c>
      <c r="C7065" t="s">
        <v>67</v>
      </c>
      <c r="D7065" t="s">
        <v>5174</v>
      </c>
      <c r="E7065" t="s">
        <v>5164</v>
      </c>
    </row>
    <row r="7066" spans="1:5" x14ac:dyDescent="0.25">
      <c r="A7066" t="str">
        <f t="shared" si="1842"/>
        <v>GUID-9F19978C-EB8B-411C-AE1F-49BDD7E6279E</v>
      </c>
      <c r="B7066" t="str">
        <f t="shared" si="1843"/>
        <v>Files dialog</v>
      </c>
      <c r="C7066" t="s">
        <v>67</v>
      </c>
      <c r="D7066" t="s">
        <v>5193</v>
      </c>
      <c r="E7066" t="s">
        <v>5195</v>
      </c>
    </row>
    <row r="7067" spans="1:5" x14ac:dyDescent="0.25">
      <c r="A7067" t="str">
        <f t="shared" si="1842"/>
        <v>GUID-9F19978C-EB8B-411C-AE1F-49BDD7E6279E</v>
      </c>
      <c r="B7067" t="str">
        <f t="shared" si="1843"/>
        <v>Files dialog</v>
      </c>
      <c r="C7067" t="s">
        <v>67</v>
      </c>
      <c r="D7067" t="s">
        <v>5194</v>
      </c>
      <c r="E7067" t="s">
        <v>5196</v>
      </c>
    </row>
    <row r="7068" spans="1:5" x14ac:dyDescent="0.25">
      <c r="A7068" t="str">
        <f t="shared" si="1842"/>
        <v>GUID-9F19978C-EB8B-411C-AE1F-49BDD7E6279E</v>
      </c>
      <c r="B7068" t="str">
        <f t="shared" si="1843"/>
        <v>Files dialog</v>
      </c>
      <c r="C7068" t="s">
        <v>67</v>
      </c>
      <c r="D7068" t="s">
        <v>5216</v>
      </c>
      <c r="E7068" t="s">
        <v>5217</v>
      </c>
    </row>
    <row r="7069" spans="1:5" x14ac:dyDescent="0.25">
      <c r="A7069" s="3" t="s">
        <v>5430</v>
      </c>
      <c r="B7069" t="s">
        <v>5431</v>
      </c>
    </row>
    <row r="7070" spans="1:5" x14ac:dyDescent="0.25">
      <c r="A7070" t="str">
        <f t="shared" ref="A7070:A7074" si="1844">A7069</f>
        <v>GUID-10C4CEEA-0AAB-4E47-87A4-EDE35E2B3401</v>
      </c>
      <c r="B7070" t="str">
        <f t="shared" ref="B7070:B7074" si="1845">B7069</f>
        <v>Defining turn/mill formats</v>
      </c>
      <c r="C7070" t="s">
        <v>67</v>
      </c>
      <c r="D7070" t="s">
        <v>5394</v>
      </c>
      <c r="E7070" t="s">
        <v>5432</v>
      </c>
    </row>
    <row r="7071" spans="1:5" x14ac:dyDescent="0.25">
      <c r="A7071" t="str">
        <f t="shared" si="1844"/>
        <v>GUID-10C4CEEA-0AAB-4E47-87A4-EDE35E2B3401</v>
      </c>
      <c r="B7071" t="str">
        <f t="shared" si="1845"/>
        <v>Defining turn/mill formats</v>
      </c>
      <c r="C7071" t="s">
        <v>67</v>
      </c>
      <c r="E7071" t="s">
        <v>5433</v>
      </c>
    </row>
    <row r="7072" spans="1:5" x14ac:dyDescent="0.25">
      <c r="A7072" t="str">
        <f t="shared" si="1844"/>
        <v>GUID-10C4CEEA-0AAB-4E47-87A4-EDE35E2B3401</v>
      </c>
      <c r="B7072" t="str">
        <f t="shared" si="1845"/>
        <v>Defining turn/mill formats</v>
      </c>
      <c r="C7072" t="s">
        <v>67</v>
      </c>
      <c r="E7072" t="s">
        <v>5434</v>
      </c>
    </row>
    <row r="7073" spans="1:5" x14ac:dyDescent="0.25">
      <c r="A7073" t="str">
        <f t="shared" si="1844"/>
        <v>GUID-10C4CEEA-0AAB-4E47-87A4-EDE35E2B3401</v>
      </c>
      <c r="B7073" t="str">
        <f t="shared" si="1845"/>
        <v>Defining turn/mill formats</v>
      </c>
      <c r="C7073" t="s">
        <v>67</v>
      </c>
      <c r="E7073" t="s">
        <v>5435</v>
      </c>
    </row>
    <row r="7074" spans="1:5" x14ac:dyDescent="0.25">
      <c r="A7074" t="str">
        <f t="shared" si="1844"/>
        <v>GUID-10C4CEEA-0AAB-4E47-87A4-EDE35E2B3401</v>
      </c>
      <c r="B7074" t="str">
        <f t="shared" si="1845"/>
        <v>Defining turn/mill formats</v>
      </c>
      <c r="C7074" t="s">
        <v>67</v>
      </c>
      <c r="E7074" t="s">
        <v>5407</v>
      </c>
    </row>
    <row r="7075" spans="1:5" x14ac:dyDescent="0.25">
      <c r="A7075" s="3" t="s">
        <v>5436</v>
      </c>
      <c r="B7075" t="s">
        <v>5437</v>
      </c>
    </row>
    <row r="7076" spans="1:5" x14ac:dyDescent="0.25">
      <c r="A7076" t="str">
        <f>A7075</f>
        <v>GUID-FA4BE264-9EEE-465A-A0E3-D0297BB5758D</v>
      </c>
      <c r="B7076" t="str">
        <f>B7075</f>
        <v>General structure</v>
      </c>
      <c r="C7076" t="s">
        <v>67</v>
      </c>
      <c r="D7076" t="s">
        <v>5431</v>
      </c>
      <c r="E7076" t="s">
        <v>5395</v>
      </c>
    </row>
    <row r="7077" spans="1:5" x14ac:dyDescent="0.25">
      <c r="A7077" s="3" t="s">
        <v>5438</v>
      </c>
      <c r="B7077" t="s">
        <v>5439</v>
      </c>
    </row>
    <row r="7078" spans="1:5" x14ac:dyDescent="0.25">
      <c r="A7078" t="str">
        <f>A7077</f>
        <v>GUID-99F6EF7C-08BA-4DDC-AFB1-F080107AAE29</v>
      </c>
      <c r="B7078" t="str">
        <f>B7077</f>
        <v>Program start format and tool change format</v>
      </c>
      <c r="C7078" t="s">
        <v>67</v>
      </c>
      <c r="D7078" t="s">
        <v>5431</v>
      </c>
      <c r="E7078" t="s">
        <v>5395</v>
      </c>
    </row>
    <row r="7079" spans="1:5" x14ac:dyDescent="0.25">
      <c r="A7079" s="3" t="s">
        <v>5440</v>
      </c>
      <c r="B7079" t="s">
        <v>5441</v>
      </c>
    </row>
    <row r="7080" spans="1:5" x14ac:dyDescent="0.25">
      <c r="A7080" t="str">
        <f t="shared" ref="A7080:A7081" si="1846">A7079</f>
        <v>GUID-88CAC68C-7485-4D93-9C92-9EC724DE2C6F</v>
      </c>
      <c r="B7080" t="str">
        <f t="shared" ref="B7080:B7081" si="1847">B7079</f>
        <v>Rapid move</v>
      </c>
      <c r="C7080" t="s">
        <v>67</v>
      </c>
      <c r="D7080" t="s">
        <v>5442</v>
      </c>
      <c r="E7080" t="s">
        <v>5172</v>
      </c>
    </row>
    <row r="7081" spans="1:5" x14ac:dyDescent="0.25">
      <c r="A7081" t="str">
        <f t="shared" si="1846"/>
        <v>GUID-88CAC68C-7485-4D93-9C92-9EC724DE2C6F</v>
      </c>
      <c r="B7081" t="str">
        <f t="shared" si="1847"/>
        <v>Rapid move</v>
      </c>
      <c r="C7081" t="s">
        <v>67</v>
      </c>
      <c r="D7081" t="s">
        <v>5431</v>
      </c>
      <c r="E7081" t="s">
        <v>5395</v>
      </c>
    </row>
    <row r="7082" spans="1:5" x14ac:dyDescent="0.25">
      <c r="A7082" s="3" t="s">
        <v>5443</v>
      </c>
      <c r="B7082" t="s">
        <v>5444</v>
      </c>
    </row>
    <row r="7083" spans="1:5" x14ac:dyDescent="0.25">
      <c r="A7083" t="str">
        <f>A7082</f>
        <v>GUID-092A4EFF-8146-4FB9-BCB2-4A66E66ABE7D</v>
      </c>
      <c r="B7083" t="str">
        <f>B7082</f>
        <v>Linear move</v>
      </c>
      <c r="C7083" t="s">
        <v>67</v>
      </c>
      <c r="D7083" t="s">
        <v>5431</v>
      </c>
      <c r="E7083" t="s">
        <v>5395</v>
      </c>
    </row>
    <row r="7084" spans="1:5" x14ac:dyDescent="0.25">
      <c r="A7084" s="3" t="s">
        <v>5445</v>
      </c>
      <c r="B7084" t="s">
        <v>5446</v>
      </c>
    </row>
    <row r="7085" spans="1:5" x14ac:dyDescent="0.25">
      <c r="A7085" t="str">
        <f t="shared" ref="A7085:A7089" si="1848">A7084</f>
        <v>GUID-E52D93B7-572D-460F-AE9E-FF5F7F70E8EA</v>
      </c>
      <c r="B7085" t="str">
        <f t="shared" ref="B7085:B7089" si="1849">B7084</f>
        <v>Turn/mill reserved words</v>
      </c>
      <c r="C7085" t="s">
        <v>67</v>
      </c>
      <c r="D7085" t="s">
        <v>5394</v>
      </c>
      <c r="E7085" t="s">
        <v>5447</v>
      </c>
    </row>
    <row r="7086" spans="1:5" x14ac:dyDescent="0.25">
      <c r="A7086" t="str">
        <f t="shared" si="1848"/>
        <v>GUID-E52D93B7-572D-460F-AE9E-FF5F7F70E8EA</v>
      </c>
      <c r="B7086" t="str">
        <f t="shared" si="1849"/>
        <v>Turn/mill reserved words</v>
      </c>
      <c r="C7086" t="s">
        <v>67</v>
      </c>
      <c r="E7086" t="s">
        <v>5448</v>
      </c>
    </row>
    <row r="7087" spans="1:5" x14ac:dyDescent="0.25">
      <c r="A7087" t="str">
        <f t="shared" si="1848"/>
        <v>GUID-E52D93B7-572D-460F-AE9E-FF5F7F70E8EA</v>
      </c>
      <c r="B7087" t="str">
        <f t="shared" si="1849"/>
        <v>Turn/mill reserved words</v>
      </c>
      <c r="C7087" t="s">
        <v>67</v>
      </c>
      <c r="E7087" t="s">
        <v>5449</v>
      </c>
    </row>
    <row r="7088" spans="1:5" x14ac:dyDescent="0.25">
      <c r="A7088" t="str">
        <f t="shared" si="1848"/>
        <v>GUID-E52D93B7-572D-460F-AE9E-FF5F7F70E8EA</v>
      </c>
      <c r="B7088" t="str">
        <f t="shared" si="1849"/>
        <v>Turn/mill reserved words</v>
      </c>
      <c r="C7088" t="s">
        <v>67</v>
      </c>
      <c r="E7088" t="s">
        <v>5450</v>
      </c>
    </row>
    <row r="7089" spans="1:5" x14ac:dyDescent="0.25">
      <c r="A7089" t="str">
        <f t="shared" si="1848"/>
        <v>GUID-E52D93B7-572D-460F-AE9E-FF5F7F70E8EA</v>
      </c>
      <c r="B7089" t="str">
        <f t="shared" si="1849"/>
        <v>Turn/mill reserved words</v>
      </c>
      <c r="C7089" t="s">
        <v>67</v>
      </c>
      <c r="E7089" t="s">
        <v>5407</v>
      </c>
    </row>
    <row r="7090" spans="1:5" x14ac:dyDescent="0.25">
      <c r="A7090" s="3" t="s">
        <v>5451</v>
      </c>
      <c r="B7090" t="s">
        <v>5452</v>
      </c>
    </row>
    <row r="7091" spans="1:5" x14ac:dyDescent="0.25">
      <c r="A7091" t="str">
        <f>A7090</f>
        <v>GUID-8DDD2BB8-B3BB-4AEC-A6DC-5EAA73AB7449</v>
      </c>
      <c r="B7091" t="str">
        <f>B7090</f>
        <v>Turn/mill numeric reserved words</v>
      </c>
      <c r="C7091" t="s">
        <v>67</v>
      </c>
      <c r="D7091" t="s">
        <v>5446</v>
      </c>
      <c r="E7091" t="s">
        <v>5396</v>
      </c>
    </row>
    <row r="7092" spans="1:5" x14ac:dyDescent="0.25">
      <c r="A7092" s="3" t="s">
        <v>5453</v>
      </c>
      <c r="B7092" t="s">
        <v>5454</v>
      </c>
    </row>
    <row r="7093" spans="1:5" x14ac:dyDescent="0.25">
      <c r="A7093" t="str">
        <f>A7092</f>
        <v>GUID-70C7333E-2926-4732-BF6B-D591A23EE1D5</v>
      </c>
      <c r="B7093" t="str">
        <f>B7092</f>
        <v>Turn/mill logical reserved words</v>
      </c>
      <c r="C7093" t="s">
        <v>67</v>
      </c>
      <c r="D7093" t="s">
        <v>5446</v>
      </c>
      <c r="E7093" t="s">
        <v>5396</v>
      </c>
    </row>
    <row r="7094" spans="1:5" x14ac:dyDescent="0.25">
      <c r="A7094" s="3" t="s">
        <v>5455</v>
      </c>
      <c r="B7094" t="s">
        <v>5456</v>
      </c>
    </row>
    <row r="7095" spans="1:5" x14ac:dyDescent="0.25">
      <c r="A7095" t="str">
        <f t="shared" ref="A7095:A7097" si="1850">A7094</f>
        <v>GUID-53660372-7B95-4616-B7F5-3D8E84192F12</v>
      </c>
      <c r="B7095" t="str">
        <f t="shared" ref="B7095:B7097" si="1851">B7094</f>
        <v>Turn/mill string reserved words</v>
      </c>
      <c r="C7095" t="s">
        <v>67</v>
      </c>
      <c r="D7095" t="s">
        <v>5457</v>
      </c>
      <c r="E7095" t="s">
        <v>5450</v>
      </c>
    </row>
    <row r="7096" spans="1:5" x14ac:dyDescent="0.25">
      <c r="A7096" t="str">
        <f t="shared" si="1850"/>
        <v>GUID-53660372-7B95-4616-B7F5-3D8E84192F12</v>
      </c>
      <c r="B7096" t="str">
        <f t="shared" si="1851"/>
        <v>Turn/mill string reserved words</v>
      </c>
      <c r="C7096" t="s">
        <v>67</v>
      </c>
      <c r="D7096" t="s">
        <v>5457</v>
      </c>
      <c r="E7096" t="s">
        <v>5450</v>
      </c>
    </row>
    <row r="7097" spans="1:5" x14ac:dyDescent="0.25">
      <c r="A7097" t="str">
        <f t="shared" si="1850"/>
        <v>GUID-53660372-7B95-4616-B7F5-3D8E84192F12</v>
      </c>
      <c r="B7097" t="str">
        <f t="shared" si="1851"/>
        <v>Turn/mill string reserved words</v>
      </c>
      <c r="C7097" t="s">
        <v>67</v>
      </c>
      <c r="D7097" t="s">
        <v>5446</v>
      </c>
      <c r="E7097" t="s">
        <v>5396</v>
      </c>
    </row>
    <row r="7098" spans="1:5" x14ac:dyDescent="0.25">
      <c r="A7098" s="3" t="s">
        <v>5458</v>
      </c>
      <c r="B7098" t="s">
        <v>5459</v>
      </c>
    </row>
    <row r="7099" spans="1:5" x14ac:dyDescent="0.25">
      <c r="A7099" t="str">
        <f>A7098</f>
        <v>GUID-3BC952B3-BC1A-43A9-8B8D-0299C76FD9DA</v>
      </c>
      <c r="B7099" t="str">
        <f>B7098</f>
        <v>Turn/mill clamping reserved words</v>
      </c>
      <c r="C7099" t="s">
        <v>67</v>
      </c>
      <c r="D7099" t="s">
        <v>5446</v>
      </c>
      <c r="E7099" t="s">
        <v>5396</v>
      </c>
    </row>
    <row r="7100" spans="1:5" x14ac:dyDescent="0.25">
      <c r="A7100" s="3" t="s">
        <v>5460</v>
      </c>
      <c r="B7100" t="s">
        <v>5461</v>
      </c>
    </row>
    <row r="7101" spans="1:5" x14ac:dyDescent="0.25">
      <c r="A7101" t="str">
        <f t="shared" ref="A7101:A7102" si="1852">A7100</f>
        <v>GUID-ED1A4C53-56DD-4F8A-A138-D2DDC8A8B193</v>
      </c>
      <c r="B7101" t="str">
        <f t="shared" ref="B7101:B7102" si="1853">B7100</f>
        <v>Multi-turret turning posts</v>
      </c>
      <c r="C7101" t="s">
        <v>67</v>
      </c>
      <c r="E7101" t="s">
        <v>5462</v>
      </c>
    </row>
    <row r="7102" spans="1:5" x14ac:dyDescent="0.25">
      <c r="A7102" t="str">
        <f t="shared" si="1852"/>
        <v>GUID-ED1A4C53-56DD-4F8A-A138-D2DDC8A8B193</v>
      </c>
      <c r="B7102" t="str">
        <f t="shared" si="1853"/>
        <v>Multi-turret turning posts</v>
      </c>
      <c r="C7102" t="s">
        <v>67</v>
      </c>
      <c r="E7102" t="s">
        <v>5463</v>
      </c>
    </row>
    <row r="7103" spans="1:5" x14ac:dyDescent="0.25">
      <c r="A7103" s="3" t="s">
        <v>5464</v>
      </c>
      <c r="B7103" t="s">
        <v>5465</v>
      </c>
    </row>
    <row r="7104" spans="1:5" x14ac:dyDescent="0.25">
      <c r="A7104" t="str">
        <f>A7103</f>
        <v>GUID-D9FF46B7-9549-4607-8F43-9E1259BA02D5</v>
      </c>
      <c r="B7104" t="str">
        <f>B7103</f>
        <v>Multi-turret reserved words</v>
      </c>
      <c r="C7104" t="s">
        <v>67</v>
      </c>
      <c r="D7104" t="s">
        <v>5461</v>
      </c>
      <c r="E7104" t="s">
        <v>5466</v>
      </c>
    </row>
    <row r="7105" spans="1:5" x14ac:dyDescent="0.25">
      <c r="A7105" s="3" t="s">
        <v>5467</v>
      </c>
      <c r="B7105" t="s">
        <v>5468</v>
      </c>
    </row>
    <row r="7106" spans="1:5" x14ac:dyDescent="0.25">
      <c r="A7106" t="str">
        <f t="shared" ref="A7106:A7109" si="1854">A7105</f>
        <v>GUID-5DCCE7A4-7C83-4CE6-998E-B89EF356E672</v>
      </c>
      <c r="B7106" t="str">
        <f t="shared" ref="B7106:B7109" si="1855">B7105</f>
        <v>Defining multi-turret posts</v>
      </c>
      <c r="C7106" t="s">
        <v>67</v>
      </c>
      <c r="D7106" t="s">
        <v>5461</v>
      </c>
      <c r="E7106" t="s">
        <v>5469</v>
      </c>
    </row>
    <row r="7107" spans="1:5" x14ac:dyDescent="0.25">
      <c r="A7107" t="str">
        <f t="shared" si="1854"/>
        <v>GUID-5DCCE7A4-7C83-4CE6-998E-B89EF356E672</v>
      </c>
      <c r="B7107" t="str">
        <f t="shared" si="1855"/>
        <v>Defining multi-turret posts</v>
      </c>
      <c r="C7107" t="s">
        <v>67</v>
      </c>
      <c r="E7107" t="s">
        <v>5470</v>
      </c>
    </row>
    <row r="7108" spans="1:5" x14ac:dyDescent="0.25">
      <c r="A7108" t="str">
        <f t="shared" si="1854"/>
        <v>GUID-5DCCE7A4-7C83-4CE6-998E-B89EF356E672</v>
      </c>
      <c r="B7108" t="str">
        <f t="shared" si="1855"/>
        <v>Defining multi-turret posts</v>
      </c>
      <c r="C7108" t="s">
        <v>67</v>
      </c>
      <c r="E7108" t="s">
        <v>5471</v>
      </c>
    </row>
    <row r="7109" spans="1:5" x14ac:dyDescent="0.25">
      <c r="A7109" t="str">
        <f t="shared" si="1854"/>
        <v>GUID-5DCCE7A4-7C83-4CE6-998E-B89EF356E672</v>
      </c>
      <c r="B7109" t="str">
        <f t="shared" si="1855"/>
        <v>Defining multi-turret posts</v>
      </c>
      <c r="C7109" t="s">
        <v>67</v>
      </c>
      <c r="E7109" t="s">
        <v>5466</v>
      </c>
    </row>
    <row r="7110" spans="1:5" x14ac:dyDescent="0.25">
      <c r="A7110" s="3" t="s">
        <v>5472</v>
      </c>
      <c r="B7110" t="s">
        <v>5473</v>
      </c>
    </row>
    <row r="7111" spans="1:5" x14ac:dyDescent="0.25">
      <c r="A7111" t="str">
        <f>A7110</f>
        <v>GUID-A21070B1-60D6-4023-AA3C-1D5C625025DC</v>
      </c>
      <c r="B7111" t="str">
        <f>B7110</f>
        <v>Synchronizing spindle speed changes on Okuma lathes</v>
      </c>
      <c r="C7111" t="s">
        <v>67</v>
      </c>
      <c r="D7111" t="s">
        <v>5468</v>
      </c>
      <c r="E7111" t="s">
        <v>5463</v>
      </c>
    </row>
    <row r="7112" spans="1:5" x14ac:dyDescent="0.25">
      <c r="A7112" s="3" t="s">
        <v>5474</v>
      </c>
      <c r="B7112" t="s">
        <v>5475</v>
      </c>
    </row>
    <row r="7113" spans="1:5" x14ac:dyDescent="0.25">
      <c r="A7113" t="str">
        <f>A7112</f>
        <v>GUID-7A198CB2-B856-49F5-B84C-A908A224954E</v>
      </c>
      <c r="B7113" t="str">
        <f>B7112</f>
        <v>Pinch and follow turning</v>
      </c>
      <c r="C7113" t="s">
        <v>67</v>
      </c>
      <c r="D7113" t="s">
        <v>5468</v>
      </c>
      <c r="E7113" t="s">
        <v>5463</v>
      </c>
    </row>
    <row r="7114" spans="1:5" x14ac:dyDescent="0.25">
      <c r="A7114" s="3" t="s">
        <v>5476</v>
      </c>
      <c r="B7114" t="s">
        <v>5477</v>
      </c>
    </row>
    <row r="7115" spans="1:5" x14ac:dyDescent="0.25">
      <c r="A7115" t="str">
        <f>A7114</f>
        <v>GUID-5D2BDEB4-8F70-4C6B-9EB7-2CEB014AFB4D</v>
      </c>
      <c r="B7115" t="str">
        <f>B7114</f>
        <v>Making a multi-turret post</v>
      </c>
      <c r="C7115" t="s">
        <v>67</v>
      </c>
      <c r="D7115" t="s">
        <v>5468</v>
      </c>
      <c r="E7115" t="s">
        <v>5463</v>
      </c>
    </row>
    <row r="7116" spans="1:5" x14ac:dyDescent="0.25">
      <c r="A7116" s="3" t="s">
        <v>5478</v>
      </c>
      <c r="B7116" t="s">
        <v>5479</v>
      </c>
    </row>
    <row r="7117" spans="1:5" x14ac:dyDescent="0.25">
      <c r="A7117" t="str">
        <f t="shared" ref="A7117:A7121" si="1856">A7116</f>
        <v>GUID-AB36ED39-AF02-4559-A95D-AACC0E94A445</v>
      </c>
      <c r="B7117" t="str">
        <f t="shared" ref="B7117:B7121" si="1857">B7116</f>
        <v>Swiss turning posts</v>
      </c>
      <c r="C7117" t="s">
        <v>67</v>
      </c>
      <c r="E7117" t="s">
        <v>5221</v>
      </c>
    </row>
    <row r="7118" spans="1:5" x14ac:dyDescent="0.25">
      <c r="A7118" t="str">
        <f t="shared" si="1856"/>
        <v>GUID-AB36ED39-AF02-4559-A95D-AACC0E94A445</v>
      </c>
      <c r="B7118" t="str">
        <f t="shared" si="1857"/>
        <v>Swiss turning posts</v>
      </c>
      <c r="C7118" t="s">
        <v>67</v>
      </c>
      <c r="E7118" t="s">
        <v>5480</v>
      </c>
    </row>
    <row r="7119" spans="1:5" x14ac:dyDescent="0.25">
      <c r="A7119" t="str">
        <f t="shared" si="1856"/>
        <v>GUID-AB36ED39-AF02-4559-A95D-AACC0E94A445</v>
      </c>
      <c r="B7119" t="str">
        <f t="shared" si="1857"/>
        <v>Swiss turning posts</v>
      </c>
      <c r="C7119" t="s">
        <v>67</v>
      </c>
      <c r="E7119" t="s">
        <v>5481</v>
      </c>
    </row>
    <row r="7120" spans="1:5" x14ac:dyDescent="0.25">
      <c r="A7120" t="str">
        <f t="shared" si="1856"/>
        <v>GUID-AB36ED39-AF02-4559-A95D-AACC0E94A445</v>
      </c>
      <c r="B7120" t="str">
        <f t="shared" si="1857"/>
        <v>Swiss turning posts</v>
      </c>
      <c r="C7120" t="s">
        <v>67</v>
      </c>
      <c r="E7120" t="s">
        <v>5482</v>
      </c>
    </row>
    <row r="7121" spans="1:5" x14ac:dyDescent="0.25">
      <c r="A7121" t="str">
        <f t="shared" si="1856"/>
        <v>GUID-AB36ED39-AF02-4559-A95D-AACC0E94A445</v>
      </c>
      <c r="B7121" t="str">
        <f t="shared" si="1857"/>
        <v>Swiss turning posts</v>
      </c>
      <c r="C7121" t="s">
        <v>67</v>
      </c>
      <c r="E7121" t="s">
        <v>5483</v>
      </c>
    </row>
    <row r="7122" spans="1:5" x14ac:dyDescent="0.25">
      <c r="A7122" s="3" t="s">
        <v>5484</v>
      </c>
      <c r="B7122" t="s">
        <v>5485</v>
      </c>
    </row>
    <row r="7123" spans="1:5" x14ac:dyDescent="0.25">
      <c r="A7123" t="str">
        <f t="shared" ref="A7123:A7125" si="1858">A7122</f>
        <v>GUID-BB5BFB8E-F86C-4CD5-B5DF-ACC0C29F16E2</v>
      </c>
      <c r="B7123" t="str">
        <f t="shared" ref="B7123:B7125" si="1859">B7122</f>
        <v>One-pass posting</v>
      </c>
      <c r="C7123" t="s">
        <v>67</v>
      </c>
      <c r="D7123" t="s">
        <v>5479</v>
      </c>
      <c r="E7123" t="s">
        <v>5486</v>
      </c>
    </row>
    <row r="7124" spans="1:5" x14ac:dyDescent="0.25">
      <c r="A7124" t="str">
        <f t="shared" si="1858"/>
        <v>GUID-BB5BFB8E-F86C-4CD5-B5DF-ACC0C29F16E2</v>
      </c>
      <c r="B7124" t="str">
        <f t="shared" si="1859"/>
        <v>One-pass posting</v>
      </c>
      <c r="C7124" t="s">
        <v>67</v>
      </c>
      <c r="E7124" t="s">
        <v>5487</v>
      </c>
    </row>
    <row r="7125" spans="1:5" x14ac:dyDescent="0.25">
      <c r="A7125" t="str">
        <f t="shared" si="1858"/>
        <v>GUID-BB5BFB8E-F86C-4CD5-B5DF-ACC0C29F16E2</v>
      </c>
      <c r="B7125" t="str">
        <f t="shared" si="1859"/>
        <v>One-pass posting</v>
      </c>
      <c r="C7125" t="s">
        <v>67</v>
      </c>
      <c r="E7125" t="s">
        <v>5488</v>
      </c>
    </row>
    <row r="7126" spans="1:5" x14ac:dyDescent="0.25">
      <c r="A7126" s="3" t="s">
        <v>5489</v>
      </c>
      <c r="B7126" t="s">
        <v>5490</v>
      </c>
    </row>
    <row r="7127" spans="1:5" x14ac:dyDescent="0.25">
      <c r="A7127" t="str">
        <f t="shared" ref="A7127:A7128" si="1860">A7126</f>
        <v>GUID-827D8691-86CF-4DB1-A094-932EDF00F593</v>
      </c>
      <c r="B7127" t="str">
        <f t="shared" ref="B7127:B7128" si="1861">B7126</f>
        <v>File management for one-pass posting</v>
      </c>
      <c r="C7127" t="s">
        <v>67</v>
      </c>
      <c r="D7127" t="s">
        <v>5491</v>
      </c>
      <c r="E7127" t="s">
        <v>5103</v>
      </c>
    </row>
    <row r="7128" spans="1:5" x14ac:dyDescent="0.25">
      <c r="A7128" t="str">
        <f t="shared" si="1860"/>
        <v>GUID-827D8691-86CF-4DB1-A094-932EDF00F593</v>
      </c>
      <c r="B7128" t="str">
        <f t="shared" si="1861"/>
        <v>File management for one-pass posting</v>
      </c>
      <c r="C7128" t="s">
        <v>67</v>
      </c>
      <c r="D7128" t="s">
        <v>5485</v>
      </c>
      <c r="E7128" t="s">
        <v>5221</v>
      </c>
    </row>
    <row r="7129" spans="1:5" x14ac:dyDescent="0.25">
      <c r="A7129" s="3" t="s">
        <v>5492</v>
      </c>
      <c r="B7129" t="s">
        <v>5493</v>
      </c>
    </row>
    <row r="7130" spans="1:5" x14ac:dyDescent="0.25">
      <c r="A7130" t="str">
        <f>A7129</f>
        <v>GUID-8A3D5552-11D2-4072-98F4-37C0D3675A09</v>
      </c>
      <c r="B7130" t="str">
        <f>B7129</f>
        <v>Formats called in one-pass posting</v>
      </c>
      <c r="C7130" t="s">
        <v>67</v>
      </c>
      <c r="D7130" t="s">
        <v>5485</v>
      </c>
      <c r="E7130" t="s">
        <v>5221</v>
      </c>
    </row>
    <row r="7131" spans="1:5" x14ac:dyDescent="0.25">
      <c r="A7131" s="3" t="s">
        <v>5494</v>
      </c>
      <c r="B7131" t="s">
        <v>5495</v>
      </c>
    </row>
    <row r="7132" spans="1:5" x14ac:dyDescent="0.25">
      <c r="A7132" t="str">
        <f>A7131</f>
        <v>GUID-43FD6D99-FB38-4817-AE36-4009512DA241</v>
      </c>
      <c r="B7132" t="str">
        <f>B7131</f>
        <v>Important system formats for Swiss</v>
      </c>
      <c r="C7132" t="s">
        <v>67</v>
      </c>
      <c r="D7132" t="s">
        <v>5479</v>
      </c>
      <c r="E7132" t="s">
        <v>5488</v>
      </c>
    </row>
    <row r="7133" spans="1:5" x14ac:dyDescent="0.25">
      <c r="A7133" s="3" t="s">
        <v>5496</v>
      </c>
      <c r="B7133" t="s">
        <v>5497</v>
      </c>
    </row>
    <row r="7134" spans="1:5" x14ac:dyDescent="0.25">
      <c r="A7134" t="str">
        <f>A7133</f>
        <v>GUID-D94C01F9-5077-46DB-BA05-747413A10895</v>
      </c>
      <c r="B7134" t="str">
        <f>B7133</f>
        <v>Initial chucking</v>
      </c>
      <c r="C7134" t="s">
        <v>67</v>
      </c>
      <c r="D7134" t="s">
        <v>5479</v>
      </c>
      <c r="E7134" t="s">
        <v>5488</v>
      </c>
    </row>
    <row r="7135" spans="1:5" x14ac:dyDescent="0.25">
      <c r="A7135" s="3" t="s">
        <v>5498</v>
      </c>
      <c r="B7135" t="s">
        <v>5499</v>
      </c>
    </row>
    <row r="7136" spans="1:5" x14ac:dyDescent="0.25">
      <c r="A7136" t="str">
        <f t="shared" ref="A7136:A7137" si="1862">A7135</f>
        <v>GUID-DC2A54D4-47B8-4F34-B9A5-4AF195D4985E</v>
      </c>
      <c r="B7136" t="str">
        <f t="shared" ref="B7136:B7137" si="1863">B7135</f>
        <v>Coolant</v>
      </c>
      <c r="C7136" t="s">
        <v>67</v>
      </c>
      <c r="D7136" t="s">
        <v>5500</v>
      </c>
      <c r="E7136" t="s">
        <v>5178</v>
      </c>
    </row>
    <row r="7137" spans="1:5" x14ac:dyDescent="0.25">
      <c r="A7137" t="str">
        <f t="shared" si="1862"/>
        <v>GUID-DC2A54D4-47B8-4F34-B9A5-4AF195D4985E</v>
      </c>
      <c r="B7137" t="str">
        <f t="shared" si="1863"/>
        <v>Coolant</v>
      </c>
      <c r="C7137" t="s">
        <v>67</v>
      </c>
      <c r="D7137" t="s">
        <v>5479</v>
      </c>
      <c r="E7137" t="s">
        <v>5488</v>
      </c>
    </row>
    <row r="7138" spans="1:5" x14ac:dyDescent="0.25">
      <c r="A7138" s="3" t="s">
        <v>5501</v>
      </c>
      <c r="B7138" t="s">
        <v>5502</v>
      </c>
    </row>
    <row r="7139" spans="1:5" x14ac:dyDescent="0.25">
      <c r="A7139" t="str">
        <f t="shared" ref="A7139:A7140" si="1864">A7138</f>
        <v>GUID-FD860C48-C1CE-428C-ADBC-20534A655486</v>
      </c>
      <c r="B7139" t="str">
        <f t="shared" ref="B7139:B7140" si="1865">B7138</f>
        <v>Arrays</v>
      </c>
      <c r="C7139" t="s">
        <v>67</v>
      </c>
      <c r="D7139" t="s">
        <v>5502</v>
      </c>
      <c r="E7139" t="s">
        <v>5133</v>
      </c>
    </row>
    <row r="7140" spans="1:5" x14ac:dyDescent="0.25">
      <c r="A7140" t="str">
        <f t="shared" si="1864"/>
        <v>GUID-FD860C48-C1CE-428C-ADBC-20534A655486</v>
      </c>
      <c r="B7140" t="str">
        <f t="shared" si="1865"/>
        <v>Arrays</v>
      </c>
      <c r="C7140" t="s">
        <v>67</v>
      </c>
      <c r="D7140" t="s">
        <v>5479</v>
      </c>
      <c r="E7140" t="s">
        <v>5488</v>
      </c>
    </row>
    <row r="7141" spans="1:5" x14ac:dyDescent="0.25">
      <c r="A7141" s="3" t="s">
        <v>5503</v>
      </c>
      <c r="B7141" t="s">
        <v>5504</v>
      </c>
    </row>
    <row r="7142" spans="1:5" x14ac:dyDescent="0.25">
      <c r="A7142" t="str">
        <f t="shared" ref="A7142:A7145" si="1866">A7141</f>
        <v>GUID-E4C28455-E845-4012-837B-D5B9A614F114</v>
      </c>
      <c r="B7142" t="str">
        <f t="shared" ref="B7142:B7145" si="1867">B7141</f>
        <v>Wire EDM posts</v>
      </c>
      <c r="C7142" t="s">
        <v>67</v>
      </c>
      <c r="E7142" t="s">
        <v>5217</v>
      </c>
    </row>
    <row r="7143" spans="1:5" x14ac:dyDescent="0.25">
      <c r="A7143" t="str">
        <f t="shared" si="1866"/>
        <v>GUID-E4C28455-E845-4012-837B-D5B9A614F114</v>
      </c>
      <c r="B7143" t="str">
        <f t="shared" si="1867"/>
        <v>Wire EDM posts</v>
      </c>
      <c r="C7143" t="s">
        <v>67</v>
      </c>
      <c r="E7143" t="s">
        <v>5505</v>
      </c>
    </row>
    <row r="7144" spans="1:5" x14ac:dyDescent="0.25">
      <c r="A7144" t="str">
        <f t="shared" si="1866"/>
        <v>GUID-E4C28455-E845-4012-837B-D5B9A614F114</v>
      </c>
      <c r="B7144" t="str">
        <f t="shared" si="1867"/>
        <v>Wire EDM posts</v>
      </c>
      <c r="C7144" t="s">
        <v>67</v>
      </c>
      <c r="E7144" t="s">
        <v>5506</v>
      </c>
    </row>
    <row r="7145" spans="1:5" x14ac:dyDescent="0.25">
      <c r="A7145" t="str">
        <f t="shared" si="1866"/>
        <v>GUID-E4C28455-E845-4012-837B-D5B9A614F114</v>
      </c>
      <c r="B7145" t="str">
        <f t="shared" si="1867"/>
        <v>Wire EDM posts</v>
      </c>
      <c r="C7145" t="s">
        <v>67</v>
      </c>
      <c r="E7145" t="s">
        <v>5507</v>
      </c>
    </row>
    <row r="7146" spans="1:5" x14ac:dyDescent="0.25">
      <c r="A7146" s="3" t="s">
        <v>5508</v>
      </c>
      <c r="B7146" t="s">
        <v>5216</v>
      </c>
    </row>
    <row r="7147" spans="1:5" x14ac:dyDescent="0.25">
      <c r="A7147" t="str">
        <f t="shared" ref="A7147:A7154" si="1868">A7146</f>
        <v>GUID-F8B6CD08-8BE1-4207-A35A-1A769C4295F9</v>
      </c>
      <c r="B7147" t="str">
        <f t="shared" ref="B7147:B7154" si="1869">B7146</f>
        <v>CNC-Info menu (Wire EDM)</v>
      </c>
      <c r="C7147" t="s">
        <v>67</v>
      </c>
      <c r="D7147" t="s">
        <v>5504</v>
      </c>
      <c r="E7147" t="s">
        <v>5509</v>
      </c>
    </row>
    <row r="7148" spans="1:5" x14ac:dyDescent="0.25">
      <c r="A7148" t="str">
        <f t="shared" si="1868"/>
        <v>GUID-F8B6CD08-8BE1-4207-A35A-1A769C4295F9</v>
      </c>
      <c r="B7148" t="str">
        <f t="shared" si="1869"/>
        <v>CNC-Info menu (Wire EDM)</v>
      </c>
      <c r="C7148" t="s">
        <v>67</v>
      </c>
      <c r="E7148" t="s">
        <v>5510</v>
      </c>
    </row>
    <row r="7149" spans="1:5" x14ac:dyDescent="0.25">
      <c r="A7149" t="str">
        <f t="shared" si="1868"/>
        <v>GUID-F8B6CD08-8BE1-4207-A35A-1A769C4295F9</v>
      </c>
      <c r="B7149" t="str">
        <f t="shared" si="1869"/>
        <v>CNC-Info menu (Wire EDM)</v>
      </c>
      <c r="C7149" t="s">
        <v>67</v>
      </c>
      <c r="E7149" t="s">
        <v>5511</v>
      </c>
    </row>
    <row r="7150" spans="1:5" x14ac:dyDescent="0.25">
      <c r="A7150" t="str">
        <f t="shared" si="1868"/>
        <v>GUID-F8B6CD08-8BE1-4207-A35A-1A769C4295F9</v>
      </c>
      <c r="B7150" t="str">
        <f t="shared" si="1869"/>
        <v>CNC-Info menu (Wire EDM)</v>
      </c>
      <c r="C7150" t="s">
        <v>67</v>
      </c>
      <c r="E7150" t="s">
        <v>5512</v>
      </c>
    </row>
    <row r="7151" spans="1:5" x14ac:dyDescent="0.25">
      <c r="A7151" t="str">
        <f t="shared" si="1868"/>
        <v>GUID-F8B6CD08-8BE1-4207-A35A-1A769C4295F9</v>
      </c>
      <c r="B7151" t="str">
        <f t="shared" si="1869"/>
        <v>CNC-Info menu (Wire EDM)</v>
      </c>
      <c r="C7151" t="s">
        <v>67</v>
      </c>
      <c r="E7151" t="s">
        <v>5513</v>
      </c>
    </row>
    <row r="7152" spans="1:5" x14ac:dyDescent="0.25">
      <c r="A7152" t="str">
        <f t="shared" si="1868"/>
        <v>GUID-F8B6CD08-8BE1-4207-A35A-1A769C4295F9</v>
      </c>
      <c r="B7152" t="str">
        <f t="shared" si="1869"/>
        <v>CNC-Info menu (Wire EDM)</v>
      </c>
      <c r="C7152" t="s">
        <v>67</v>
      </c>
      <c r="E7152" t="s">
        <v>5182</v>
      </c>
    </row>
    <row r="7153" spans="1:5" x14ac:dyDescent="0.25">
      <c r="A7153" t="str">
        <f t="shared" si="1868"/>
        <v>GUID-F8B6CD08-8BE1-4207-A35A-1A769C4295F9</v>
      </c>
      <c r="B7153" t="str">
        <f t="shared" si="1869"/>
        <v>CNC-Info menu (Wire EDM)</v>
      </c>
      <c r="C7153" t="s">
        <v>67</v>
      </c>
      <c r="E7153" t="s">
        <v>5103</v>
      </c>
    </row>
    <row r="7154" spans="1:5" x14ac:dyDescent="0.25">
      <c r="A7154" t="str">
        <f t="shared" si="1868"/>
        <v>GUID-F8B6CD08-8BE1-4207-A35A-1A769C4295F9</v>
      </c>
      <c r="B7154" t="str">
        <f t="shared" si="1869"/>
        <v>CNC-Info menu (Wire EDM)</v>
      </c>
      <c r="C7154" t="s">
        <v>67</v>
      </c>
      <c r="E7154" t="s">
        <v>5514</v>
      </c>
    </row>
    <row r="7155" spans="1:5" x14ac:dyDescent="0.25">
      <c r="A7155" s="3" t="s">
        <v>5515</v>
      </c>
      <c r="B7155" t="s">
        <v>5516</v>
      </c>
    </row>
    <row r="7156" spans="1:5" x14ac:dyDescent="0.25">
      <c r="A7156" t="str">
        <f>A7155</f>
        <v>GUID-2BA3D3FB-C794-4ABC-9D0E-48A984EC4960</v>
      </c>
      <c r="B7156" t="str">
        <f>B7155</f>
        <v>Machine (Wire)</v>
      </c>
      <c r="C7156" t="s">
        <v>67</v>
      </c>
      <c r="D7156" t="s">
        <v>5216</v>
      </c>
      <c r="E7156" t="s">
        <v>5217</v>
      </c>
    </row>
    <row r="7157" spans="1:5" x14ac:dyDescent="0.25">
      <c r="A7157" s="3" t="s">
        <v>5517</v>
      </c>
      <c r="B7157" t="s">
        <v>5518</v>
      </c>
    </row>
    <row r="7158" spans="1:5" x14ac:dyDescent="0.25">
      <c r="A7158" t="str">
        <f>A7157</f>
        <v>GUID-DDBAB62D-EA57-4E0E-B75F-1B49C8DB6765</v>
      </c>
      <c r="B7158" t="str">
        <f>B7157</f>
        <v>General Information dialog (Wire)</v>
      </c>
      <c r="C7158" t="s">
        <v>67</v>
      </c>
      <c r="D7158" t="s">
        <v>5216</v>
      </c>
      <c r="E7158" t="s">
        <v>5217</v>
      </c>
    </row>
    <row r="7159" spans="1:5" x14ac:dyDescent="0.25">
      <c r="A7159" s="3" t="s">
        <v>5519</v>
      </c>
      <c r="B7159" t="s">
        <v>5520</v>
      </c>
    </row>
    <row r="7160" spans="1:5" x14ac:dyDescent="0.25">
      <c r="A7160" t="str">
        <f>A7159</f>
        <v>GUID-A8A7DD12-5190-4C34-B3C2-1896B0CAF0CB</v>
      </c>
      <c r="B7160" t="str">
        <f>B7159</f>
        <v>NC Codes dialog (Wire)</v>
      </c>
      <c r="C7160" t="s">
        <v>67</v>
      </c>
      <c r="D7160" t="s">
        <v>5216</v>
      </c>
      <c r="E7160" t="s">
        <v>5217</v>
      </c>
    </row>
    <row r="7161" spans="1:5" x14ac:dyDescent="0.25">
      <c r="A7161" s="3" t="s">
        <v>5521</v>
      </c>
      <c r="B7161" t="s">
        <v>5522</v>
      </c>
    </row>
    <row r="7162" spans="1:5" x14ac:dyDescent="0.25">
      <c r="A7162" t="str">
        <f>A7161</f>
        <v>GUID-D9883991-3598-4308-8EAC-F34342D35C56</v>
      </c>
      <c r="B7162" t="str">
        <f>B7161</f>
        <v>Machine Constants dialog (Wire)</v>
      </c>
      <c r="C7162" t="s">
        <v>67</v>
      </c>
      <c r="D7162" t="s">
        <v>5216</v>
      </c>
      <c r="E7162" t="s">
        <v>5217</v>
      </c>
    </row>
    <row r="7163" spans="1:5" x14ac:dyDescent="0.25">
      <c r="A7163" s="3" t="s">
        <v>5523</v>
      </c>
      <c r="B7163" t="s">
        <v>5524</v>
      </c>
    </row>
    <row r="7164" spans="1:5" x14ac:dyDescent="0.25">
      <c r="A7164" t="str">
        <f>A7163</f>
        <v>GUID-0BB3A452-7CE0-4D72-A12F-011C4EEC4BFB</v>
      </c>
      <c r="B7164" t="str">
        <f>B7163</f>
        <v>Cutting Condition Names (Wire)</v>
      </c>
      <c r="C7164" t="s">
        <v>67</v>
      </c>
      <c r="D7164" t="s">
        <v>5216</v>
      </c>
      <c r="E7164" t="s">
        <v>5217</v>
      </c>
    </row>
    <row r="7165" spans="1:5" x14ac:dyDescent="0.25">
      <c r="A7165" s="3" t="s">
        <v>5214</v>
      </c>
      <c r="B7165" t="s">
        <v>5215</v>
      </c>
    </row>
    <row r="7166" spans="1:5" x14ac:dyDescent="0.25">
      <c r="A7166" t="str">
        <f t="shared" ref="A7166:A7169" si="1870">A7165</f>
        <v>GUID-0B18E8F8-7194-47F1-8C9F-168F735CC773</v>
      </c>
      <c r="B7166" t="str">
        <f t="shared" ref="B7166:B7169" si="1871">B7165</f>
        <v>Post Variable Names dialog</v>
      </c>
      <c r="C7166" t="s">
        <v>67</v>
      </c>
      <c r="D7166" t="s">
        <v>5174</v>
      </c>
      <c r="E7166" t="s">
        <v>5164</v>
      </c>
    </row>
    <row r="7167" spans="1:5" x14ac:dyDescent="0.25">
      <c r="A7167" t="str">
        <f t="shared" si="1870"/>
        <v>GUID-0B18E8F8-7194-47F1-8C9F-168F735CC773</v>
      </c>
      <c r="B7167" t="str">
        <f t="shared" si="1871"/>
        <v>Post Variable Names dialog</v>
      </c>
      <c r="C7167" t="s">
        <v>67</v>
      </c>
      <c r="D7167" t="s">
        <v>5193</v>
      </c>
      <c r="E7167" t="s">
        <v>5195</v>
      </c>
    </row>
    <row r="7168" spans="1:5" x14ac:dyDescent="0.25">
      <c r="A7168" t="str">
        <f t="shared" si="1870"/>
        <v>GUID-0B18E8F8-7194-47F1-8C9F-168F735CC773</v>
      </c>
      <c r="B7168" t="str">
        <f t="shared" si="1871"/>
        <v>Post Variable Names dialog</v>
      </c>
      <c r="C7168" t="s">
        <v>67</v>
      </c>
      <c r="D7168" t="s">
        <v>5194</v>
      </c>
      <c r="E7168" t="s">
        <v>5196</v>
      </c>
    </row>
    <row r="7169" spans="1:5" x14ac:dyDescent="0.25">
      <c r="A7169" t="str">
        <f t="shared" si="1870"/>
        <v>GUID-0B18E8F8-7194-47F1-8C9F-168F735CC773</v>
      </c>
      <c r="B7169" t="str">
        <f t="shared" si="1871"/>
        <v>Post Variable Names dialog</v>
      </c>
      <c r="C7169" t="s">
        <v>67</v>
      </c>
      <c r="D7169" t="s">
        <v>5216</v>
      </c>
      <c r="E7169" t="s">
        <v>5217</v>
      </c>
    </row>
    <row r="7170" spans="1:5" x14ac:dyDescent="0.25">
      <c r="A7170" s="3" t="s">
        <v>5218</v>
      </c>
      <c r="B7170" t="s">
        <v>5219</v>
      </c>
    </row>
    <row r="7171" spans="1:5" x14ac:dyDescent="0.25">
      <c r="A7171" t="str">
        <f t="shared" ref="A7171:A7175" si="1872">A7170</f>
        <v>GUID-9F19978C-EB8B-411C-AE1F-49BDD7E6279E</v>
      </c>
      <c r="B7171" t="str">
        <f t="shared" ref="B7171:B7175" si="1873">B7170</f>
        <v>Files dialog</v>
      </c>
      <c r="C7171" t="s">
        <v>67</v>
      </c>
      <c r="D7171" t="s">
        <v>5220</v>
      </c>
      <c r="E7171" t="s">
        <v>5221</v>
      </c>
    </row>
    <row r="7172" spans="1:5" x14ac:dyDescent="0.25">
      <c r="A7172" t="str">
        <f t="shared" si="1872"/>
        <v>GUID-9F19978C-EB8B-411C-AE1F-49BDD7E6279E</v>
      </c>
      <c r="B7172" t="str">
        <f t="shared" si="1873"/>
        <v>Files dialog</v>
      </c>
      <c r="C7172" t="s">
        <v>67</v>
      </c>
      <c r="D7172" t="s">
        <v>5174</v>
      </c>
      <c r="E7172" t="s">
        <v>5164</v>
      </c>
    </row>
    <row r="7173" spans="1:5" x14ac:dyDescent="0.25">
      <c r="A7173" t="str">
        <f t="shared" si="1872"/>
        <v>GUID-9F19978C-EB8B-411C-AE1F-49BDD7E6279E</v>
      </c>
      <c r="B7173" t="str">
        <f t="shared" si="1873"/>
        <v>Files dialog</v>
      </c>
      <c r="C7173" t="s">
        <v>67</v>
      </c>
      <c r="D7173" t="s">
        <v>5193</v>
      </c>
      <c r="E7173" t="s">
        <v>5195</v>
      </c>
    </row>
    <row r="7174" spans="1:5" x14ac:dyDescent="0.25">
      <c r="A7174" t="str">
        <f t="shared" si="1872"/>
        <v>GUID-9F19978C-EB8B-411C-AE1F-49BDD7E6279E</v>
      </c>
      <c r="B7174" t="str">
        <f t="shared" si="1873"/>
        <v>Files dialog</v>
      </c>
      <c r="C7174" t="s">
        <v>67</v>
      </c>
      <c r="D7174" t="s">
        <v>5194</v>
      </c>
      <c r="E7174" t="s">
        <v>5196</v>
      </c>
    </row>
    <row r="7175" spans="1:5" x14ac:dyDescent="0.25">
      <c r="A7175" t="str">
        <f t="shared" si="1872"/>
        <v>GUID-9F19978C-EB8B-411C-AE1F-49BDD7E6279E</v>
      </c>
      <c r="B7175" t="str">
        <f t="shared" si="1873"/>
        <v>Files dialog</v>
      </c>
      <c r="C7175" t="s">
        <v>67</v>
      </c>
      <c r="D7175" t="s">
        <v>5216</v>
      </c>
      <c r="E7175" t="s">
        <v>5217</v>
      </c>
    </row>
    <row r="7176" spans="1:5" x14ac:dyDescent="0.25">
      <c r="A7176" s="3" t="s">
        <v>5525</v>
      </c>
      <c r="B7176" t="s">
        <v>5526</v>
      </c>
    </row>
    <row r="7177" spans="1:5" x14ac:dyDescent="0.25">
      <c r="A7177" t="str">
        <f t="shared" ref="A7177:A7180" si="1874">A7176</f>
        <v>GUID-2D74352B-0B5C-4F1A-8428-7001D4D9E248</v>
      </c>
      <c r="B7177" t="str">
        <f t="shared" ref="B7177:B7180" si="1875">B7176</f>
        <v>Defining wire EDM formats</v>
      </c>
      <c r="C7177" t="s">
        <v>67</v>
      </c>
      <c r="D7177" t="s">
        <v>5504</v>
      </c>
      <c r="E7177" t="s">
        <v>5527</v>
      </c>
    </row>
    <row r="7178" spans="1:5" x14ac:dyDescent="0.25">
      <c r="A7178" t="str">
        <f t="shared" si="1874"/>
        <v>GUID-2D74352B-0B5C-4F1A-8428-7001D4D9E248</v>
      </c>
      <c r="B7178" t="str">
        <f t="shared" si="1875"/>
        <v>Defining wire EDM formats</v>
      </c>
      <c r="C7178" t="s">
        <v>67</v>
      </c>
      <c r="E7178" t="s">
        <v>5528</v>
      </c>
    </row>
    <row r="7179" spans="1:5" x14ac:dyDescent="0.25">
      <c r="A7179" t="str">
        <f t="shared" si="1874"/>
        <v>GUID-2D74352B-0B5C-4F1A-8428-7001D4D9E248</v>
      </c>
      <c r="B7179" t="str">
        <f t="shared" si="1875"/>
        <v>Defining wire EDM formats</v>
      </c>
      <c r="C7179" t="s">
        <v>67</v>
      </c>
      <c r="E7179" t="s">
        <v>5529</v>
      </c>
    </row>
    <row r="7180" spans="1:5" x14ac:dyDescent="0.25">
      <c r="A7180" t="str">
        <f t="shared" si="1874"/>
        <v>GUID-2D74352B-0B5C-4F1A-8428-7001D4D9E248</v>
      </c>
      <c r="B7180" t="str">
        <f t="shared" si="1875"/>
        <v>Defining wire EDM formats</v>
      </c>
      <c r="C7180" t="s">
        <v>67</v>
      </c>
      <c r="E7180" t="s">
        <v>5514</v>
      </c>
    </row>
    <row r="7181" spans="1:5" x14ac:dyDescent="0.25">
      <c r="A7181" s="3" t="s">
        <v>5530</v>
      </c>
      <c r="B7181" t="s">
        <v>5531</v>
      </c>
    </row>
    <row r="7182" spans="1:5" x14ac:dyDescent="0.25">
      <c r="A7182" t="str">
        <f>A7181</f>
        <v>GUID-FE8B023A-E062-403B-92E4-840EC3B469F0</v>
      </c>
      <c r="B7182" t="str">
        <f>B7181</f>
        <v>Program formats (Wire)</v>
      </c>
      <c r="C7182" t="s">
        <v>67</v>
      </c>
      <c r="D7182" t="s">
        <v>5526</v>
      </c>
      <c r="E7182" t="s">
        <v>5505</v>
      </c>
    </row>
    <row r="7183" spans="1:5" x14ac:dyDescent="0.25">
      <c r="A7183" s="3" t="s">
        <v>5532</v>
      </c>
      <c r="B7183" t="s">
        <v>5235</v>
      </c>
    </row>
    <row r="7184" spans="1:5" x14ac:dyDescent="0.25">
      <c r="A7184" t="str">
        <f>A7183</f>
        <v>GUID-6450900B-3A49-4F26-AA16-80995987D0C3</v>
      </c>
      <c r="B7184" t="str">
        <f>B7183</f>
        <v>Move formats</v>
      </c>
      <c r="C7184" t="s">
        <v>67</v>
      </c>
      <c r="D7184" t="s">
        <v>5526</v>
      </c>
      <c r="E7184" t="s">
        <v>5505</v>
      </c>
    </row>
    <row r="7185" spans="1:5" x14ac:dyDescent="0.25">
      <c r="A7185" s="3" t="s">
        <v>5533</v>
      </c>
      <c r="B7185" t="s">
        <v>5239</v>
      </c>
    </row>
    <row r="7186" spans="1:5" x14ac:dyDescent="0.25">
      <c r="A7186" t="str">
        <f t="shared" ref="A7186:A7188" si="1876">A7185</f>
        <v>GUID-D5663AF3-9B28-4432-B9D4-685BA9E36ACA</v>
      </c>
      <c r="B7186" t="str">
        <f t="shared" ref="B7186:B7188" si="1877">B7185</f>
        <v>Macro formats</v>
      </c>
      <c r="C7186" t="s">
        <v>67</v>
      </c>
      <c r="D7186" t="s">
        <v>5240</v>
      </c>
      <c r="E7186" t="s">
        <v>5224</v>
      </c>
    </row>
    <row r="7187" spans="1:5" x14ac:dyDescent="0.25">
      <c r="A7187" t="str">
        <f t="shared" si="1876"/>
        <v>GUID-D5663AF3-9B28-4432-B9D4-685BA9E36ACA</v>
      </c>
      <c r="B7187" t="str">
        <f t="shared" si="1877"/>
        <v>Macro formats</v>
      </c>
      <c r="C7187" t="s">
        <v>67</v>
      </c>
      <c r="D7187" t="s">
        <v>5240</v>
      </c>
      <c r="E7187" t="s">
        <v>5224</v>
      </c>
    </row>
    <row r="7188" spans="1:5" x14ac:dyDescent="0.25">
      <c r="A7188" t="str">
        <f t="shared" si="1876"/>
        <v>GUID-D5663AF3-9B28-4432-B9D4-685BA9E36ACA</v>
      </c>
      <c r="B7188" t="str">
        <f t="shared" si="1877"/>
        <v>Macro formats</v>
      </c>
      <c r="C7188" t="s">
        <v>67</v>
      </c>
      <c r="D7188" t="s">
        <v>5526</v>
      </c>
      <c r="E7188" t="s">
        <v>5505</v>
      </c>
    </row>
    <row r="7189" spans="1:5" x14ac:dyDescent="0.25">
      <c r="A7189" s="3" t="s">
        <v>5534</v>
      </c>
      <c r="B7189" t="s">
        <v>5535</v>
      </c>
    </row>
    <row r="7190" spans="1:5" x14ac:dyDescent="0.25">
      <c r="A7190" t="str">
        <f>A7189</f>
        <v>GUID-CF6317A0-C8B1-4F82-9430-EBEB1AB13DEC</v>
      </c>
      <c r="B7190" t="str">
        <f>B7189</f>
        <v>Reserved words (WIRE)</v>
      </c>
      <c r="C7190" t="s">
        <v>67</v>
      </c>
      <c r="D7190" t="s">
        <v>5504</v>
      </c>
      <c r="E7190" t="s">
        <v>5514</v>
      </c>
    </row>
    <row r="7191" spans="1:5" x14ac:dyDescent="0.25">
      <c r="A7191" s="3" t="s">
        <v>5536</v>
      </c>
      <c r="B7191" t="s">
        <v>5537</v>
      </c>
    </row>
    <row r="7192" spans="1:5" x14ac:dyDescent="0.25">
      <c r="A7192" t="str">
        <f t="shared" ref="A7192:A7201" si="1878">A7191</f>
        <v>GUID-74A0DC05-77DB-4818-8FD4-0F4933C65EEA</v>
      </c>
      <c r="B7192" t="str">
        <f t="shared" ref="B7192:B7201" si="1879">B7191</f>
        <v>Relationship between FeatureCAM (WIRE) and XBUILD</v>
      </c>
      <c r="C7192" t="s">
        <v>67</v>
      </c>
      <c r="D7192" t="s">
        <v>5504</v>
      </c>
      <c r="E7192" t="s">
        <v>5538</v>
      </c>
    </row>
    <row r="7193" spans="1:5" x14ac:dyDescent="0.25">
      <c r="A7193" t="str">
        <f t="shared" si="1878"/>
        <v>GUID-74A0DC05-77DB-4818-8FD4-0F4933C65EEA</v>
      </c>
      <c r="B7193" t="str">
        <f t="shared" si="1879"/>
        <v>Relationship between FeatureCAM (WIRE) and XBUILD</v>
      </c>
      <c r="C7193" t="s">
        <v>67</v>
      </c>
      <c r="E7193" t="s">
        <v>5539</v>
      </c>
    </row>
    <row r="7194" spans="1:5" x14ac:dyDescent="0.25">
      <c r="A7194" t="str">
        <f t="shared" si="1878"/>
        <v>GUID-74A0DC05-77DB-4818-8FD4-0F4933C65EEA</v>
      </c>
      <c r="B7194" t="str">
        <f t="shared" si="1879"/>
        <v>Relationship between FeatureCAM (WIRE) and XBUILD</v>
      </c>
      <c r="C7194" t="s">
        <v>67</v>
      </c>
      <c r="E7194" t="s">
        <v>5540</v>
      </c>
    </row>
    <row r="7195" spans="1:5" x14ac:dyDescent="0.25">
      <c r="A7195" t="str">
        <f t="shared" si="1878"/>
        <v>GUID-74A0DC05-77DB-4818-8FD4-0F4933C65EEA</v>
      </c>
      <c r="B7195" t="str">
        <f t="shared" si="1879"/>
        <v>Relationship between FeatureCAM (WIRE) and XBUILD</v>
      </c>
      <c r="C7195" t="s">
        <v>67</v>
      </c>
      <c r="E7195" t="s">
        <v>5541</v>
      </c>
    </row>
    <row r="7196" spans="1:5" x14ac:dyDescent="0.25">
      <c r="A7196" t="str">
        <f t="shared" si="1878"/>
        <v>GUID-74A0DC05-77DB-4818-8FD4-0F4933C65EEA</v>
      </c>
      <c r="B7196" t="str">
        <f t="shared" si="1879"/>
        <v>Relationship between FeatureCAM (WIRE) and XBUILD</v>
      </c>
      <c r="C7196" t="s">
        <v>67</v>
      </c>
      <c r="E7196" t="s">
        <v>5542</v>
      </c>
    </row>
    <row r="7197" spans="1:5" x14ac:dyDescent="0.25">
      <c r="A7197" t="str">
        <f t="shared" si="1878"/>
        <v>GUID-74A0DC05-77DB-4818-8FD4-0F4933C65EEA</v>
      </c>
      <c r="B7197" t="str">
        <f t="shared" si="1879"/>
        <v>Relationship between FeatureCAM (WIRE) and XBUILD</v>
      </c>
      <c r="C7197" t="s">
        <v>67</v>
      </c>
      <c r="E7197" t="s">
        <v>5543</v>
      </c>
    </row>
    <row r="7198" spans="1:5" x14ac:dyDescent="0.25">
      <c r="A7198" t="str">
        <f t="shared" si="1878"/>
        <v>GUID-74A0DC05-77DB-4818-8FD4-0F4933C65EEA</v>
      </c>
      <c r="B7198" t="str">
        <f t="shared" si="1879"/>
        <v>Relationship between FeatureCAM (WIRE) and XBUILD</v>
      </c>
      <c r="C7198" t="s">
        <v>67</v>
      </c>
      <c r="E7198" t="s">
        <v>5544</v>
      </c>
    </row>
    <row r="7199" spans="1:5" x14ac:dyDescent="0.25">
      <c r="A7199" t="str">
        <f t="shared" si="1878"/>
        <v>GUID-74A0DC05-77DB-4818-8FD4-0F4933C65EEA</v>
      </c>
      <c r="B7199" t="str">
        <f t="shared" si="1879"/>
        <v>Relationship between FeatureCAM (WIRE) and XBUILD</v>
      </c>
      <c r="C7199" t="s">
        <v>67</v>
      </c>
      <c r="E7199" t="s">
        <v>5545</v>
      </c>
    </row>
    <row r="7200" spans="1:5" x14ac:dyDescent="0.25">
      <c r="A7200" t="str">
        <f t="shared" si="1878"/>
        <v>GUID-74A0DC05-77DB-4818-8FD4-0F4933C65EEA</v>
      </c>
      <c r="B7200" t="str">
        <f t="shared" si="1879"/>
        <v>Relationship between FeatureCAM (WIRE) and XBUILD</v>
      </c>
      <c r="C7200" t="s">
        <v>67</v>
      </c>
      <c r="E7200" t="s">
        <v>5546</v>
      </c>
    </row>
    <row r="7201" spans="1:5" x14ac:dyDescent="0.25">
      <c r="A7201" t="str">
        <f t="shared" si="1878"/>
        <v>GUID-74A0DC05-77DB-4818-8FD4-0F4933C65EEA</v>
      </c>
      <c r="B7201" t="str">
        <f t="shared" si="1879"/>
        <v>Relationship between FeatureCAM (WIRE) and XBUILD</v>
      </c>
      <c r="C7201" t="s">
        <v>67</v>
      </c>
      <c r="E7201" t="s">
        <v>5514</v>
      </c>
    </row>
    <row r="7202" spans="1:5" x14ac:dyDescent="0.25">
      <c r="A7202" s="3" t="s">
        <v>5547</v>
      </c>
      <c r="B7202" t="s">
        <v>5264</v>
      </c>
    </row>
    <row r="7203" spans="1:5" x14ac:dyDescent="0.25">
      <c r="A7203" t="str">
        <f>A7202</f>
        <v>GUID-D38F3BC3-C342-4B05-BEA2-8B29469030D0</v>
      </c>
      <c r="B7203" t="str">
        <f>B7202</f>
        <v>Input dimension</v>
      </c>
      <c r="C7203" t="s">
        <v>67</v>
      </c>
      <c r="D7203" t="s">
        <v>5537</v>
      </c>
      <c r="E7203" t="s">
        <v>5507</v>
      </c>
    </row>
    <row r="7204" spans="1:5" x14ac:dyDescent="0.25">
      <c r="A7204" s="3" t="s">
        <v>5548</v>
      </c>
      <c r="B7204" t="s">
        <v>5549</v>
      </c>
    </row>
    <row r="7205" spans="1:5" x14ac:dyDescent="0.25">
      <c r="A7205" t="str">
        <f>A7204</f>
        <v>GUID-0CA83270-7AA3-4F52-B135-1DF6344CC6AE</v>
      </c>
      <c r="B7205" t="str">
        <f>B7204</f>
        <v>Path definition</v>
      </c>
      <c r="C7205" t="s">
        <v>67</v>
      </c>
      <c r="D7205" t="s">
        <v>5537</v>
      </c>
      <c r="E7205" t="s">
        <v>5507</v>
      </c>
    </row>
    <row r="7206" spans="1:5" x14ac:dyDescent="0.25">
      <c r="A7206" s="3" t="s">
        <v>5550</v>
      </c>
      <c r="B7206" t="s">
        <v>5390</v>
      </c>
    </row>
    <row r="7207" spans="1:5" x14ac:dyDescent="0.25">
      <c r="A7207" t="str">
        <f>A7206</f>
        <v>GUID-FF4A4EB0-841C-4854-867A-2EAB0C568FAE</v>
      </c>
      <c r="B7207" t="str">
        <f>B7206</f>
        <v>Other reserved words</v>
      </c>
      <c r="C7207" t="s">
        <v>67</v>
      </c>
      <c r="D7207" t="s">
        <v>5537</v>
      </c>
      <c r="E7207" t="s">
        <v>5507</v>
      </c>
    </row>
    <row r="7208" spans="1:5" x14ac:dyDescent="0.25">
      <c r="A7208" s="3" t="s">
        <v>5551</v>
      </c>
      <c r="B7208" t="s">
        <v>5552</v>
      </c>
    </row>
    <row r="7209" spans="1:5" x14ac:dyDescent="0.25">
      <c r="A7209" t="str">
        <f>A7208</f>
        <v>GUID-9B6B480D-6F8D-48A8-9F76-8F1949E23D81</v>
      </c>
      <c r="B7209" t="str">
        <f>B7208</f>
        <v>Macros (Wire EDM)</v>
      </c>
      <c r="C7209" t="s">
        <v>67</v>
      </c>
      <c r="D7209" t="s">
        <v>5537</v>
      </c>
      <c r="E7209" t="s">
        <v>5507</v>
      </c>
    </row>
    <row r="7210" spans="1:5" x14ac:dyDescent="0.25">
      <c r="A7210" s="3" t="s">
        <v>5553</v>
      </c>
      <c r="B7210" t="s">
        <v>5554</v>
      </c>
    </row>
    <row r="7211" spans="1:5" x14ac:dyDescent="0.25">
      <c r="A7211" t="str">
        <f t="shared" ref="A7211:A7212" si="1880">A7210</f>
        <v>GUID-6BC97457-9550-4538-9BCC-41F52A770370</v>
      </c>
      <c r="B7211" t="str">
        <f t="shared" ref="B7211:B7212" si="1881">B7210</f>
        <v>Wire compensation</v>
      </c>
      <c r="C7211" t="s">
        <v>67</v>
      </c>
      <c r="E7211" t="s">
        <v>5055</v>
      </c>
    </row>
    <row r="7212" spans="1:5" x14ac:dyDescent="0.25">
      <c r="A7212" t="str">
        <f t="shared" si="1880"/>
        <v>GUID-6BC97457-9550-4538-9BCC-41F52A770370</v>
      </c>
      <c r="B7212" t="str">
        <f t="shared" si="1881"/>
        <v>Wire compensation</v>
      </c>
      <c r="C7212" t="s">
        <v>67</v>
      </c>
      <c r="D7212" t="s">
        <v>5537</v>
      </c>
      <c r="E7212" t="s">
        <v>5507</v>
      </c>
    </row>
    <row r="7213" spans="1:5" x14ac:dyDescent="0.25">
      <c r="A7213" s="3" t="s">
        <v>5555</v>
      </c>
      <c r="B7213" t="s">
        <v>5556</v>
      </c>
    </row>
    <row r="7214" spans="1:5" x14ac:dyDescent="0.25">
      <c r="A7214" t="str">
        <f>A7213</f>
        <v>GUID-A7EEA303-A64D-4924-9470-1AE7CF3666B9</v>
      </c>
      <c r="B7214" t="str">
        <f>B7213</f>
        <v>Tapers</v>
      </c>
      <c r="C7214" t="s">
        <v>67</v>
      </c>
      <c r="D7214" t="s">
        <v>5537</v>
      </c>
      <c r="E7214" t="s">
        <v>5507</v>
      </c>
    </row>
    <row r="7215" spans="1:5" x14ac:dyDescent="0.25">
      <c r="A7215" s="3" t="s">
        <v>5557</v>
      </c>
      <c r="B7215" t="s">
        <v>5558</v>
      </c>
    </row>
    <row r="7216" spans="1:5" x14ac:dyDescent="0.25">
      <c r="A7216" t="str">
        <f>A7215</f>
        <v>GUID-0ADDCB82-00DA-4212-80FF-D530A6113479</v>
      </c>
      <c r="B7216" t="str">
        <f>B7215</f>
        <v>XY UV (Wire EDM)</v>
      </c>
      <c r="C7216" t="s">
        <v>67</v>
      </c>
      <c r="D7216" t="s">
        <v>5537</v>
      </c>
      <c r="E7216" t="s">
        <v>5507</v>
      </c>
    </row>
    <row r="7217" spans="1:5" x14ac:dyDescent="0.25">
      <c r="A7217" s="3" t="s">
        <v>5559</v>
      </c>
      <c r="B7217" t="s">
        <v>5560</v>
      </c>
    </row>
    <row r="7218" spans="1:5" x14ac:dyDescent="0.25">
      <c r="A7218" t="str">
        <f>A7217</f>
        <v>GUID-E733A273-5751-4929-88B1-FBA0D092217E</v>
      </c>
      <c r="B7218" t="str">
        <f>B7217</f>
        <v>Cycle type</v>
      </c>
      <c r="C7218" t="s">
        <v>67</v>
      </c>
      <c r="D7218" t="s">
        <v>5537</v>
      </c>
      <c r="E7218" t="s">
        <v>5507</v>
      </c>
    </row>
    <row r="7219" spans="1:5" x14ac:dyDescent="0.25">
      <c r="A7219" s="3" t="s">
        <v>5561</v>
      </c>
      <c r="B7219" t="s">
        <v>5562</v>
      </c>
    </row>
    <row r="7220" spans="1:5" x14ac:dyDescent="0.25">
      <c r="A7220" t="str">
        <f>A7219</f>
        <v>GUID-E848F09B-AE0F-4CDF-BBFA-2C72B93BF3BE</v>
      </c>
      <c r="B7220" t="str">
        <f>B7219</f>
        <v>Outputting 4-axis wire EDM arc moves</v>
      </c>
      <c r="C7220" t="s">
        <v>67</v>
      </c>
      <c r="D7220" t="s">
        <v>5537</v>
      </c>
      <c r="E7220" t="s">
        <v>5507</v>
      </c>
    </row>
    <row r="7221" spans="1:5" x14ac:dyDescent="0.25">
      <c r="A7221" s="3" t="s">
        <v>5563</v>
      </c>
      <c r="B7221" t="s">
        <v>5564</v>
      </c>
    </row>
    <row r="7222" spans="1:5" x14ac:dyDescent="0.25">
      <c r="A7222" t="str">
        <f t="shared" ref="A7222:A7225" si="1882">A7221</f>
        <v>GUID-06AF6B03-060B-4EB8-8CBD-C0C7A8E91656</v>
      </c>
      <c r="B7222" t="str">
        <f t="shared" ref="B7222:B7225" si="1883">B7221</f>
        <v>Tutorials</v>
      </c>
      <c r="C7222" t="s">
        <v>67</v>
      </c>
      <c r="E7222" t="s">
        <v>5565</v>
      </c>
    </row>
    <row r="7223" spans="1:5" x14ac:dyDescent="0.25">
      <c r="A7223" t="str">
        <f t="shared" si="1882"/>
        <v>GUID-06AF6B03-060B-4EB8-8CBD-C0C7A8E91656</v>
      </c>
      <c r="B7223" t="str">
        <f t="shared" si="1883"/>
        <v>Tutorials</v>
      </c>
      <c r="C7223" t="s">
        <v>67</v>
      </c>
      <c r="E7223" t="s">
        <v>5566</v>
      </c>
    </row>
    <row r="7224" spans="1:5" x14ac:dyDescent="0.25">
      <c r="A7224" t="str">
        <f t="shared" si="1882"/>
        <v>GUID-06AF6B03-060B-4EB8-8CBD-C0C7A8E91656</v>
      </c>
      <c r="B7224" t="str">
        <f t="shared" si="1883"/>
        <v>Tutorials</v>
      </c>
      <c r="C7224" t="s">
        <v>67</v>
      </c>
      <c r="E7224" t="s">
        <v>5567</v>
      </c>
    </row>
    <row r="7225" spans="1:5" x14ac:dyDescent="0.25">
      <c r="A7225" t="str">
        <f t="shared" si="1882"/>
        <v>GUID-06AF6B03-060B-4EB8-8CBD-C0C7A8E91656</v>
      </c>
      <c r="B7225" t="str">
        <f t="shared" si="1883"/>
        <v>Tutorials</v>
      </c>
      <c r="C7225" t="s">
        <v>67</v>
      </c>
      <c r="E7225" t="s">
        <v>5568</v>
      </c>
    </row>
    <row r="7226" spans="1:5" x14ac:dyDescent="0.25">
      <c r="A7226" s="3" t="s">
        <v>5569</v>
      </c>
      <c r="B7226" t="s">
        <v>5570</v>
      </c>
    </row>
    <row r="7227" spans="1:5" x14ac:dyDescent="0.25">
      <c r="A7227" t="str">
        <f>A7226</f>
        <v>GUID-A28CBB0B-0FCF-4046-819A-E3052764C552</v>
      </c>
      <c r="B7227" t="str">
        <f>B7226</f>
        <v>Understanding milling formats</v>
      </c>
      <c r="C7227" t="s">
        <v>67</v>
      </c>
      <c r="D7227" t="s">
        <v>5564</v>
      </c>
      <c r="E7227" t="s">
        <v>5571</v>
      </c>
    </row>
    <row r="7228" spans="1:5" x14ac:dyDescent="0.25">
      <c r="A7228" s="3" t="s">
        <v>5572</v>
      </c>
      <c r="B7228" t="s">
        <v>5573</v>
      </c>
    </row>
    <row r="7229" spans="1:5" x14ac:dyDescent="0.25">
      <c r="A7229" t="str">
        <f>A7228</f>
        <v>GUID-F4456670-14FC-4068-AC98-14D7993B4B83</v>
      </c>
      <c r="B7229" t="str">
        <f>B7228</f>
        <v>Understanding drilling formats</v>
      </c>
      <c r="C7229" t="s">
        <v>67</v>
      </c>
      <c r="D7229" t="s">
        <v>5564</v>
      </c>
      <c r="E7229" t="s">
        <v>5571</v>
      </c>
    </row>
    <row r="7230" spans="1:5" x14ac:dyDescent="0.25">
      <c r="A7230" s="3" t="s">
        <v>5574</v>
      </c>
      <c r="B7230" t="s">
        <v>5575</v>
      </c>
    </row>
    <row r="7231" spans="1:5" x14ac:dyDescent="0.25">
      <c r="A7231" t="str">
        <f>A7230</f>
        <v>GUID-21BFB5D4-A909-4C96-A487-0620F9F921C9</v>
      </c>
      <c r="B7231" t="str">
        <f>B7230</f>
        <v>Creating program formats</v>
      </c>
      <c r="C7231" t="s">
        <v>67</v>
      </c>
      <c r="D7231" t="s">
        <v>5564</v>
      </c>
      <c r="E7231" t="s">
        <v>5571</v>
      </c>
    </row>
    <row r="7232" spans="1:5" x14ac:dyDescent="0.25">
      <c r="A7232" s="3" t="s">
        <v>5576</v>
      </c>
      <c r="B7232" t="s">
        <v>5577</v>
      </c>
    </row>
    <row r="7233" spans="1:5" x14ac:dyDescent="0.25">
      <c r="A7233" t="str">
        <f>A7232</f>
        <v>GUID-0B5021D0-7CC3-4A77-AA9F-64067327A6A0</v>
      </c>
      <c r="B7233" t="str">
        <f>B7232</f>
        <v>Converting a post to 5-axis simultaneous</v>
      </c>
      <c r="C7233" t="s">
        <v>67</v>
      </c>
      <c r="D7233" t="s">
        <v>5564</v>
      </c>
      <c r="E7233" t="s">
        <v>5571</v>
      </c>
    </row>
    <row r="7234" spans="1:5" x14ac:dyDescent="0.25">
      <c r="A7234" s="3" t="s">
        <v>5578</v>
      </c>
      <c r="B7234" t="s">
        <v>5579</v>
      </c>
    </row>
    <row r="7235" spans="1:5" x14ac:dyDescent="0.25">
      <c r="A7235" t="str">
        <f t="shared" ref="A7235:A7242" si="1884">A7234</f>
        <v>GUID-BAE10669-DECA-4903-8682-DE300816BE43</v>
      </c>
      <c r="B7235" t="str">
        <f t="shared" ref="B7235:B7242" si="1885">B7234</f>
        <v>New features videos</v>
      </c>
      <c r="C7235" t="s">
        <v>67</v>
      </c>
      <c r="E7235" t="s">
        <v>5580</v>
      </c>
    </row>
    <row r="7236" spans="1:5" x14ac:dyDescent="0.25">
      <c r="A7236" t="str">
        <f t="shared" si="1884"/>
        <v>GUID-BAE10669-DECA-4903-8682-DE300816BE43</v>
      </c>
      <c r="B7236" t="str">
        <f t="shared" si="1885"/>
        <v>New features videos</v>
      </c>
      <c r="C7236" t="s">
        <v>67</v>
      </c>
      <c r="E7236" t="s">
        <v>5581</v>
      </c>
    </row>
    <row r="7237" spans="1:5" x14ac:dyDescent="0.25">
      <c r="A7237" t="str">
        <f t="shared" si="1884"/>
        <v>GUID-BAE10669-DECA-4903-8682-DE300816BE43</v>
      </c>
      <c r="B7237" t="str">
        <f t="shared" si="1885"/>
        <v>New features videos</v>
      </c>
      <c r="C7237" t="s">
        <v>67</v>
      </c>
      <c r="E7237" t="s">
        <v>5582</v>
      </c>
    </row>
    <row r="7238" spans="1:5" x14ac:dyDescent="0.25">
      <c r="A7238" t="str">
        <f t="shared" si="1884"/>
        <v>GUID-BAE10669-DECA-4903-8682-DE300816BE43</v>
      </c>
      <c r="B7238" t="str">
        <f t="shared" si="1885"/>
        <v>New features videos</v>
      </c>
      <c r="C7238" t="s">
        <v>67</v>
      </c>
      <c r="E7238" t="s">
        <v>5583</v>
      </c>
    </row>
    <row r="7239" spans="1:5" x14ac:dyDescent="0.25">
      <c r="A7239" t="str">
        <f t="shared" si="1884"/>
        <v>GUID-BAE10669-DECA-4903-8682-DE300816BE43</v>
      </c>
      <c r="B7239" t="str">
        <f t="shared" si="1885"/>
        <v>New features videos</v>
      </c>
      <c r="C7239" t="s">
        <v>67</v>
      </c>
      <c r="E7239" t="s">
        <v>5584</v>
      </c>
    </row>
    <row r="7240" spans="1:5" x14ac:dyDescent="0.25">
      <c r="A7240" t="str">
        <f t="shared" si="1884"/>
        <v>GUID-BAE10669-DECA-4903-8682-DE300816BE43</v>
      </c>
      <c r="B7240" t="str">
        <f t="shared" si="1885"/>
        <v>New features videos</v>
      </c>
      <c r="C7240" t="s">
        <v>67</v>
      </c>
      <c r="E7240" t="s">
        <v>5585</v>
      </c>
    </row>
    <row r="7241" spans="1:5" x14ac:dyDescent="0.25">
      <c r="A7241" t="str">
        <f t="shared" si="1884"/>
        <v>GUID-BAE10669-DECA-4903-8682-DE300816BE43</v>
      </c>
      <c r="B7241" t="str">
        <f t="shared" si="1885"/>
        <v>New features videos</v>
      </c>
      <c r="C7241" t="s">
        <v>67</v>
      </c>
      <c r="E7241" t="s">
        <v>5586</v>
      </c>
    </row>
    <row r="7242" spans="1:5" x14ac:dyDescent="0.25">
      <c r="A7242" t="str">
        <f t="shared" si="1884"/>
        <v>GUID-BAE10669-DECA-4903-8682-DE300816BE43</v>
      </c>
      <c r="B7242" t="str">
        <f t="shared" si="1885"/>
        <v>New features videos</v>
      </c>
      <c r="C7242" t="s">
        <v>67</v>
      </c>
      <c r="E7242" t="s">
        <v>5587</v>
      </c>
    </row>
    <row r="7243" spans="1:5" x14ac:dyDescent="0.25">
      <c r="A7243" s="3" t="s">
        <v>5588</v>
      </c>
      <c r="B7243" t="s">
        <v>5589</v>
      </c>
    </row>
    <row r="7244" spans="1:5" x14ac:dyDescent="0.25">
      <c r="A7244" t="str">
        <f>A7243</f>
        <v>GUID-8A177601-7263-4CD3-A1B4-DFDB23A69E03</v>
      </c>
      <c r="B7244" t="str">
        <f>B7243</f>
        <v>Directed feature recognition</v>
      </c>
      <c r="C7244" t="s">
        <v>67</v>
      </c>
      <c r="D7244" t="s">
        <v>5590</v>
      </c>
      <c r="E7244" t="s">
        <v>5591</v>
      </c>
    </row>
    <row r="7245" spans="1:5" x14ac:dyDescent="0.25">
      <c r="A7245" s="3" t="s">
        <v>5592</v>
      </c>
      <c r="B7245" t="s">
        <v>5593</v>
      </c>
    </row>
    <row r="7246" spans="1:5" x14ac:dyDescent="0.25">
      <c r="A7246" t="str">
        <f>A7245</f>
        <v>GUID-5AC50A5D-9F5A-46C0-A616-C2C9FB5E1EAE</v>
      </c>
      <c r="B7246" t="str">
        <f>B7245</f>
        <v>Center drill improvements</v>
      </c>
      <c r="C7246" t="s">
        <v>67</v>
      </c>
      <c r="D7246" t="s">
        <v>5590</v>
      </c>
      <c r="E7246" t="s">
        <v>5591</v>
      </c>
    </row>
    <row r="7247" spans="1:5" x14ac:dyDescent="0.25">
      <c r="A7247" s="3" t="s">
        <v>5594</v>
      </c>
      <c r="B7247" t="s">
        <v>5595</v>
      </c>
    </row>
    <row r="7248" spans="1:5" x14ac:dyDescent="0.25">
      <c r="A7248" s="3" t="s">
        <v>5596</v>
      </c>
      <c r="B7248" t="s">
        <v>5597</v>
      </c>
    </row>
    <row r="7249" spans="1:5" x14ac:dyDescent="0.25">
      <c r="A7249" t="str">
        <f>A7248</f>
        <v>GUID-7578A55F-D27A-4FAA-8FB2-EF8BFF7FE833</v>
      </c>
      <c r="B7249" t="str">
        <f>B7248</f>
        <v>Back cutting</v>
      </c>
      <c r="C7249" t="s">
        <v>67</v>
      </c>
      <c r="D7249" t="s">
        <v>5590</v>
      </c>
      <c r="E7249" t="s">
        <v>5591</v>
      </c>
    </row>
    <row r="7250" spans="1:5" x14ac:dyDescent="0.25">
      <c r="A7250" s="3" t="s">
        <v>5598</v>
      </c>
      <c r="B7250" t="s">
        <v>5599</v>
      </c>
    </row>
    <row r="7251" spans="1:5" x14ac:dyDescent="0.25">
      <c r="A7251" t="str">
        <f>A7250</f>
        <v>GUID-381C9564-8A1B-4220-947C-504052A748A3</v>
      </c>
      <c r="B7251" t="str">
        <f>B7250</f>
        <v>Radial pattern improvements</v>
      </c>
      <c r="C7251" t="s">
        <v>67</v>
      </c>
      <c r="D7251" t="s">
        <v>5590</v>
      </c>
      <c r="E7251" t="s">
        <v>5591</v>
      </c>
    </row>
    <row r="7252" spans="1:5" x14ac:dyDescent="0.25">
      <c r="A7252" s="3" t="s">
        <v>5600</v>
      </c>
      <c r="B7252" t="s">
        <v>5601</v>
      </c>
    </row>
    <row r="7253" spans="1:5" x14ac:dyDescent="0.25">
      <c r="A7253" s="3" t="s">
        <v>5602</v>
      </c>
      <c r="B7253" t="s">
        <v>4640</v>
      </c>
    </row>
    <row r="7254" spans="1:5" x14ac:dyDescent="0.25">
      <c r="A7254" t="str">
        <f>A7253</f>
        <v>GUID-A6F20A95-2F65-4171-B56F-902CC2D7D74C</v>
      </c>
      <c r="B7254" t="str">
        <f>B7253</f>
        <v>Upload to Fusion Production</v>
      </c>
      <c r="C7254" t="s">
        <v>67</v>
      </c>
      <c r="D7254" t="s">
        <v>5590</v>
      </c>
      <c r="E7254" t="s">
        <v>5591</v>
      </c>
    </row>
    <row r="7255" spans="1:5" x14ac:dyDescent="0.25">
      <c r="A7255" s="3" t="s">
        <v>5603</v>
      </c>
      <c r="B7255" t="s">
        <v>5604</v>
      </c>
    </row>
    <row r="7256" spans="1:5" x14ac:dyDescent="0.25">
      <c r="A7256" s="3" t="s">
        <v>5605</v>
      </c>
      <c r="B7256" t="s">
        <v>5606</v>
      </c>
    </row>
    <row r="7257" spans="1:5" x14ac:dyDescent="0.25">
      <c r="A7257" t="str">
        <f t="shared" ref="A7257:A7261" si="1886">A7256</f>
        <v>GUID-35C2FBA8-2EE3-4900-A503-AD942CD1A28F</v>
      </c>
      <c r="B7257" t="str">
        <f t="shared" ref="B7257:B7261" si="1887">B7256</f>
        <v>Essential skills videos</v>
      </c>
      <c r="C7257" t="s">
        <v>67</v>
      </c>
      <c r="E7257" t="s">
        <v>5607</v>
      </c>
    </row>
    <row r="7258" spans="1:5" x14ac:dyDescent="0.25">
      <c r="A7258" t="str">
        <f t="shared" si="1886"/>
        <v>GUID-35C2FBA8-2EE3-4900-A503-AD942CD1A28F</v>
      </c>
      <c r="B7258" t="str">
        <f t="shared" si="1887"/>
        <v>Essential skills videos</v>
      </c>
      <c r="C7258" t="s">
        <v>67</v>
      </c>
      <c r="E7258" t="s">
        <v>5608</v>
      </c>
    </row>
    <row r="7259" spans="1:5" x14ac:dyDescent="0.25">
      <c r="A7259" t="str">
        <f t="shared" si="1886"/>
        <v>GUID-35C2FBA8-2EE3-4900-A503-AD942CD1A28F</v>
      </c>
      <c r="B7259" t="str">
        <f t="shared" si="1887"/>
        <v>Essential skills videos</v>
      </c>
      <c r="C7259" t="s">
        <v>67</v>
      </c>
      <c r="E7259" t="s">
        <v>5609</v>
      </c>
    </row>
    <row r="7260" spans="1:5" x14ac:dyDescent="0.25">
      <c r="A7260" t="str">
        <f t="shared" si="1886"/>
        <v>GUID-35C2FBA8-2EE3-4900-A503-AD942CD1A28F</v>
      </c>
      <c r="B7260" t="str">
        <f t="shared" si="1887"/>
        <v>Essential skills videos</v>
      </c>
      <c r="C7260" t="s">
        <v>67</v>
      </c>
      <c r="E7260" t="s">
        <v>5610</v>
      </c>
    </row>
    <row r="7261" spans="1:5" x14ac:dyDescent="0.25">
      <c r="A7261" t="str">
        <f t="shared" si="1886"/>
        <v>GUID-35C2FBA8-2EE3-4900-A503-AD942CD1A28F</v>
      </c>
      <c r="B7261" t="str">
        <f t="shared" si="1887"/>
        <v>Essential skills videos</v>
      </c>
      <c r="C7261" t="s">
        <v>67</v>
      </c>
      <c r="E7261" t="s">
        <v>5611</v>
      </c>
    </row>
    <row r="7262" spans="1:5" x14ac:dyDescent="0.25">
      <c r="A7262" s="3" t="s">
        <v>5612</v>
      </c>
      <c r="B7262" t="s">
        <v>5613</v>
      </c>
    </row>
    <row r="7263" spans="1:5" x14ac:dyDescent="0.25">
      <c r="A7263" t="str">
        <f>A7262</f>
        <v>GUID-37D6B618-2246-4A4C-AC35-454CF30093F8</v>
      </c>
      <c r="B7263" t="str">
        <f>B7262</f>
        <v>Introduction to features and geometry</v>
      </c>
      <c r="C7263" t="s">
        <v>67</v>
      </c>
      <c r="D7263" t="s">
        <v>5590</v>
      </c>
      <c r="E7263" t="s">
        <v>5614</v>
      </c>
    </row>
    <row r="7264" spans="1:5" x14ac:dyDescent="0.25">
      <c r="A7264" s="3" t="s">
        <v>5615</v>
      </c>
      <c r="B7264" t="s">
        <v>5616</v>
      </c>
    </row>
    <row r="7265" spans="1:5" x14ac:dyDescent="0.25">
      <c r="A7265" t="str">
        <f>A7264</f>
        <v>GUID-28BAE90A-0CDB-430E-A7E8-5D5E0C6AAA55</v>
      </c>
      <c r="B7265" t="str">
        <f>B7264</f>
        <v>Automatic feature recognition</v>
      </c>
      <c r="C7265" t="s">
        <v>67</v>
      </c>
      <c r="D7265" t="s">
        <v>5590</v>
      </c>
      <c r="E7265" t="s">
        <v>5614</v>
      </c>
    </row>
    <row r="7266" spans="1:5" x14ac:dyDescent="0.25">
      <c r="A7266" s="3" t="s">
        <v>5617</v>
      </c>
      <c r="B7266" t="s">
        <v>5618</v>
      </c>
    </row>
    <row r="7267" spans="1:5" x14ac:dyDescent="0.25">
      <c r="A7267" t="str">
        <f>A7266</f>
        <v>GUID-C74663B3-D7D9-49D7-B5BD-D60AF82F8FD5</v>
      </c>
      <c r="B7267" t="str">
        <f>B7266</f>
        <v>Interactive feature recognition</v>
      </c>
      <c r="C7267" t="s">
        <v>67</v>
      </c>
      <c r="D7267" t="s">
        <v>5590</v>
      </c>
      <c r="E7267" t="s">
        <v>5614</v>
      </c>
    </row>
    <row r="7268" spans="1:5" x14ac:dyDescent="0.25">
      <c r="A7268" s="3" t="s">
        <v>5619</v>
      </c>
      <c r="B7268" t="s">
        <v>5620</v>
      </c>
    </row>
    <row r="7269" spans="1:5" x14ac:dyDescent="0.25">
      <c r="A7269" t="str">
        <f>A7268</f>
        <v>GUID-88F0764D-9282-4440-A13A-34248C485122</v>
      </c>
      <c r="B7269" t="str">
        <f>B7268</f>
        <v>Introduction to turning</v>
      </c>
      <c r="C7269" t="s">
        <v>67</v>
      </c>
      <c r="D7269" t="s">
        <v>5590</v>
      </c>
      <c r="E7269" t="s">
        <v>5614</v>
      </c>
    </row>
    <row r="7270" spans="1:5" x14ac:dyDescent="0.25">
      <c r="A7270" s="3" t="s">
        <v>5621</v>
      </c>
      <c r="B7270" t="s">
        <v>5622</v>
      </c>
    </row>
    <row r="7271" spans="1:5" x14ac:dyDescent="0.25">
      <c r="A7271" t="str">
        <f>A7270</f>
        <v>GUID-BF63A1C4-A9F3-457E-AAD6-D84C434A3767</v>
      </c>
      <c r="B7271" t="str">
        <f>B7270</f>
        <v>Part handling for turning</v>
      </c>
      <c r="C7271" t="s">
        <v>67</v>
      </c>
      <c r="D7271" t="s">
        <v>5590</v>
      </c>
      <c r="E7271" t="s">
        <v>5614</v>
      </c>
    </row>
    <row r="7272" spans="1:5" x14ac:dyDescent="0.25">
      <c r="A7272" s="3" t="s">
        <v>5623</v>
      </c>
      <c r="B7272" t="s">
        <v>5624</v>
      </c>
    </row>
    <row r="7273" spans="1:5" x14ac:dyDescent="0.25">
      <c r="A7273" t="str">
        <f t="shared" ref="A7273:A7280" si="1888">A7272</f>
        <v>GUID-19C3B96C-40F9-410E-AEDA-66ACAF2CE19D</v>
      </c>
      <c r="B7273" t="str">
        <f t="shared" ref="B7273:B7280" si="1889">B7272</f>
        <v>Workflow: Basic Product Installation</v>
      </c>
      <c r="C7273" t="s">
        <v>67</v>
      </c>
      <c r="D7273" t="s">
        <v>5625</v>
      </c>
      <c r="E7273" t="s">
        <v>5626</v>
      </c>
    </row>
    <row r="7274" spans="1:5" x14ac:dyDescent="0.25">
      <c r="A7274" t="str">
        <f t="shared" si="1888"/>
        <v>GUID-19C3B96C-40F9-410E-AEDA-66ACAF2CE19D</v>
      </c>
      <c r="B7274" t="str">
        <f t="shared" si="1889"/>
        <v>Workflow: Basic Product Installation</v>
      </c>
      <c r="C7274" t="s">
        <v>56</v>
      </c>
      <c r="D7274" t="s">
        <v>5590</v>
      </c>
      <c r="E7274" t="s">
        <v>5627</v>
      </c>
    </row>
    <row r="7275" spans="1:5" x14ac:dyDescent="0.25">
      <c r="A7275" t="str">
        <f t="shared" si="1888"/>
        <v>GUID-19C3B96C-40F9-410E-AEDA-66ACAF2CE19D</v>
      </c>
      <c r="B7275" t="str">
        <f t="shared" si="1889"/>
        <v>Workflow: Basic Product Installation</v>
      </c>
      <c r="C7275" t="s">
        <v>67</v>
      </c>
      <c r="E7275" t="s">
        <v>5628</v>
      </c>
    </row>
    <row r="7276" spans="1:5" x14ac:dyDescent="0.25">
      <c r="A7276" t="str">
        <f t="shared" si="1888"/>
        <v>GUID-19C3B96C-40F9-410E-AEDA-66ACAF2CE19D</v>
      </c>
      <c r="B7276" t="str">
        <f t="shared" si="1889"/>
        <v>Workflow: Basic Product Installation</v>
      </c>
      <c r="C7276" t="s">
        <v>67</v>
      </c>
      <c r="E7276" t="s">
        <v>5629</v>
      </c>
    </row>
    <row r="7277" spans="1:5" x14ac:dyDescent="0.25">
      <c r="A7277" t="str">
        <f t="shared" si="1888"/>
        <v>GUID-19C3B96C-40F9-410E-AEDA-66ACAF2CE19D</v>
      </c>
      <c r="B7277" t="str">
        <f t="shared" si="1889"/>
        <v>Workflow: Basic Product Installation</v>
      </c>
      <c r="C7277" t="s">
        <v>67</v>
      </c>
      <c r="E7277" t="s">
        <v>5630</v>
      </c>
    </row>
    <row r="7278" spans="1:5" x14ac:dyDescent="0.25">
      <c r="A7278" t="str">
        <f t="shared" si="1888"/>
        <v>GUID-19C3B96C-40F9-410E-AEDA-66ACAF2CE19D</v>
      </c>
      <c r="B7278" t="str">
        <f t="shared" si="1889"/>
        <v>Workflow: Basic Product Installation</v>
      </c>
      <c r="C7278" t="s">
        <v>67</v>
      </c>
      <c r="E7278" t="s">
        <v>5631</v>
      </c>
    </row>
    <row r="7279" spans="1:5" x14ac:dyDescent="0.25">
      <c r="A7279" t="str">
        <f t="shared" si="1888"/>
        <v>GUID-19C3B96C-40F9-410E-AEDA-66ACAF2CE19D</v>
      </c>
      <c r="B7279" t="str">
        <f t="shared" si="1889"/>
        <v>Workflow: Basic Product Installation</v>
      </c>
      <c r="C7279" t="s">
        <v>67</v>
      </c>
      <c r="E7279" t="s">
        <v>5632</v>
      </c>
    </row>
    <row r="7280" spans="1:5" x14ac:dyDescent="0.25">
      <c r="A7280" t="str">
        <f t="shared" si="1888"/>
        <v>GUID-19C3B96C-40F9-410E-AEDA-66ACAF2CE19D</v>
      </c>
      <c r="B7280" t="str">
        <f t="shared" si="1889"/>
        <v>Workflow: Basic Product Installation</v>
      </c>
      <c r="C7280" t="s">
        <v>67</v>
      </c>
      <c r="E7280" t="s">
        <v>5633</v>
      </c>
    </row>
    <row r="7281" spans="1:5" x14ac:dyDescent="0.25">
      <c r="A7281" s="3" t="s">
        <v>5634</v>
      </c>
      <c r="B7281" t="s">
        <v>5635</v>
      </c>
    </row>
    <row r="7282" spans="1:5" x14ac:dyDescent="0.25">
      <c r="A7282" t="str">
        <f t="shared" ref="A7282:A7286" si="1890">A7281</f>
        <v>GUID-AD817657-43BD-4571-B887-5326B358C54C</v>
      </c>
      <c r="B7282" t="str">
        <f t="shared" ref="B7282:B7286" si="1891">B7281</f>
        <v>Workflow: Planning, Installing, and Configuring Network Licenses</v>
      </c>
      <c r="C7282" t="s">
        <v>67</v>
      </c>
      <c r="E7282" t="s">
        <v>5636</v>
      </c>
    </row>
    <row r="7283" spans="1:5" x14ac:dyDescent="0.25">
      <c r="A7283" t="str">
        <f t="shared" si="1890"/>
        <v>GUID-AD817657-43BD-4571-B887-5326B358C54C</v>
      </c>
      <c r="B7283" t="str">
        <f t="shared" si="1891"/>
        <v>Workflow: Planning, Installing, and Configuring Network Licenses</v>
      </c>
      <c r="C7283" t="s">
        <v>67</v>
      </c>
      <c r="E7283" t="s">
        <v>5637</v>
      </c>
    </row>
    <row r="7284" spans="1:5" x14ac:dyDescent="0.25">
      <c r="A7284" t="str">
        <f t="shared" si="1890"/>
        <v>GUID-AD817657-43BD-4571-B887-5326B358C54C</v>
      </c>
      <c r="B7284" t="str">
        <f t="shared" si="1891"/>
        <v>Workflow: Planning, Installing, and Configuring Network Licenses</v>
      </c>
      <c r="C7284" t="s">
        <v>67</v>
      </c>
      <c r="E7284" t="s">
        <v>5638</v>
      </c>
    </row>
    <row r="7285" spans="1:5" x14ac:dyDescent="0.25">
      <c r="A7285" t="str">
        <f t="shared" si="1890"/>
        <v>GUID-AD817657-43BD-4571-B887-5326B358C54C</v>
      </c>
      <c r="B7285" t="str">
        <f t="shared" si="1891"/>
        <v>Workflow: Planning, Installing, and Configuring Network Licenses</v>
      </c>
      <c r="C7285" t="s">
        <v>67</v>
      </c>
      <c r="E7285" t="s">
        <v>5639</v>
      </c>
    </row>
    <row r="7286" spans="1:5" x14ac:dyDescent="0.25">
      <c r="A7286" t="str">
        <f t="shared" si="1890"/>
        <v>GUID-AD817657-43BD-4571-B887-5326B358C54C</v>
      </c>
      <c r="B7286" t="str">
        <f t="shared" si="1891"/>
        <v>Workflow: Planning, Installing, and Configuring Network Licenses</v>
      </c>
      <c r="C7286" t="s">
        <v>67</v>
      </c>
      <c r="E7286" t="s">
        <v>5640</v>
      </c>
    </row>
    <row r="7287" spans="1:5" x14ac:dyDescent="0.25">
      <c r="A7287" s="3" t="s">
        <v>5641</v>
      </c>
      <c r="B7287" t="s">
        <v>5642</v>
      </c>
    </row>
    <row r="7288" spans="1:5" x14ac:dyDescent="0.25">
      <c r="A7288" t="str">
        <f t="shared" ref="A7288:A7294" si="1892">A7287</f>
        <v>GUID-D3E6CC71-2199-471A-907C-18685696A7E3</v>
      </c>
      <c r="B7288" t="str">
        <f t="shared" ref="B7288:B7294" si="1893">B7287</f>
        <v>Workflow: Creating a Network Deployment</v>
      </c>
      <c r="C7288" t="s">
        <v>67</v>
      </c>
      <c r="E7288" t="s">
        <v>5643</v>
      </c>
    </row>
    <row r="7289" spans="1:5" x14ac:dyDescent="0.25">
      <c r="A7289" t="str">
        <f t="shared" si="1892"/>
        <v>GUID-D3E6CC71-2199-471A-907C-18685696A7E3</v>
      </c>
      <c r="B7289" t="str">
        <f t="shared" si="1893"/>
        <v>Workflow: Creating a Network Deployment</v>
      </c>
      <c r="C7289" t="s">
        <v>67</v>
      </c>
      <c r="E7289" t="s">
        <v>5644</v>
      </c>
    </row>
    <row r="7290" spans="1:5" x14ac:dyDescent="0.25">
      <c r="A7290" t="str">
        <f t="shared" si="1892"/>
        <v>GUID-D3E6CC71-2199-471A-907C-18685696A7E3</v>
      </c>
      <c r="B7290" t="str">
        <f t="shared" si="1893"/>
        <v>Workflow: Creating a Network Deployment</v>
      </c>
      <c r="C7290" t="s">
        <v>67</v>
      </c>
      <c r="E7290" t="s">
        <v>5645</v>
      </c>
    </row>
    <row r="7291" spans="1:5" x14ac:dyDescent="0.25">
      <c r="A7291" t="str">
        <f t="shared" si="1892"/>
        <v>GUID-D3E6CC71-2199-471A-907C-18685696A7E3</v>
      </c>
      <c r="B7291" t="str">
        <f t="shared" si="1893"/>
        <v>Workflow: Creating a Network Deployment</v>
      </c>
      <c r="C7291" t="s">
        <v>67</v>
      </c>
      <c r="E7291" t="s">
        <v>5646</v>
      </c>
    </row>
    <row r="7292" spans="1:5" x14ac:dyDescent="0.25">
      <c r="A7292" t="str">
        <f t="shared" si="1892"/>
        <v>GUID-D3E6CC71-2199-471A-907C-18685696A7E3</v>
      </c>
      <c r="B7292" t="str">
        <f t="shared" si="1893"/>
        <v>Workflow: Creating a Network Deployment</v>
      </c>
      <c r="C7292" t="s">
        <v>67</v>
      </c>
      <c r="E7292" t="s">
        <v>5647</v>
      </c>
    </row>
    <row r="7293" spans="1:5" x14ac:dyDescent="0.25">
      <c r="A7293" t="str">
        <f t="shared" si="1892"/>
        <v>GUID-D3E6CC71-2199-471A-907C-18685696A7E3</v>
      </c>
      <c r="B7293" t="str">
        <f t="shared" si="1893"/>
        <v>Workflow: Creating a Network Deployment</v>
      </c>
      <c r="C7293" t="s">
        <v>67</v>
      </c>
      <c r="E7293" t="s">
        <v>5648</v>
      </c>
    </row>
    <row r="7294" spans="1:5" x14ac:dyDescent="0.25">
      <c r="A7294" t="str">
        <f t="shared" si="1892"/>
        <v>GUID-D3E6CC71-2199-471A-907C-18685696A7E3</v>
      </c>
      <c r="B7294" t="str">
        <f t="shared" si="1893"/>
        <v>Workflow: Creating a Network Deployment</v>
      </c>
      <c r="C7294" t="s">
        <v>67</v>
      </c>
      <c r="E7294" t="s">
        <v>5649</v>
      </c>
    </row>
  </sheetData>
  <autoFilter ref="A1:E7294"/>
  <hyperlinks>
    <hyperlink ref="A1" r:id="rId1" display="http://help-staging.autodesk.com/view/FCAM/2019/ENU/?guid=GUID"/>
    <hyperlink ref="A2" r:id="rId2" display="http://help-staging.autodesk.com/view/FCAM/2019/ENU/?guid=GUID-943F397D-A36E-4368-9D3D-91C392709EEA"/>
    <hyperlink ref="A5" r:id="rId3" display="http://help-staging.autodesk.com/view/FCAM/2019/ENU/?guid=GUID-15C8027E-BB00-4DBC-A422-82D357C1430D"/>
    <hyperlink ref="A27" r:id="rId4" display="http://help-staging.autodesk.com/view/FCAM/2019/ENU/?guid=GUID-AA865211-F829-4BF4-954F-28D40F76EA0B"/>
    <hyperlink ref="A32" r:id="rId5" display="http://help-staging.autodesk.com/view/FCAM/2019/ENU/?guid=GUID-26D12243-2D81-4019-9789-D438BA291D63"/>
    <hyperlink ref="A42" r:id="rId6" display="http://help-staging.autodesk.com/view/FCAM/2019/ENU/?guid=GUID-4FF76A53-158B-47CA-A1FE-CD99B4DCB6FC"/>
    <hyperlink ref="A44" r:id="rId7" display="http://help-staging.autodesk.com/view/FCAM/2019/ENU/?guid=GUID-BDBE63C1-740E-480C-BD09-5904BF3789E2"/>
    <hyperlink ref="A45" r:id="rId8" display="http://help-staging.autodesk.com/view/FCAM/2019/ENU/?guid=GUID-26FACFBB-F00B-4C25-9395-3F3E6079AF3E"/>
    <hyperlink ref="A59" r:id="rId9" display="http://help-staging.autodesk.com/view/FCAM/2019/ENU/?guid=GUID-ACFD9D4A-A417-469B-9FEC-B50DFA6B42FC"/>
    <hyperlink ref="A61" r:id="rId10" display="http://help-staging.autodesk.com/view/FCAM/2019/ENU/?guid=GUID-13B0270B-A298-4108-81A2-3155D3F592D5"/>
    <hyperlink ref="A63" r:id="rId11" display="http://help-staging.autodesk.com/view/FCAM/2019/ENU/?guid=GUID-A9980346-24D0-4114-A656-78C1A06E1FAC"/>
    <hyperlink ref="A65" r:id="rId12" display="http://help-staging.autodesk.com/view/FCAM/2019/ENU/?guid=GUID-8324B425-5032-4CEC-BBC6-ACFAECA1DF5E"/>
    <hyperlink ref="A67" r:id="rId13" display="http://help-staging.autodesk.com/view/FCAM/2019/ENU/?guid=GUID-3930F57D-94DE-44F8-B564-3586591ABE71"/>
    <hyperlink ref="A69" r:id="rId14" display="http://help-staging.autodesk.com/view/FCAM/2019/ENU/?guid=GUID-73305F45-E4C0-4BED-934C-BAEF39448E1C"/>
    <hyperlink ref="A71" r:id="rId15" display="http://help-staging.autodesk.com/view/FCAM/2019/ENU/?guid=GUID-1FBE0512-517F-4B52-9E89-32B1DED813EE"/>
    <hyperlink ref="A73" r:id="rId16" display="http://help-staging.autodesk.com/view/FCAM/2019/ENU/?guid=GUID-3E64AD4B-B985-4666-82D4-72D25DAED516"/>
    <hyperlink ref="A75" r:id="rId17" display="http://help-staging.autodesk.com/view/FCAM/2019/ENU/?guid=GUID-11617A2C-0526-421D-93F1-4E01C3E17591"/>
    <hyperlink ref="A77" r:id="rId18" display="http://help-staging.autodesk.com/view/FCAM/2019/ENU/?guid=GUID-AD8C872F-1D10-4C31-8C4D-A8F2A8C33283"/>
    <hyperlink ref="A79" r:id="rId19" display="http://help-staging.autodesk.com/view/FCAM/2019/ENU/?guid=GUID-ECBDBC39-2EA3-4AB7-AA75-1BB135E1CD90"/>
    <hyperlink ref="A81" r:id="rId20" display="http://help-staging.autodesk.com/view/FCAM/2019/ENU/?guid=GUID-FB182515-DCAB-4A51-861E-4CCC4B2E7877"/>
    <hyperlink ref="A83" r:id="rId21" display="http://help-staging.autodesk.com/view/FCAM/2019/ENU/?guid=GUID-8C720FFE-8C96-4E11-9BB7-49CB1456D73E"/>
    <hyperlink ref="A85" r:id="rId22" display="http://help-staging.autodesk.com/view/FCAM/2019/ENU/?guid=GUID-82EBF74B-D437-4DEF-90AD-5DA9B116D686"/>
    <hyperlink ref="A98" r:id="rId23" display="http://help-staging.autodesk.com/view/FCAM/2019/ENU/?guid=GUID-9114583D-DF02-40CF-BEC5-21D4F9150A4B"/>
    <hyperlink ref="A100" r:id="rId24" display="http://help-staging.autodesk.com/view/FCAM/2019/ENU/?guid=GUID-EDAAC780-9054-4907-8D2D-11F9980D2864"/>
    <hyperlink ref="A102" r:id="rId25" display="http://help-staging.autodesk.com/view/FCAM/2019/ENU/?guid=GUID-CC482AED-1BDB-470D-BB79-049BA5B77577"/>
    <hyperlink ref="A104" r:id="rId26" display="http://help-staging.autodesk.com/view/FCAM/2019/ENU/?guid=GUID-CD9D0C76-502B-4B57-B4B1-D656583450A1"/>
    <hyperlink ref="A106" r:id="rId27" display="http://help-staging.autodesk.com/view/FCAM/2019/ENU/?guid=GUID-1557EEB3-2889-4931-9A86-0646C3F8BC79"/>
    <hyperlink ref="A108" r:id="rId28" display="http://help-staging.autodesk.com/view/FCAM/2019/ENU/?guid=GUID-8EE4B811-431D-4097-8337-6405C5D6C94D"/>
    <hyperlink ref="A110" r:id="rId29" display="http://help-staging.autodesk.com/view/FCAM/2019/ENU/?guid=GUID-9A66C75E-494A-434A-8936-35B9885B5C40"/>
    <hyperlink ref="A112" r:id="rId30" display="http://help-staging.autodesk.com/view/FCAM/2019/ENU/?guid=GUID-CBE5563B-36BA-4A61-BD6A-7DA3CD78732E"/>
    <hyperlink ref="A115" r:id="rId31" display="http://help-staging.autodesk.com/view/FCAM/2019/ENU/?guid=GUID-0B8D01B3-19D1-4DD3-B447-41E119621ABE"/>
    <hyperlink ref="A117" r:id="rId32" display="http://help-staging.autodesk.com/view/FCAM/2019/ENU/?guid=GUID-56BD88FB-6809-47AF-A5AD-0FFCC845E91B"/>
    <hyperlink ref="A119" r:id="rId33" display="http://help-staging.autodesk.com/view/FCAM/2019/ENU/?guid=GUID-4E06ECF5-F37F-4B53-BCEE-72E07B431031"/>
    <hyperlink ref="A121" r:id="rId34" display="http://help-staging.autodesk.com/view/FCAM/2019/ENU/?guid=GUID-6B2A9E14-46D5-40D8-A17F-60578BA805A7"/>
    <hyperlink ref="A123" r:id="rId35" display="http://help-staging.autodesk.com/view/FCAM/2019/ENU/?guid=GUID-398611A3-1C43-4369-A1D9-596CCDD89911"/>
    <hyperlink ref="A133" r:id="rId36" display="http://help-staging.autodesk.com/view/FCAM/2019/ENU/?guid=GUID-5FCCD8B0-4712-42C9-A307-9627D78D3D9A"/>
    <hyperlink ref="A135" r:id="rId37" display="http://help-staging.autodesk.com/view/FCAM/2019/ENU/?guid=GUID-1DE73388-09FB-4DBC-90C9-39FE66805630"/>
    <hyperlink ref="A137" r:id="rId38" display="http://help-staging.autodesk.com/view/FCAM/2019/ENU/?guid=GUID-83502EBE-5509-4C38-A751-218377EE143A"/>
    <hyperlink ref="A139" r:id="rId39" display="http://help-staging.autodesk.com/view/FCAM/2019/ENU/?guid=GUID-8541551A-5BBB-4635-A78A-42BE06D98139"/>
    <hyperlink ref="A141" r:id="rId40" display="http://help-staging.autodesk.com/view/FCAM/2019/ENU/?guid=GUID-7C982AAA-8BA6-4ECD-805D-BD45BD16A396"/>
    <hyperlink ref="A143" r:id="rId41" display="http://help-staging.autodesk.com/view/FCAM/2019/ENU/?guid=GUID-D169D6B1-B38A-46C3-9DCD-8EFEEDB239F9"/>
    <hyperlink ref="A145" r:id="rId42" display="http://help-staging.autodesk.com/view/FCAM/2019/ENU/?guid=GUID-B4BE42A5-EA2F-478E-9756-03DE8A996367"/>
    <hyperlink ref="A147" r:id="rId43" display="http://help-staging.autodesk.com/view/FCAM/2019/ENU/?guid=GUID-76600E35-E9E9-4705-A70F-95764DE59939"/>
    <hyperlink ref="A149" r:id="rId44" display="http://help-staging.autodesk.com/view/FCAM/2019/ENU/?guid=GUID-24789088-27DF-41A9-99BD-AC8F538C3ABA"/>
    <hyperlink ref="A151" r:id="rId45" display="http://help-staging.autodesk.com/view/FCAM/2019/ENU/?guid=GUID-6F05DFEE-3A94-4AEA-9DC1-79D95848B196"/>
    <hyperlink ref="A159" r:id="rId46" display="http://help-staging.autodesk.com/view/FCAM/2019/ENU/?guid=GUID-DAC7E965-E5E5-4352-9DD9-78C466575ACE"/>
    <hyperlink ref="A161" r:id="rId47" display="http://help-staging.autodesk.com/view/FCAM/2019/ENU/?guid=GUID-A6DDA077-86AC-4CB1-A53D-28FA3451A2E9"/>
    <hyperlink ref="A163" r:id="rId48" display="http://help-staging.autodesk.com/view/FCAM/2019/ENU/?guid=GUID-F23F3FE0-9B1E-483A-9714-AB8416807F29"/>
    <hyperlink ref="A165" r:id="rId49" display="http://help-staging.autodesk.com/view/FCAM/2019/ENU/?guid=GUID-70638E59-8863-450F-B983-68AEE484EEA9"/>
    <hyperlink ref="A167" r:id="rId50" display="http://help-staging.autodesk.com/view/FCAM/2019/ENU/?guid=GUID-5185D732-9282-45A2-95C0-10AE3528DD83"/>
    <hyperlink ref="A169" r:id="rId51" display="http://help-staging.autodesk.com/view/FCAM/2019/ENU/?guid=GUID-FCB7980F-133B-4561-AAB0-F8F102F8EBC2"/>
    <hyperlink ref="A171" r:id="rId52" display="http://help-staging.autodesk.com/view/FCAM/2019/ENU/?guid=GUID-F20DA641-8699-4FE3-B406-CA2CC17E089F"/>
    <hyperlink ref="A173" r:id="rId53" display="http://help-staging.autodesk.com/view/FCAM/2019/ENU/?guid=GUID-4B1A7C91-2C0C-4079-920C-3B39A03AB3DD"/>
    <hyperlink ref="A181" r:id="rId54" display="http://help-staging.autodesk.com/view/FCAM/2019/ENU/?guid=GUID-D0114EE4-7E42-4CD9-ABDC-BAA02385E1B0"/>
    <hyperlink ref="A183" r:id="rId55" display="http://help-staging.autodesk.com/view/FCAM/2019/ENU/?guid=GUID-47F39BC1-EC70-4DD6-846B-30133B0DECD0"/>
    <hyperlink ref="A185" r:id="rId56" display="http://help-staging.autodesk.com/view/FCAM/2019/ENU/?guid=GUID-961EA973-1BC0-4CA5-B6B2-EC345CB446D4"/>
    <hyperlink ref="A187" r:id="rId57" display="http://help-staging.autodesk.com/view/FCAM/2019/ENU/?guid=GUID-E3454931-DD6A-48B0-A557-849AE7EBB0DC"/>
    <hyperlink ref="A189" r:id="rId58" display="http://help-staging.autodesk.com/view/FCAM/2019/ENU/?guid=GUID-802AA0F3-AC45-4478-AE03-37A8511CCA46"/>
    <hyperlink ref="A191" r:id="rId59" display="http://help-staging.autodesk.com/view/FCAM/2019/ENU/?guid=GUID-C7384D70-80B9-4C0C-9AEB-7A2C5D5C7417"/>
    <hyperlink ref="A193" r:id="rId60" display="http://help-staging.autodesk.com/view/FCAM/2019/ENU/?guid=GUID-6F18C0BC-15DB-4F34-AC0A-179E7E289EBE"/>
    <hyperlink ref="A195" r:id="rId61" display="http://help-staging.autodesk.com/view/FCAM/2019/ENU/?guid=GUID-AF1292EA-6A9B-42A3-BDFB-5D7B0E1C4ADA"/>
    <hyperlink ref="A199" r:id="rId62" display="http://help-staging.autodesk.com/view/FCAM/2019/ENU/?guid=GUID-E25D2B2E-B45D-4640-ACD3-A07630518B53"/>
    <hyperlink ref="A201" r:id="rId63" display="http://help-staging.autodesk.com/view/FCAM/2019/ENU/?guid=GUID-2C35838A-8A92-401E-8D2B-6A8822379E8E"/>
    <hyperlink ref="A203" r:id="rId64" display="http://help-staging.autodesk.com/view/FCAM/2019/ENU/?guid=GUID-D2EB41E4-FC88-45A1-9C9C-2C9486C85DAB"/>
    <hyperlink ref="A205" r:id="rId65" display="http://help-staging.autodesk.com/view/FCAM/2019/ENU/?guid=GUID-CFA8C4CC-F08A-4070-A196-C3008C209C23"/>
    <hyperlink ref="A210" r:id="rId66" display="http://help-staging.autodesk.com/view/FCAM/2019/ENU/?guid=GUID-53B5807C-DC05-4240-A0C9-4A9AAE3F0201"/>
    <hyperlink ref="A212" r:id="rId67" display="http://help-staging.autodesk.com/view/FCAM/2019/ENU/?guid=GUID-5D978B1A-B85F-48D1-8F48-A4134AEF6653"/>
    <hyperlink ref="A214" r:id="rId68" display="http://help-staging.autodesk.com/view/FCAM/2019/ENU/?guid=GUID-4147E4D2-5911-4F5C-8E07-97767BAF37F6"/>
    <hyperlink ref="A216" r:id="rId69" display="http://help-staging.autodesk.com/view/FCAM/2019/ENU/?guid=GUID-8D067279-7B46-4A10-B6D5-08112C601D2A"/>
    <hyperlink ref="A218" r:id="rId70" display="http://help-staging.autodesk.com/view/FCAM/2019/ENU/?guid=GUID-3F00D953-9E89-4652-8175-5DA9CA0A96B8"/>
    <hyperlink ref="A224" r:id="rId71" display="http://help-staging.autodesk.com/view/FCAM/2019/ENU/?guid=GUID-3ADA3AA8-9FAF-4784-974A-CF87940EC2F0"/>
    <hyperlink ref="A226" r:id="rId72" display="http://help-staging.autodesk.com/view/FCAM/2019/ENU/?guid=GUID-72E359EB-5D10-4233-9C81-9EF47D080F34"/>
    <hyperlink ref="A228" r:id="rId73" display="http://help-staging.autodesk.com/view/FCAM/2019/ENU/?guid=GUID-074ACFA6-A554-48C6-B60A-87A77E49C40B"/>
    <hyperlink ref="A230" r:id="rId74" display="http://help-staging.autodesk.com/view/FCAM/2019/ENU/?guid=GUID-51A36081-A3D9-4890-8442-B974F18F9354"/>
    <hyperlink ref="A232" r:id="rId75" display="http://help-staging.autodesk.com/view/FCAM/2019/ENU/?guid=GUID-9BB74665-B3BC-4353-B0C3-8A31E8CAC91B"/>
    <hyperlink ref="A234" r:id="rId76" display="http://help-staging.autodesk.com/view/FCAM/2019/ENU/?guid=GUID-BDBE63C1-740E-480C-BD09-5904BF3789E2"/>
    <hyperlink ref="A240" r:id="rId77" display="http://help-staging.autodesk.com/view/FCAM/2019/ENU/?guid=GUID-52E79E1A-FCA7-40C8-881B-0D8212A1BC17"/>
    <hyperlink ref="A242" r:id="rId78" display="http://help-staging.autodesk.com/view/FCAM/2019/ENU/?guid=GUID-F461B250-BB99-47FD-B451-8483020D19D3"/>
    <hyperlink ref="A245" r:id="rId79" display="http://help-staging.autodesk.com/view/FCAM/2019/ENU/?guid=GUID-2BB94A12-0855-4135-B47E-2C16EA529797"/>
    <hyperlink ref="A249" r:id="rId80" display="http://help-staging.autodesk.com/view/FCAM/2019/ENU/?guid=GUID-154EEE0E-F113-42C6-A978-4479567E63DF"/>
    <hyperlink ref="A251" r:id="rId81" display="http://help-staging.autodesk.com/view/FCAM/2019/ENU/?guid=GUID-5E5895DC-A7B7-4D7C-9A20-1CF24466FDB1"/>
    <hyperlink ref="A253" r:id="rId82" display="http://help-staging.autodesk.com/view/FCAM/2019/ENU/?guid=GUID-6BC06E3C-7A99-4137-B2E9-0936C6A87545"/>
    <hyperlink ref="A272" r:id="rId83" display="http://help-staging.autodesk.com/view/FCAM/2019/ENU/?guid=GUID-DDBBC644-69F6-4F52-A9F3-B6EAA49C3FCD"/>
    <hyperlink ref="A274" r:id="rId84" display="http://help-staging.autodesk.com/view/FCAM/2019/ENU/?guid=GUID-C263BC9C-8A49-453B-A801-1125FDA52250"/>
    <hyperlink ref="A276" r:id="rId85" display="http://help-staging.autodesk.com/view/FCAM/2019/ENU/?guid=GUID-4852034B-859F-4239-8EAA-98376250EFB1"/>
    <hyperlink ref="A278" r:id="rId86" display="http://help-staging.autodesk.com/view/FCAM/2019/ENU/?guid=GUID-82C0A98D-5930-4627-B5C9-DB858AF13F17"/>
    <hyperlink ref="A280" r:id="rId87" display="http://help-staging.autodesk.com/view/FCAM/2019/ENU/?guid=GUID-545879A9-CAB0-4ABE-9EC0-B7B1FCF41450"/>
    <hyperlink ref="A282" r:id="rId88" display="http://help-staging.autodesk.com/view/FCAM/2019/ENU/?guid=GUID-CB76AE81-9286-47C4-810D-C2332816EE34"/>
    <hyperlink ref="A288" r:id="rId89" display="http://help-staging.autodesk.com/view/FCAM/2019/ENU/?guid=GUID-62A1CCC5-98DA-4565-97F4-55FC0C9A269E"/>
    <hyperlink ref="A294" r:id="rId90" display="http://help-staging.autodesk.com/view/FCAM/2019/ENU/?guid=GUID-99F2196F-C848-43A1-B90B-F9B0F9AFEDA7"/>
    <hyperlink ref="A296" r:id="rId91" display="http://help-staging.autodesk.com/view/FCAM/2019/ENU/?guid=GUID-C393083A-3816-45BF-96E6-D2E9C958C75E"/>
    <hyperlink ref="A299" r:id="rId92" display="http://help-staging.autodesk.com/view/FCAM/2019/ENU/?guid=GUID-ED4993B2-BEF0-4FAC-B8BB-06887711FF17"/>
    <hyperlink ref="A301" r:id="rId93" display="http://help-staging.autodesk.com/view/FCAM/2019/ENU/?guid=GUID-41C20707-5876-4563-B589-44992AF4D6A6"/>
    <hyperlink ref="A303" r:id="rId94" display="http://help-staging.autodesk.com/view/FCAM/2019/ENU/?guid=GUID-3A98F25C-384B-477D-8A00-2D85B4574727"/>
    <hyperlink ref="A308" r:id="rId95" display="http://help-staging.autodesk.com/view/FCAM/2019/ENU/?guid=GUID-1DAC0A82-339F-428D-A0C3-1AC277CE1582"/>
    <hyperlink ref="A313" r:id="rId96" display="http://help-staging.autodesk.com/view/FCAM/2019/ENU/?guid=GUID-2A028B6C-586E-486F-809B-C6083393BC7B"/>
    <hyperlink ref="A315" r:id="rId97" display="http://help-staging.autodesk.com/view/FCAM/2019/ENU/?guid=GUID-A1E34DEC-0C44-4291-81F5-ED8477172D04"/>
    <hyperlink ref="A318" r:id="rId98" display="http://help-staging.autodesk.com/view/FCAM/2019/ENU/?guid=GUID-28F2F30A-D9E0-4285-B7D0-1130E60932F3"/>
    <hyperlink ref="A321" r:id="rId99" display="http://help-staging.autodesk.com/view/FCAM/2019/ENU/?guid=GUID-DA0887EE-74D2-4DC7-BCEB-4F68B767D7AE"/>
    <hyperlink ref="A330" r:id="rId100" display="http://help-staging.autodesk.com/view/FCAM/2019/ENU/?guid=GUID-6EDA69A7-2AB1-4890-BC9E-6C951B5318C9"/>
    <hyperlink ref="A334" r:id="rId101" display="http://help-staging.autodesk.com/view/FCAM/2019/ENU/?guid=GUID-FCA3C2D5-A64D-4BEE-9836-09A08D0A6CEC"/>
    <hyperlink ref="A338" r:id="rId102" display="http://help-staging.autodesk.com/view/FCAM/2019/ENU/?guid=GUID-A6243013-503B-4DC6-BFCD-2BF8DD1D6C7C"/>
    <hyperlink ref="A340" r:id="rId103" display="http://help-staging.autodesk.com/view/FCAM/2019/ENU/?guid=GUID-D311F7EC-AC55-4AFF-90FF-2FD0D7C2E17C"/>
    <hyperlink ref="A343" r:id="rId104" display="http://help-staging.autodesk.com/view/FCAM/2019/ENU/?guid=GUID-CE6774D2-166B-43A9-A34E-4DF83421D3B7"/>
    <hyperlink ref="A345" r:id="rId105" display="http://help-staging.autodesk.com/view/FCAM/2019/ENU/?guid=GUID-7040D6AE-009A-4F71-A27F-698B9F6A330D"/>
    <hyperlink ref="A382" r:id="rId106" display="http://help-staging.autodesk.com/view/FCAM/2019/ENU/?guid=GUID-22748FEE-EBFA-43C9-B702-D4BF843D1217"/>
    <hyperlink ref="A384" r:id="rId107" display="http://help-staging.autodesk.com/view/FCAM/2019/ENU/?guid=GUID-47ACA735-CF70-44B2-8005-2E36FAF94E01"/>
    <hyperlink ref="A390" r:id="rId108" display="http://help-staging.autodesk.com/view/FCAM/2019/ENU/?guid=GUID-5EA2162D-945B-4999-8F84-C60480BF5257"/>
    <hyperlink ref="A393" r:id="rId109" display="http://help-staging.autodesk.com/view/FCAM/2019/ENU/?guid=GUID-0EAC855C-BE46-437A-86D4-AABCF33BF91A"/>
    <hyperlink ref="A398" r:id="rId110" display="http://help-staging.autodesk.com/view/FCAM/2019/ENU/?guid=GUID-C83AB68D-59B3-46E6-8C2C-D00017D1C577"/>
    <hyperlink ref="A400" r:id="rId111" display="http://help-staging.autodesk.com/view/FCAM/2019/ENU/?guid=GUID-C36C5F8C-730B-4D6B-A012-ED699D9A8E73"/>
    <hyperlink ref="A402" r:id="rId112" display="http://help-staging.autodesk.com/view/FCAM/2019/ENU/?guid=GUID-E68D0081-511B-467C-92BE-63E52D0842AD"/>
    <hyperlink ref="A405" r:id="rId113" display="http://help-staging.autodesk.com/view/FCAM/2019/ENU/?guid=GUID-7EA56F1B-C55C-4E68-9F6E-9B8FEA817BBF"/>
    <hyperlink ref="A407" r:id="rId114" display="http://help-staging.autodesk.com/view/FCAM/2019/ENU/?guid=GUID-0E418C06-7172-4B62-BA11-01E344170C80"/>
    <hyperlink ref="A409" r:id="rId115" display="http://help-staging.autodesk.com/view/FCAM/2019/ENU/?guid=GUID-8FEC16D9-6935-4135-B0FE-069016E49A00"/>
    <hyperlink ref="A412" r:id="rId116" display="http://help-staging.autodesk.com/view/FCAM/2019/ENU/?guid=GUID-A58D1397-27BF-4DD1-8A6F-9F39B860E4F3"/>
    <hyperlink ref="A418" r:id="rId117" display="http://help-staging.autodesk.com/view/FCAM/2019/ENU/?guid=GUID-234CCEF6-4569-4ACB-984E-D93088516AF4"/>
    <hyperlink ref="A420" r:id="rId118" display="http://help-staging.autodesk.com/view/FCAM/2019/ENU/?guid=GUID-7B1919FB-D18E-444B-AF78-3BA5F52A4328"/>
    <hyperlink ref="A422" r:id="rId119" display="http://help-staging.autodesk.com/view/FCAM/2019/ENU/?guid=GUID-1BC2573F-5AF4-44EE-A039-8567DE462E9C"/>
    <hyperlink ref="A424" r:id="rId120" display="http://help-staging.autodesk.com/view/FCAM/2019/ENU/?guid=GUID-F69E9217-6457-4C87-978C-E59731168428"/>
    <hyperlink ref="A426" r:id="rId121" display="http://help-staging.autodesk.com/view/FCAM/2019/ENU/?guid=GUID-421D7DA6-05BF-4BD5-86F8-38B966145381"/>
    <hyperlink ref="A429" r:id="rId122" display="http://help-staging.autodesk.com/view/FCAM/2019/ENU/?guid=GUID-50865A5A-9C72-4702-98DB-AC75C84EFE11"/>
    <hyperlink ref="A431" r:id="rId123" display="http://help-staging.autodesk.com/view/FCAM/2019/ENU/?guid=GUID-46E5BD85-EB2E-47EE-AA29-A0F0DAF12854"/>
    <hyperlink ref="A434" r:id="rId124" display="http://help-staging.autodesk.com/view/FCAM/2019/ENU/?guid=GUID-9894B402-FB1D-46AE-BF3F-FB0E6A4F2D87"/>
    <hyperlink ref="A439" r:id="rId125" display="http://help-staging.autodesk.com/view/FCAM/2019/ENU/?guid=GUID-D25D5351-A23B-48F4-88CE-E106CDE7BB77"/>
    <hyperlink ref="A441" r:id="rId126" display="http://help-staging.autodesk.com/view/FCAM/2019/ENU/?guid=GUID-61FE54F6-0F47-4FB2-97FB-2A7BD3B316A0"/>
    <hyperlink ref="A444" r:id="rId127" display="http://help-staging.autodesk.com/view/FCAM/2019/ENU/?guid=GUID-AB02638B-A29F-4DBC-B324-FA2375859590"/>
    <hyperlink ref="A446" r:id="rId128" display="http://help-staging.autodesk.com/view/FCAM/2019/ENU/?guid=GUID-F5081D31-6B3A-4329-A338-F947095BA0D2"/>
    <hyperlink ref="A449" r:id="rId129" display="http://help-staging.autodesk.com/view/FCAM/2019/ENU/?guid=GUID-B408D6A7-CC08-4A30-B82F-5E3786A74C86"/>
    <hyperlink ref="A451" r:id="rId130" display="http://help-staging.autodesk.com/view/FCAM/2019/ENU/?guid=GUID-45865C22-C8D9-4893-9B9C-80CF9F772250"/>
    <hyperlink ref="A454" r:id="rId131" display="http://help-staging.autodesk.com/view/FCAM/2019/ENU/?guid=GUID-4DD6DED3-D197-479C-B266-7D9C3EC64609"/>
    <hyperlink ref="A456" r:id="rId132" display="http://help-staging.autodesk.com/view/FCAM/2019/ENU/?guid=GUID-BC6FD29D-404F-4E86-A4A7-7B037A5C620C"/>
    <hyperlink ref="A459" r:id="rId133" display="http://help-staging.autodesk.com/view/FCAM/2019/ENU/?guid=GUID-BDCC8BBE-EF78-4328-A779-FB579639BC2E"/>
    <hyperlink ref="A466" r:id="rId134" display="http://help-staging.autodesk.com/view/FCAM/2019/ENU/?guid=GUID-F51E5E94-9860-4630-BA15-733294346408"/>
    <hyperlink ref="A470" r:id="rId135" display="http://help-staging.autodesk.com/view/FCAM/2019/ENU/?guid=GUID-5590D5E6-1942-4C12-BC7F-20BC7B329737"/>
    <hyperlink ref="A472" r:id="rId136" display="http://help-staging.autodesk.com/view/FCAM/2019/ENU/?guid=GUID-DA4D0595-1B96-47B5-B42B-19E5D99C5BD9"/>
    <hyperlink ref="A475" r:id="rId137" display="http://help-staging.autodesk.com/view/FCAM/2019/ENU/?guid=GUID-5E3F191B-1D23-433A-945F-62F59B313F90"/>
    <hyperlink ref="A479" r:id="rId138" display="http://help-staging.autodesk.com/view/FCAM/2019/ENU/?guid=GUID-741D807A-C57F-425F-A92A-773B23A4D336"/>
    <hyperlink ref="A481" r:id="rId139" display="http://help-staging.autodesk.com/view/FCAM/2019/ENU/?guid=GUID-0675A58D-8690-46EB-AE10-296865173E8A"/>
    <hyperlink ref="A484" r:id="rId140" display="http://help-staging.autodesk.com/view/FCAM/2019/ENU/?guid=GUID-8988A83C-59AE-4551-97B4-763C28BB09EA"/>
    <hyperlink ref="A487" r:id="rId141" display="http://help-staging.autodesk.com/view/FCAM/2019/ENU/?guid=GUID-37A48753-02EA-49AF-9896-B225F0A5CDE2"/>
    <hyperlink ref="A495" r:id="rId142" display="http://help-staging.autodesk.com/view/FCAM/2019/ENU/?guid=GUID-934E5CAF-12EB-4764-9488-73D40C12C8C6"/>
    <hyperlink ref="A500" r:id="rId143" display="http://help-staging.autodesk.com/view/FCAM/2019/ENU/?guid=GUID-CA0C1CE5-1C23-4C1F-877E-93C4A6CEE2AC"/>
    <hyperlink ref="A504" r:id="rId144" display="http://help-staging.autodesk.com/view/FCAM/2019/ENU/?guid=GUID-D95EAFEA-6CE1-41F6-8CF6-0951C518F512"/>
    <hyperlink ref="A508" r:id="rId145" display="http://help-staging.autodesk.com/view/FCAM/2019/ENU/?guid=GUID-7EAA101E-A119-4D36-85D7-969261AED8E9"/>
    <hyperlink ref="A511" r:id="rId146" display="http://help-staging.autodesk.com/view/FCAM/2019/ENU/?guid=GUID-3BF9789D-A731-46DD-BFA2-E432C118800F"/>
    <hyperlink ref="A551" r:id="rId147" display="http://help-staging.autodesk.com/view/FCAM/2019/ENU/?guid=GUID-05F4F821-836A-4F00-B66D-1692A27B6BCF"/>
    <hyperlink ref="A554" r:id="rId148" display="http://help-staging.autodesk.com/view/FCAM/2019/ENU/?guid=GUID-9334CF7B-BBA0-4A88-978A-4483F4B3D6A9"/>
    <hyperlink ref="A556" r:id="rId149" display="http://help-staging.autodesk.com/view/FCAM/2019/ENU/?guid=GUID-741D159D-5340-4CAC-A90C-49B1BE3D90C1"/>
    <hyperlink ref="A558" r:id="rId150" display="http://help-staging.autodesk.com/view/FCAM/2019/ENU/?guid=GUID-BD88DEB8-C055-4061-8543-FA870FD8D203"/>
    <hyperlink ref="A560" r:id="rId151" display="http://help-staging.autodesk.com/view/FCAM/2019/ENU/?guid=GUID-727A4098-F2C0-4F33-9445-09F2A6B5BE7D"/>
    <hyperlink ref="A562" r:id="rId152" display="http://help-staging.autodesk.com/view/FCAM/2019/ENU/?guid=GUID-6AA42BE0-C377-47DD-A692-5D401280F329"/>
    <hyperlink ref="A564" r:id="rId153" display="http://help-staging.autodesk.com/view/FCAM/2019/ENU/?guid=GUID-B6680C8E-CBFF-4EE4-9E93-FCFC93DEEB11"/>
    <hyperlink ref="A567" r:id="rId154" display="http://help-staging.autodesk.com/view/FCAM/2019/ENU/?guid=GUID-0069FDB2-6A13-489A-B3D1-727ACA0E50EE"/>
    <hyperlink ref="A570" r:id="rId155" display="http://help-staging.autodesk.com/view/FCAM/2019/ENU/?guid=GUID-DDF9386F-572E-4186-BBE0-ABF93D0A6048"/>
    <hyperlink ref="A573" r:id="rId156" display="http://help-staging.autodesk.com/view/FCAM/2019/ENU/?guid=GUID-8977C08B-5620-446E-8E18-8B7BAECEE2DC"/>
    <hyperlink ref="A575" r:id="rId157" display="http://help-staging.autodesk.com/view/FCAM/2019/ENU/?guid=GUID-98D48712-BDBC-4901-AA8D-C1535F013B4E"/>
    <hyperlink ref="A577" r:id="rId158" display="http://help-staging.autodesk.com/view/FCAM/2019/ENU/?guid=GUID-B94234F0-B433-40E7-8389-E34B24BE96BB"/>
    <hyperlink ref="A579" r:id="rId159" display="http://help-staging.autodesk.com/view/FCAM/2019/ENU/?guid=GUID-9F49EEC2-B9A8-4EA9-98EB-CF37F6AE53B0"/>
    <hyperlink ref="A581" r:id="rId160" display="http://help-staging.autodesk.com/view/FCAM/2019/ENU/?guid=GUID-B1BFE2E0-FA14-49CB-B429-C52930711C60"/>
    <hyperlink ref="A583" r:id="rId161" display="http://help-staging.autodesk.com/view/FCAM/2019/ENU/?guid=GUID-FCD92A33-DC46-4BB8-BBC8-A409B44D82F6"/>
    <hyperlink ref="A585" r:id="rId162" display="http://help-staging.autodesk.com/view/FCAM/2019/ENU/?guid=GUID-908849E8-1EEC-48F3-9F27-153E917ED8B3"/>
    <hyperlink ref="A587" r:id="rId163" display="http://help-staging.autodesk.com/view/FCAM/2019/ENU/?guid=GUID-EA770162-03ED-4269-9C5A-29E071D8B1F8"/>
    <hyperlink ref="A589" r:id="rId164" display="http://help-staging.autodesk.com/view/FCAM/2019/ENU/?guid=GUID-7CEDBBFE-8D6B-4ECB-87E6-700651BE71F4"/>
    <hyperlink ref="A591" r:id="rId165" display="http://help-staging.autodesk.com/view/FCAM/2019/ENU/?guid=GUID-5BD20235-128F-4A2F-BE21-602B85978C01"/>
    <hyperlink ref="A593" r:id="rId166" display="http://help-staging.autodesk.com/view/FCAM/2019/ENU/?guid=GUID-F4FA02B4-8493-42DA-8B69-8AF576286717"/>
    <hyperlink ref="A595" r:id="rId167" display="http://help-staging.autodesk.com/view/FCAM/2019/ENU/?guid=GUID-F38C8923-0861-4FB2-8474-D97C5FF8635A"/>
    <hyperlink ref="A598" r:id="rId168" display="http://help-staging.autodesk.com/view/FCAM/2019/ENU/?guid=GUID-52B6C7DE-5A7F-421E-8FEF-11D813A6908A"/>
    <hyperlink ref="A603" r:id="rId169" display="http://help-staging.autodesk.com/view/FCAM/2019/ENU/?guid=GUID-6424A631-75FE-4CFC-9EB4-1356EFF3CDBB"/>
    <hyperlink ref="A605" r:id="rId170" display="http://help-staging.autodesk.com/view/FCAM/2019/ENU/?guid=GUID-F726F3D8-DEB5-4461-9A79-6F90BE9156AF"/>
    <hyperlink ref="A607" r:id="rId171" display="http://help-staging.autodesk.com/view/FCAM/2019/ENU/?guid=GUID-26F734E3-E574-4B16-9C80-23C59BD4EB8F"/>
    <hyperlink ref="A612" r:id="rId172" display="http://help-staging.autodesk.com/view/FCAM/2019/ENU/?guid=GUID-48BE15D9-59B4-4145-95AC-F7DC3D26BA0F"/>
    <hyperlink ref="A614" r:id="rId173" display="http://help-staging.autodesk.com/view/FCAM/2019/ENU/?guid=GUID-5088D94C-F9E1-4033-85A8-7DBE9A278BFA"/>
    <hyperlink ref="A617" r:id="rId174" display="http://help-staging.autodesk.com/view/FCAM/2019/ENU/?guid=GUID-62DCF81D-4DDF-4D5E-AC2C-140B2A78462C"/>
    <hyperlink ref="A619" r:id="rId175" display="http://help-staging.autodesk.com/view/FCAM/2019/ENU/?guid=GUID-4931F50C-453E-409E-9291-65CA3154ABD6"/>
    <hyperlink ref="A625" r:id="rId176" display="http://help-staging.autodesk.com/view/FCAM/2019/ENU/?guid=GUID-62C70D8E-1B72-4A3B-81A7-12E60B132883"/>
    <hyperlink ref="A627" r:id="rId177" display="http://help-staging.autodesk.com/view/FCAM/2019/ENU/?guid=GUID-E7ABBA23-206E-49E0-847A-94559A47A113"/>
    <hyperlink ref="A632" r:id="rId178" display="http://help-staging.autodesk.com/view/FCAM/2019/ENU/?guid=GUID-2C3FC185-0BB8-46CE-8601-0FDFD7499F55"/>
    <hyperlink ref="A634" r:id="rId179" display="http://help-staging.autodesk.com/view/FCAM/2019/ENU/?guid=GUID-514FE5AF-13E1-4E07-8FBB-793D6D8828FA"/>
    <hyperlink ref="A636" r:id="rId180" display="http://help-staging.autodesk.com/view/FCAM/2019/ENU/?guid=GUID-62040907-BD37-49D6-9C6B-1F83E67D7EF9"/>
    <hyperlink ref="A638" r:id="rId181" display="http://help-staging.autodesk.com/view/FCAM/2019/ENU/?guid=GUID-CD745993-DA0B-41C8-AF51-25CBD3E4C690"/>
    <hyperlink ref="A640" r:id="rId182" display="http://help-staging.autodesk.com/view/FCAM/2019/ENU/?guid=GUID-BFE9BA25-A8A5-4DA3-9181-E979938E382D"/>
    <hyperlink ref="A642" r:id="rId183" display="http://help-staging.autodesk.com/view/FCAM/2019/ENU/?guid=GUID-717BE6FC-E2A0-4C5F-B9C6-0DC6A4E38EAF"/>
    <hyperlink ref="A644" r:id="rId184" display="http://help-staging.autodesk.com/view/FCAM/2019/ENU/?guid=GUID-BD611296-5B66-483B-950B-7A2F77E6F604"/>
    <hyperlink ref="A646" r:id="rId185" display="http://help-staging.autodesk.com/view/FCAM/2019/ENU/?guid=GUID-38782F1C-A356-435F-8CC9-324CA4C355E5"/>
    <hyperlink ref="A651" r:id="rId186" display="http://help-staging.autodesk.com/view/FCAM/2019/ENU/?guid=GUID-4004E220-E059-48EA-89D6-15103EB267FB"/>
    <hyperlink ref="A653" r:id="rId187" display="http://help-staging.autodesk.com/view/FCAM/2019/ENU/?guid=GUID-454D5AF5-62E6-4B00-8796-0A5F2754A5DC"/>
    <hyperlink ref="A656" r:id="rId188" display="http://help-staging.autodesk.com/view/FCAM/2019/ENU/?guid=GUID-394CFFF0-9A25-4A9F-8D3B-7FD19EB7A618"/>
    <hyperlink ref="A659" r:id="rId189" display="http://help-staging.autodesk.com/view/FCAM/2019/ENU/?guid=GUID-89C0EBF2-9C5F-49D9-B61E-563CB46BE5FC"/>
    <hyperlink ref="A661" r:id="rId190" display="http://help-staging.autodesk.com/view/FCAM/2019/ENU/?guid=GUID-BA78DCA4-BD3B-49D8-BBD8-9736515D28D6"/>
    <hyperlink ref="A669" r:id="rId191" display="http://help-staging.autodesk.com/view/FCAM/2019/ENU/?guid=GUID-18BF6B57-9FE7-4FA1-8C61-7C6A32591121"/>
    <hyperlink ref="A675" r:id="rId192" display="http://help-staging.autodesk.com/view/FCAM/2019/ENU/?guid=GUID-9DC2CD0E-6D32-4239-955D-703F06F61C2B"/>
    <hyperlink ref="A677" r:id="rId193" display="http://help-staging.autodesk.com/view/FCAM/2019/ENU/?guid=GUID-BBFC6D43-ED2F-49FD-8CE5-2965DA751FA5"/>
    <hyperlink ref="A679" r:id="rId194" display="http://help-staging.autodesk.com/view/FCAM/2019/ENU/?guid=GUID-2866426D-ECBC-4D4B-9E47-E0F46DFC81BB"/>
    <hyperlink ref="A690" r:id="rId195" display="http://help-staging.autodesk.com/view/FCAM/2019/ENU/?guid=GUID-5B7A7555-7A05-4077-8308-7126591EEF84"/>
    <hyperlink ref="A692" r:id="rId196" display="http://help-staging.autodesk.com/view/FCAM/2019/ENU/?guid=GUID-E0179632-DA63-40B3-B1EF-CBBEA0B4CD3B"/>
    <hyperlink ref="A695" r:id="rId197" display="http://help-staging.autodesk.com/view/FCAM/2019/ENU/?guid=GUID-31C56EEF-2B1E-44E2-AE06-A9B8CADE2CFE"/>
    <hyperlink ref="A697" r:id="rId198" display="http://help-staging.autodesk.com/view/FCAM/2019/ENU/?guid=GUID-B99EE00C-99B8-40E5-B6D4-FD667D3E9035"/>
    <hyperlink ref="A699" r:id="rId199" display="http://help-staging.autodesk.com/view/FCAM/2019/ENU/?guid=GUID-8A9D3288-FDD8-4F8F-B7B1-7AEFE95ADAFC"/>
    <hyperlink ref="A701" r:id="rId200" display="http://help-staging.autodesk.com/view/FCAM/2019/ENU/?guid=GUID-BF7DA748-CBA8-4A99-BB55-D4640743F3CC"/>
    <hyperlink ref="A705" r:id="rId201" display="http://help-staging.autodesk.com/view/FCAM/2019/ENU/?guid=GUID-C9A484EA-58E1-4033-A028-0F3498BAED23"/>
    <hyperlink ref="A710" r:id="rId202" display="http://help-staging.autodesk.com/view/FCAM/2019/ENU/?guid=GUID-09DDE459-D090-41C8-BD1E-399DFCE84E6A"/>
    <hyperlink ref="A714" r:id="rId203" display="http://help-staging.autodesk.com/view/FCAM/2019/ENU/?guid=GUID-541DB6AF-5F21-472E-8784-A9C20FC9F053"/>
    <hyperlink ref="A724" r:id="rId204" display="http://help-staging.autodesk.com/view/FCAM/2019/ENU/?guid=GUID-E79C5A00-51B3-4194-8E4B-DB535616A4AE"/>
    <hyperlink ref="A726" r:id="rId205" display="http://help-staging.autodesk.com/view/FCAM/2019/ENU/?guid=GUID-483E0642-0B88-4617-946C-EFD980D97264"/>
    <hyperlink ref="A731" r:id="rId206" display="http://help-staging.autodesk.com/view/FCAM/2019/ENU/?guid=GUID-23049389-0068-4FC6-B745-D98BACE36C84"/>
    <hyperlink ref="A733" r:id="rId207" display="http://help-staging.autodesk.com/view/FCAM/2019/ENU/?guid=GUID-2394DB81-D291-49F6-9812-445C556BCA4B"/>
    <hyperlink ref="A737" r:id="rId208" display="http://help-staging.autodesk.com/view/FCAM/2019/ENU/?guid=GUID-FDA953D5-8F22-49E3-9969-E9E796BB6601"/>
    <hyperlink ref="A740" r:id="rId209" display="http://help-staging.autodesk.com/view/FCAM/2019/ENU/?guid=GUID-CCD95CC4-56B5-4A1D-8F66-86EC831A554E"/>
    <hyperlink ref="A742" r:id="rId210" display="http://help-staging.autodesk.com/view/FCAM/2019/ENU/?guid=GUID-1EF40D9F-5D12-4AD4-BC37-330792E4D235"/>
    <hyperlink ref="A753" r:id="rId211" display="http://help-staging.autodesk.com/view/FCAM/2019/ENU/?guid=GUID-40A4AF43-AC45-4472-B1CF-3B8FF2B3D259"/>
    <hyperlink ref="A755" r:id="rId212" display="http://help-staging.autodesk.com/view/FCAM/2019/ENU/?guid=GUID-4696CB86-820F-44DE-8B0A-045F5B649337"/>
    <hyperlink ref="A757" r:id="rId213" display="http://help-staging.autodesk.com/view/FCAM/2019/ENU/?guid=GUID-ABFCCC70-ECC1-4433-B73C-BBC2E52C0138"/>
    <hyperlink ref="A765" r:id="rId214" display="http://help-staging.autodesk.com/view/FCAM/2019/ENU/?guid=GUID-6964311F-6EB9-4822-82AE-6CE5563672D5"/>
    <hyperlink ref="A778" r:id="rId215" display="http://help-staging.autodesk.com/view/FCAM/2019/ENU/?guid=GUID-96119129-3C16-44DA-9AEE-A7214E4C79C8"/>
    <hyperlink ref="A781" r:id="rId216" display="http://help-staging.autodesk.com/view/FCAM/2019/ENU/?guid=GUID-130D1B35-735F-45A5-8D88-83442C2A5DF9"/>
    <hyperlink ref="A783" r:id="rId217" display="http://help-staging.autodesk.com/view/FCAM/2019/ENU/?guid=GUID-78E2C340-1207-48C0-AC9E-28F866ACDC19"/>
    <hyperlink ref="A790" r:id="rId218" display="http://help-staging.autodesk.com/view/FCAM/2019/ENU/?guid=GUID-5C46A99C-8103-4B9F-B897-CE382CC50A94"/>
    <hyperlink ref="A792" r:id="rId219" display="http://help-staging.autodesk.com/view/FCAM/2019/ENU/?guid=GUID-74B1BB8A-C7AD-4803-97B5-7BE9BD1DF344"/>
    <hyperlink ref="A795" r:id="rId220" display="http://help-staging.autodesk.com/view/FCAM/2019/ENU/?guid=GUID-3463C007-49A8-4159-89A2-75551CA79490"/>
    <hyperlink ref="A797" r:id="rId221" display="http://help-staging.autodesk.com/view/FCAM/2019/ENU/?guid=GUID-773858B4-8FCA-4205-AF59-1ACE2B177306"/>
    <hyperlink ref="A800" r:id="rId222" display="http://help-staging.autodesk.com/view/FCAM/2019/ENU/?guid=GUID-A9A83F91-A6F1-451B-8510-D78A5EFE84A2"/>
    <hyperlink ref="A802" r:id="rId223" display="http://help-staging.autodesk.com/view/FCAM/2019/ENU/?guid=GUID-3E04BB51-7113-4E7E-B25E-8A590D4D6491"/>
    <hyperlink ref="A804" r:id="rId224" display="http://help-staging.autodesk.com/view/FCAM/2019/ENU/?guid=GUID-1E0F9E0D-0579-4E51-8CE5-433EBE35C60A"/>
    <hyperlink ref="A806" r:id="rId225" display="http://help-staging.autodesk.com/view/FCAM/2019/ENU/?guid=GUID-B35A5BB7-B625-442C-B5A4-2E18DC6FD7B2"/>
    <hyperlink ref="A816" r:id="rId226" display="http://help-staging.autodesk.com/view/FCAM/2019/ENU/?guid=GUID-EEC7F09F-13D4-496D-B3BF-C23A371C4086"/>
    <hyperlink ref="A818" r:id="rId227" display="http://help-staging.autodesk.com/view/FCAM/2019/ENU/?guid=GUID-F858974E-599F-46D2-A086-76DE1CA6CC74"/>
    <hyperlink ref="A820" r:id="rId228" display="http://help-staging.autodesk.com/view/FCAM/2019/ENU/?guid=GUID-A761C1DA-F69A-496A-BAC7-BF106FC69A2C"/>
    <hyperlink ref="A827" r:id="rId229" display="http://help-staging.autodesk.com/view/FCAM/2019/ENU/?guid=GUID-81981684-B890-42D6-8661-DBD4052BB315"/>
    <hyperlink ref="A832" r:id="rId230" display="http://help-staging.autodesk.com/view/FCAM/2019/ENU/?guid=GUID-90FA526A-F40D-45B5-84A7-3612A8CFF9B9"/>
    <hyperlink ref="A835" r:id="rId231" display="http://help-staging.autodesk.com/view/FCAM/2019/ENU/?guid=GUID-A409DB91-C631-41DC-9544-763836473653"/>
    <hyperlink ref="A839" r:id="rId232" display="http://help-staging.autodesk.com/view/FCAM/2019/ENU/?guid=GUID-01A98A01-4A75-45CB-A37E-9DAD71D23245"/>
    <hyperlink ref="A842" r:id="rId233" display="http://help-staging.autodesk.com/view/FCAM/2019/ENU/?guid=GUID-DB41612E-E459-4631-AD3A-4DB4A2685AC9"/>
    <hyperlink ref="A846" r:id="rId234" display="http://help-staging.autodesk.com/view/FCAM/2019/ENU/?guid=GUID-7DF63FDA-C256-42A0-9AA7-FD6BE123E4B1"/>
    <hyperlink ref="A850" r:id="rId235" display="http://help-staging.autodesk.com/view/FCAM/2019/ENU/?guid=GUID-074E6C83-4E25-4DE7-B388-D71632DE95DC"/>
    <hyperlink ref="A852" r:id="rId236" display="http://help-staging.autodesk.com/view/FCAM/2019/ENU/?guid=GUID-1364A41B-633D-4971-92E3-0F28A931F71E"/>
    <hyperlink ref="A862" r:id="rId237" display="http://help-staging.autodesk.com/view/FCAM/2019/ENU/?guid=GUID-1AB2D960-70EA-4BD5-8919-7AC61F5F2998"/>
    <hyperlink ref="A864" r:id="rId238" display="http://help-staging.autodesk.com/view/FCAM/2019/ENU/?guid=GUID-9139FE00-087E-4CF0-B4F7-E707F0447AC2"/>
    <hyperlink ref="A869" r:id="rId239" display="http://help-staging.autodesk.com/view/FCAM/2019/ENU/?guid=GUID-033CB7DC-0E1F-428E-8495-784684B3DACD"/>
    <hyperlink ref="A874" r:id="rId240" display="http://help-staging.autodesk.com/view/FCAM/2019/ENU/?guid=GUID-B2FF87B4-B077-4739-9DA4-AA95C536A953"/>
    <hyperlink ref="A877" r:id="rId241" display="http://help-staging.autodesk.com/view/FCAM/2019/ENU/?guid=GUID-9D936BD3-F25F-42F4-AB9A-03E89D50A573"/>
    <hyperlink ref="A879" r:id="rId242" display="http://help-staging.autodesk.com/view/FCAM/2019/ENU/?guid=GUID-8EF02813-727D-4F0A-88C8-0DCDEFE815A4"/>
    <hyperlink ref="A881" r:id="rId243" display="http://help-staging.autodesk.com/view/FCAM/2019/ENU/?guid=GUID-F7BA8040-9CE5-4C30-B6E0-E6B5C6D2AA64"/>
    <hyperlink ref="A886" r:id="rId244" display="http://help-staging.autodesk.com/view/FCAM/2019/ENU/?guid=GUID-D42F425D-9E84-4E2C-A348-2C029362ABEC"/>
    <hyperlink ref="A893" r:id="rId245" display="http://help-staging.autodesk.com/view/FCAM/2019/ENU/?guid=GUID-105EC1DE-8945-4E3E-8B8B-8647C2AB98CB"/>
    <hyperlink ref="A895" r:id="rId246" display="http://help-staging.autodesk.com/view/FCAM/2019/ENU/?guid=GUID-A0287F1D-CAD4-45F5-B806-F279A3221245"/>
    <hyperlink ref="A898" r:id="rId247" display="http://help-staging.autodesk.com/view/FCAM/2019/ENU/?guid=GUID-4850E7D0-CB83-48AA-B7C7-F7A4CDCD7C5F"/>
    <hyperlink ref="A901" r:id="rId248" display="http://help-staging.autodesk.com/view/FCAM/2019/ENU/?guid=GUID-CBB209F3-D2CF-447A-A784-4646DC8AD5D5"/>
    <hyperlink ref="A903" r:id="rId249" display="http://help-staging.autodesk.com/view/FCAM/2019/ENU/?guid=GUID-74BD367A-5228-4BC3-90A4-0E619FC46AEF"/>
    <hyperlink ref="A905" r:id="rId250" display="http://help-staging.autodesk.com/view/FCAM/2019/ENU/?guid=GUID-FD734B57-2C30-48B9-8C4F-729189B2AB92"/>
    <hyperlink ref="A907" r:id="rId251" display="http://help-staging.autodesk.com/view/FCAM/2019/ENU/?guid=GUID-74F0AE15-CA31-4198-97C5-B48F301A2637"/>
    <hyperlink ref="A913" r:id="rId252" display="http://help-staging.autodesk.com/view/FCAM/2019/ENU/?guid=GUID-93136574-C69B-41AD-91D3-0C071FD12A13"/>
    <hyperlink ref="A916" r:id="rId253" display="http://help-staging.autodesk.com/view/FCAM/2019/ENU/?guid=GUID-8B0A2EF0-DDCC-4BF9-93C7-66CA73F63DF5"/>
    <hyperlink ref="A926" r:id="rId254" display="http://help-staging.autodesk.com/view/FCAM/2019/ENU/?guid=GUID-1CE457E2-40F8-4DEF-B9A9-15695813EE04"/>
    <hyperlink ref="A928" r:id="rId255" display="http://help-staging.autodesk.com/view/FCAM/2019/ENU/?guid=GUID-A0C9D8EE-EFD2-441A-849C-6CD943947F23"/>
    <hyperlink ref="A941" r:id="rId256" display="http://help-staging.autodesk.com/view/FCAM/2019/ENU/?guid=GUID-AD4A06B2-6972-4F93-9D7A-E2825783D69D"/>
    <hyperlink ref="A943" r:id="rId257" display="http://help-staging.autodesk.com/view/FCAM/2019/ENU/?guid=GUID-1A85DDA7-34D9-4DF3-A8AA-5F09FF369590"/>
    <hyperlink ref="A945" r:id="rId258" display="http://help-staging.autodesk.com/view/FCAM/2019/ENU/?guid=GUID-A93F7DE6-FD8D-4376-8F13-C2D978686037"/>
    <hyperlink ref="A947" r:id="rId259" display="http://help-staging.autodesk.com/view/FCAM/2019/ENU/?guid=GUID-00FE1AF4-A06E-434E-BCD3-53959C658429"/>
    <hyperlink ref="A950" r:id="rId260" display="http://help-staging.autodesk.com/view/FCAM/2019/ENU/?guid=GUID-5971FEC9-45AB-4A25-9844-15608B21F7EB"/>
    <hyperlink ref="A959" r:id="rId261" display="http://help-staging.autodesk.com/view/FCAM/2019/ENU/?guid=GUID-CB67EDC7-E765-4109-A29D-3B33908FE205"/>
    <hyperlink ref="A966" r:id="rId262" display="http://help-staging.autodesk.com/view/FCAM/2019/ENU/?guid=GUID-4E7A6E96-616E-4060-B8D8-664F3B017EF2"/>
    <hyperlink ref="A970" r:id="rId263" display="http://help-staging.autodesk.com/view/FCAM/2019/ENU/?guid=GUID-BA68F56A-17B4-4B30-BF51-ED9CA7748008"/>
    <hyperlink ref="A983" r:id="rId264" display="http://help-staging.autodesk.com/view/FCAM/2019/ENU/?guid=GUID-0F8ABB40-4AF6-49B3-A933-E55D4AFDDA44"/>
    <hyperlink ref="A985" r:id="rId265" display="http://help-staging.autodesk.com/view/FCAM/2019/ENU/?guid=GUID-7051E322-5D77-40A5-AE41-05B82409505E"/>
    <hyperlink ref="A988" r:id="rId266" display="http://help-staging.autodesk.com/view/FCAM/2019/ENU/?guid=GUID-84706961-BB01-4693-AE95-8422E76DCF9D"/>
    <hyperlink ref="A997" r:id="rId267" display="http://help-staging.autodesk.com/view/FCAM/2019/ENU/?guid=GUID-0EF90B6E-3F2C-4F39-AF6D-E2F555064C53"/>
    <hyperlink ref="A1001" r:id="rId268" display="http://help-staging.autodesk.com/view/FCAM/2019/ENU/?guid=GUID-3837CF53-1D77-49A2-B9A3-052CB216D4C4"/>
    <hyperlink ref="A1005" r:id="rId269" display="http://help-staging.autodesk.com/view/FCAM/2019/ENU/?guid=GUID-D6AA29CC-7FC2-4926-9356-DA9286613099"/>
    <hyperlink ref="A1009" r:id="rId270" display="http://help-staging.autodesk.com/view/FCAM/2019/ENU/?guid=GUID-30EECB61-2DD7-4949-AA1E-8F663ACA9688"/>
    <hyperlink ref="A1013" r:id="rId271" display="http://help-staging.autodesk.com/view/FCAM/2019/ENU/?guid=GUID-CE7B080C-9D52-42CD-A665-934E96FB8857"/>
    <hyperlink ref="A1017" r:id="rId272" display="http://help-staging.autodesk.com/view/FCAM/2019/ENU/?guid=GUID-E831E88B-B539-4FAF-86E7-25EB65D7E920"/>
    <hyperlink ref="A1021" r:id="rId273" display="http://help-staging.autodesk.com/view/FCAM/2019/ENU/?guid=GUID-965928D6-085A-4A27-A3E4-80BEBF87277A"/>
    <hyperlink ref="A1028" r:id="rId274" display="http://help-staging.autodesk.com/view/FCAM/2019/ENU/?guid=GUID-30C9DE9A-D43B-4C47-B1E4-31E99DA2FF62"/>
    <hyperlink ref="A1037" r:id="rId275" display="http://help-staging.autodesk.com/view/FCAM/2019/ENU/?guid=GUID-AEBDCDA4-317D-4C9F-9E20-7154C37C2DC2"/>
    <hyperlink ref="A1040" r:id="rId276" display="http://help-staging.autodesk.com/view/FCAM/2019/ENU/?guid=GUID-B0DA95E4-C25C-4861-9287-EB776FCE7E73"/>
    <hyperlink ref="A1043" r:id="rId277" display="http://help-staging.autodesk.com/view/FCAM/2019/ENU/?guid=GUID-148AF41C-22BD-4F50-9DE2-D3518F3543B3"/>
    <hyperlink ref="A1046" r:id="rId278" display="http://help-staging.autodesk.com/view/FCAM/2019/ENU/?guid=GUID-7D3BFCBD-FE09-434D-92CF-9210DB1EF5A4"/>
    <hyperlink ref="A1049" r:id="rId279" display="http://help-staging.autodesk.com/view/FCAM/2019/ENU/?guid=GUID-7E7C5B68-4229-46E5-A5DF-6C6D98D732E6"/>
    <hyperlink ref="A1053" r:id="rId280" display="http://help-staging.autodesk.com/view/FCAM/2019/ENU/?guid=GUID-2781D977-80EA-4A63-9109-6F48B11D90B0"/>
    <hyperlink ref="A1056" r:id="rId281" display="http://help-staging.autodesk.com/view/FCAM/2019/ENU/?guid=GUID-24C138F3-B741-4BE0-9F7D-10E12F20B17F"/>
    <hyperlink ref="A1061" r:id="rId282" display="http://help-staging.autodesk.com/view/FCAM/2019/ENU/?guid=GUID-8FC35D25-D169-4840-AC8F-492F6A8BF890"/>
    <hyperlink ref="A1067" r:id="rId283" display="http://help-staging.autodesk.com/view/FCAM/2019/ENU/?guid=GUID-C83833C1-5D60-4F49-A53F-4A42BB56252F"/>
    <hyperlink ref="A1071" r:id="rId284" display="http://help-staging.autodesk.com/view/FCAM/2019/ENU/?guid=GUID-7A03B41B-5B60-4642-8B71-1BF617CCC016"/>
    <hyperlink ref="A1076" r:id="rId285" display="http://help-staging.autodesk.com/view/FCAM/2019/ENU/?guid=GUID-6AC6B3BE-FB77-4EBB-ADAD-0A49F8A9E3E8"/>
    <hyperlink ref="A1081" r:id="rId286" display="http://help-staging.autodesk.com/view/FCAM/2019/ENU/?guid=GUID-002DA42D-074C-4E3D-A277-947564996D27"/>
    <hyperlink ref="A1084" r:id="rId287" display="http://help-staging.autodesk.com/view/FCAM/2019/ENU/?guid=GUID-E746B4D9-D9D8-4786-8EC7-DFE3AE73D769"/>
    <hyperlink ref="A1091" r:id="rId288" display="http://help-staging.autodesk.com/view/FCAM/2019/ENU/?guid=GUID-E73E1D06-FE59-4CAD-9CD5-EB1645F4CB7B"/>
    <hyperlink ref="A1095" r:id="rId289" display="http://help-staging.autodesk.com/view/FCAM/2019/ENU/?guid=GUID-23DCD4CF-8AE8-4089-8382-551483B9B48B"/>
    <hyperlink ref="A1099" r:id="rId290" display="http://help-staging.autodesk.com/view/FCAM/2019/ENU/?guid=GUID-84251F92-EEB0-43A8-8681-6990BA87015F"/>
    <hyperlink ref="A1103" r:id="rId291" display="http://help-staging.autodesk.com/view/FCAM/2019/ENU/?guid=GUID-0BD97CB0-28CB-4D1D-883F-F656574EFEA1"/>
    <hyperlink ref="A1107" r:id="rId292" display="http://help-staging.autodesk.com/view/FCAM/2019/ENU/?guid=GUID-B2D6D3ED-E4D8-4136-B2CB-08CD2C63B2A7"/>
    <hyperlink ref="A1110" r:id="rId293" display="http://help-staging.autodesk.com/view/FCAM/2019/ENU/?guid=GUID-7A335D8F-8776-488D-84D8-F6AFB72BDE94"/>
    <hyperlink ref="A1112" r:id="rId294" display="http://help-staging.autodesk.com/view/FCAM/2019/ENU/?guid=GUID-E4DB1FCD-DBD9-4444-A466-860D3ED88916"/>
    <hyperlink ref="A1119" r:id="rId295" display="http://help-staging.autodesk.com/view/FCAM/2019/ENU/?guid=GUID-9B9F3BFB-CAD5-4032-8C3C-49FC64C2D337"/>
    <hyperlink ref="A1126" r:id="rId296" display="http://help-staging.autodesk.com/view/FCAM/2019/ENU/?guid=GUID-C1CD6C1C-B183-46CB-8772-E3E914567FEB"/>
    <hyperlink ref="A1128" r:id="rId297" display="http://help-staging.autodesk.com/view/FCAM/2019/ENU/?guid=GUID-5CE22412-7D04-4330-AE3A-65EA2933E61D"/>
    <hyperlink ref="A1131" r:id="rId298" display="http://help-staging.autodesk.com/view/FCAM/2019/ENU/?guid=GUID-A9EB155B-5006-41CC-9C4E-90469A461699"/>
    <hyperlink ref="A1141" r:id="rId299" display="http://help-staging.autodesk.com/view/FCAM/2019/ENU/?guid=GUID-2240FFB0-047E-4DFD-8244-95830B5C0DB2"/>
    <hyperlink ref="A1143" r:id="rId300" display="http://help-staging.autodesk.com/view/FCAM/2019/ENU/?guid=GUID-55A3F189-D322-4174-8D9F-7D9466665F0E"/>
    <hyperlink ref="A1145" r:id="rId301" display="http://help-staging.autodesk.com/view/FCAM/2019/ENU/?guid=GUID-45C12A71-0B47-4E91-BCB6-2A41B8A8634E"/>
    <hyperlink ref="A1147" r:id="rId302" display="http://help-staging.autodesk.com/view/FCAM/2019/ENU/?guid=GUID-42B507A4-C468-4AB4-97EE-C111F3864232"/>
    <hyperlink ref="A1149" r:id="rId303" display="http://help-staging.autodesk.com/view/FCAM/2019/ENU/?guid=GUID-F7AC7271-4E02-468B-B6A4-E918A27D5508"/>
    <hyperlink ref="A1152" r:id="rId304" display="http://help-staging.autodesk.com/view/FCAM/2019/ENU/?guid=GUID-2F9BF9AA-94A4-407C-B867-CDFD77B07785"/>
    <hyperlink ref="A1156" r:id="rId305" display="http://help-staging.autodesk.com/view/FCAM/2019/ENU/?guid=GUID-733B4C69-4785-41EE-978B-BD208D52A7FE"/>
    <hyperlink ref="A1167" r:id="rId306" display="http://help-staging.autodesk.com/view/FCAM/2019/ENU/?guid=GUID-48660049-F0DA-46CB-A435-4DED4C7FB36B"/>
    <hyperlink ref="A1169" r:id="rId307" display="http://help-staging.autodesk.com/view/FCAM/2019/ENU/?guid=GUID-0934C2C0-1415-4532-A1B2-003A66BF6F36"/>
    <hyperlink ref="A1171" r:id="rId308" display="http://help-staging.autodesk.com/view/FCAM/2019/ENU/?guid=GUID-26C6EE8B-CB96-45EA-9D3B-5343709EC142"/>
    <hyperlink ref="A1173" r:id="rId309" display="http://help-staging.autodesk.com/view/FCAM/2019/ENU/?guid=GUID-6C0378E0-0CB8-423A-B1DC-B1CE894DF849"/>
    <hyperlink ref="A1175" r:id="rId310" display="http://help-staging.autodesk.com/view/FCAM/2019/ENU/?guid=GUID-8EADE806-F17B-4477-89D8-0142E9DB1458"/>
    <hyperlink ref="A1182" r:id="rId311" display="http://help-staging.autodesk.com/view/FCAM/2019/ENU/?guid=GUID-312823C2-A597-4BC2-A038-E45D769FCCD5"/>
    <hyperlink ref="A1185" r:id="rId312" display="http://help-staging.autodesk.com/view/FCAM/2019/ENU/?guid=GUID-6A0FFD70-816B-42A9-B6BD-BA496ABD33A6"/>
    <hyperlink ref="A1188" r:id="rId313" display="http://help-staging.autodesk.com/view/FCAM/2019/ENU/?guid=GUID-C00BFC3E-F9D7-4F5A-8949-FD82E806120D"/>
    <hyperlink ref="A1193" r:id="rId314" display="http://help-staging.autodesk.com/view/FCAM/2019/ENU/?guid=GUID-8757E0C9-7722-4E1E-AC27-EDC830875C72"/>
    <hyperlink ref="A1199" r:id="rId315" display="http://help-staging.autodesk.com/view/FCAM/2019/ENU/?guid=GUID-283693C0-2932-490B-8ED6-C9CC7FD2F854"/>
    <hyperlink ref="A1203" r:id="rId316" display="http://help-staging.autodesk.com/view/FCAM/2019/ENU/?guid=GUID-7D7A0954-1145-4F78-8308-8032FDBE8D46"/>
    <hyperlink ref="A1208" r:id="rId317" display="http://help-staging.autodesk.com/view/FCAM/2019/ENU/?guid=GUID-12EA0117-D909-4322-AB1F-572A4A321A92"/>
    <hyperlink ref="A1218" r:id="rId318" display="http://help-staging.autodesk.com/view/FCAM/2019/ENU/?guid=GUID-AE86EBD0-D567-4FEB-A661-F0B4F75C5901"/>
    <hyperlink ref="A1226" r:id="rId319" display="http://help-staging.autodesk.com/view/FCAM/2019/ENU/?guid=GUID-456A9967-5156-422A-A63B-A5210B25E546"/>
    <hyperlink ref="A1235" r:id="rId320" display="http://help-staging.autodesk.com/view/FCAM/2019/ENU/?guid=GUID-D1331FF7-45FE-4490-A455-08D3C236A7FE"/>
    <hyperlink ref="A1237" r:id="rId321" display="http://help-staging.autodesk.com/view/FCAM/2019/ENU/?guid=GUID-E0E46394-7666-4890-B72F-F67307D5F3CF"/>
    <hyperlink ref="A1239" r:id="rId322" display="http://help-staging.autodesk.com/view/FCAM/2019/ENU/?guid=GUID-BED4C7BE-C36B-4BCC-8008-8671E8330E2D"/>
    <hyperlink ref="A1242" r:id="rId323" display="http://help-staging.autodesk.com/view/FCAM/2019/ENU/?guid=GUID-0AC23B1C-AFB0-4372-8883-2643DAE5FE1B"/>
    <hyperlink ref="A1244" r:id="rId324" display="http://help-staging.autodesk.com/view/FCAM/2019/ENU/?guid=GUID-AB77366B-C968-48F5-8637-EF8F249CF441"/>
    <hyperlink ref="A1246" r:id="rId325" display="http://help-staging.autodesk.com/view/FCAM/2019/ENU/?guid=GUID-AC4B6BA8-C2E2-4A8A-BE04-B60AF9FB3DFA"/>
    <hyperlink ref="A1253" r:id="rId326" display="http://help-staging.autodesk.com/view/FCAM/2019/ENU/?guid=GUID-07A0BD50-8D1F-443B-A76C-409BF6158A27"/>
    <hyperlink ref="A1256" r:id="rId327" display="http://help-staging.autodesk.com/view/FCAM/2019/ENU/?guid=GUID-EDFB83CF-39D8-4B06-8E7D-6EE5960715A5"/>
    <hyperlink ref="A1260" r:id="rId328" display="http://help-staging.autodesk.com/view/FCAM/2019/ENU/?guid=GUID-700B0AC0-4D46-4A50-AB86-23FBB6373552"/>
    <hyperlink ref="A1262" r:id="rId329" display="http://help-staging.autodesk.com/view/FCAM/2019/ENU/?guid=GUID-50285162-5AC6-48BB-82F2-858EA67802BA"/>
    <hyperlink ref="A1267" r:id="rId330" display="http://help-staging.autodesk.com/view/FCAM/2019/ENU/?guid=GUID-20F121E4-9686-4BCC-968D-D9A53682F945"/>
    <hyperlink ref="A1271" r:id="rId331" display="http://help-staging.autodesk.com/view/FCAM/2019/ENU/?guid=GUID-4BCFE1F8-59F9-4DB6-A10C-861C633A0EB8"/>
    <hyperlink ref="A1273" r:id="rId332" display="http://help-staging.autodesk.com/view/FCAM/2019/ENU/?guid=GUID-E1ABA199-DBC5-4EB3-94B8-C792699D3D0A"/>
    <hyperlink ref="A1282" r:id="rId333" display="http://help-staging.autodesk.com/view/FCAM/2019/ENU/?guid=GUID-5AEE775C-6D08-480C-9B99-2D3489EAEE2A"/>
    <hyperlink ref="A1284" r:id="rId334" display="http://help-staging.autodesk.com/view/FCAM/2019/ENU/?guid=GUID-0A3ECE0A-7419-45FA-9B80-AB72225DFB30"/>
    <hyperlink ref="A1286" r:id="rId335" display="http://help-staging.autodesk.com/view/FCAM/2019/ENU/?guid=GUID-7F1E128F-95E7-42CD-878D-F4DFC9460C45"/>
    <hyperlink ref="A1288" r:id="rId336" display="http://help-staging.autodesk.com/view/FCAM/2019/ENU/?guid=GUID-B0F81ACB-2B35-4F22-9E20-8EC4B84371A9"/>
    <hyperlink ref="A1290" r:id="rId337" display="http://help-staging.autodesk.com/view/FCAM/2019/ENU/?guid=GUID-209E7970-6062-4005-91D7-9AE4E2F7F653"/>
    <hyperlink ref="A1292" r:id="rId338" display="http://help-staging.autodesk.com/view/FCAM/2019/ENU/?guid=GUID-C502F2F0-AB59-40A5-AEF5-31DEBA5B6CB1"/>
    <hyperlink ref="A1294" r:id="rId339" display="http://help-staging.autodesk.com/view/FCAM/2019/ENU/?guid=GUID-6F3A528F-70E5-45D1-B0A6-3E59F54014C0"/>
    <hyperlink ref="A1296" r:id="rId340" display="http://help-staging.autodesk.com/view/FCAM/2019/ENU/?guid=GUID-95FBE3E6-5D3F-4D50-89F1-15EB03D9A48E"/>
    <hyperlink ref="A1306" r:id="rId341" display="http://help-staging.autodesk.com/view/FCAM/2019/ENU/?guid=GUID-C81D28CB-B78D-42A4-9D16-C7835D842D1F"/>
    <hyperlink ref="A1308" r:id="rId342" display="http://help-staging.autodesk.com/view/FCAM/2019/ENU/?guid=GUID-340BD517-0B21-4640-AF6F-5855F73A9E4F"/>
    <hyperlink ref="A1310" r:id="rId343" display="http://help-staging.autodesk.com/view/FCAM/2019/ENU/?guid=GUID-DC4F9ABC-FA93-434D-A392-DCD2AA232F89"/>
    <hyperlink ref="A1313" r:id="rId344" display="http://help-staging.autodesk.com/view/FCAM/2019/ENU/?guid=GUID-D338306F-9827-4A83-A3D8-F807BA45CC6A"/>
    <hyperlink ref="A1315" r:id="rId345" display="http://help-staging.autodesk.com/view/FCAM/2019/ENU/?guid=GUID-4A113EC4-7585-4879-95A0-A7CF529548D7"/>
    <hyperlink ref="A1317" r:id="rId346" display="http://help-staging.autodesk.com/view/FCAM/2019/ENU/?guid=GUID-FC212BCF-D5D9-4A3C-A6F1-11C065264A78"/>
    <hyperlink ref="A1319" r:id="rId347" display="http://help-staging.autodesk.com/view/FCAM/2019/ENU/?guid=GUID-62CF6665-41FD-405D-AEA5-C9B282B49860"/>
    <hyperlink ref="A1321" r:id="rId348" display="http://help-staging.autodesk.com/view/FCAM/2019/ENU/?guid=GUID-AD64CA1C-E560-40BA-932C-9AEDCEF4A1A6"/>
    <hyperlink ref="A1324" r:id="rId349" display="http://help-staging.autodesk.com/view/FCAM/2019/ENU/?guid=GUID-75826F19-C944-4A2E-9125-F36502FCD914"/>
    <hyperlink ref="A1326" r:id="rId350" display="http://help-staging.autodesk.com/view/FCAM/2019/ENU/?guid=GUID-403CB2FD-725E-48E2-A702-48A8FADC4504"/>
    <hyperlink ref="A1336" r:id="rId351" display="http://help-staging.autodesk.com/view/FCAM/2019/ENU/?guid=GUID-9173CFAA-E6BD-4F35-BB18-A17C25B0AAA8"/>
    <hyperlink ref="A1339" r:id="rId352" display="http://help-staging.autodesk.com/view/FCAM/2019/ENU/?guid=GUID-AF651112-D191-4D55-B088-3AF0100B2A4F"/>
    <hyperlink ref="A1348" r:id="rId353" display="http://help-staging.autodesk.com/view/FCAM/2019/ENU/?guid=GUID-BED51B6E-5E9A-4416-B297-36A6364D03C6"/>
    <hyperlink ref="A1350" r:id="rId354" display="http://help-staging.autodesk.com/view/FCAM/2019/ENU/?guid=GUID-8E05CC23-62FA-4658-86F2-56F061438965"/>
    <hyperlink ref="A1352" r:id="rId355" display="http://help-staging.autodesk.com/view/FCAM/2019/ENU/?guid=GUID-3D71222E-569C-47D8-8FCE-FAC17CF531D3"/>
    <hyperlink ref="A1355" r:id="rId356" display="http://help-staging.autodesk.com/view/FCAM/2019/ENU/?guid=GUID-1BBB07E4-9EE0-422D-A56E-8FEFDA4B30F8"/>
    <hyperlink ref="A1357" r:id="rId357" display="http://help-staging.autodesk.com/view/FCAM/2019/ENU/?guid=GUID-047FB43F-E5F9-4101-BA9C-34B52763605B"/>
    <hyperlink ref="A1359" r:id="rId358" display="http://help-staging.autodesk.com/view/FCAM/2019/ENU/?guid=GUID-54F4BAE5-5230-4176-AE01-6A9DF9DC1CE2"/>
    <hyperlink ref="A1364" r:id="rId359" display="http://help-staging.autodesk.com/view/FCAM/2019/ENU/?guid=GUID-0CBD662A-F1BC-4AD2-B2C1-DE9913E68EBE"/>
    <hyperlink ref="A1366" r:id="rId360" display="http://help-staging.autodesk.com/view/FCAM/2019/ENU/?guid=GUID-52C41834-0E9E-4162-ABC3-C99C1861B60D"/>
    <hyperlink ref="A1368" r:id="rId361" display="http://help-staging.autodesk.com/view/FCAM/2019/ENU/?guid=GUID-56161FF4-92D8-476A-BFE3-A2692CD3E95F"/>
    <hyperlink ref="A1373" r:id="rId362" display="http://help-staging.autodesk.com/view/FCAM/2019/ENU/?guid=GUID-A41A776B-4DEB-4E4B-9B2A-FE767A9F87C9"/>
    <hyperlink ref="A1375" r:id="rId363" display="http://help-staging.autodesk.com/view/FCAM/2019/ENU/?guid=GUID-211B5379-DBAA-48AA-88EE-3EDDEB4BB92D"/>
    <hyperlink ref="A1378" r:id="rId364" display="http://help-staging.autodesk.com/view/FCAM/2019/ENU/?guid=GUID-E8F83725-B82F-4C2B-B492-11B5552BF1BA"/>
    <hyperlink ref="A1382" r:id="rId365" display="http://help-staging.autodesk.com/view/FCAM/2019/ENU/?guid=GUID-30E44046-F466-4E0B-A3CE-54381F1ABFF2"/>
    <hyperlink ref="A1384" r:id="rId366" display="http://help-staging.autodesk.com/view/FCAM/2019/ENU/?guid=GUID-A8FC56D4-E98C-4035-89E0-E96F405DF1F3"/>
    <hyperlink ref="A1392" r:id="rId367" display="http://help-staging.autodesk.com/view/FCAM/2019/ENU/?guid=GUID-36AA47DA-687F-48A5-AC66-32F7B3B56E5A"/>
    <hyperlink ref="A1398" r:id="rId368" display="http://help-staging.autodesk.com/view/FCAM/2019/ENU/?guid=GUID-E197F6AD-4FC7-4EA6-8F8B-00CCCF45E978"/>
    <hyperlink ref="A1403" r:id="rId369" display="http://help-staging.autodesk.com/view/FCAM/2019/ENU/?guid=GUID-62B5DF18-4F12-433C-8C63-E6360DEEEB7E"/>
    <hyperlink ref="A1405" r:id="rId370" display="http://help-staging.autodesk.com/view/FCAM/2019/ENU/?guid=GUID-5446CBBF-2D16-46BA-BE79-1164804FFACA"/>
    <hyperlink ref="A1411" r:id="rId371" display="http://help-staging.autodesk.com/view/FCAM/2019/ENU/?guid=GUID-4058ADD0-02D1-42B4-A45E-C20C95AAA1D5"/>
    <hyperlink ref="A1413" r:id="rId372" display="http://help-staging.autodesk.com/view/FCAM/2019/ENU/?guid=GUID-381D1CD6-E7FE-42AB-91F9-91CF4413FE71"/>
    <hyperlink ref="A1418" r:id="rId373" display="http://help-staging.autodesk.com/view/FCAM/2019/ENU/?guid=GUID-F1979355-6338-4A3D-9EED-73FC078CC777"/>
    <hyperlink ref="A1421" r:id="rId374" display="http://help-staging.autodesk.com/view/FCAM/2019/ENU/?guid=GUID-2E804F83-010E-4ED0-BF71-F9316FB86C31"/>
    <hyperlink ref="A1423" r:id="rId375" display="http://help-staging.autodesk.com/view/FCAM/2019/ENU/?guid=GUID-351A5DED-D902-4528-B8ED-E2EB1C4E1DB9"/>
    <hyperlink ref="A1427" r:id="rId376" display="http://help-staging.autodesk.com/view/FCAM/2019/ENU/?guid=GUID-98647760-37B1-4CB5-890E-FE615B276D8F"/>
    <hyperlink ref="A1429" r:id="rId377" display="http://help-staging.autodesk.com/view/FCAM/2019/ENU/?guid=GUID-FC8AAF6F-D24C-4385-B677-54F730388E4C"/>
    <hyperlink ref="A1431" r:id="rId378" display="http://help-staging.autodesk.com/view/FCAM/2019/ENU/?guid=GUID-7364E724-3F4F-4AF4-881B-442376B4E446"/>
    <hyperlink ref="A1441" r:id="rId379" display="http://help-staging.autodesk.com/view/FCAM/2019/ENU/?guid=GUID-018BA93D-824A-48DC-BF4B-C795914A57B6"/>
    <hyperlink ref="A1444" r:id="rId380" display="http://help-staging.autodesk.com/view/FCAM/2019/ENU/?guid=GUID-19879705-383F-4861-9552-3D4FBFFEEA1B"/>
    <hyperlink ref="A1449" r:id="rId381" display="http://help-staging.autodesk.com/view/FCAM/2019/ENU/?guid=GUID-76C20FC1-011F-46FE-B53A-BB89DAD7BD74"/>
    <hyperlink ref="A1453" r:id="rId382" display="http://help-staging.autodesk.com/view/FCAM/2019/ENU/?guid=GUID-DA869A64-8CE7-4005-8BB5-C5B7A8302133"/>
    <hyperlink ref="A1455" r:id="rId383" display="http://help-staging.autodesk.com/view/FCAM/2019/ENU/?guid=GUID-7B92FB96-6BF7-4BD5-8210-1DDA1D81BFC6"/>
    <hyperlink ref="A1460" r:id="rId384" display="http://help-staging.autodesk.com/view/FCAM/2019/ENU/?guid=GUID-39462736-78B9-4A1D-8EE3-22CA282C78B1"/>
    <hyperlink ref="A1463" r:id="rId385" display="http://help-staging.autodesk.com/view/FCAM/2019/ENU/?guid=GUID-DE4E350C-CA22-4319-BBE1-01224FA14183"/>
    <hyperlink ref="A1465" r:id="rId386" display="http://help-staging.autodesk.com/view/FCAM/2019/ENU/?guid=GUID-B7F817D4-3294-4234-AF1F-1E485027A2D9"/>
    <hyperlink ref="A1471" r:id="rId387" display="http://help-staging.autodesk.com/view/FCAM/2019/ENU/?guid=GUID-D47E2C40-2904-428A-9CA1-37FF8636F63A"/>
    <hyperlink ref="A1475" r:id="rId388" display="http://help-staging.autodesk.com/view/FCAM/2019/ENU/?guid=GUID-176FF3E1-CCC7-4837-9AEA-B703D6F06F21"/>
    <hyperlink ref="A1477" r:id="rId389" display="http://help-staging.autodesk.com/view/FCAM/2019/ENU/?guid=GUID-BF341124-BD4B-4FB0-83CC-D237A5D77867"/>
    <hyperlink ref="A1480" r:id="rId390" display="http://help-staging.autodesk.com/view/FCAM/2019/ENU/?guid=GUID-CD83D058-8706-4208-8655-92361B4C678C"/>
    <hyperlink ref="A1487" r:id="rId391" display="http://help-staging.autodesk.com/view/FCAM/2019/ENU/?guid=GUID-9183F7E2-A86B-4BA4-A76D-E52A4441E215"/>
    <hyperlink ref="A1489" r:id="rId392" display="http://help-staging.autodesk.com/view/FCAM/2019/ENU/?guid=GUID-9C3DFD17-71C9-41AF-A9BC-D530A376C103"/>
    <hyperlink ref="A1491" r:id="rId393" display="http://help-staging.autodesk.com/view/FCAM/2019/ENU/?guid=GUID-569F86DF-3AB3-4EBC-9337-451EAD51BA1D"/>
    <hyperlink ref="A1496" r:id="rId394" display="http://help-staging.autodesk.com/view/FCAM/2019/ENU/?guid=GUID-F696838A-9648-426C-B4FD-4F54A6E975EE"/>
    <hyperlink ref="A1498" r:id="rId395" display="http://help-staging.autodesk.com/view/FCAM/2019/ENU/?guid=GUID-90991289-14EA-4350-9FF6-70E07EB90FE7"/>
    <hyperlink ref="A1500" r:id="rId396" display="http://help-staging.autodesk.com/view/FCAM/2019/ENU/?guid=GUID-A9624D95-899F-4A2C-A41B-ECCF53FEA77B"/>
    <hyperlink ref="A1502" r:id="rId397" display="http://help-staging.autodesk.com/view/FCAM/2019/ENU/?guid=GUID-4BA706FE-2197-4F2A-9222-0D2B4529AD82"/>
    <hyperlink ref="A1507" r:id="rId398" display="http://help-staging.autodesk.com/view/FCAM/2019/ENU/?guid=GUID-B0A4BE48-0B9C-4375-A0E5-7970737C7438"/>
    <hyperlink ref="A1512" r:id="rId399" display="http://help-staging.autodesk.com/view/FCAM/2019/ENU/?guid=GUID-C7457C5C-172F-43D9-AACA-7707C00AE5AB"/>
    <hyperlink ref="A1514" r:id="rId400" display="http://help-staging.autodesk.com/view/FCAM/2019/ENU/?guid=GUID-7C761706-41FA-4FB4-AE1F-F1A89447135C"/>
    <hyperlink ref="A1520" r:id="rId401" display="http://help-staging.autodesk.com/view/FCAM/2019/ENU/?guid=GUID-F6D74D3E-512C-46C8-8ED1-FEBDF2E3127F"/>
    <hyperlink ref="A1523" r:id="rId402" display="http://help-staging.autodesk.com/view/FCAM/2019/ENU/?guid=GUID-77392710-80C7-4392-A2FE-12FADA54DCB0"/>
    <hyperlink ref="A1525" r:id="rId403" display="http://help-staging.autodesk.com/view/FCAM/2019/ENU/?guid=GUID-8670B387-836C-4487-BF38-0D0600D5CFB5"/>
    <hyperlink ref="A1534" r:id="rId404" display="http://help-staging.autodesk.com/view/FCAM/2019/ENU/?guid=GUID-DCCFBE27-DE49-43F6-80F1-3B925E42E19D"/>
    <hyperlink ref="A1538" r:id="rId405" display="http://help-staging.autodesk.com/view/FCAM/2019/ENU/?guid=GUID-9E2B0E22-4D44-45C5-BB32-F7420F8B8044"/>
    <hyperlink ref="A1540" r:id="rId406" display="http://help-staging.autodesk.com/view/FCAM/2019/ENU/?guid=GUID-7FC1E4A9-7160-4E40-80BC-A39B10ECE203"/>
    <hyperlink ref="A1542" r:id="rId407" display="http://help-staging.autodesk.com/view/FCAM/2019/ENU/?guid=GUID-98D92367-1A42-4869-8D88-FC76E723CDA8"/>
    <hyperlink ref="A1546" r:id="rId408" display="http://help-staging.autodesk.com/view/FCAM/2019/ENU/?guid=GUID-A8876DD3-7518-4F49-B21E-DBAF7D1F79DE"/>
    <hyperlink ref="A1549" r:id="rId409" display="http://help-staging.autodesk.com/view/FCAM/2019/ENU/?guid=GUID-2787E697-129D-48FC-B230-F4D858E122B4"/>
    <hyperlink ref="A1553" r:id="rId410" display="http://help-staging.autodesk.com/view/FCAM/2019/ENU/?guid=GUID-C4E690B2-0707-4E98-9014-FFEC141213A0"/>
    <hyperlink ref="A1555" r:id="rId411" display="http://help-staging.autodesk.com/view/FCAM/2019/ENU/?guid=GUID-CD0FE6E7-510F-4B14-B5B1-69586A423D10"/>
    <hyperlink ref="A1559" r:id="rId412" display="http://help-staging.autodesk.com/view/FCAM/2019/ENU/?guid=GUID-C1F60F9A-07A4-4B34-9DE8-D2CFBABF89FF"/>
    <hyperlink ref="A1561" r:id="rId413" display="http://help-staging.autodesk.com/view/FCAM/2019/ENU/?guid=GUID-DAAA33F2-D92E-4575-90F9-B813F4D91EF1"/>
    <hyperlink ref="A1563" r:id="rId414" display="http://help-staging.autodesk.com/view/FCAM/2019/ENU/?guid=GUID-A37CC9A4-8821-47EC-A520-F3FE8142551B"/>
    <hyperlink ref="A1568" r:id="rId415" display="http://help-staging.autodesk.com/view/FCAM/2019/ENU/?guid=GUID-F74E2244-4F03-45EE-BF20-4399D6A72197"/>
    <hyperlink ref="A1571" r:id="rId416" display="http://help-staging.autodesk.com/view/FCAM/2019/ENU/?guid=GUID-0073C433-A6C4-4087-B55D-1FF2E3733F75"/>
    <hyperlink ref="A1573" r:id="rId417" display="http://help-staging.autodesk.com/view/FCAM/2019/ENU/?guid=GUID-34E5FB22-C4D6-45BF-BC5E-3C4E1F85B2C3"/>
    <hyperlink ref="A1577" r:id="rId418" display="http://help-staging.autodesk.com/view/FCAM/2019/ENU/?guid=GUID-6B85FF91-29BD-4FED-9A8C-B7683DBC831B"/>
    <hyperlink ref="A1581" r:id="rId419" display="http://help-staging.autodesk.com/view/FCAM/2019/ENU/?guid=GUID-B0BBA44C-F3DE-4998-8B27-F28117766FC8"/>
    <hyperlink ref="A1585" r:id="rId420" display="http://help-staging.autodesk.com/view/FCAM/2019/ENU/?guid=GUID-256FE41F-03C7-4387-9B5C-AE1A2147ABA8"/>
    <hyperlink ref="A1588" r:id="rId421" display="http://help-staging.autodesk.com/view/FCAM/2019/ENU/?guid=GUID-52A17D96-8DCD-4A8D-A0A6-DFBA962FA941"/>
    <hyperlink ref="A1591" r:id="rId422" display="http://help-staging.autodesk.com/view/FCAM/2019/ENU/?guid=GUID-930D24A1-8BFC-4B43-B21C-D7FD53E83B64"/>
    <hyperlink ref="A1594" r:id="rId423" display="http://help-staging.autodesk.com/view/FCAM/2019/ENU/?guid=GUID-D9668B84-ADA0-4567-91BB-87D2E974408D"/>
    <hyperlink ref="A1601" r:id="rId424" display="http://help-staging.autodesk.com/view/FCAM/2019/ENU/?guid=GUID-7F5589DF-448F-4B52-9375-C5CE0DFE75AF"/>
    <hyperlink ref="A1608" r:id="rId425" display="http://help-staging.autodesk.com/view/FCAM/2019/ENU/?guid=GUID-1494C1A9-5381-44B0-A4B2-84A23DB09D18"/>
    <hyperlink ref="A1612" r:id="rId426" display="http://help-staging.autodesk.com/view/FCAM/2019/ENU/?guid=GUID-35F69A71-F170-4125-94F0-95F1B854D6AF"/>
    <hyperlink ref="A1614" r:id="rId427" display="http://help-staging.autodesk.com/view/FCAM/2019/ENU/?guid=GUID-FD8E4139-670D-4E73-AFED-7896F8500EC7"/>
    <hyperlink ref="A1618" r:id="rId428" display="http://help-staging.autodesk.com/view/FCAM/2019/ENU/?guid=GUID-34D35326-DA10-4021-B464-939F4BABDF16"/>
    <hyperlink ref="A1621" r:id="rId429" display="http://help-staging.autodesk.com/view/FCAM/2019/ENU/?guid=GUID-05D6DA08-D942-490F-B006-EB90D5457517"/>
    <hyperlink ref="A1623" r:id="rId430" display="http://help-staging.autodesk.com/view/FCAM/2019/ENU/?guid=GUID-C505251A-E913-460E-A467-ADCBAA195986"/>
    <hyperlink ref="A1631" r:id="rId431" display="http://help-staging.autodesk.com/view/FCAM/2019/ENU/?guid=GUID-A16F8BE2-DCDA-4EFD-9211-F8F0C263292D"/>
    <hyperlink ref="A1633" r:id="rId432" display="http://help-staging.autodesk.com/view/FCAM/2019/ENU/?guid=GUID-9A70B502-D477-44A9-B36D-59DB5C938784"/>
    <hyperlink ref="A1635" r:id="rId433" display="http://help-staging.autodesk.com/view/FCAM/2019/ENU/?guid=GUID-6FEA32FD-6021-44DE-9172-EE1C80E2335C"/>
    <hyperlink ref="A1638" r:id="rId434" display="http://help-staging.autodesk.com/view/FCAM/2019/ENU/?guid=GUID-A442012A-5751-4CED-9D4E-A6361354769B"/>
    <hyperlink ref="A1641" r:id="rId435" display="http://help-staging.autodesk.com/view/FCAM/2019/ENU/?guid=GUID-2A68F1CE-541A-4557-9BB4-681C67977576"/>
    <hyperlink ref="A1655" r:id="rId436" display="http://help-staging.autodesk.com/view/FCAM/2019/ENU/?guid=GUID-9F228C14-7240-410D-8ACD-0BE0CDB49E92"/>
    <hyperlink ref="A1658" r:id="rId437" display="http://help-staging.autodesk.com/view/FCAM/2019/ENU/?guid=GUID-28A63067-46EC-42C8-BEAD-AB77D03A046D"/>
    <hyperlink ref="A1661" r:id="rId438" display="http://help-staging.autodesk.com/view/FCAM/2019/ENU/?guid=GUID-B58E4935-7214-42EC-AAB5-63C1E446BA1E"/>
    <hyperlink ref="A1664" r:id="rId439" display="http://help-staging.autodesk.com/view/FCAM/2019/ENU/?guid=GUID-6A00AC73-680D-4A60-93B8-DAFFD1C3A532"/>
    <hyperlink ref="A1667" r:id="rId440" display="http://help-staging.autodesk.com/view/FCAM/2019/ENU/?guid=GUID-48274074-C06E-4694-B655-D696041B6043"/>
    <hyperlink ref="A1670" r:id="rId441" display="http://help-staging.autodesk.com/view/FCAM/2019/ENU/?guid=GUID-76A9E3C0-24C6-4ED5-97BB-E79A5E41AF25"/>
    <hyperlink ref="A1672" r:id="rId442" display="http://help-staging.autodesk.com/view/FCAM/2019/ENU/?guid=GUID-BCFC820D-8818-456B-8621-A78DE8039B50"/>
    <hyperlink ref="A1674" r:id="rId443" display="http://help-staging.autodesk.com/view/FCAM/2019/ENU/?guid=GUID-1FCE8F56-F2BA-4B38-ACE2-6F31AB4047D7"/>
    <hyperlink ref="A1684" r:id="rId444" display="http://help-staging.autodesk.com/view/FCAM/2019/ENU/?guid=GUID-F446F2A3-6C9E-4B7A-8C8B-E970DAC9091B"/>
    <hyperlink ref="A1687" r:id="rId445" display="http://help-staging.autodesk.com/view/FCAM/2019/ENU/?guid=GUID-98BC2A04-8133-4D38-970C-7D52935DF3FF"/>
    <hyperlink ref="A1690" r:id="rId446" display="http://help-staging.autodesk.com/view/FCAM/2019/ENU/?guid=GUID-4B7E73B8-28C7-4F90-AD8D-8EE12E451D86"/>
    <hyperlink ref="A1692" r:id="rId447" display="http://help-staging.autodesk.com/view/FCAM/2019/ENU/?guid=GUID-F993F8CE-0911-4CDA-BBBE-01A58D2B3BCF"/>
    <hyperlink ref="A1695" r:id="rId448" display="http://help-staging.autodesk.com/view/FCAM/2019/ENU/?guid=GUID-0C7C3D31-CA38-47D2-B55E-E2AF4BD50BD3"/>
    <hyperlink ref="A1697" r:id="rId449" display="http://help-staging.autodesk.com/view/FCAM/2019/ENU/?guid=GUID-C7ACB0E9-73DC-4623-A99B-F8157689C18F"/>
    <hyperlink ref="A1699" r:id="rId450" display="http://help-staging.autodesk.com/view/FCAM/2019/ENU/?guid=GUID-F78E30ED-2EBA-480A-AC7C-A49D7CAF4115"/>
    <hyperlink ref="A1701" r:id="rId451" display="http://help-staging.autodesk.com/view/FCAM/2019/ENU/?guid=GUID-96CBD0D9-0DC3-40CC-8A8C-6A8D49153629"/>
    <hyperlink ref="A1711" r:id="rId452" display="http://help-staging.autodesk.com/view/FCAM/2019/ENU/?guid=GUID-A70F0147-401A-409F-B26B-B28EEB1A49CB"/>
    <hyperlink ref="A1713" r:id="rId453" display="http://help-staging.autodesk.com/view/FCAM/2019/ENU/?guid=GUID-CF5C78B0-506A-442E-80C1-D63F463209AA"/>
    <hyperlink ref="A1715" r:id="rId454" display="http://help-staging.autodesk.com/view/FCAM/2019/ENU/?guid=GUID-0077C798-4202-4613-ABDA-01D150E3D26B"/>
    <hyperlink ref="A1721" r:id="rId455" display="http://help-staging.autodesk.com/view/FCAM/2019/ENU/?guid=GUID-5B98717C-5C6C-4894-BD42-3CDC7B1808AA"/>
    <hyperlink ref="A1724" r:id="rId456" display="http://help-staging.autodesk.com/view/FCAM/2019/ENU/?guid=GUID-23ECAF98-2DC9-4B91-8417-4CC08CECD74C"/>
    <hyperlink ref="A1728" r:id="rId457" display="http://help-staging.autodesk.com/view/FCAM/2019/ENU/?guid=GUID-2DC74DD6-D627-4D7E-9444-427BECF76EBF"/>
    <hyperlink ref="A1730" r:id="rId458" display="http://help-staging.autodesk.com/view/FCAM/2019/ENU/?guid=GUID-9B4EFF1A-B925-4358-A796-1C6AEA0B9E2E"/>
    <hyperlink ref="A1733" r:id="rId459" display="http://help-staging.autodesk.com/view/FCAM/2019/ENU/?guid=GUID-4BF9796F-CE0B-40CF-9872-54ED5ED7A5EA"/>
    <hyperlink ref="A1738" r:id="rId460" display="http://help-staging.autodesk.com/view/FCAM/2019/ENU/?guid=GUID-08C603A3-D239-45C3-B15D-D8529778458D"/>
    <hyperlink ref="A1740" r:id="rId461" display="http://help-staging.autodesk.com/view/FCAM/2019/ENU/?guid=GUID-9C75032A-E965-4147-AE92-9FC6D4FB9BE5"/>
    <hyperlink ref="A1747" r:id="rId462" display="http://help-staging.autodesk.com/view/FCAM/2019/ENU/?guid=GUID-AA890547-D941-4240-81FD-7021758A6452"/>
    <hyperlink ref="A1750" r:id="rId463" display="http://help-staging.autodesk.com/view/FCAM/2019/ENU/?guid=GUID-3BBA382E-43E9-4D4E-AAA2-520D9E634044"/>
    <hyperlink ref="A1752" r:id="rId464" display="http://help-staging.autodesk.com/view/FCAM/2019/ENU/?guid=GUID-D5BB0932-D783-47B2-908A-3AE9C642CD6F"/>
    <hyperlink ref="A1754" r:id="rId465" display="http://help-staging.autodesk.com/view/FCAM/2019/ENU/?guid=GUID-F0F616E3-9564-4303-B8A0-CDE96ED257A8"/>
    <hyperlink ref="A1758" r:id="rId466" display="http://help-staging.autodesk.com/view/FCAM/2019/ENU/?guid=GUID-11431316-4127-42CD-BCB9-08336C0A4578"/>
    <hyperlink ref="A1761" r:id="rId467" display="http://help-staging.autodesk.com/view/FCAM/2019/ENU/?guid=GUID-B5480286-D874-496E-868F-46872D333D39"/>
    <hyperlink ref="A1770" r:id="rId468" display="http://help-staging.autodesk.com/view/FCAM/2019/ENU/?guid=GUID-846449E9-C811-4461-8F68-E21F19C8FC86"/>
    <hyperlink ref="A1773" r:id="rId469" display="http://help-staging.autodesk.com/view/FCAM/2019/ENU/?guid=GUID-23631EEB-8BF0-49A2-8050-A04DE0FB9BBE"/>
    <hyperlink ref="A1778" r:id="rId470" display="http://help-staging.autodesk.com/view/FCAM/2019/ENU/?guid=GUID-08F71504-1CEE-4163-8E15-2B7554E06C6A"/>
    <hyperlink ref="A1780" r:id="rId471" display="http://help-staging.autodesk.com/view/FCAM/2019/ENU/?guid=GUID-62583B01-50BB-47A5-BC08-546CF83BA1C9"/>
    <hyperlink ref="A1783" r:id="rId472" display="http://help-staging.autodesk.com/view/FCAM/2019/ENU/?guid=GUID-C8681ACB-EC33-4C44-B73D-63FE07F0AC31"/>
    <hyperlink ref="A1788" r:id="rId473" display="http://help-staging.autodesk.com/view/FCAM/2019/ENU/?guid=GUID-56CBA8C3-C0CD-482F-9C71-26BF436270D4"/>
    <hyperlink ref="A1790" r:id="rId474" display="http://help-staging.autodesk.com/view/FCAM/2019/ENU/?guid=GUID-4F5E4C3A-0F91-4BF9-935D-ACCE06B4D197"/>
    <hyperlink ref="A1793" r:id="rId475" display="http://help-staging.autodesk.com/view/FCAM/2019/ENU/?guid=GUID-91BEAAE0-DB2E-4159-AEAA-53786BE03CE9"/>
    <hyperlink ref="A1796" r:id="rId476" display="http://help-staging.autodesk.com/view/FCAM/2019/ENU/?guid=GUID-08174FDA-C2E3-4F6E-9B80-D5A76A28B101"/>
    <hyperlink ref="A1798" r:id="rId477" display="http://help-staging.autodesk.com/view/FCAM/2019/ENU/?guid=GUID-FFF521C2-1E91-49F4-90FB-0D7ABE7E249F"/>
    <hyperlink ref="A1800" r:id="rId478" display="http://help-staging.autodesk.com/view/FCAM/2019/ENU/?guid=GUID-7A14194E-35C2-4C44-B335-BFCA7CA9C450"/>
    <hyperlink ref="A1809" r:id="rId479" display="http://help-staging.autodesk.com/view/FCAM/2019/ENU/?guid=GUID-9CE70BC6-ED7D-4A05-B0A6-62A1630DF165"/>
    <hyperlink ref="A1818" r:id="rId480" display="http://help-staging.autodesk.com/view/FCAM/2019/ENU/?guid=GUID-7F10512C-4D1A-4962-A683-FCF2E12AA886"/>
    <hyperlink ref="A1820" r:id="rId481" display="http://help-staging.autodesk.com/view/FCAM/2019/ENU/?guid=GUID-1F430106-7F36-4CC3-B343-7DDFD0C97C00"/>
    <hyperlink ref="A1823" r:id="rId482" display="http://help-staging.autodesk.com/view/FCAM/2019/ENU/?guid=GUID-50295F0A-49A6-44E6-920C-63F15AE9306E"/>
    <hyperlink ref="A1825" r:id="rId483" display="http://help-staging.autodesk.com/view/FCAM/2019/ENU/?guid=GUID-B43F73BC-B33B-41E3-B929-30CA915B0DAB"/>
    <hyperlink ref="A1830" r:id="rId484" display="http://help-staging.autodesk.com/view/FCAM/2019/ENU/?guid=GUID-6480119A-9617-4CB1-A772-0EE63CB1532E"/>
    <hyperlink ref="A1832" r:id="rId485" display="http://help-staging.autodesk.com/view/FCAM/2019/ENU/?guid=GUID-BA29FDDC-232A-4337-960B-585E1B53944E"/>
    <hyperlink ref="A1835" r:id="rId486" display="http://help-staging.autodesk.com/view/FCAM/2019/ENU/?guid=GUID-E909CC4D-437F-4838-B8E7-A57B22591EF5"/>
    <hyperlink ref="A1841" r:id="rId487" display="http://help-staging.autodesk.com/view/FCAM/2019/ENU/?guid=GUID-29694036-C88E-4AC2-9997-0C3A0676BE6C"/>
    <hyperlink ref="A1843" r:id="rId488" display="http://help-staging.autodesk.com/view/FCAM/2019/ENU/?guid=GUID-692DDA96-4A95-42E1-9792-F90331AB4258"/>
    <hyperlink ref="A1845" r:id="rId489" display="http://help-staging.autodesk.com/view/FCAM/2019/ENU/?guid=GUID-2FAE8B4A-F6CD-4038-AB34-4984675A3C7C"/>
    <hyperlink ref="A1847" r:id="rId490" display="http://help-staging.autodesk.com/view/FCAM/2019/ENU/?guid=GUID-C0D9DDD5-C3A9-4DAB-A07E-931EB30066A5"/>
    <hyperlink ref="A1849" r:id="rId491" display="http://help-staging.autodesk.com/view/FCAM/2019/ENU/?guid=GUID-0C7A7594-C7CD-44B7-A237-364964AFC0B0"/>
    <hyperlink ref="A1859" r:id="rId492" display="http://help-staging.autodesk.com/view/FCAM/2019/ENU/?guid=GUID-C2FF3B8A-5B9B-4DBC-BED0-B37C26B0C318"/>
    <hyperlink ref="A1862" r:id="rId493" display="http://help-staging.autodesk.com/view/FCAM/2019/ENU/?guid=GUID-F7FDFC95-1D16-41B9-9A60-C20FD8662575"/>
    <hyperlink ref="A1866" r:id="rId494" display="http://help-staging.autodesk.com/view/FCAM/2019/ENU/?guid=GUID-A29C8561-5ECF-4159-9572-E792868CCC99"/>
    <hyperlink ref="A1868" r:id="rId495" display="http://help-staging.autodesk.com/view/FCAM/2019/ENU/?guid=GUID-75020782-7E28-4E21-9933-424B0982D08E"/>
    <hyperlink ref="A1871" r:id="rId496" display="http://help-staging.autodesk.com/view/FCAM/2019/ENU/?guid=GUID-7CCF63F9-0D5F-4377-A991-C88CBC0EB08D"/>
    <hyperlink ref="A1873" r:id="rId497" display="http://help-staging.autodesk.com/view/FCAM/2019/ENU/?guid=GUID-1744BF10-53E3-47C5-9F9D-D20976E7228A"/>
    <hyperlink ref="A1875" r:id="rId498" display="http://help-staging.autodesk.com/view/FCAM/2019/ENU/?guid=GUID-F14CE125-CBFC-4314-A991-D17898A0E697"/>
    <hyperlink ref="A1877" r:id="rId499" display="http://help-staging.autodesk.com/view/FCAM/2019/ENU/?guid=GUID-FB3B9E97-5E56-4D23-BAB7-58AB18997BF1"/>
    <hyperlink ref="A1879" r:id="rId500" display="http://help-staging.autodesk.com/view/FCAM/2019/ENU/?guid=GUID-F84EB8D0-9FE8-4191-9DB2-C27467C4AFE9"/>
    <hyperlink ref="A1882" r:id="rId501" display="http://help-staging.autodesk.com/view/FCAM/2019/ENU/?guid=GUID-EA13655C-5F00-4670-9857-5F0CA86E5EF7"/>
    <hyperlink ref="A1894" r:id="rId502" display="http://help-staging.autodesk.com/view/FCAM/2019/ENU/?guid=GUID-73049527-77C2-4DF0-A3F9-2D67E7557B94"/>
    <hyperlink ref="A1901" r:id="rId503" display="http://help-staging.autodesk.com/view/FCAM/2019/ENU/?guid=GUID-C78ECBA8-2D81-4F06-97B5-EC5BE362797E"/>
    <hyperlink ref="A1904" r:id="rId504" display="http://help-staging.autodesk.com/view/FCAM/2019/ENU/?guid=GUID-FF20C8C3-C11A-4564-84DE-DFFE2A041657"/>
    <hyperlink ref="A1910" r:id="rId505" display="http://help-staging.autodesk.com/view/FCAM/2019/ENU/?guid=GUID-D306760B-9BC7-40BF-94B8-43C8D0D89467"/>
    <hyperlink ref="A1912" r:id="rId506" display="http://help-staging.autodesk.com/view/FCAM/2019/ENU/?guid=GUID-B4D5D1DE-023B-4DF7-B0E8-71BCB94A6E2F"/>
    <hyperlink ref="A1914" r:id="rId507" display="http://help-staging.autodesk.com/view/FCAM/2019/ENU/?guid=GUID-187FEE97-A3C9-404D-8EB6-E6D9728A983C"/>
    <hyperlink ref="A1917" r:id="rId508" display="http://help-staging.autodesk.com/view/FCAM/2019/ENU/?guid=GUID-BE6C0C2F-AD9C-42F9-924A-5EDDBD615121"/>
    <hyperlink ref="A1925" r:id="rId509" display="http://help-staging.autodesk.com/view/FCAM/2019/ENU/?guid=GUID-467D615A-7EE2-4202-B528-760C246F013B"/>
    <hyperlink ref="A1929" r:id="rId510" display="http://help-staging.autodesk.com/view/FCAM/2019/ENU/?guid=GUID-74F204A6-1ADD-4BEA-9B39-1AFE8F759EFB"/>
    <hyperlink ref="A1938" r:id="rId511" display="http://help-staging.autodesk.com/view/FCAM/2019/ENU/?guid=GUID-67FECC4D-2D52-416C-A268-CCD821EFDEBE"/>
    <hyperlink ref="A1941" r:id="rId512" display="http://help-staging.autodesk.com/view/FCAM/2019/ENU/?guid=GUID-A711ABCC-CDAA-43A7-958C-1D627A9540DD"/>
    <hyperlink ref="A1943" r:id="rId513" display="http://help-staging.autodesk.com/view/FCAM/2019/ENU/?guid=GUID-0F256F17-895D-418C-A0DC-5372D92E74A0"/>
    <hyperlink ref="A1950" r:id="rId514" display="http://help-staging.autodesk.com/view/FCAM/2019/ENU/?guid=GUID-C520BCD5-3A30-4A1D-9012-479618D66A9A"/>
    <hyperlink ref="A1953" r:id="rId515" display="http://help-staging.autodesk.com/view/FCAM/2019/ENU/?guid=GUID-2BA3C5AA-8851-4407-AAAE-71DA3C072C18"/>
    <hyperlink ref="A1956" r:id="rId516" display="http://help-staging.autodesk.com/view/FCAM/2019/ENU/?guid=GUID-B069591C-0FE9-4310-86A3-6BB97A41CA1A"/>
    <hyperlink ref="A1960" r:id="rId517" display="http://help-staging.autodesk.com/view/FCAM/2019/ENU/?guid=GUID-81F3C992-CB8F-443E-AC14-1486140F9AA6"/>
    <hyperlink ref="A1962" r:id="rId518" display="http://help-staging.autodesk.com/view/FCAM/2019/ENU/?guid=GUID-2829F5F8-EE7D-4B65-B8B8-A33F0AEB7712"/>
    <hyperlink ref="A1964" r:id="rId519" display="http://help-staging.autodesk.com/view/FCAM/2019/ENU/?guid=GUID-4EC16399-6A27-45D3-AC5E-882DEA85ECAD"/>
    <hyperlink ref="A1966" r:id="rId520" display="http://help-staging.autodesk.com/view/FCAM/2019/ENU/?guid=GUID-3ACF705D-81A0-4D75-B1C3-C34E8E959452"/>
    <hyperlink ref="A1976" r:id="rId521" display="http://help-staging.autodesk.com/view/FCAM/2019/ENU/?guid=GUID-D55BC419-B02A-4F61-A10E-B12DEC2BD6C9"/>
    <hyperlink ref="A1978" r:id="rId522" display="http://help-staging.autodesk.com/view/FCAM/2019/ENU/?guid=GUID-4EF22A0E-CC6D-40FA-9F3A-3C4FDB97DBB2"/>
    <hyperlink ref="A1980" r:id="rId523" display="http://help-staging.autodesk.com/view/FCAM/2019/ENU/?guid=GUID-579C5EF0-9833-49A2-B14B-DC413F8288F0"/>
    <hyperlink ref="A1987" r:id="rId524" display="http://help-staging.autodesk.com/view/FCAM/2019/ENU/?guid=GUID-2FC5B322-08D9-4686-B174-030A820FDE1F"/>
    <hyperlink ref="A1994" r:id="rId525" display="http://help-staging.autodesk.com/view/FCAM/2019/ENU/?guid=GUID-58DB3A42-0CCF-40DC-B691-CD8F432E1CAB"/>
    <hyperlink ref="A1999" r:id="rId526" display="http://help-staging.autodesk.com/view/FCAM/2019/ENU/?guid=GUID-9828B3A2-6BC6-42F3-80A4-1C999AEF8F6A"/>
    <hyperlink ref="A2002" r:id="rId527" display="http://help-staging.autodesk.com/view/FCAM/2019/ENU/?guid=GUID-8A481D06-EB63-4CC1-839C-B33C735FD9A7"/>
    <hyperlink ref="A2005" r:id="rId528" display="http://help-staging.autodesk.com/view/FCAM/2019/ENU/?guid=GUID-A932DBE9-9290-43C5-82D8-49BD10924A8D"/>
    <hyperlink ref="A2016" r:id="rId529" display="http://help-staging.autodesk.com/view/FCAM/2019/ENU/?guid=GUID-D291EB18-4750-4501-85CB-026F5FA07E78"/>
    <hyperlink ref="A2021" r:id="rId530" display="http://help-staging.autodesk.com/view/FCAM/2019/ENU/?guid=GUID-CB77CB6C-3C2C-453B-96D3-A2DB084C3275"/>
    <hyperlink ref="A2026" r:id="rId531" display="http://help-staging.autodesk.com/view/FCAM/2019/ENU/?guid=GUID-5FA77C36-6266-4F92-BC40-ACCD0B125E97"/>
    <hyperlink ref="A2028" r:id="rId532" display="http://help-staging.autodesk.com/view/FCAM/2019/ENU/?guid=GUID-38000735-B846-4849-9F55-8C970FAAC049"/>
    <hyperlink ref="A2030" r:id="rId533" display="http://help-staging.autodesk.com/view/FCAM/2019/ENU/?guid=GUID-298D2711-9114-4FA6-9C65-CB3AF7258CA2"/>
    <hyperlink ref="A2034" r:id="rId534" display="http://help-staging.autodesk.com/view/FCAM/2019/ENU/?guid=GUID-90EFDBD0-6E59-406E-AFD5-D12F53B353AC"/>
    <hyperlink ref="A2040" r:id="rId535" display="http://help-staging.autodesk.com/view/FCAM/2019/ENU/?guid=GUID-F7BA8040-9CE5-4C30-B6E0-E6B5C6D2AA64"/>
    <hyperlink ref="A2045" r:id="rId536" display="http://help-staging.autodesk.com/view/FCAM/2019/ENU/?guid=GUID-F4E5FE15-996A-48F9-8400-B514F9D4387A"/>
    <hyperlink ref="A2062" r:id="rId537" display="http://help-staging.autodesk.com/view/FCAM/2019/ENU/?guid=GUID-2A7D4A17-B848-48BF-B567-D05602A7AEE8"/>
    <hyperlink ref="A2066" r:id="rId538" display="http://help-staging.autodesk.com/view/FCAM/2019/ENU/?guid=GUID-E92C588F-E4DC-46B0-B3A6-1639F7F6014A"/>
    <hyperlink ref="A2076" r:id="rId539" display="http://help-staging.autodesk.com/view/FCAM/2019/ENU/?guid=GUID-9A20E67D-0617-4330-8FB4-14F387F9E0C3"/>
    <hyperlink ref="A2080" r:id="rId540" display="http://help-staging.autodesk.com/view/FCAM/2019/ENU/?guid=GUID-B62E4EF6-0C84-44AB-BEE6-9E74EF8EACF5"/>
    <hyperlink ref="A2083" r:id="rId541" display="http://help-staging.autodesk.com/view/FCAM/2019/ENU/?guid=GUID-8BE3AD36-52F5-437D-8B22-629FEC6D7016"/>
    <hyperlink ref="A2088" r:id="rId542" display="http://help-staging.autodesk.com/view/FCAM/2019/ENU/?guid=GUID-01975D1B-91E0-47E6-B146-A6183F5F3E35"/>
    <hyperlink ref="A2091" r:id="rId543" display="http://help-staging.autodesk.com/view/FCAM/2019/ENU/?guid=GUID-F0938D89-11A8-4E77-9FD1-080D69B65748"/>
    <hyperlink ref="A2094" r:id="rId544" display="http://help-staging.autodesk.com/view/FCAM/2019/ENU/?guid=GUID-304464F8-5D19-4449-9FE2-4560C958EB07"/>
    <hyperlink ref="A2098" r:id="rId545" display="http://help-staging.autodesk.com/view/FCAM/2019/ENU/?guid=GUID-940A969B-879B-4C20-9D14-A93A95B153D8"/>
    <hyperlink ref="A2100" r:id="rId546" display="http://help-staging.autodesk.com/view/FCAM/2019/ENU/?guid=GUID-879F95A7-7C26-4B5A-8D94-9EAD5AF2C006"/>
    <hyperlink ref="A2102" r:id="rId547" display="http://help-staging.autodesk.com/view/FCAM/2019/ENU/?guid=GUID-76BB9C01-93C7-4F54-B9CA-53A531B387B5"/>
    <hyperlink ref="A2105" r:id="rId548" display="http://help-staging.autodesk.com/view/FCAM/2019/ENU/?guid=GUID-BD8FF3FA-6C97-43E3-9841-FFE8F946415D"/>
    <hyperlink ref="A2141" r:id="rId549" display="http://help-staging.autodesk.com/view/FCAM/2019/ENU/?guid=GUID-FC5E5379-87DA-4C53-A283-E313B332C896"/>
    <hyperlink ref="A2146" r:id="rId550" display="http://help-staging.autodesk.com/view/FCAM/2019/ENU/?guid=GUID-5E877611-E7A4-41CB-A70D-7D402314B52D"/>
    <hyperlink ref="A2149" r:id="rId551" display="http://help-staging.autodesk.com/view/FCAM/2019/ENU/?guid=GUID-3E2222DC-41DA-4BA6-9D3E-0EB008EBBD2D"/>
    <hyperlink ref="A2161" r:id="rId552" display="http://help-staging.autodesk.com/view/FCAM/2019/ENU/?guid=GUID-3F9A54ED-CFE1-4E59-AC50-77B8FB1EA617"/>
    <hyperlink ref="A2163" r:id="rId553" display="http://help-staging.autodesk.com/view/FCAM/2019/ENU/?guid=GUID-677A07DA-81CE-4822-B29B-5D682DA0918E"/>
    <hyperlink ref="A2165" r:id="rId554" display="http://help-staging.autodesk.com/view/FCAM/2019/ENU/?guid=GUID-000F3836-034C-44F1-A90C-47CDB56F3297"/>
    <hyperlink ref="A2177" r:id="rId555" display="http://help-staging.autodesk.com/view/FCAM/2019/ENU/?guid=GUID-17000559-2F10-485C-82F8-13B40BA3FE57"/>
    <hyperlink ref="A2179" r:id="rId556" display="http://help-staging.autodesk.com/view/FCAM/2019/ENU/?guid=GUID-CCC9E14F-1B07-4CBB-84FA-8ADA36B4C205"/>
    <hyperlink ref="A2181" r:id="rId557" display="http://help-staging.autodesk.com/view/FCAM/2019/ENU/?guid=GUID-222857FA-A918-4FEA-95E8-2B12C93954D0"/>
    <hyperlink ref="A2183" r:id="rId558" display="http://help-staging.autodesk.com/view/FCAM/2019/ENU/?guid=GUID-B38E840E-E8E2-4298-9671-FC558CCB56A1"/>
    <hyperlink ref="A2185" r:id="rId559" display="http://help-staging.autodesk.com/view/FCAM/2019/ENU/?guid=GUID-B08DB94C-5F96-4CD7-A6A1-46D6C3766B3A"/>
    <hyperlink ref="A2187" r:id="rId560" display="http://help-staging.autodesk.com/view/FCAM/2019/ENU/?guid=GUID-47D45321-43A8-4D0B-B34F-0BA077EFD263"/>
    <hyperlink ref="A2189" r:id="rId561" display="http://help-staging.autodesk.com/view/FCAM/2019/ENU/?guid=GUID-9AEA9727-6604-4993-B7C3-47DE35C39F7D"/>
    <hyperlink ref="A2191" r:id="rId562" display="http://help-staging.autodesk.com/view/FCAM/2019/ENU/?guid=GUID-B8ABF5E1-B11B-486D-AB0A-66DA0D07E115"/>
    <hyperlink ref="A2194" r:id="rId563" display="http://help-staging.autodesk.com/view/FCAM/2019/ENU/?guid=GUID-9049D3FE-B444-4CE3-BDBC-AD3A29032770"/>
    <hyperlink ref="A2196" r:id="rId564" display="http://help-staging.autodesk.com/view/FCAM/2019/ENU/?guid=GUID-E53782D9-44CB-46B3-B78F-360820A087E9"/>
    <hyperlink ref="A2198" r:id="rId565" display="http://help-staging.autodesk.com/view/FCAM/2019/ENU/?guid=GUID-1F5E8A2C-7245-4C57-819B-AD046776AEDE"/>
    <hyperlink ref="A2200" r:id="rId566" display="http://help-staging.autodesk.com/view/FCAM/2019/ENU/?guid=GUID-534DCACC-EF01-4F40-B379-C3B17E8788C6"/>
    <hyperlink ref="A2203" r:id="rId567" display="http://help-staging.autodesk.com/view/FCAM/2019/ENU/?guid=GUID-5E877611-E7A4-41CB-A70D-7D402314B52D"/>
    <hyperlink ref="A2206" r:id="rId568" display="http://help-staging.autodesk.com/view/FCAM/2019/ENU/?guid=GUID-B3ABC375-915F-41D6-B49E-C8C31EB1AA3B"/>
    <hyperlink ref="A2208" r:id="rId569" display="http://help-staging.autodesk.com/view/FCAM/2019/ENU/?guid=GUID-EAB64D21-5B73-4F99-8201-B752FE239F8B"/>
    <hyperlink ref="A2210" r:id="rId570" display="http://help-staging.autodesk.com/view/FCAM/2019/ENU/?guid=GUID-29DB7BCB-FCE2-469B-B751-CE97C577EA00"/>
    <hyperlink ref="A2213" r:id="rId571" display="http://help-staging.autodesk.com/view/FCAM/2019/ENU/?guid=GUID-EF0D0B03-FA32-425A-82E7-10CB9E1F8E30"/>
    <hyperlink ref="A2215" r:id="rId572" display="http://help-staging.autodesk.com/view/FCAM/2019/ENU/?guid=GUID-417656A4-095F-4F62-AD39-C2E2E62C70C9"/>
    <hyperlink ref="A2217" r:id="rId573" display="http://help-staging.autodesk.com/view/FCAM/2019/ENU/?guid=GUID-88B82FC3-1BF8-4D4C-8A0D-B43F4FBAEB01"/>
    <hyperlink ref="A2221" r:id="rId574" display="http://help-staging.autodesk.com/view/FCAM/2019/ENU/?guid=GUID-6270EF84-BA8F-47A3-8B19-5F94CD456B3F"/>
    <hyperlink ref="A2231" r:id="rId575" display="http://help-staging.autodesk.com/view/FCAM/2019/ENU/?guid=GUID-84182F66-2E2B-4B22-B6BC-914EFCBD4233"/>
    <hyperlink ref="A2233" r:id="rId576" display="http://help-staging.autodesk.com/view/FCAM/2019/ENU/?guid=GUID-D70D5E14-7DBB-4301-B8ED-F3636C2B7C26"/>
    <hyperlink ref="A2236" r:id="rId577" display="http://help-staging.autodesk.com/view/FCAM/2019/ENU/?guid=GUID-EBD6CA75-5FA0-451A-830F-6FFF8A6767A3"/>
    <hyperlink ref="A2238" r:id="rId578" display="http://help-staging.autodesk.com/view/FCAM/2019/ENU/?guid=GUID-491FE904-E1FB-4419-8EA9-65BBFCA08856"/>
    <hyperlink ref="A2240" r:id="rId579" display="http://help-staging.autodesk.com/view/FCAM/2019/ENU/?guid=GUID-684DD82B-59BC-47AA-ACFA-980241389EC2"/>
    <hyperlink ref="A2248" r:id="rId580" display="http://help-staging.autodesk.com/view/FCAM/2019/ENU/?guid=GUID-B12FE41B-AA3F-445F-B3DB-A852F991DEE1"/>
    <hyperlink ref="A2250" r:id="rId581" display="http://help-staging.autodesk.com/view/FCAM/2019/ENU/?guid=GUID-975CEF37-27C7-4117-BD8D-641F97D43E0D"/>
    <hyperlink ref="A2252" r:id="rId582" display="http://help-staging.autodesk.com/view/FCAM/2019/ENU/?guid=GUID-355CA280-574F-4541-970F-7F22ECE9940C"/>
    <hyperlink ref="A2259" r:id="rId583" display="http://help-staging.autodesk.com/view/FCAM/2019/ENU/?guid=GUID-22AF2C03-2242-45CA-B62C-D842BD063D3B"/>
    <hyperlink ref="A2262" r:id="rId584" display="http://help-staging.autodesk.com/view/FCAM/2019/ENU/?guid=GUID-44EA575F-F8BF-40BA-A5BE-28C0866AA1B5"/>
    <hyperlink ref="A2265" r:id="rId585" display="http://help-staging.autodesk.com/view/FCAM/2019/ENU/?guid=GUID-D9552386-19F8-4F89-8D2F-A6F1AD5C2821"/>
    <hyperlink ref="A2267" r:id="rId586" display="http://help-staging.autodesk.com/view/FCAM/2019/ENU/?guid=GUID-A570EFCE-2076-46EC-8BA4-3E4B40922877"/>
    <hyperlink ref="A2269" r:id="rId587" display="http://help-staging.autodesk.com/view/FCAM/2019/ENU/?guid=GUID-E5233AF7-6DE1-48D8-A087-D3797A742CF3"/>
    <hyperlink ref="A2291" r:id="rId588" display="http://help-staging.autodesk.com/view/FCAM/2019/ENU/?guid=GUID-B30AECDF-FF9B-4CCB-9834-7F3CACD139C2"/>
    <hyperlink ref="A2295" r:id="rId589" display="http://help-staging.autodesk.com/view/FCAM/2019/ENU/?guid=GUID-E5E18CE6-267B-4DB9-A5B2-1ADA3FA14A8B"/>
    <hyperlink ref="A2297" r:id="rId590" display="http://help-staging.autodesk.com/view/FCAM/2019/ENU/?guid=GUID-F9458DEE-32F1-4DD1-A345-30956D2C1318"/>
    <hyperlink ref="A2300" r:id="rId591" display="http://help-staging.autodesk.com/view/FCAM/2019/ENU/?guid=GUID-CAE099DF-EBB6-4D11-9BB3-95E2CBD3DB2A"/>
    <hyperlink ref="A2303" r:id="rId592" display="http://help-staging.autodesk.com/view/FCAM/2019/ENU/?guid=GUID-32C8B2AD-DBB0-4A57-92EE-1613481BC575"/>
    <hyperlink ref="A2305" r:id="rId593" display="http://help-staging.autodesk.com/view/FCAM/2019/ENU/?guid=GUID-D192C864-1D48-465D-AE0A-FFA122D8C848"/>
    <hyperlink ref="A2307" r:id="rId594" display="http://help-staging.autodesk.com/view/FCAM/2019/ENU/?guid=GUID-FAE5F26C-4543-4750-B0EB-93451126C0A8"/>
    <hyperlink ref="A2309" r:id="rId595" display="http://help-staging.autodesk.com/view/FCAM/2019/ENU/?guid=GUID-862F9C0A-3989-4422-BAC2-58AD036DEE5B"/>
    <hyperlink ref="A2358" r:id="rId596" display="http://help-staging.autodesk.com/view/FCAM/2019/ENU/?guid=GUID-BEF67A7B-91FD-4E01-A8E8-3B08644E8B92"/>
    <hyperlink ref="A2360" r:id="rId597" display="http://help-staging.autodesk.com/view/FCAM/2019/ENU/?guid=GUID-B7038103-EE81-407B-BB88-579997906D9B"/>
    <hyperlink ref="A2362" r:id="rId598" display="http://help-staging.autodesk.com/view/FCAM/2019/ENU/?guid=GUID-4CFDD88F-17F1-4379-B0AD-5CB21FEE122F"/>
    <hyperlink ref="A2365" r:id="rId599" display="http://help-staging.autodesk.com/view/FCAM/2019/ENU/?guid=GUID-91488567-CB3B-4DE4-815B-BA05B48D15C8"/>
    <hyperlink ref="A2368" r:id="rId600" display="http://help-staging.autodesk.com/view/FCAM/2019/ENU/?guid=GUID-684E703A-2143-403F-B58A-17AB42F91C33"/>
    <hyperlink ref="A2371" r:id="rId601" display="http://help-staging.autodesk.com/view/FCAM/2019/ENU/?guid=GUID-A53186B7-1CD6-4D39-88B4-28934EDBA0D0"/>
    <hyperlink ref="A2374" r:id="rId602" display="http://help-staging.autodesk.com/view/FCAM/2019/ENU/?guid=GUID-065DC8BA-FB1D-4FAD-87BA-50261983446C"/>
    <hyperlink ref="A2377" r:id="rId603" display="http://help-staging.autodesk.com/view/FCAM/2019/ENU/?guid=GUID-62FDC402-180E-438F-A6CE-CE6E1BC2D3B3"/>
    <hyperlink ref="A2380" r:id="rId604" display="http://help-staging.autodesk.com/view/FCAM/2019/ENU/?guid=GUID-038CB671-5A53-4875-837B-DF617E26854D"/>
    <hyperlink ref="A2382" r:id="rId605" display="http://help-staging.autodesk.com/view/FCAM/2019/ENU/?guid=GUID-81B477AD-30CE-4AE3-B3DD-140DDEB0AE69"/>
    <hyperlink ref="A2384" r:id="rId606" display="http://help-staging.autodesk.com/view/FCAM/2019/ENU/?guid=GUID-26042F3F-552F-4288-96A4-2E66AE4475F0"/>
    <hyperlink ref="A2386" r:id="rId607" display="http://help-staging.autodesk.com/view/FCAM/2019/ENU/?guid=GUID-5D9E4FE4-F002-46B3-AF4D-014B9A250DBD"/>
    <hyperlink ref="A2388" r:id="rId608" display="http://help-staging.autodesk.com/view/FCAM/2019/ENU/?guid=GUID-351D6266-B3A1-466C-8BD8-2CAD9C03553B"/>
    <hyperlink ref="A2391" r:id="rId609" display="http://help-staging.autodesk.com/view/FCAM/2019/ENU/?guid=GUID-798F13BF-57A0-490A-B9D6-148CA608D114"/>
    <hyperlink ref="A2395" r:id="rId610" display="http://help-staging.autodesk.com/view/FCAM/2019/ENU/?guid=GUID-6094BB00-023C-4FCB-8572-DD5C7514B3E7"/>
    <hyperlink ref="A2400" r:id="rId611" display="http://help-staging.autodesk.com/view/FCAM/2019/ENU/?guid=GUID-2C29273D-86D9-47AE-9218-F603C0B331B8"/>
    <hyperlink ref="A2402" r:id="rId612" display="http://help-staging.autodesk.com/view/FCAM/2019/ENU/?guid=GUID-01D4FCE9-61D0-4570-B68E-9BC4CF654E5E"/>
    <hyperlink ref="A2404" r:id="rId613" display="http://help-staging.autodesk.com/view/FCAM/2019/ENU/?guid=GUID-DBAA8051-8E10-4947-A066-76E1126A5629"/>
    <hyperlink ref="A2410" r:id="rId614" display="http://help-staging.autodesk.com/view/FCAM/2019/ENU/?guid=GUID-2AC4100E-C06D-41DA-B33F-6E19D26CD271"/>
    <hyperlink ref="A2426" r:id="rId615" display="http://help-staging.autodesk.com/view/FCAM/2019/ENU/?guid=GUID-DC270BAC-C617-47AF-B00C-C722F8905227"/>
    <hyperlink ref="A2429" r:id="rId616" display="http://help-staging.autodesk.com/view/FCAM/2019/ENU/?guid=GUID-3261E82D-DFC1-41A9-A455-6907850F5933"/>
    <hyperlink ref="A2432" r:id="rId617" display="http://help-staging.autodesk.com/view/FCAM/2019/ENU/?guid=GUID-C86D4127-D18F-4310-B5F9-6B2A30BE5A13"/>
    <hyperlink ref="A2434" r:id="rId618" display="http://help-staging.autodesk.com/view/FCAM/2019/ENU/?guid=GUID-8C55282B-792F-477D-921D-68CC0E3ECF8D"/>
    <hyperlink ref="A2436" r:id="rId619" display="http://help-staging.autodesk.com/view/FCAM/2019/ENU/?guid=GUID-C928DC22-D622-4C1D-AC35-2F18FC7B0C97"/>
    <hyperlink ref="A2440" r:id="rId620" display="http://help-staging.autodesk.com/view/FCAM/2019/ENU/?guid=GUID-6CFBBFC3-4DA6-44B7-B47F-9B7B0141554F"/>
    <hyperlink ref="A2443" r:id="rId621" display="http://help-staging.autodesk.com/view/FCAM/2019/ENU/?guid=GUID-7691B2B2-2AE6-4AE5-88FF-40AC20A87C16"/>
    <hyperlink ref="A2446" r:id="rId622" display="http://help-staging.autodesk.com/view/FCAM/2019/ENU/?guid=GUID-D66BB682-55C8-4F7A-8FBB-19736CEBBDAD"/>
    <hyperlink ref="A2466" r:id="rId623" display="http://help-staging.autodesk.com/view/FCAM/2019/ENU/?guid=GUID-B13EF976-3D1E-46B1-8D0C-C08204FCC95E"/>
    <hyperlink ref="A2469" r:id="rId624" display="http://help-staging.autodesk.com/view/FCAM/2019/ENU/?guid=GUID-621B940D-B4A7-4F49-A75B-37314EBE265E"/>
    <hyperlink ref="A2472" r:id="rId625" display="http://help-staging.autodesk.com/view/FCAM/2019/ENU/?guid=GUID-0509AD64-A2C6-44C2-91BE-F74905346974"/>
    <hyperlink ref="A2475" r:id="rId626" display="http://help-staging.autodesk.com/view/FCAM/2019/ENU/?guid=GUID-DAB82FAD-D20D-46BE-A8E4-DE44CB476AF0"/>
    <hyperlink ref="A2478" r:id="rId627" display="http://help-staging.autodesk.com/view/FCAM/2019/ENU/?guid=GUID-7C09EB57-98D7-40ED-AC96-4AB7080C656C"/>
    <hyperlink ref="A2481" r:id="rId628" display="http://help-staging.autodesk.com/view/FCAM/2019/ENU/?guid=GUID-3489DFF9-75E7-4C59-8E4F-2BE6B1808E9E"/>
    <hyperlink ref="A2484" r:id="rId629" display="http://help-staging.autodesk.com/view/FCAM/2019/ENU/?guid=GUID-711EBD55-0EFE-43AE-B677-B99939A5490A"/>
    <hyperlink ref="A2487" r:id="rId630" display="http://help-staging.autodesk.com/view/FCAM/2019/ENU/?guid=GUID-E4E7411A-3444-4346-8049-DFF75340AE02"/>
    <hyperlink ref="A2490" r:id="rId631" display="http://help-staging.autodesk.com/view/FCAM/2019/ENU/?guid=GUID-FF9110DC-0D80-4125-B476-75541F4417C5"/>
    <hyperlink ref="A2492" r:id="rId632" display="http://help-staging.autodesk.com/view/FCAM/2019/ENU/?guid=GUID-48D06284-898E-430E-A176-D28CCEA86216"/>
    <hyperlink ref="A2523" r:id="rId633" display="http://help-staging.autodesk.com/view/FCAM/2019/ENU/?guid=GUID-B17A74A4-8DBD-4B5D-9EF0-33A229C304E3"/>
    <hyperlink ref="A2533" r:id="rId634" display="http://help-staging.autodesk.com/view/FCAM/2019/ENU/?guid=GUID-7FF3EC59-34B0-4984-84D3-F65E59F79B58"/>
    <hyperlink ref="A2536" r:id="rId635" display="http://help-staging.autodesk.com/view/FCAM/2019/ENU/?guid=GUID-386BE0D0-870A-4091-A948-6E6E4C7B5541"/>
    <hyperlink ref="A2538" r:id="rId636" display="http://help-staging.autodesk.com/view/FCAM/2019/ENU/?guid=GUID-9828B3A2-6BC6-42F3-80A4-1C999AEF8F6A"/>
    <hyperlink ref="A2541" r:id="rId637" display="http://help-staging.autodesk.com/view/FCAM/2019/ENU/?guid=GUID-D795EB1A-D67A-4753-A601-9D084F12A971"/>
    <hyperlink ref="A2546" r:id="rId638" display="http://help-staging.autodesk.com/view/FCAM/2019/ENU/?guid=GUID-A14690B9-75C9-452C-9F8F-DC5BB8E2C73F"/>
    <hyperlink ref="A2548" r:id="rId639" display="http://help-staging.autodesk.com/view/FCAM/2019/ENU/?guid=GUID-0F8580F7-3183-4EBA-BE38-6E94A8A1DBD2"/>
    <hyperlink ref="A2559" r:id="rId640" display="http://help-staging.autodesk.com/view/FCAM/2019/ENU/?guid=GUID-8CFBDE79-6B5C-48D4-A5C1-210F9367AD7C"/>
    <hyperlink ref="A2564" r:id="rId641" display="http://help-staging.autodesk.com/view/FCAM/2019/ENU/?guid=GUID-51407F6C-74EF-4E2A-B77B-C55D5B99AA9E"/>
    <hyperlink ref="A2566" r:id="rId642" display="http://help-staging.autodesk.com/view/FCAM/2019/ENU/?guid=GUID-C94BB20E-587A-4521-8B93-54C1F2EB87F8"/>
    <hyperlink ref="A2572" r:id="rId643" display="http://help-staging.autodesk.com/view/FCAM/2019/ENU/?guid=GUID-0A3DE821-82CF-4405-BBB2-4279C1453ED0"/>
    <hyperlink ref="A2576" r:id="rId644" display="http://help-staging.autodesk.com/view/FCAM/2019/ENU/?guid=GUID-9A390515-836A-4545-B23A-8E1401152CFA"/>
    <hyperlink ref="A2597" r:id="rId645" display="http://help-staging.autodesk.com/view/FCAM/2019/ENU/?guid=GUID-B0F4E89E-AE7A-4469-B71C-863E35A48039"/>
    <hyperlink ref="A2613" r:id="rId646" display="http://help-staging.autodesk.com/view/FCAM/2019/ENU/?guid=GUID-CA8A989B-D81D-44EC-A46F-3A648F5B6F68"/>
    <hyperlink ref="A2619" r:id="rId647" display="http://help-staging.autodesk.com/view/FCAM/2019/ENU/?guid=GUID-606D22F9-B9B3-4106-AA01-516CDC8F8BFD"/>
    <hyperlink ref="A2621" r:id="rId648" display="http://help-staging.autodesk.com/view/FCAM/2019/ENU/?guid=GUID-E16E7F98-AEDE-465E-B1F1-EB840700B94C"/>
    <hyperlink ref="A2623" r:id="rId649" display="http://help-staging.autodesk.com/view/FCAM/2019/ENU/?guid=GUID-C5983774-E8E5-4AF4-8877-F35EAC7049D1"/>
    <hyperlink ref="A2625" r:id="rId650" display="http://help-staging.autodesk.com/view/FCAM/2019/ENU/?guid=GUID-8DD7D3F4-5ADF-43D0-8655-BD59EDF38401"/>
    <hyperlink ref="A2627" r:id="rId651" display="http://help-staging.autodesk.com/view/FCAM/2019/ENU/?guid=GUID-457242F4-ECC0-40A2-9BAF-B8403AE4F6BE"/>
    <hyperlink ref="A2629" r:id="rId652" display="http://help-staging.autodesk.com/view/FCAM/2019/ENU/?guid=GUID-144E29A2-1773-4E0C-8D74-7592A813AEBB"/>
    <hyperlink ref="A2631" r:id="rId653" display="http://help-staging.autodesk.com/view/FCAM/2019/ENU/?guid=GUID-7E2E9713-84EE-4963-931F-602CC53336A4"/>
    <hyperlink ref="A2633" r:id="rId654" display="http://help-staging.autodesk.com/view/FCAM/2019/ENU/?guid=GUID-41C12EB2-DC42-4260-9CF7-680328EABB84"/>
    <hyperlink ref="A2638" r:id="rId655" display="http://help-staging.autodesk.com/view/FCAM/2019/ENU/?guid=GUID-D94EC403-8A10-4E90-BB91-F6FDB4FCEA8D"/>
    <hyperlink ref="A2641" r:id="rId656" display="http://help-staging.autodesk.com/view/FCAM/2019/ENU/?guid=GUID-36ED46FD-476E-413A-9803-0D0E5216487B"/>
    <hyperlink ref="A2645" r:id="rId657" display="http://help-staging.autodesk.com/view/FCAM/2019/ENU/?guid=GUID-D94EC403-8A10-4E90-BB91-F6FDB4FCEA8D"/>
    <hyperlink ref="A2648" r:id="rId658" display="http://help-staging.autodesk.com/view/FCAM/2019/ENU/?guid=GUID-CF6B997A-76B4-4E13-991B-7957CDF61B35"/>
    <hyperlink ref="A2656" r:id="rId659" display="http://help-staging.autodesk.com/view/FCAM/2019/ENU/?guid=GUID-9F2FCD24-06E3-4B60-AE0D-92CB3AEB774D"/>
    <hyperlink ref="A2666" r:id="rId660" display="http://help-staging.autodesk.com/view/FCAM/2019/ENU/?guid=GUID-7CD1261E-1D9E-4DE9-9A8F-41D962C645AE"/>
    <hyperlink ref="A2669" r:id="rId661" display="http://help-staging.autodesk.com/view/FCAM/2019/ENU/?guid=GUID-81158D15-CB36-40D4-BC45-5090FAB44D05"/>
    <hyperlink ref="A2671" r:id="rId662" display="http://help-staging.autodesk.com/view/FCAM/2019/ENU/?guid=GUID-8C8E9C53-F68D-4008-9992-57BC56850A42"/>
    <hyperlink ref="A2673" r:id="rId663" display="http://help-staging.autodesk.com/view/FCAM/2019/ENU/?guid=GUID-3C2A7F89-80C1-4DA9-B8B8-C7D8E3D41A4C"/>
    <hyperlink ref="A2677" r:id="rId664" display="http://help-staging.autodesk.com/view/FCAM/2019/ENU/?guid=GUID-F55C4C91-9E59-4D8E-A51C-EE9D5CA66DBF"/>
    <hyperlink ref="A2679" r:id="rId665" display="http://help-staging.autodesk.com/view/FCAM/2019/ENU/?guid=GUID-30F41FA5-6CCE-4740-A478-4E6631463CED"/>
    <hyperlink ref="A2681" r:id="rId666" display="http://help-staging.autodesk.com/view/FCAM/2019/ENU/?guid=GUID-7019D466-B5ED-41CE-89FA-01555ABC680E"/>
    <hyperlink ref="A2683" r:id="rId667" display="http://help-staging.autodesk.com/view/FCAM/2019/ENU/?guid=GUID-80CC0B72-8144-47B7-8DF1-946EDA3531A8"/>
    <hyperlink ref="A2688" r:id="rId668" display="http://help-staging.autodesk.com/view/FCAM/2019/ENU/?guid=GUID-7CD1261E-1D9E-4DE9-9A8F-41D962C645AE"/>
    <hyperlink ref="A2691" r:id="rId669" display="http://help-staging.autodesk.com/view/FCAM/2019/ENU/?guid=GUID-3FC8B701-992E-4C5E-BF38-D022A9C82FE4"/>
    <hyperlink ref="A2699" r:id="rId670" display="http://help-staging.autodesk.com/view/FCAM/2019/ENU/?guid=GUID-75A43798-0DC7-43B1-B3EB-76DD0ABC7479"/>
    <hyperlink ref="A2702" r:id="rId671" display="http://help-staging.autodesk.com/view/FCAM/2019/ENU/?guid=GUID-38A86E29-A4DB-4D32-A501-FDC0C9DD7111"/>
    <hyperlink ref="A2704" r:id="rId672" display="http://help-staging.autodesk.com/view/FCAM/2019/ENU/?guid=GUID-26C8ADE7-0FDB-4598-8AA0-A542301D6119"/>
    <hyperlink ref="A2709" r:id="rId673" display="http://help-staging.autodesk.com/view/FCAM/2019/ENU/?guid=GUID-75A43798-0DC7-43B1-B3EB-76DD0ABC7479"/>
    <hyperlink ref="A2712" r:id="rId674" display="http://help-staging.autodesk.com/view/FCAM/2019/ENU/?guid=GUID-C92C17B3-A06F-46C8-BD85-1FA650DA30B5"/>
    <hyperlink ref="A2714" r:id="rId675" display="http://help-staging.autodesk.com/view/FCAM/2019/ENU/?guid=GUID-963C77CD-6561-43E6-A2F0-58333D4F51AF"/>
    <hyperlink ref="A2716" r:id="rId676" display="http://help-staging.autodesk.com/view/FCAM/2019/ENU/?guid=GUID-63B7722B-41EF-4C52-8CA7-23C4FEC970C4"/>
    <hyperlink ref="A2718" r:id="rId677" display="http://help-staging.autodesk.com/view/FCAM/2019/ENU/?guid=GUID-910CCEBA-B5F0-498D-ABA9-37FF07194CFA"/>
    <hyperlink ref="A2722" r:id="rId678" display="http://help-staging.autodesk.com/view/FCAM/2019/ENU/?guid=GUID-808FBF83-1A16-4880-8A56-4BB38485ADA5"/>
    <hyperlink ref="A2724" r:id="rId679" display="http://help-staging.autodesk.com/view/FCAM/2019/ENU/?guid=GUID-04138D8F-C525-4EBF-9FEA-C75D2E304C5A"/>
    <hyperlink ref="A2730" r:id="rId680" display="http://help-staging.autodesk.com/view/FCAM/2019/ENU/?guid=GUID-A2580813-E9E2-41A6-A455-4C38773EE0A8"/>
    <hyperlink ref="A2732" r:id="rId681" display="http://help-staging.autodesk.com/view/FCAM/2019/ENU/?guid=GUID-16DE7B85-756C-486C-BDDE-B415DFF84EA8"/>
    <hyperlink ref="A2742" r:id="rId682" display="http://help-staging.autodesk.com/view/FCAM/2019/ENU/?guid=GUID-0F7020CA-531E-43AB-A6F3-9391BAB81677"/>
    <hyperlink ref="A2744" r:id="rId683" display="http://help-staging.autodesk.com/view/FCAM/2019/ENU/?guid=GUID-A7913E22-2683-4A15-9D83-7A966329763D"/>
    <hyperlink ref="A2746" r:id="rId684" display="http://help-staging.autodesk.com/view/FCAM/2019/ENU/?guid=GUID-7ADC2B7C-E7E0-4F1D-A253-9C3360FA7AE6"/>
    <hyperlink ref="A2748" r:id="rId685" display="http://help-staging.autodesk.com/view/FCAM/2019/ENU/?guid=GUID-F3C4A99C-378D-4FD8-AAD4-118FD325319A"/>
    <hyperlink ref="A2760" r:id="rId686" display="http://help-staging.autodesk.com/view/FCAM/2019/ENU/?guid=GUID-F8720E52-9A29-4842-98C6-549E1AF7206B"/>
    <hyperlink ref="A2762" r:id="rId687" display="http://help-staging.autodesk.com/view/FCAM/2019/ENU/?guid=GUID-64650F7C-CA48-45C3-8A91-C27A88B8A149"/>
    <hyperlink ref="A2765" r:id="rId688" display="http://help-staging.autodesk.com/view/FCAM/2019/ENU/?guid=GUID-15DC7A3A-94D8-44DA-ABA2-275183BE54D9"/>
    <hyperlink ref="A2767" r:id="rId689" display="http://help-staging.autodesk.com/view/FCAM/2019/ENU/?guid=GUID-F3B8D0B0-3F78-469A-B022-482DA5B5FABC"/>
    <hyperlink ref="A2772" r:id="rId690" display="http://help-staging.autodesk.com/view/FCAM/2019/ENU/?guid=GUID-78166300-D79A-4933-AC2F-8A25901FD776"/>
    <hyperlink ref="A2774" r:id="rId691" display="http://help-staging.autodesk.com/view/FCAM/2019/ENU/?guid=GUID-44833382-5BE4-4380-A030-9F0BE5B8B70A"/>
    <hyperlink ref="A2788" r:id="rId692" display="http://help-staging.autodesk.com/view/FCAM/2019/ENU/?guid=GUID-50F4CA4A-A32C-42BD-9918-C7F2894BEFB2"/>
    <hyperlink ref="A2790" r:id="rId693" display="http://help-staging.autodesk.com/view/FCAM/2019/ENU/?guid=GUID-58F1A3EC-5D2E-4A15-9505-84BDD4EF4DDB"/>
    <hyperlink ref="A2792" r:id="rId694" display="http://help-staging.autodesk.com/view/FCAM/2019/ENU/?guid=GUID-5264BE03-7526-4704-8B73-C92529D34668"/>
    <hyperlink ref="A2794" r:id="rId695" display="http://help-staging.autodesk.com/view/FCAM/2019/ENU/?guid=GUID-F7B1A316-4F0D-463A-BF09-D98293AF619A"/>
    <hyperlink ref="A2802" r:id="rId696" display="http://help-staging.autodesk.com/view/FCAM/2019/ENU/?guid=GUID-18FE11D4-3942-496C-9388-32C4E2405D53"/>
    <hyperlink ref="A2804" r:id="rId697" display="http://help-staging.autodesk.com/view/FCAM/2019/ENU/?guid=GUID-5915D57D-31A2-4988-B2E3-F41C46778EA6"/>
    <hyperlink ref="A2806" r:id="rId698" display="http://help-staging.autodesk.com/view/FCAM/2019/ENU/?guid=GUID-FDC12C82-7774-444B-9E55-666639BB828D"/>
    <hyperlink ref="A2808" r:id="rId699" display="http://help-staging.autodesk.com/view/FCAM/2019/ENU/?guid=GUID-79B9DA63-347F-4A4F-B869-A688C4812547"/>
    <hyperlink ref="A2811" r:id="rId700" display="http://help-staging.autodesk.com/view/FCAM/2019/ENU/?guid=GUID-101F1CBB-200A-43A0-AF2D-0B5DFC6696EA"/>
    <hyperlink ref="A2813" r:id="rId701" display="http://help-staging.autodesk.com/view/FCAM/2019/ENU/?guid=GUID-7364682A-7F7D-45A2-AFA5-82D1ED9DA936"/>
    <hyperlink ref="A2820" r:id="rId702" display="http://help-staging.autodesk.com/view/FCAM/2019/ENU/?guid=GUID-764EB141-4CAA-44F0-9629-73BDCEDA05F6"/>
    <hyperlink ref="A2822" r:id="rId703" display="http://help-staging.autodesk.com/view/FCAM/2019/ENU/?guid=GUID-2CF109B9-FA2F-4F39-9C38-BC2054EA6AE5"/>
    <hyperlink ref="A2825" r:id="rId704" display="http://help-staging.autodesk.com/view/FCAM/2019/ENU/?guid=GUID-FFEE63E5-C255-4A0A-AAA6-5E27565A3705"/>
    <hyperlink ref="A2854" r:id="rId705" display="http://help-staging.autodesk.com/view/FCAM/2019/ENU/?guid=GUID-8940D735-8A87-4A2B-91B0-431650AC9C06"/>
    <hyperlink ref="A2883" r:id="rId706" display="http://help-staging.autodesk.com/view/FCAM/2019/ENU/?guid=GUID-73A54E11-8C60-4BBB-B190-C662309E3835"/>
    <hyperlink ref="A2888" r:id="rId707" display="http://help-staging.autodesk.com/view/FCAM/2019/ENU/?guid=GUID-C928DC22-D622-4C1D-AC35-2F18FC7B0C97"/>
    <hyperlink ref="A2892" r:id="rId708" display="http://help-staging.autodesk.com/view/FCAM/2019/ENU/?guid=GUID-DC27418B-CB98-4780-8CA0-C9BE960E6DE7"/>
    <hyperlink ref="A2897" r:id="rId709" display="http://help-staging.autodesk.com/view/FCAM/2019/ENU/?guid=GUID-7527D176-7B5C-4A1A-AA47-EAAE99B7BA49"/>
    <hyperlink ref="A2900" r:id="rId710" display="http://help-staging.autodesk.com/view/FCAM/2019/ENU/?guid=GUID-7AA4C8A4-6E78-447D-938A-A9BAEC3858FD"/>
    <hyperlink ref="A2903" r:id="rId711" display="http://help-staging.autodesk.com/view/FCAM/2019/ENU/?guid=GUID-581D83D1-CDD5-47CA-BCDB-86623D138538"/>
    <hyperlink ref="A2905" r:id="rId712" display="http://help-staging.autodesk.com/view/FCAM/2019/ENU/?guid=GUID-BB2DA72C-70B9-44F0-94AB-3CBAF33551A9"/>
    <hyperlink ref="A2921" r:id="rId713" display="http://help-staging.autodesk.com/view/FCAM/2019/ENU/?guid=GUID-C928DC22-D622-4C1D-AC35-2F18FC7B0C97"/>
    <hyperlink ref="A2925" r:id="rId714" display="http://help-staging.autodesk.com/view/FCAM/2019/ENU/?guid=GUID-AEFFE2DD-C599-4395-AE18-E2C16BB4AFCA"/>
    <hyperlink ref="A2927" r:id="rId715" display="http://help-staging.autodesk.com/view/FCAM/2019/ENU/?guid=GUID-1A846921-50C7-4ED9-B246-E983F625B7BB"/>
    <hyperlink ref="A2939" r:id="rId716" display="http://help-staging.autodesk.com/view/FCAM/2019/ENU/?guid=GUID-BABF0208-A774-43E0-A7C5-281BE1A7C79B"/>
    <hyperlink ref="A2955" r:id="rId717" display="http://help-staging.autodesk.com/view/FCAM/2019/ENU/?guid=GUID-02501D9C-5F5C-434E-86D3-C348D7DCD75F"/>
    <hyperlink ref="A2958" r:id="rId718" display="http://help-staging.autodesk.com/view/FCAM/2019/ENU/?guid=GUID-C45C9F4C-3090-41E3-BE51-7EE19A896D28"/>
    <hyperlink ref="A2985" r:id="rId719" display="http://help-staging.autodesk.com/view/FCAM/2019/ENU/?guid=GUID-273AAB0B-FBB6-4FA0-B5A7-386E15EAA069"/>
    <hyperlink ref="A2988" r:id="rId720" display="http://help-staging.autodesk.com/view/FCAM/2019/ENU/?guid=GUID-73A54E11-8C60-4BBB-B190-C662309E3835"/>
    <hyperlink ref="A2993" r:id="rId721" display="http://help-staging.autodesk.com/view/FCAM/2019/ENU/?guid=GUID-DC27418B-CB98-4780-8CA0-C9BE960E6DE7"/>
    <hyperlink ref="A2998" r:id="rId722" display="http://help-staging.autodesk.com/view/FCAM/2019/ENU/?guid=GUID-BEDDC4D0-DE5A-4A50-8465-1E02AB98D588"/>
    <hyperlink ref="A3001" r:id="rId723" display="http://help-staging.autodesk.com/view/FCAM/2019/ENU/?guid=GUID-D7EAE934-0DEE-499D-B075-99ABB9B04B8C"/>
    <hyperlink ref="A3006" r:id="rId724" display="http://help-staging.autodesk.com/view/FCAM/2019/ENU/?guid=GUID-3ED879DE-F10A-4477-8F8E-BC47F9FA65B7"/>
    <hyperlink ref="A3010" r:id="rId725" display="http://help-staging.autodesk.com/view/FCAM/2019/ENU/?guid=GUID-1F61C697-26AC-4F4E-AB3C-D35A4DE87894"/>
    <hyperlink ref="A3024" r:id="rId726" display="http://help-staging.autodesk.com/view/FCAM/2019/ENU/?guid=GUID-BE09C905-604F-4235-A371-49378341229A"/>
    <hyperlink ref="A3041" r:id="rId727" display="http://help-staging.autodesk.com/view/FCAM/2019/ENU/?guid=GUID-DC27418B-CB98-4780-8CA0-C9BE960E6DE7"/>
    <hyperlink ref="A3046" r:id="rId728" display="http://help-staging.autodesk.com/view/FCAM/2019/ENU/?guid=GUID-7527D176-7B5C-4A1A-AA47-EAAE99B7BA49"/>
    <hyperlink ref="A3049" r:id="rId729" display="http://help-staging.autodesk.com/view/FCAM/2019/ENU/?guid=GUID-41D88E6D-BFB5-46DA-BC3B-F8E7F8593C88"/>
    <hyperlink ref="A3063" r:id="rId730" display="http://help-staging.autodesk.com/view/FCAM/2019/ENU/?guid=GUID-E7EDA82A-4EA7-4357-A1BF-EE67606A8FEE"/>
    <hyperlink ref="A3078" r:id="rId731" display="http://help-staging.autodesk.com/view/FCAM/2019/ENU/?guid=GUID-E6A0B4FE-219F-4BEE-8968-9C326C9A7254"/>
    <hyperlink ref="A3080" r:id="rId732" display="http://help-staging.autodesk.com/view/FCAM/2019/ENU/?guid=GUID-9EFDDC07-73C1-49B6-B286-D57784EDA993"/>
    <hyperlink ref="A3093" r:id="rId733" display="http://help-staging.autodesk.com/view/FCAM/2019/ENU/?guid=GUID-D6D8B09F-0511-4C19-B6A2-D85D95980957"/>
    <hyperlink ref="A3107" r:id="rId734" display="http://help-staging.autodesk.com/view/FCAM/2019/ENU/?guid=GUID-2826D010-C1D8-446B-909D-9BECBFEE0FF5"/>
    <hyperlink ref="A3111" r:id="rId735" display="http://help-staging.autodesk.com/view/FCAM/2019/ENU/?guid=GUID-E612C477-2DEB-4769-9BE6-B9B3B698FA56"/>
    <hyperlink ref="A3124" r:id="rId736" display="http://help-staging.autodesk.com/view/FCAM/2019/ENU/?guid=GUID-4407662D-22B3-4971-A6EF-A410AD3369D3"/>
    <hyperlink ref="A3150" r:id="rId737" display="http://help-staging.autodesk.com/view/FCAM/2019/ENU/?guid=GUID-73A54E11-8C60-4BBB-B190-C662309E3835"/>
    <hyperlink ref="A3155" r:id="rId738" display="http://help-staging.autodesk.com/view/FCAM/2019/ENU/?guid=GUID-273AAB0B-FBB6-4FA0-B5A7-386E15EAA069"/>
    <hyperlink ref="A3158" r:id="rId739" display="http://help-staging.autodesk.com/view/FCAM/2019/ENU/?guid=GUID-DC27418B-CB98-4780-8CA0-C9BE960E6DE7"/>
    <hyperlink ref="A3163" r:id="rId740" display="http://help-staging.autodesk.com/view/FCAM/2019/ENU/?guid=GUID-BEDDC4D0-DE5A-4A50-8465-1E02AB98D588"/>
    <hyperlink ref="A3166" r:id="rId741" display="http://help-staging.autodesk.com/view/FCAM/2019/ENU/?guid=GUID-D7EAE934-0DEE-499D-B075-99ABB9B04B8C"/>
    <hyperlink ref="A3171" r:id="rId742" display="http://help-staging.autodesk.com/view/FCAM/2019/ENU/?guid=GUID-3ED879DE-F10A-4477-8F8E-BC47F9FA65B7"/>
    <hyperlink ref="A3175" r:id="rId743" display="http://help-staging.autodesk.com/view/FCAM/2019/ENU/?guid=GUID-51614730-224D-45CC-941D-B6A5EE4AE61C"/>
    <hyperlink ref="A3190" r:id="rId744" display="http://help-staging.autodesk.com/view/FCAM/2019/ENU/?guid=GUID-D7EAE934-0DEE-499D-B075-99ABB9B04B8C"/>
    <hyperlink ref="A3195" r:id="rId745" display="http://help-staging.autodesk.com/view/FCAM/2019/ENU/?guid=GUID-E3D439D9-9C1F-450B-BA35-B51AA923A742"/>
    <hyperlink ref="A3197" r:id="rId746" display="http://help-staging.autodesk.com/view/FCAM/2019/ENU/?guid=GUID-641585D0-9849-4ECD-987F-CEEB327E2BCA"/>
    <hyperlink ref="A3209" r:id="rId747" display="http://help-staging.autodesk.com/view/FCAM/2019/ENU/?guid=GUID-6E384D52-35D4-43E4-B318-45493D1F1C73"/>
    <hyperlink ref="A3224" r:id="rId748" display="http://help-staging.autodesk.com/view/FCAM/2019/ENU/?guid=GUID-02501D9C-5F5C-434E-86D3-C348D7DCD75F"/>
    <hyperlink ref="A3227" r:id="rId749" display="http://help-staging.autodesk.com/view/FCAM/2019/ENU/?guid=GUID-36548514-9386-4EA9-A651-CEE27963E67D"/>
    <hyperlink ref="A3257" r:id="rId750" display="http://help-staging.autodesk.com/view/FCAM/2019/ENU/?guid=GUID-6DCAF17A-23C6-4F5D-9982-6884834FB7E4"/>
    <hyperlink ref="A3260" r:id="rId751" display="http://help-staging.autodesk.com/view/FCAM/2019/ENU/?guid=GUID-73A54E11-8C60-4BBB-B190-C662309E3835"/>
    <hyperlink ref="A3265" r:id="rId752" display="http://help-staging.autodesk.com/view/FCAM/2019/ENU/?guid=GUID-1BACE0AA-7DAB-466F-962C-A6B58F80DD7A"/>
    <hyperlink ref="A3268" r:id="rId753" display="http://help-staging.autodesk.com/view/FCAM/2019/ENU/?guid=GUID-9F1A018A-32DE-4076-9148-D18967B12519"/>
    <hyperlink ref="A3270" r:id="rId754" display="http://help-staging.autodesk.com/view/FCAM/2019/ENU/?guid=GUID-084524F3-2A6D-40E1-9806-4EC838A0EA57"/>
    <hyperlink ref="A3272" r:id="rId755" display="http://help-staging.autodesk.com/view/FCAM/2019/ENU/?guid=GUID-493DF142-73FB-47D1-BE40-03A4A9992786"/>
    <hyperlink ref="A3274" r:id="rId756" display="http://help-staging.autodesk.com/view/FCAM/2019/ENU/?guid=GUID-0F4E4130-1CB5-4808-A208-A4689E6FF3E6"/>
    <hyperlink ref="A3277" r:id="rId757" display="http://help-staging.autodesk.com/view/FCAM/2019/ENU/?guid=GUID-A52EBAE6-1A96-4270-95EF-47FE4F81BA4C"/>
    <hyperlink ref="A3279" r:id="rId758" display="http://help-staging.autodesk.com/view/FCAM/2019/ENU/?guid=GUID-750FDD78-2BE9-4F0E-B6A9-745678A4A883"/>
    <hyperlink ref="A3300" r:id="rId759" display="http://help-staging.autodesk.com/view/FCAM/2019/ENU/?guid=GUID-A04235C9-F63C-47B2-95BB-A9104A1AFF75"/>
    <hyperlink ref="A3302" r:id="rId760" display="http://help-staging.autodesk.com/view/FCAM/2019/ENU/?guid=GUID-6DCAF17A-23C6-4F5D-9982-6884834FB7E4"/>
    <hyperlink ref="A3305" r:id="rId761" display="http://help-staging.autodesk.com/view/FCAM/2019/ENU/?guid=GUID-0F4E4130-1CB5-4808-A208-A4689E6FF3E6"/>
    <hyperlink ref="A3308" r:id="rId762" display="http://help-staging.autodesk.com/view/FCAM/2019/ENU/?guid=GUID-1BD9E3FE-5D7E-4C88-AD49-C291E4458442"/>
    <hyperlink ref="A3310" r:id="rId763" display="http://help-staging.autodesk.com/view/FCAM/2019/ENU/?guid=GUID-B0D19572-B8FE-4A9F-BA3D-DC44B476049C"/>
    <hyperlink ref="A3327" r:id="rId764" display="http://help-staging.autodesk.com/view/FCAM/2019/ENU/?guid=GUID-D7EAE934-0DEE-499D-B075-99ABB9B04B8C"/>
    <hyperlink ref="A3332" r:id="rId765" display="http://help-staging.autodesk.com/view/FCAM/2019/ENU/?guid=GUID-3ED879DE-F10A-4477-8F8E-BC47F9FA65B7"/>
    <hyperlink ref="A3336" r:id="rId766" display="http://help-staging.autodesk.com/view/FCAM/2019/ENU/?guid=GUID-4099540E-77C1-4C4A-95D8-6A475EC81EBF"/>
    <hyperlink ref="A3338" r:id="rId767" display="http://help-staging.autodesk.com/view/FCAM/2019/ENU/?guid=GUID-64A0AD30-56DC-4B27-8B82-FBABC8571E8A"/>
    <hyperlink ref="A3343" r:id="rId768" display="http://help-staging.autodesk.com/view/FCAM/2019/ENU/?guid=GUID-9E233487-D321-43DB-9CD0-62FD6B46D5F0"/>
    <hyperlink ref="A3345" r:id="rId769" display="http://help-staging.autodesk.com/view/FCAM/2019/ENU/?guid=GUID-F7BA8040-9CE5-4C30-B6E0-E6B5C6D2AA64"/>
    <hyperlink ref="A3350" r:id="rId770" display="http://help-staging.autodesk.com/view/FCAM/2019/ENU/?guid=GUID-747B050D-2055-486E-B97B-41EE13506C02"/>
    <hyperlink ref="A3352" r:id="rId771" display="http://help-staging.autodesk.com/view/FCAM/2019/ENU/?guid=GUID-2E09DF3A-6F51-4A31-85ED-A135A733AD6F"/>
    <hyperlink ref="A3358" r:id="rId772" display="http://help-staging.autodesk.com/view/FCAM/2019/ENU/?guid=GUID-FD1C9E0C-2CEA-4E90-B339-EA765F83200C"/>
    <hyperlink ref="A3360" r:id="rId773" display="http://help-staging.autodesk.com/view/FCAM/2019/ENU/?guid=GUID-ED11CFB4-101C-4803-BB75-48265656A175"/>
    <hyperlink ref="A3362" r:id="rId774" display="http://help-staging.autodesk.com/view/FCAM/2019/ENU/?guid=GUID-DBAA8051-8E10-4947-A066-76E1126A5629"/>
    <hyperlink ref="A3368" r:id="rId775" display="http://help-staging.autodesk.com/view/FCAM/2019/ENU/?guid=GUID-6CF8C0AB-736B-4D5E-9BAF-994BBB47266D"/>
    <hyperlink ref="A3379" r:id="rId776" display="http://help-staging.autodesk.com/view/FCAM/2019/ENU/?guid=GUID-ABECE0B2-0446-4190-A173-E26D89CD903C"/>
    <hyperlink ref="A3385" r:id="rId777" display="http://help-staging.autodesk.com/view/FCAM/2019/ENU/?guid=GUID-E2B73F13-9C12-4CC5-B825-0C12536775B8"/>
    <hyperlink ref="A3388" r:id="rId778" display="http://help-staging.autodesk.com/view/FCAM/2019/ENU/?guid=GUID-BA0EA501-1B75-4F36-B1E0-990E370DC2CC"/>
    <hyperlink ref="A3391" r:id="rId779" display="http://help-staging.autodesk.com/view/FCAM/2019/ENU/?guid=GUID-E2B73F13-9C12-4CC5-B825-0C12536775B8"/>
    <hyperlink ref="A3394" r:id="rId780" display="http://help-staging.autodesk.com/view/FCAM/2019/ENU/?guid=GUID-B7008324-F986-403D-BC75-346AC9103331"/>
    <hyperlink ref="A3396" r:id="rId781" display="http://help-staging.autodesk.com/view/FCAM/2019/ENU/?guid=GUID-C4057A3B-41DA-4054-BCB2-055E17A376C7"/>
    <hyperlink ref="A3399" r:id="rId782" display="http://help-staging.autodesk.com/view/FCAM/2019/ENU/?guid=GUID-0E38F825-7BFB-4C17-8FD6-F0E219594B25"/>
    <hyperlink ref="A3414" r:id="rId783" display="http://help-staging.autodesk.com/view/FCAM/2019/ENU/?guid=GUID-36C3D795-28C0-460B-B014-3E6FF0C8AFD6"/>
    <hyperlink ref="A3428" r:id="rId784" display="http://help-staging.autodesk.com/view/FCAM/2019/ENU/?guid=GUID-03A5BB3C-6E29-43A2-9AC1-E93D8DA47573"/>
    <hyperlink ref="A3430" r:id="rId785" display="http://help-staging.autodesk.com/view/FCAM/2019/ENU/?guid=GUID-323A4D27-AD51-4198-88C4-6855EC8DBF23"/>
    <hyperlink ref="A3433" r:id="rId786" display="http://help-staging.autodesk.com/view/FCAM/2019/ENU/?guid=GUID-54223CC9-01A6-40DA-8F95-0845ED70FA87"/>
    <hyperlink ref="A3435" r:id="rId787" display="http://help-staging.autodesk.com/view/FCAM/2019/ENU/?guid=GUID-EE1F4F2D-E65F-42DA-952D-ADD759438B9F"/>
    <hyperlink ref="A3437" r:id="rId788" display="http://help-staging.autodesk.com/view/FCAM/2019/ENU/?guid=GUID-571ACF3C-8B74-4675-A925-8EF18C56E69D"/>
    <hyperlink ref="A3439" r:id="rId789" display="http://help-staging.autodesk.com/view/FCAM/2019/ENU/?guid=GUID-535D938B-E213-4670-8013-C5F61354360E"/>
    <hyperlink ref="A3443" r:id="rId790" display="http://help-staging.autodesk.com/view/FCAM/2019/ENU/?guid=GUID-E65146AE-88CF-49A6-9775-4B4888F50687"/>
    <hyperlink ref="A3448" r:id="rId791" display="http://help-staging.autodesk.com/view/FCAM/2019/ENU/?guid=GUID-A5FE2808-4BFB-4074-9C0D-8E4133B7CC42"/>
    <hyperlink ref="A3450" r:id="rId792" display="http://help-staging.autodesk.com/view/FCAM/2019/ENU/?guid=GUID-5EF2C4FA-5D88-4520-8CAD-1BA5D098123D"/>
    <hyperlink ref="A3452" r:id="rId793" display="http://help-staging.autodesk.com/view/FCAM/2019/ENU/?guid=GUID-E16A911B-D6BF-4998-9E2E-1B2C9892B904"/>
    <hyperlink ref="A3454" r:id="rId794" display="http://help-staging.autodesk.com/view/FCAM/2019/ENU/?guid=GUID-51721AB6-F893-45F5-AC3E-5A5729557262"/>
    <hyperlink ref="A3456" r:id="rId795" display="http://help-staging.autodesk.com/view/FCAM/2019/ENU/?guid=GUID-8521D17E-7831-454F-9535-508B7093E322"/>
    <hyperlink ref="A3468" r:id="rId796" display="http://help-staging.autodesk.com/view/FCAM/2019/ENU/?guid=GUID-964FB49E-2F4D-4136-AF80-E44B03813662"/>
    <hyperlink ref="A3479" r:id="rId797" display="http://help-staging.autodesk.com/view/FCAM/2019/ENU/?guid=GUID-F9E28E6D-CCD1-45B1-9A37-19586030134F"/>
    <hyperlink ref="A3484" r:id="rId798" display="http://help-staging.autodesk.com/view/FCAM/2019/ENU/?guid=GUID-0C73F1DD-B42F-47AB-B120-5F7C8DB519BB"/>
    <hyperlink ref="A3488" r:id="rId799" display="http://help-staging.autodesk.com/view/FCAM/2019/ENU/?guid=GUID-0394B27A-BE76-4BEA-B5F3-7C3A3605B568"/>
    <hyperlink ref="A3491" r:id="rId800" display="http://help-staging.autodesk.com/view/FCAM/2019/ENU/?guid=GUID-6145BFB7-C294-439E-8A3D-65CB33F5544D"/>
    <hyperlink ref="A3505" r:id="rId801" display="http://help-staging.autodesk.com/view/FCAM/2019/ENU/?guid=GUID-8CD63318-1C14-4F7D-903A-86A716277A13"/>
    <hyperlink ref="A3510" r:id="rId802" display="http://help-staging.autodesk.com/view/FCAM/2019/ENU/?guid=GUID-0C73F1DD-B42F-47AB-B120-5F7C8DB519BB"/>
    <hyperlink ref="A3514" r:id="rId803" display="http://help-staging.autodesk.com/view/FCAM/2019/ENU/?guid=GUID-0394B27A-BE76-4BEA-B5F3-7C3A3605B568"/>
    <hyperlink ref="A3517" r:id="rId804" display="http://help-staging.autodesk.com/view/FCAM/2019/ENU/?guid=GUID-5695438E-69A4-4EF8-9DB5-361BC7F95A83"/>
    <hyperlink ref="A3521" r:id="rId805" display="http://help-staging.autodesk.com/view/FCAM/2019/ENU/?guid=GUID-F9E28E6D-CCD1-45B1-9A37-19586030134F"/>
    <hyperlink ref="A3526" r:id="rId806" display="http://help-staging.autodesk.com/view/FCAM/2019/ENU/?guid=GUID-354428B0-34C2-4C16-9094-55B30346A803"/>
    <hyperlink ref="A3530" r:id="rId807" display="http://help-staging.autodesk.com/view/FCAM/2019/ENU/?guid=GUID-F9E28E6D-CCD1-45B1-9A37-19586030134F"/>
    <hyperlink ref="A3535" r:id="rId808" display="http://help-staging.autodesk.com/view/FCAM/2019/ENU/?guid=GUID-AEFA45EA-39BE-4A6E-9742-1B118A5CC51D"/>
    <hyperlink ref="A3541" r:id="rId809" display="http://help-staging.autodesk.com/view/FCAM/2019/ENU/?guid=GUID-A6A37901-B8D1-40E0-8AF2-78877F249D9E"/>
    <hyperlink ref="A3544" r:id="rId810" display="http://help-staging.autodesk.com/view/FCAM/2019/ENU/?guid=GUID-0FA1E244-51EE-4C98-BEFC-229C38BFB762"/>
    <hyperlink ref="A3552" r:id="rId811" display="http://help-staging.autodesk.com/view/FCAM/2019/ENU/?guid=GUID-8CD63318-1C14-4F7D-903A-86A716277A13"/>
    <hyperlink ref="A3557" r:id="rId812" display="http://help-staging.autodesk.com/view/FCAM/2019/ENU/?guid=GUID-5695438E-69A4-4EF8-9DB5-361BC7F95A83"/>
    <hyperlink ref="A3561" r:id="rId813" display="http://help-staging.autodesk.com/view/FCAM/2019/ENU/?guid=GUID-F9E28E6D-CCD1-45B1-9A37-19586030134F"/>
    <hyperlink ref="A3566" r:id="rId814" display="http://help-staging.autodesk.com/view/FCAM/2019/ENU/?guid=GUID-09D55E33-ADD8-4728-AF7A-719C9491FCD6"/>
    <hyperlink ref="A3570" r:id="rId815" display="http://help-staging.autodesk.com/view/FCAM/2019/ENU/?guid=GUID-46248B66-F1A6-4C1A-9521-0ECA6D2812E8"/>
    <hyperlink ref="A3573" r:id="rId816" display="http://help-staging.autodesk.com/view/FCAM/2019/ENU/?guid=GUID-FF5F73BC-B723-4270-939C-87AF62397C72"/>
    <hyperlink ref="A3575" r:id="rId817" display="http://help-staging.autodesk.com/view/FCAM/2019/ENU/?guid=GUID-05B6E9AC-9EF5-4B96-ABBD-F60CEE9AA052"/>
    <hyperlink ref="A3577" r:id="rId818" display="http://help-staging.autodesk.com/view/FCAM/2019/ENU/?guid=GUID-88B82FC3-1BF8-4D4C-8A0D-B43F4FBAEB01"/>
    <hyperlink ref="A3581" r:id="rId819" display="http://help-staging.autodesk.com/view/FCAM/2019/ENU/?guid=GUID-08287911-A10A-4510-BFEC-CAEFFBD5EB9D"/>
    <hyperlink ref="A3584" r:id="rId820" display="http://help-staging.autodesk.com/view/FCAM/2019/ENU/?guid=GUID-08EB45D3-DB83-4E76-A3A6-C40B5A98E4A7"/>
    <hyperlink ref="A3592" r:id="rId821" display="http://help-staging.autodesk.com/view/FCAM/2019/ENU/?guid=GUID-39D1976A-22DC-4DF3-89D9-B58184DDD0DC"/>
    <hyperlink ref="A3595" r:id="rId822" display="http://help-staging.autodesk.com/view/FCAM/2019/ENU/?guid=GUID-49A5508D-2B8F-4605-B830-846E3219BFAB"/>
    <hyperlink ref="A3597" r:id="rId823" display="http://help-staging.autodesk.com/view/FCAM/2019/ENU/?guid=GUID-82234B5C-301D-4990-8815-59CCC53A3FC6"/>
    <hyperlink ref="A3608" r:id="rId824" display="http://help-staging.autodesk.com/view/FCAM/2019/ENU/?guid=GUID-E2182BD1-A23F-4A37-97F3-BCCC0301D402"/>
    <hyperlink ref="A3613" r:id="rId825" display="http://help-staging.autodesk.com/view/FCAM/2019/ENU/?guid=GUID-21A82E31-266D-4627-82A8-7A42FA3725FD"/>
    <hyperlink ref="A3615" r:id="rId826" display="http://help-staging.autodesk.com/view/FCAM/2019/ENU/?guid=GUID-44EA575F-F8BF-40BA-A5BE-28C0866AA1B5"/>
    <hyperlink ref="A3618" r:id="rId827" display="http://help-staging.autodesk.com/view/FCAM/2019/ENU/?guid=GUID-6A0E8786-78E1-4376-B946-C77A1A09D3F2"/>
    <hyperlink ref="A3620" r:id="rId828" display="http://help-staging.autodesk.com/view/FCAM/2019/ENU/?guid=GUID-CC2AF8F3-644B-44B4-8CC4-48DA1E575D5D"/>
    <hyperlink ref="A3627" r:id="rId829" display="http://help-staging.autodesk.com/view/FCAM/2019/ENU/?guid=GUID-3E4577CD-D6A7-4DE0-803F-D4B06AE408E2"/>
    <hyperlink ref="A3629" r:id="rId830" display="http://help-staging.autodesk.com/view/FCAM/2019/ENU/?guid=GUID-78631E74-B4BB-4907-90C7-6A90FC3D4913"/>
    <hyperlink ref="A3643" r:id="rId831" display="http://help-staging.autodesk.com/view/FCAM/2019/ENU/?guid=GUID-CF0A6E4A-3C1A-4080-855C-5F3A645D16A8"/>
    <hyperlink ref="A3646" r:id="rId832" display="http://help-staging.autodesk.com/view/FCAM/2019/ENU/?guid=GUID-AE96806C-7D1D-4128-A326-A45BE725D752"/>
    <hyperlink ref="A3648" r:id="rId833" display="http://help-staging.autodesk.com/view/FCAM/2019/ENU/?guid=GUID-78ADF181-E20C-4684-BFDB-4B5C2F36F8E3"/>
    <hyperlink ref="A3651" r:id="rId834" display="http://help-staging.autodesk.com/view/FCAM/2019/ENU/?guid=GUID-84C6D0A9-ABF5-4789-AD2D-7C918A42E792"/>
    <hyperlink ref="A3654" r:id="rId835" display="http://help-staging.autodesk.com/view/FCAM/2019/ENU/?guid=GUID-11A02A89-B98C-4C50-B5B9-D9EA68DEA85F"/>
    <hyperlink ref="A3657" r:id="rId836" display="http://help-staging.autodesk.com/view/FCAM/2019/ENU/?guid=GUID-11A02A89-B98C-4C50-B5B9-D9EA68DEA85F"/>
    <hyperlink ref="A3660" r:id="rId837" display="http://help-staging.autodesk.com/view/FCAM/2019/ENU/?guid=GUID-ABC570CA-422D-46D0-86B6-B9514EF6CE6C"/>
    <hyperlink ref="A3702" r:id="rId838" display="http://help-staging.autodesk.com/view/FCAM/2019/ENU/?guid=GUID-9C7DCC50-D45A-40E9-A48C-A4557110FE64"/>
    <hyperlink ref="A3706" r:id="rId839" display="http://help-staging.autodesk.com/view/FCAM/2019/ENU/?guid=GUID-0704661F-8FEA-4D2C-89AF-7039962E0F42"/>
    <hyperlink ref="A3709" r:id="rId840" display="http://help-staging.autodesk.com/view/FCAM/2019/ENU/?guid=GUID-729A75A0-A2A5-4C5E-A04B-4F275DF4705C"/>
    <hyperlink ref="A3711" r:id="rId841" display="http://help-staging.autodesk.com/view/FCAM/2019/ENU/?guid=GUID-4CD607DD-9CBE-4464-AF8D-ED5BFAACDD87"/>
    <hyperlink ref="A3713" r:id="rId842" display="http://help-staging.autodesk.com/view/FCAM/2019/ENU/?guid=GUID-5C4138D1-AF31-44B6-B4FC-17C7B484CF21"/>
    <hyperlink ref="A3715" r:id="rId843" display="http://help-staging.autodesk.com/view/FCAM/2019/ENU/?guid=GUID-BF72CBED-E950-4A7F-9B6D-119F987F97C2"/>
    <hyperlink ref="A3717" r:id="rId844" display="http://help-staging.autodesk.com/view/FCAM/2019/ENU/?guid=GUID-788A338A-A54F-4EAE-9A35-E4A81ED46D78"/>
    <hyperlink ref="A3724" r:id="rId845" display="http://help-staging.autodesk.com/view/FCAM/2019/ENU/?guid=GUID-AD4C44CC-F116-4CD1-87C6-7751F24EF202"/>
    <hyperlink ref="A3726" r:id="rId846" display="http://help-staging.autodesk.com/view/FCAM/2019/ENU/?guid=GUID-17E5A237-B4D9-4355-AED8-6B12C8362302"/>
    <hyperlink ref="A3732" r:id="rId847" display="http://help-staging.autodesk.com/view/FCAM/2019/ENU/?guid=GUID-6C1125FA-BBEC-4122-BB84-B6B4C7800187"/>
    <hyperlink ref="A3738" r:id="rId848" display="http://help-staging.autodesk.com/view/FCAM/2019/ENU/?guid=GUID-2E09DF3A-6F51-4A31-85ED-A135A733AD6F"/>
    <hyperlink ref="A3744" r:id="rId849" display="http://help-staging.autodesk.com/view/FCAM/2019/ENU/?guid=GUID-7D473278-D047-497C-9A37-2E77F8A224DD"/>
    <hyperlink ref="A3747" r:id="rId850" display="http://help-staging.autodesk.com/view/FCAM/2019/ENU/?guid=GUID-9C9FE707-92F7-43EB-9F6C-1A81F2AA401C"/>
    <hyperlink ref="A3750" r:id="rId851" display="http://help-staging.autodesk.com/view/FCAM/2019/ENU/?guid=GUID-25B4224E-60FA-4AA5-BC4B-80B14B5B206A"/>
    <hyperlink ref="A3753" r:id="rId852" display="http://help-staging.autodesk.com/view/FCAM/2019/ENU/?guid=GUID-2FED53DE-FEB2-4A3B-ADD3-8F96ADD85499"/>
    <hyperlink ref="A3780" r:id="rId853" display="http://help-staging.autodesk.com/view/FCAM/2019/ENU/?guid=GUID-9C7DCC50-D45A-40E9-A48C-A4557110FE64"/>
    <hyperlink ref="A3784" r:id="rId854" display="http://help-staging.autodesk.com/view/FCAM/2019/ENU/?guid=GUID-788A338A-A54F-4EAE-9A35-E4A81ED46D78"/>
    <hyperlink ref="A3791" r:id="rId855" display="http://help-staging.autodesk.com/view/FCAM/2019/ENU/?guid=GUID-AD4C44CC-F116-4CD1-87C6-7751F24EF202"/>
    <hyperlink ref="A3793" r:id="rId856" display="http://help-staging.autodesk.com/view/FCAM/2019/ENU/?guid=GUID-17E5A237-B4D9-4355-AED8-6B12C8362302"/>
    <hyperlink ref="A3799" r:id="rId857" display="http://help-staging.autodesk.com/view/FCAM/2019/ENU/?guid=GUID-6C1125FA-BBEC-4122-BB84-B6B4C7800187"/>
    <hyperlink ref="A3805" r:id="rId858" display="http://help-staging.autodesk.com/view/FCAM/2019/ENU/?guid=GUID-6EDC645B-D039-47D7-ADED-F88427ECCEDD"/>
    <hyperlink ref="A3807" r:id="rId859" display="http://help-staging.autodesk.com/view/FCAM/2019/ENU/?guid=GUID-2E09DF3A-6F51-4A31-85ED-A135A733AD6F"/>
    <hyperlink ref="A3813" r:id="rId860" display="http://help-staging.autodesk.com/view/FCAM/2019/ENU/?guid=GUID-7D473278-D047-497C-9A37-2E77F8A224DD"/>
    <hyperlink ref="A3816" r:id="rId861" display="http://help-staging.autodesk.com/view/FCAM/2019/ENU/?guid=GUID-25B4224E-60FA-4AA5-BC4B-80B14B5B206A"/>
    <hyperlink ref="A3819" r:id="rId862" display="http://help-staging.autodesk.com/view/FCAM/2019/ENU/?guid=GUID-11A02A89-B98C-4C50-B5B9-D9EA68DEA85F"/>
    <hyperlink ref="A3822" r:id="rId863" display="http://help-staging.autodesk.com/view/FCAM/2019/ENU/?guid=GUID-066E9E86-B004-4636-9616-CE430C8EEC3E"/>
    <hyperlink ref="A3834" r:id="rId864" display="http://help-staging.autodesk.com/view/FCAM/2019/ENU/?guid=GUID-7731EF3F-074B-4AAC-940D-EBC5D39A1A56"/>
    <hyperlink ref="A3837" r:id="rId865" display="http://help-staging.autodesk.com/view/FCAM/2019/ENU/?guid=GUID-788A338A-A54F-4EAE-9A35-E4A81ED46D78"/>
    <hyperlink ref="A3844" r:id="rId866" display="http://help-staging.autodesk.com/view/FCAM/2019/ENU/?guid=GUID-AD4C44CC-F116-4CD1-87C6-7751F24EF202"/>
    <hyperlink ref="A3846" r:id="rId867" display="http://help-staging.autodesk.com/view/FCAM/2019/ENU/?guid=GUID-6C1125FA-BBEC-4122-BB84-B6B4C7800187"/>
    <hyperlink ref="A3852" r:id="rId868" display="http://help-staging.autodesk.com/view/FCAM/2019/ENU/?guid=GUID-2E09DF3A-6F51-4A31-85ED-A135A733AD6F"/>
    <hyperlink ref="A3858" r:id="rId869" display="http://help-staging.autodesk.com/view/FCAM/2019/ENU/?guid=GUID-9A84545D-A30F-4F45-A2D1-F645E397BA56"/>
    <hyperlink ref="A3868" r:id="rId870" display="http://help-staging.autodesk.com/view/FCAM/2019/ENU/?guid=GUID-788A338A-A54F-4EAE-9A35-E4A81ED46D78"/>
    <hyperlink ref="A3875" r:id="rId871" display="http://help-staging.autodesk.com/view/FCAM/2019/ENU/?guid=GUID-AD4C44CC-F116-4CD1-87C6-7751F24EF202"/>
    <hyperlink ref="A3877" r:id="rId872" display="http://help-staging.autodesk.com/view/FCAM/2019/ENU/?guid=GUID-17E5A237-B4D9-4355-AED8-6B12C8362302"/>
    <hyperlink ref="A3883" r:id="rId873" display="http://help-staging.autodesk.com/view/FCAM/2019/ENU/?guid=GUID-6C1125FA-BBEC-4122-BB84-B6B4C7800187"/>
    <hyperlink ref="A3889" r:id="rId874" display="http://help-staging.autodesk.com/view/FCAM/2019/ENU/?guid=GUID-2E09DF3A-6F51-4A31-85ED-A135A733AD6F"/>
    <hyperlink ref="A3895" r:id="rId875" display="http://help-staging.autodesk.com/view/FCAM/2019/ENU/?guid=GUID-495B02F8-D250-4572-9B88-64657A2798B2"/>
    <hyperlink ref="A3903" r:id="rId876" display="http://help-staging.autodesk.com/view/FCAM/2019/ENU/?guid=GUID-C76B5A3E-99B6-4AEE-89C4-9B24785BC756"/>
    <hyperlink ref="A3908" r:id="rId877" display="http://help-staging.autodesk.com/view/FCAM/2019/ENU/?guid=GUID-666BEF8F-A897-4164-9F42-A5C3CA6FC5B2"/>
    <hyperlink ref="A3916" r:id="rId878" display="http://help-staging.autodesk.com/view/FCAM/2019/ENU/?guid=GUID-3FBED34E-58F4-471E-B338-14DA66FD1290"/>
    <hyperlink ref="A3926" r:id="rId879" display="http://help-staging.autodesk.com/view/FCAM/2019/ENU/?guid=GUID-4BC98471-6C5A-48D9-A4B6-9697036AD5DD"/>
    <hyperlink ref="A3928" r:id="rId880" display="http://help-staging.autodesk.com/view/FCAM/2019/ENU/?guid=GUID-5674E4CB-739C-411F-B489-812B527975AF"/>
    <hyperlink ref="A3930" r:id="rId881" display="http://help-staging.autodesk.com/view/FCAM/2019/ENU/?guid=GUID-EE0D5806-E18D-4920-AF7C-7A1359307C65"/>
    <hyperlink ref="A3933" r:id="rId882" display="http://help-staging.autodesk.com/view/FCAM/2019/ENU/?guid=GUID-9492AB29-822A-4ED2-BA2C-B79110C8D5E0"/>
    <hyperlink ref="A3935" r:id="rId883" display="http://help-staging.autodesk.com/view/FCAM/2019/ENU/?guid=GUID-7BA34D00-741D-432A-A884-90D28B3B4DEB"/>
    <hyperlink ref="A3959" r:id="rId884" display="http://help-staging.autodesk.com/view/FCAM/2019/ENU/?guid=GUID-7D764383-CC77-4F42-A84A-58CACAB4D7F4"/>
    <hyperlink ref="A3961" r:id="rId885" display="http://help-staging.autodesk.com/view/FCAM/2019/ENU/?guid=GUID-24DF3156-C8FF-499E-A01D-620F8E81E561"/>
    <hyperlink ref="A3963" r:id="rId886" display="http://help-staging.autodesk.com/view/FCAM/2019/ENU/?guid=GUID-DB4DBBB7-9A38-4F8D-8EB8-D649C35054B1"/>
    <hyperlink ref="A3966" r:id="rId887" display="http://help-staging.autodesk.com/view/FCAM/2019/ENU/?guid=GUID-99076EBB-96B0-40E4-A906-D2161E6B97E1"/>
    <hyperlink ref="A3968" r:id="rId888" display="http://help-staging.autodesk.com/view/FCAM/2019/ENU/?guid=GUID-D787F866-FCA6-485C-A059-991430866409"/>
    <hyperlink ref="A3973" r:id="rId889" display="http://help-staging.autodesk.com/view/FCAM/2019/ENU/?guid=GUID-FD30F9A2-2CC3-4226-8B22-0DB878EEB55F"/>
    <hyperlink ref="A3975" r:id="rId890" display="http://help-staging.autodesk.com/view/FCAM/2019/ENU/?guid=GUID-4E0567C7-316D-4179-8E7C-850ADC152FFD"/>
    <hyperlink ref="A3977" r:id="rId891" display="http://help-staging.autodesk.com/view/FCAM/2019/ENU/?guid=GUID-59DD64BF-94BA-49C6-B5EF-5009378C46A7"/>
    <hyperlink ref="A3979" r:id="rId892" display="http://help-staging.autodesk.com/view/FCAM/2019/ENU/?guid=GUID-54BCEF1A-D55B-4318-8253-DDB06CA3D78F"/>
    <hyperlink ref="A3981" r:id="rId893" display="http://help-staging.autodesk.com/view/FCAM/2019/ENU/?guid=GUID-0C2235B2-2359-4ACC-AA00-15E37CF67345"/>
    <hyperlink ref="A3988" r:id="rId894" display="http://help-staging.autodesk.com/view/FCAM/2019/ENU/?guid=GUID-84AE09F1-379D-461C-950F-66824F60914F"/>
    <hyperlink ref="A3995" r:id="rId895" display="http://help-staging.autodesk.com/view/FCAM/2019/ENU/?guid=GUID-97D3D957-728A-4907-B005-8129B47B8090"/>
    <hyperlink ref="A3998" r:id="rId896" display="http://help-staging.autodesk.com/view/FCAM/2019/ENU/?guid=GUID-44BE2E29-C254-45B4-B742-A46E83021565"/>
    <hyperlink ref="A4000" r:id="rId897" display="http://help-staging.autodesk.com/view/FCAM/2019/ENU/?guid=GUID-A7A01B37-9F52-4113-84D2-F4DB2301ABD1"/>
    <hyperlink ref="A4002" r:id="rId898" display="http://help-staging.autodesk.com/view/FCAM/2019/ENU/?guid=GUID-F26EAF97-6CB5-4669-B699-C70CCF4A46AC"/>
    <hyperlink ref="A4004" r:id="rId899" display="http://help-staging.autodesk.com/view/FCAM/2019/ENU/?guid=GUID-DDC33136-8184-43C9-95DB-5B079A5EB21A"/>
    <hyperlink ref="A4006" r:id="rId900" display="http://help-staging.autodesk.com/view/FCAM/2019/ENU/?guid=GUID-3B3488DF-C17B-4F5B-92F8-B754D0CCE7F9"/>
    <hyperlink ref="A4009" r:id="rId901" display="http://help-staging.autodesk.com/view/FCAM/2019/ENU/?guid=GUID-5B614561-3461-49EF-AC99-426525CBDDE7"/>
    <hyperlink ref="A4011" r:id="rId902" display="http://help-staging.autodesk.com/view/FCAM/2019/ENU/?guid=GUID-EE627543-C7E0-4ECE-B6C1-BF35E9E3B969"/>
    <hyperlink ref="A4021" r:id="rId903" display="http://help-staging.autodesk.com/view/FCAM/2019/ENU/?guid=GUID-4336D15A-3A6F-4D97-88B6-65157BD4043E"/>
    <hyperlink ref="A4024" r:id="rId904" display="http://help-staging.autodesk.com/view/FCAM/2019/ENU/?guid=GUID-7EECD48B-C0FC-409C-9F3D-D6043FE3C5FA"/>
    <hyperlink ref="A4027" r:id="rId905" display="http://help-staging.autodesk.com/view/FCAM/2019/ENU/?guid=GUID-8BE3AD92-CA1B-4B58-B60E-22AACA202B83"/>
    <hyperlink ref="A4030" r:id="rId906" display="http://help-staging.autodesk.com/view/FCAM/2019/ENU/?guid=GUID-0841A3F4-FFCB-463B-96E0-A70D8469EA7B"/>
    <hyperlink ref="A4032" r:id="rId907" display="http://help-staging.autodesk.com/view/FCAM/2019/ENU/?guid=GUID-85FC9AD3-0072-42E4-BBC7-1E88455EE30E"/>
    <hyperlink ref="A4035" r:id="rId908" display="http://help-staging.autodesk.com/view/FCAM/2019/ENU/?guid=GUID-506EED98-30AF-4AD3-8ED4-77B533B629D8"/>
    <hyperlink ref="A4045" r:id="rId909" display="http://help-staging.autodesk.com/view/FCAM/2019/ENU/?guid=GUID-6E6D7316-F417-4A9B-8A65-5EBDC9F5DFB4"/>
    <hyperlink ref="A4050" r:id="rId910" display="http://help-staging.autodesk.com/view/FCAM/2019/ENU/?guid=GUID-10342844-95BF-417A-855C-E8CB033B4DE4"/>
    <hyperlink ref="A4080" r:id="rId911" display="http://help-staging.autodesk.com/view/FCAM/2019/ENU/?guid=GUID-27B6CA4B-8CC5-4A63-AA41-AC61BE8A4214"/>
    <hyperlink ref="A4095" r:id="rId912" display="http://help-staging.autodesk.com/view/FCAM/2019/ENU/?guid=GUID-CE7A4455-5DFB-43ED-ABEA-83EE86D186F9"/>
    <hyperlink ref="A4100" r:id="rId913" display="http://help-staging.autodesk.com/view/FCAM/2019/ENU/?guid=GUID-4963CA9C-A2B3-43ED-8A0A-DCE6769D2C58"/>
    <hyperlink ref="A4104" r:id="rId914" display="http://help-staging.autodesk.com/view/FCAM/2019/ENU/?guid=GUID-5AC6F9C7-3C6C-4E49-8798-47CCC13091A1"/>
    <hyperlink ref="A4116" r:id="rId915" display="http://help-staging.autodesk.com/view/FCAM/2019/ENU/?guid=GUID-6C62EAF0-D2C8-4A7E-9650-96C0F5A9346C"/>
    <hyperlink ref="A4118" r:id="rId916" display="http://help-staging.autodesk.com/view/FCAM/2019/ENU/?guid=GUID-63F30DA4-E8FC-4E38-97F9-6C50435B50B3"/>
    <hyperlink ref="A4120" r:id="rId917" display="http://help-staging.autodesk.com/view/FCAM/2019/ENU/?guid=GUID-61C754CB-5A68-4B3C-BB04-06EF28A7184C"/>
    <hyperlink ref="A4125" r:id="rId918" display="http://help-staging.autodesk.com/view/FCAM/2019/ENU/?guid=GUID-58771A09-BEED-4E5A-B8AA-890BA151A3A7"/>
    <hyperlink ref="A4128" r:id="rId919" display="http://help-staging.autodesk.com/view/FCAM/2019/ENU/?guid=GUID-B68FA538-F42A-41CC-BB03-30B7AFDE7747"/>
    <hyperlink ref="A4130" r:id="rId920" display="http://help-staging.autodesk.com/view/FCAM/2019/ENU/?guid=GUID-E159F82E-A23C-43CC-B771-42025B0D5DCB"/>
    <hyperlink ref="A4133" r:id="rId921" display="http://help-staging.autodesk.com/view/FCAM/2019/ENU/?guid=GUID-607EB37E-AF91-4DF9-9D75-868292AB0475"/>
    <hyperlink ref="A4142" r:id="rId922" display="http://help-staging.autodesk.com/view/FCAM/2019/ENU/?guid=GUID-3FD4C47D-2E41-4D7C-9553-7608D2CE2339"/>
    <hyperlink ref="A4153" r:id="rId923" display="http://help-staging.autodesk.com/view/FCAM/2019/ENU/?guid=GUID-A52997EF-623F-44AF-9922-9C9E264FBEC6"/>
    <hyperlink ref="A4155" r:id="rId924" display="http://help-staging.autodesk.com/view/FCAM/2019/ENU/?guid=GUID-409DD2EE-9755-4C39-AA6A-96C4C197D392"/>
    <hyperlink ref="A4164" r:id="rId925" display="http://help-staging.autodesk.com/view/FCAM/2019/ENU/?guid=GUID-1051DBFF-357D-4E28-AC42-5FF8E4EA815B"/>
    <hyperlink ref="A4168" r:id="rId926" display="http://help-staging.autodesk.com/view/FCAM/2019/ENU/?guid=GUID-961DAE5F-6606-4255-83B6-82E2298B36DE"/>
    <hyperlink ref="A4176" r:id="rId927" display="http://help-staging.autodesk.com/view/FCAM/2019/ENU/?guid=GUID-9F769884-3F9B-4306-AA42-FD19FBE72D77"/>
    <hyperlink ref="A4180" r:id="rId928" display="http://help-staging.autodesk.com/view/FCAM/2019/ENU/?guid=GUID-F17C4793-98A7-4D6E-BE74-DC2FB880BB31"/>
    <hyperlink ref="A4183" r:id="rId929" display="http://help-staging.autodesk.com/view/FCAM/2019/ENU/?guid=GUID-D18001AA-EEE5-4735-A311-8CCB25D645F5"/>
    <hyperlink ref="A4191" r:id="rId930" display="http://help-staging.autodesk.com/view/FCAM/2019/ENU/?guid=GUID-5C1EFF91-D51F-4FAD-92FA-1A01D9D00BBC"/>
    <hyperlink ref="A4193" r:id="rId931" display="http://help-staging.autodesk.com/view/FCAM/2019/ENU/?guid=GUID-7DD1A11B-296F-4F28-88A0-F39C72AA8887"/>
    <hyperlink ref="A4201" r:id="rId932" display="http://help-staging.autodesk.com/view/FCAM/2019/ENU/?guid=GUID-48C8EE70-E7FD-40FC-8022-8AF4050CDFC4"/>
    <hyperlink ref="A4205" r:id="rId933" display="http://help-staging.autodesk.com/view/FCAM/2019/ENU/?guid=GUID-BE795A70-7278-451F-A7FF-E266B27B4590"/>
    <hyperlink ref="A4213" r:id="rId934" display="http://help-staging.autodesk.com/view/FCAM/2019/ENU/?guid=GUID-445C30B4-ED53-4655-A5D1-3B63783F94CF"/>
    <hyperlink ref="A4217" r:id="rId935" display="http://help-staging.autodesk.com/view/FCAM/2019/ENU/?guid=GUID-20107DF4-D269-4D2C-864B-A178DAFD5B9C"/>
    <hyperlink ref="A4220" r:id="rId936" display="http://help-staging.autodesk.com/view/FCAM/2019/ENU/?guid=GUID-59443728-CA80-4C51-ABA9-625DBDE4D0A9"/>
    <hyperlink ref="A4227" r:id="rId937" display="http://help-staging.autodesk.com/view/FCAM/2019/ENU/?guid=GUID-D2273FE4-A448-4713-8F61-C8AFE834EDA8"/>
    <hyperlink ref="A4230" r:id="rId938" display="http://help-staging.autodesk.com/view/FCAM/2019/ENU/?guid=GUID-6A07DD31-A1E8-4F75-BB0C-06C7A8C3970B"/>
    <hyperlink ref="A4236" r:id="rId939" display="http://help-staging.autodesk.com/view/FCAM/2019/ENU/?guid=GUID-B14D4C2F-74B7-473E-BBAC-224DD5367037"/>
    <hyperlink ref="A4240" r:id="rId940" display="http://help-staging.autodesk.com/view/FCAM/2019/ENU/?guid=GUID-DBE64AC1-AB24-4122-8B26-4D2FB2FB7100"/>
    <hyperlink ref="A4246" r:id="rId941" display="http://help-staging.autodesk.com/view/FCAM/2019/ENU/?guid=GUID-B8E4B6B5-4F71-4816-A3BD-E778032D31DF"/>
    <hyperlink ref="A4249" r:id="rId942" display="http://help-staging.autodesk.com/view/FCAM/2019/ENU/?guid=GUID-98F13332-1CEE-4AE7-A9FA-F4319A8582DC"/>
    <hyperlink ref="A4253" r:id="rId943" display="http://help-staging.autodesk.com/view/FCAM/2019/ENU/?guid=GUID-831FE122-83EC-46F8-BEA5-42899CB05C34"/>
    <hyperlink ref="A4257" r:id="rId944" display="http://help-staging.autodesk.com/view/FCAM/2019/ENU/?guid=GUID-6217069A-3AC4-4CA5-918E-852007BDA60F"/>
    <hyperlink ref="A4268" r:id="rId945" display="http://help-staging.autodesk.com/view/FCAM/2019/ENU/?guid=GUID-36C609FF-F800-4CDE-8EEB-BF4F820D751F"/>
    <hyperlink ref="A4271" r:id="rId946" display="http://help-staging.autodesk.com/view/FCAM/2019/ENU/?guid=GUID-C036B632-4E63-4DFB-8D1E-0D8288211942"/>
    <hyperlink ref="A4275" r:id="rId947" display="http://help-staging.autodesk.com/view/FCAM/2019/ENU/?guid=GUID-371EC113-A448-4050-A8D6-95DAA76589D3"/>
    <hyperlink ref="A4289" r:id="rId948" display="http://help-staging.autodesk.com/view/FCAM/2019/ENU/?guid=GUID-655C621A-B24C-4EC5-B6B6-F29156AD91CB"/>
    <hyperlink ref="A4293" r:id="rId949" display="http://help-staging.autodesk.com/view/FCAM/2019/ENU/?guid=GUID-4806C0E1-61B9-4D68-96FE-C2ACF36C308A"/>
    <hyperlink ref="A4295" r:id="rId950" display="http://help-staging.autodesk.com/view/FCAM/2019/ENU/?guid=GUID-739B3C1A-E96F-4F71-A92E-769E61D3E386"/>
    <hyperlink ref="A4302" r:id="rId951" display="http://help-staging.autodesk.com/view/FCAM/2019/ENU/?guid=GUID-2291A5F1-3081-41B6-9961-3A43A2B71D38"/>
    <hyperlink ref="A4307" r:id="rId952" display="http://help-staging.autodesk.com/view/FCAM/2019/ENU/?guid=GUID-FA9A0EF6-B3B3-4CD7-82C8-C896C5EE6BE9"/>
    <hyperlink ref="A4312" r:id="rId953" display="http://help-staging.autodesk.com/view/FCAM/2019/ENU/?guid=GUID-B7802939-40C6-44FD-95D6-3B8E3E1EE04B"/>
    <hyperlink ref="A4316" r:id="rId954" display="http://help-staging.autodesk.com/view/FCAM/2019/ENU/?guid=GUID-FB6F1729-410E-458A-9571-BBDA05058D80"/>
    <hyperlink ref="A4318" r:id="rId955" display="http://help-staging.autodesk.com/view/FCAM/2019/ENU/?guid=GUID-386AB940-E0E7-4690-8582-1FCB635ECE9B"/>
    <hyperlink ref="A4325" r:id="rId956" display="http://help-staging.autodesk.com/view/FCAM/2019/ENU/?guid=GUID-4F6C6CA2-226F-487D-816B-17830CDA5B89"/>
    <hyperlink ref="A4327" r:id="rId957" display="http://help-staging.autodesk.com/view/FCAM/2019/ENU/?guid=GUID-7834651B-65D3-4995-B638-2E76724EA0EA"/>
    <hyperlink ref="A4332" r:id="rId958" display="http://help-staging.autodesk.com/view/FCAM/2019/ENU/?guid=GUID-4A431C8B-3338-4938-9380-02853DACA91A"/>
    <hyperlink ref="A4339" r:id="rId959" display="http://help-staging.autodesk.com/view/FCAM/2019/ENU/?guid=GUID-5E93C67A-9075-47B5-BB60-4A88DDBB5B03"/>
    <hyperlink ref="A4344" r:id="rId960" display="http://help-staging.autodesk.com/view/FCAM/2019/ENU/?guid=GUID-93389878-2CC2-444F-B057-9212D811943A"/>
    <hyperlink ref="A4346" r:id="rId961" display="http://help-staging.autodesk.com/view/FCAM/2019/ENU/?guid=GUID-33C0868A-B5ED-4F65-85E1-EC028AEAA5E0"/>
    <hyperlink ref="A4356" r:id="rId962" display="http://help-staging.autodesk.com/view/FCAM/2019/ENU/?guid=GUID-50B445EE-2833-43C3-B34F-B6094C154438"/>
    <hyperlink ref="A4360" r:id="rId963" display="http://help-staging.autodesk.com/view/FCAM/2019/ENU/?guid=GUID-7E71B347-C8F7-47C4-8575-58E26084906B"/>
    <hyperlink ref="A4368" r:id="rId964" display="http://help-staging.autodesk.com/view/FCAM/2019/ENU/?guid=GUID-F197DF11-B929-4BF8-BC09-E9E7A0A81B71"/>
    <hyperlink ref="A4374" r:id="rId965" display="http://help-staging.autodesk.com/view/FCAM/2019/ENU/?guid=GUID-0B8D25B0-D486-4A3C-A82F-0E6F761F4FB3"/>
    <hyperlink ref="A4376" r:id="rId966" display="http://help-staging.autodesk.com/view/FCAM/2019/ENU/?guid=GUID-4882D729-63FA-490D-8010-232B58F2C42E"/>
    <hyperlink ref="A4384" r:id="rId967" display="http://help-staging.autodesk.com/view/FCAM/2019/ENU/?guid=GUID-4C45ACC7-4931-4025-992E-6953F857B4FB"/>
    <hyperlink ref="A4386" r:id="rId968" display="http://help-staging.autodesk.com/view/FCAM/2019/ENU/?guid=GUID-4004BEA1-9F3E-47D6-86E4-96987F10D0CD"/>
    <hyperlink ref="A4388" r:id="rId969" display="http://help-staging.autodesk.com/view/FCAM/2019/ENU/?guid=GUID-1B72CD6F-97FE-4C2C-BC35-73F2CC4C4BE1"/>
    <hyperlink ref="A4390" r:id="rId970" display="http://help-staging.autodesk.com/view/FCAM/2019/ENU/?guid=GUID-CEC40ED3-2925-4CF5-AB04-961DADD78302"/>
    <hyperlink ref="A4396" r:id="rId971" display="http://help-staging.autodesk.com/view/FCAM/2019/ENU/?guid=GUID-DEE8F55A-3C90-4DD4-8FD4-285EB3BC3FEF"/>
    <hyperlink ref="A4404" r:id="rId972" display="http://help-staging.autodesk.com/view/FCAM/2019/ENU/?guid=GUID-AB3C14C1-FAC4-435B-BFB5-16F5B85AD79A"/>
    <hyperlink ref="A4406" r:id="rId973" display="http://help-staging.autodesk.com/view/FCAM/2019/ENU/?guid=GUID-8B68BEF5-00A1-497E-A720-EB4BD847B22C"/>
    <hyperlink ref="A4417" r:id="rId974" display="http://help-staging.autodesk.com/view/FCAM/2019/ENU/?guid=GUID-187D3393-6050-46CC-9610-A8C6B2E9E896"/>
    <hyperlink ref="A4422" r:id="rId975" display="http://help-staging.autodesk.com/view/FCAM/2019/ENU/?guid=GUID-12841534-C327-4759-945D-003BF15893A8"/>
    <hyperlink ref="A4427" r:id="rId976" display="http://help-staging.autodesk.com/view/FCAM/2019/ENU/?guid=GUID-41B860FF-649A-46E3-8314-8A9721705A92"/>
    <hyperlink ref="A4433" r:id="rId977" display="http://help-staging.autodesk.com/view/FCAM/2019/ENU/?guid=GUID-B1A924CB-C35A-48F2-A1F4-11A3074F983F"/>
    <hyperlink ref="A4435" r:id="rId978" display="http://help-staging.autodesk.com/view/FCAM/2019/ENU/?guid=GUID-49556E8A-5BE9-4A77-A210-4C66ABA8A90A"/>
    <hyperlink ref="A4471" r:id="rId979" display="http://help-staging.autodesk.com/view/FCAM/2019/ENU/?guid=GUID-591E2456-83A2-4503-AC52-C04DABE5FA4F"/>
    <hyperlink ref="A4476" r:id="rId980" display="http://help-staging.autodesk.com/view/FCAM/2019/ENU/?guid=GUID-7462F214-7D27-44E2-8724-AFFEDDE22520"/>
    <hyperlink ref="A4480" r:id="rId981" display="http://help-staging.autodesk.com/view/FCAM/2019/ENU/?guid=GUID-D10FF0A1-C8EC-4C64-B83C-C3720CFDC795"/>
    <hyperlink ref="A4483" r:id="rId982" display="http://help-staging.autodesk.com/view/FCAM/2019/ENU/?guid=GUID-B04CF897-44A8-4434-B2CB-AC229160BAB2"/>
    <hyperlink ref="A4489" r:id="rId983" display="http://help-staging.autodesk.com/view/FCAM/2019/ENU/?guid=GUID-93360A4E-BB56-488B-BA40-5C7AEC36BD4E"/>
    <hyperlink ref="A4506" r:id="rId984" display="http://help-staging.autodesk.com/view/FCAM/2019/ENU/?guid=GUID-802BB3A8-C133-4099-9B45-1E6AFCE4F406"/>
    <hyperlink ref="A4514" r:id="rId985" display="http://help-staging.autodesk.com/view/FCAM/2019/ENU/?guid=GUID-B174F8C1-C995-4131-83DB-085D922CA748"/>
    <hyperlink ref="A4516" r:id="rId986" display="http://help-staging.autodesk.com/view/FCAM/2019/ENU/?guid=GUID-5D45FB40-5387-488D-94B6-D041FD88DAB3"/>
    <hyperlink ref="A4518" r:id="rId987" display="http://help-staging.autodesk.com/view/FCAM/2019/ENU/?guid=GUID-5D28D497-2F7F-43E4-89BF-9F4D7E3716DC"/>
    <hyperlink ref="A4520" r:id="rId988" display="http://help-staging.autodesk.com/view/FCAM/2019/ENU/?guid=GUID-1F46434B-7805-47AC-8554-C5492D4012E2"/>
    <hyperlink ref="A4522" r:id="rId989" display="http://help-staging.autodesk.com/view/FCAM/2019/ENU/?guid=GUID-01D4E2E6-4F2D-4A64-8004-EB10E2C28DAB"/>
    <hyperlink ref="A4524" r:id="rId990" display="http://help-staging.autodesk.com/view/FCAM/2019/ENU/?guid=GUID-5184E078-366C-462C-9F3E-33F497C13FDA"/>
    <hyperlink ref="A4529" r:id="rId991" display="http://help-staging.autodesk.com/view/FCAM/2019/ENU/?guid=GUID-37472A0E-D5C3-4AC2-8089-0CF03A9CFA83"/>
    <hyperlink ref="A4531" r:id="rId992" display="http://help-staging.autodesk.com/view/FCAM/2019/ENU/?guid=GUID-9A8E1933-8C96-4412-8434-73835881F4D9"/>
    <hyperlink ref="A4538" r:id="rId993" display="http://help-staging.autodesk.com/view/FCAM/2019/ENU/?guid=GUID-1778CF57-A4DD-415D-9AFF-69251CF47D01"/>
    <hyperlink ref="A4541" r:id="rId994" display="http://help-staging.autodesk.com/view/FCAM/2019/ENU/?guid=GUID-BAE1785E-042E-4E5A-9D45-313C0ACFAE33"/>
    <hyperlink ref="A4550" r:id="rId995" display="http://help-staging.autodesk.com/view/FCAM/2019/ENU/?guid=GUID-5DAB0D66-53F8-47B9-93D1-89571BF579CA"/>
    <hyperlink ref="A4552" r:id="rId996" display="http://help-staging.autodesk.com/view/FCAM/2019/ENU/?guid=GUID-D44B88DA-44DF-4461-98A2-18B2621A99BC"/>
    <hyperlink ref="A4560" r:id="rId997" display="http://help-staging.autodesk.com/view/FCAM/2019/ENU/?guid=GUID-5C05CBFF-9DB9-4611-BD5C-50EDBA0A01B5"/>
    <hyperlink ref="A4562" r:id="rId998" display="http://help-staging.autodesk.com/view/FCAM/2019/ENU/?guid=GUID-3BCE6430-EB98-4A20-AF19-C712A0192E23"/>
    <hyperlink ref="A4565" r:id="rId999" display="http://help-staging.autodesk.com/view/FCAM/2019/ENU/?guid=GUID-6122477C-AF88-4C92-8664-C0542AE7747D"/>
    <hyperlink ref="A4569" r:id="rId1000" display="http://help-staging.autodesk.com/view/FCAM/2019/ENU/?guid=GUID-82BF802F-287D-4BEE-AB67-547D192F6EED"/>
    <hyperlink ref="A4571" r:id="rId1001" display="http://help-staging.autodesk.com/view/FCAM/2019/ENU/?guid=GUID-A538A0C8-DBB8-4798-B399-191D9A2CB4B1"/>
    <hyperlink ref="A4575" r:id="rId1002" display="http://help-staging.autodesk.com/view/FCAM/2019/ENU/?guid=GUID-0BA7002A-08E3-44AE-8739-72E99B82FE8D"/>
    <hyperlink ref="A4577" r:id="rId1003" display="http://help-staging.autodesk.com/view/FCAM/2019/ENU/?guid=GUID-E2891B42-6472-4F3F-B7EE-A7B2231DDDB4"/>
    <hyperlink ref="A4581" r:id="rId1004" display="http://help-staging.autodesk.com/view/FCAM/2019/ENU/?guid=GUID-4B848798-FA30-4368-83E2-CE756122DD65"/>
    <hyperlink ref="A4586" r:id="rId1005" display="http://help-staging.autodesk.com/view/FCAM/2019/ENU/?guid=GUID-219B79ED-F3C2-4672-B5DE-8597A0E63B71"/>
    <hyperlink ref="A4590" r:id="rId1006" display="http://help-staging.autodesk.com/view/FCAM/2019/ENU/?guid=GUID-A99893F9-AE88-41FB-A8E8-9C73CB44028C"/>
    <hyperlink ref="A4593" r:id="rId1007" display="http://help-staging.autodesk.com/view/FCAM/2019/ENU/?guid=GUID-A3747693-5DB7-42AC-A3ED-39BA7D2F6F45"/>
    <hyperlink ref="A4595" r:id="rId1008" display="http://help-staging.autodesk.com/view/FCAM/2019/ENU/?guid=GUID-2B8FFF36-209F-462F-BEE9-4C39362DF0F5"/>
    <hyperlink ref="A4597" r:id="rId1009" display="http://help-staging.autodesk.com/view/FCAM/2019/ENU/?guid=GUID-8508B7B9-D95C-4A7D-B383-C481D2E45E8E"/>
    <hyperlink ref="A4601" r:id="rId1010" display="http://help-staging.autodesk.com/view/FCAM/2019/ENU/?guid=GUID-FFEA8456-2A5E-4D04-A1A7-E9DAB2AFA453"/>
    <hyperlink ref="A4606" r:id="rId1011" display="http://help-staging.autodesk.com/view/FCAM/2019/ENU/?guid=GUID-66B8C6EF-7F54-4763-8694-9B3664051B33"/>
    <hyperlink ref="A4608" r:id="rId1012" display="http://help-staging.autodesk.com/view/FCAM/2019/ENU/?guid=GUID-AB43A0E2-1BA9-4A26-8C8F-BA1BD843CBB1"/>
    <hyperlink ref="A4611" r:id="rId1013" display="http://help-staging.autodesk.com/view/FCAM/2019/ENU/?guid=GUID-CE3B87B3-76BD-4EAE-8EA4-6645C80B72CE"/>
    <hyperlink ref="A4615" r:id="rId1014" display="http://help-staging.autodesk.com/view/FCAM/2019/ENU/?guid=GUID-9E20BC9A-ACA9-43F1-9800-0924551893BB"/>
    <hyperlink ref="A4617" r:id="rId1015" display="http://help-staging.autodesk.com/view/FCAM/2019/ENU/?guid=GUID-8646DC10-83C1-4FAD-8429-2062D773C4B2"/>
    <hyperlink ref="A4628" r:id="rId1016" display="http://help-staging.autodesk.com/view/FCAM/2019/ENU/?guid=GUID-82FBA204-E834-42BD-A194-E2532CC643CB"/>
    <hyperlink ref="A4630" r:id="rId1017" display="http://help-staging.autodesk.com/view/FCAM/2019/ENU/?guid=GUID-B09BA6F6-9266-492D-A361-D49C16D671C5"/>
    <hyperlink ref="A4632" r:id="rId1018" display="http://help-staging.autodesk.com/view/FCAM/2019/ENU/?guid=GUID-031CE559-E214-47D3-AC39-7903654E3982"/>
    <hyperlink ref="A4634" r:id="rId1019" display="http://help-staging.autodesk.com/view/FCAM/2019/ENU/?guid=GUID-7CF56EE7-6867-4B55-87DB-406C095E879D"/>
    <hyperlink ref="A4636" r:id="rId1020" display="http://help-staging.autodesk.com/view/FCAM/2019/ENU/?guid=GUID-D7C3235D-E044-4767-956D-3F82A14CC415"/>
    <hyperlink ref="A4640" r:id="rId1021" display="http://help-staging.autodesk.com/view/FCAM/2019/ENU/?guid=GUID-7280BAD9-80C9-4CC8-A2E0-9190BB7B1C1E"/>
    <hyperlink ref="A4649" r:id="rId1022" display="http://help-staging.autodesk.com/view/FCAM/2019/ENU/?guid=GUID-425318CE-2DC1-4A49-858D-080B57B2C9C8"/>
    <hyperlink ref="A4660" r:id="rId1023" display="http://help-staging.autodesk.com/view/FCAM/2019/ENU/?guid=GUID-35F15860-D7A7-4AD5-8991-101BDA17FDB3"/>
    <hyperlink ref="A4666" r:id="rId1024" display="http://help-staging.autodesk.com/view/FCAM/2019/ENU/?guid=GUID-AF5A6A63-2DAC-4F01-B746-81D1E9C957AC"/>
    <hyperlink ref="A4669" r:id="rId1025" display="http://help-staging.autodesk.com/view/FCAM/2019/ENU/?guid=GUID-1F63E89F-DD7D-4636-B183-5308AD75F8F4"/>
    <hyperlink ref="A4673" r:id="rId1026" display="http://help-staging.autodesk.com/view/FCAM/2019/ENU/?guid=GUID-FB141C81-DCA8-4236-AA6B-4EA188AAAA6B"/>
    <hyperlink ref="A4675" r:id="rId1027" display="http://help-staging.autodesk.com/view/FCAM/2019/ENU/?guid=GUID-20F059D4-6B7D-4F89-A6AA-EC5718D955CC"/>
    <hyperlink ref="A4680" r:id="rId1028" display="http://help-staging.autodesk.com/view/FCAM/2019/ENU/?guid=GUID-D8B72BD5-55EF-4389-A3CA-9AE5C9696C11"/>
    <hyperlink ref="A4682" r:id="rId1029" display="http://help-staging.autodesk.com/view/FCAM/2019/ENU/?guid=GUID-AE33E477-20CE-4869-A541-A26197CAE784"/>
    <hyperlink ref="A4690" r:id="rId1030" display="http://help-staging.autodesk.com/view/FCAM/2019/ENU/?guid=GUID-B829631A-1514-4986-AA7E-3F2E6013C6C6"/>
    <hyperlink ref="A4693" r:id="rId1031" display="http://help-staging.autodesk.com/view/FCAM/2019/ENU/?guid=GUID-B63E1F24-A100-470F-A251-E81E158B2E56"/>
    <hyperlink ref="A4695" r:id="rId1032" display="http://help-staging.autodesk.com/view/FCAM/2019/ENU/?guid=GUID-3D7D4177-C16F-45A4-80D6-7B0FD95C4F71"/>
    <hyperlink ref="A4708" r:id="rId1033" display="http://help-staging.autodesk.com/view/FCAM/2019/ENU/?guid=GUID-B0287C17-9157-4101-880E-ECD0163A5A2A"/>
    <hyperlink ref="A4713" r:id="rId1034" display="http://help-staging.autodesk.com/view/FCAM/2019/ENU/?guid=GUID-F63E1739-AB4E-4200-8031-3C84C5069CD6"/>
    <hyperlink ref="A4724" r:id="rId1035" display="http://help-staging.autodesk.com/view/FCAM/2019/ENU/?guid=GUID-AA1951EB-70A9-4CC3-BFD2-01AE280CBA57"/>
    <hyperlink ref="A4728" r:id="rId1036" display="http://help-staging.autodesk.com/view/FCAM/2019/ENU/?guid=GUID-D70A40BA-232B-46C6-A9AC-9098EDB7E315"/>
    <hyperlink ref="A4733" r:id="rId1037" display="http://help-staging.autodesk.com/view/FCAM/2019/ENU/?guid=GUID-970C0FDE-0DF9-40FF-8891-7CAD5820ACE6"/>
    <hyperlink ref="A4736" r:id="rId1038" display="http://help-staging.autodesk.com/view/FCAM/2019/ENU/?guid=GUID-F2EB27E0-BFC1-4AAE-AFE4-DF3BB710C25C"/>
    <hyperlink ref="A4740" r:id="rId1039" display="http://help-staging.autodesk.com/view/FCAM/2019/ENU/?guid=GUID-098A43E3-8AB9-4AB6-AE26-7A65949E3935"/>
    <hyperlink ref="A4744" r:id="rId1040" display="http://help-staging.autodesk.com/view/FCAM/2019/ENU/?guid=GUID-6BD61B27-CDC7-441F-9C38-A0B9DF3DCB7E"/>
    <hyperlink ref="A4751" r:id="rId1041" display="http://help-staging.autodesk.com/view/FCAM/2019/ENU/?guid=GUID-A3EFAEC3-E6B5-48B2-88C5-893DF5820205"/>
    <hyperlink ref="A4756" r:id="rId1042" display="http://help-staging.autodesk.com/view/FCAM/2019/ENU/?guid=GUID-D44D432D-55DF-4FE8-AA60-E531407E4000"/>
    <hyperlink ref="A4762" r:id="rId1043" display="http://help-staging.autodesk.com/view/FCAM/2019/ENU/?guid=GUID-001A4F91-E181-49D4-98FF-52A551FB74F8"/>
    <hyperlink ref="A4764" r:id="rId1044" display="http://help-staging.autodesk.com/view/FCAM/2019/ENU/?guid=GUID-19183E96-0681-4E8D-B325-AFA984968E3F"/>
    <hyperlink ref="A4766" r:id="rId1045" display="http://help-staging.autodesk.com/view/FCAM/2019/ENU/?guid=GUID-C8600050-9C05-4D7E-95A7-65ECC2439A21"/>
    <hyperlink ref="A4769" r:id="rId1046" display="http://help-staging.autodesk.com/view/FCAM/2019/ENU/?guid=GUID-88678ED2-30B7-4DB1-87EB-E769251E73CA"/>
    <hyperlink ref="A4773" r:id="rId1047" display="http://help-staging.autodesk.com/view/FCAM/2019/ENU/?guid=GUID-BD8B3649-ADBC-4D2D-8958-33926137F0CB"/>
    <hyperlink ref="A4776" r:id="rId1048" display="http://help-staging.autodesk.com/view/FCAM/2019/ENU/?guid=GUID-61B0A368-38BB-497D-A169-B3DB7822BCF5"/>
    <hyperlink ref="A4783" r:id="rId1049" display="http://help-staging.autodesk.com/view/FCAM/2019/ENU/?guid=GUID-01689C7E-7C2C-4943-8257-9D2B4D730614"/>
    <hyperlink ref="A4786" r:id="rId1050" display="http://help-staging.autodesk.com/view/FCAM/2019/ENU/?guid=GUID-891910BF-86DA-4274-80A0-153D7F6E1F43"/>
    <hyperlink ref="A4788" r:id="rId1051" display="http://help-staging.autodesk.com/view/FCAM/2019/ENU/?guid=GUID-ACE2AF63-1CF4-408D-8D67-279EF239C378"/>
    <hyperlink ref="A4790" r:id="rId1052" display="http://help-staging.autodesk.com/view/FCAM/2019/ENU/?guid=GUID-663FF427-F782-4168-91D7-7BA5278A6504"/>
    <hyperlink ref="A4794" r:id="rId1053" display="http://help-staging.autodesk.com/view/FCAM/2019/ENU/?guid=GUID-F14A36F8-6489-447C-92FC-570C3ED78105"/>
    <hyperlink ref="A4797" r:id="rId1054" display="http://help-staging.autodesk.com/view/FCAM/2019/ENU/?guid=GUID-73C72B9E-72B8-4347-8146-ECA13A5B0880"/>
    <hyperlink ref="A4800" r:id="rId1055" display="http://help-staging.autodesk.com/view/FCAM/2019/ENU/?guid=GUID-6A839302-D6B5-4138-8AB5-5F765F42A6EF"/>
    <hyperlink ref="A4804" r:id="rId1056" display="http://help-staging.autodesk.com/view/FCAM/2019/ENU/?guid=GUID-534B2A99-FAAA-497E-97DC-ED9895C96321"/>
    <hyperlink ref="A4814" r:id="rId1057" display="http://help-staging.autodesk.com/view/FCAM/2019/ENU/?guid=GUID-F8B703E7-422D-4E26-AF01-AC67259BEC77"/>
    <hyperlink ref="A4816" r:id="rId1058" display="http://help-staging.autodesk.com/view/FCAM/2019/ENU/?guid=GUID-85D810AC-DCCE-48F7-BF71-7C2858435A12"/>
    <hyperlink ref="A4820" r:id="rId1059" display="http://help-staging.autodesk.com/view/FCAM/2019/ENU/?guid=GUID-3EEBFDDB-7000-404E-B872-3A10ED19A0C6"/>
    <hyperlink ref="A4824" r:id="rId1060" display="http://help-staging.autodesk.com/view/FCAM/2019/ENU/?guid=GUID-79D97EA2-14C6-4881-8A57-686FDE1A475B"/>
    <hyperlink ref="A4827" r:id="rId1061" display="http://help-staging.autodesk.com/view/FCAM/2019/ENU/?guid=GUID-D04583F6-B39B-4A8E-9D08-1427B526D11A"/>
    <hyperlink ref="A4831" r:id="rId1062" display="http://help-staging.autodesk.com/view/FCAM/2019/ENU/?guid=GUID-38FC1237-B759-4008-83EE-38FD55AB760D"/>
    <hyperlink ref="A4838" r:id="rId1063" display="http://help-staging.autodesk.com/view/FCAM/2019/ENU/?guid=GUID-6E9A97FF-EDAD-46BC-BB81-E8D131571245"/>
    <hyperlink ref="A4841" r:id="rId1064" display="http://help-staging.autodesk.com/view/FCAM/2019/ENU/?guid=GUID-02E6EE66-5EFE-496B-B35D-1707390915A0"/>
    <hyperlink ref="A4843" r:id="rId1065" display="http://help-staging.autodesk.com/view/FCAM/2019/ENU/?guid=GUID-1F9479AC-A819-433E-93CE-248AE4BA1B3F"/>
    <hyperlink ref="A4848" r:id="rId1066" display="http://help-staging.autodesk.com/view/FCAM/2019/ENU/?guid=GUID-ABB9B9B8-5684-4855-87FF-712BC6C0D840"/>
    <hyperlink ref="A4850" r:id="rId1067" display="http://help-staging.autodesk.com/view/FCAM/2019/ENU/?guid=GUID-839AD690-3E8C-4FD0-BC66-29EEA4E08FF0"/>
    <hyperlink ref="A4855" r:id="rId1068" display="http://help-staging.autodesk.com/view/FCAM/2019/ENU/?guid=GUID-EAA6139C-C04C-46DC-9D14-155F49FCAB3A"/>
    <hyperlink ref="A4857" r:id="rId1069" display="http://help-staging.autodesk.com/view/FCAM/2019/ENU/?guid=GUID-C4888E01-7723-4787-B612-4873E0A25D4C"/>
    <hyperlink ref="A4862" r:id="rId1070" display="http://help-staging.autodesk.com/view/FCAM/2019/ENU/?guid=GUID-89AD582B-AFE9-496A-8C27-679653B90F2B"/>
    <hyperlink ref="A4864" r:id="rId1071" display="http://help-staging.autodesk.com/view/FCAM/2019/ENU/?guid=GUID-0DC4F971-F7BF-48B9-AB0C-3AD39A30C9A6"/>
    <hyperlink ref="A4866" r:id="rId1072" display="http://help-staging.autodesk.com/view/FCAM/2019/ENU/?guid=GUID-C5E15AF2-A6A0-4087-AA1E-B9E16290161A"/>
    <hyperlink ref="A4868" r:id="rId1073" display="http://help-staging.autodesk.com/view/FCAM/2019/ENU/?guid=GUID-BF39F597-D644-4772-9E87-6936EBE418CB"/>
    <hyperlink ref="A4873" r:id="rId1074" display="http://help-staging.autodesk.com/view/FCAM/2019/ENU/?guid=GUID-6E955181-E027-45F9-BE58-CD2031FA6472"/>
    <hyperlink ref="A4879" r:id="rId1075" display="http://help-staging.autodesk.com/view/FCAM/2019/ENU/?guid=GUID-9D74ADA0-8934-4750-8DD7-79681D78A5FA"/>
    <hyperlink ref="A4884" r:id="rId1076" display="http://help-staging.autodesk.com/view/FCAM/2019/ENU/?guid=GUID-7DB03B8A-7A21-48EE-83A0-2D0544A8D18B"/>
    <hyperlink ref="A4890" r:id="rId1077" display="http://help-staging.autodesk.com/view/FCAM/2019/ENU/?guid=GUID-D4055510-95A7-45C4-A1A2-1AF51C74C130"/>
    <hyperlink ref="A4901" r:id="rId1078" display="http://help-staging.autodesk.com/view/FCAM/2019/ENU/?guid=GUID-1D2B7E13-E350-4362-9E65-B7B142C6AFD9"/>
    <hyperlink ref="A4905" r:id="rId1079" display="http://help-staging.autodesk.com/view/FCAM/2019/ENU/?guid=GUID-19FA5DB9-C961-4C83-A5F1-B196D2FC6BC8"/>
    <hyperlink ref="A4909" r:id="rId1080" display="http://help-staging.autodesk.com/view/FCAM/2019/ENU/?guid=GUID-4511550B-E3AA-40D7-BFCB-D32824922516"/>
    <hyperlink ref="A4913" r:id="rId1081" display="http://help-staging.autodesk.com/view/FCAM/2019/ENU/?guid=GUID-A97729C6-80C0-4A30-AA7A-FB651CF26E97"/>
    <hyperlink ref="A4916" r:id="rId1082" display="http://help-staging.autodesk.com/view/FCAM/2019/ENU/?guid=GUID-4C7C6D78-3AD9-49DB-A8E0-13722D3D1635"/>
    <hyperlink ref="A4919" r:id="rId1083" display="http://help-staging.autodesk.com/view/FCAM/2019/ENU/?guid=GUID-18D62AF4-D95F-4889-B6CB-16483E6A89BD"/>
    <hyperlink ref="A4922" r:id="rId1084" display="http://help-staging.autodesk.com/view/FCAM/2019/ENU/?guid=GUID-2D955AAF-C41C-4D27-B9F9-76711F373B5E"/>
    <hyperlink ref="A4925" r:id="rId1085" display="http://help-staging.autodesk.com/view/FCAM/2019/ENU/?guid=GUID-3E4400E3-CBDB-43F9-9886-7B04C6265E48"/>
    <hyperlink ref="A4928" r:id="rId1086" display="http://help-staging.autodesk.com/view/FCAM/2019/ENU/?guid=GUID-C64D1D2C-84A9-47B2-9696-BEB3DC0A0B67"/>
    <hyperlink ref="A4931" r:id="rId1087" display="http://help-staging.autodesk.com/view/FCAM/2019/ENU/?guid=GUID-1F342BFE-AF1F-475A-91DF-3BE25C1A8EC6"/>
    <hyperlink ref="A4934" r:id="rId1088" display="http://help-staging.autodesk.com/view/FCAM/2019/ENU/?guid=GUID-6270C302-07C9-4723-B286-74EF52CB9375"/>
    <hyperlink ref="A4945" r:id="rId1089" display="http://help-staging.autodesk.com/view/FCAM/2019/ENU/?guid=GUID-16967777-5A56-4FEF-9EB1-A271372F2232"/>
    <hyperlink ref="A4947" r:id="rId1090" display="http://help-staging.autodesk.com/view/FCAM/2019/ENU/?guid=GUID-49DA11C0-3D9D-4589-AD5C-5BB9B237C43E"/>
    <hyperlink ref="A4949" r:id="rId1091" display="http://help-staging.autodesk.com/view/FCAM/2019/ENU/?guid=GUID-992902B0-7AFA-41AF-807D-16C5E469002F"/>
    <hyperlink ref="A4954" r:id="rId1092" display="http://help-staging.autodesk.com/view/FCAM/2019/ENU/?guid=GUID-3E2BEA29-296A-4F70-A288-155E44BCE3C8"/>
    <hyperlink ref="A4956" r:id="rId1093" display="http://help-staging.autodesk.com/view/FCAM/2019/ENU/?guid=GUID-FFD9FB78-195E-4F7C-950F-0510D9A3D9C0"/>
    <hyperlink ref="A4959" r:id="rId1094" display="http://help-staging.autodesk.com/view/FCAM/2019/ENU/?guid=GUID-364F3550-FD1B-45D1-BCDE-CA61B6B35371"/>
    <hyperlink ref="A4963" r:id="rId1095" display="http://help-staging.autodesk.com/view/FCAM/2019/ENU/?guid=GUID-53DDC4DF-F2D3-4C18-9C40-B03B54FDD5FF"/>
    <hyperlink ref="A4965" r:id="rId1096" display="http://help-staging.autodesk.com/view/FCAM/2019/ENU/?guid=GUID-64ECEBE6-9FEA-49EE-8F55-C7A26F3E5DFB"/>
    <hyperlink ref="A4972" r:id="rId1097" display="http://help-staging.autodesk.com/view/FCAM/2019/ENU/?guid=GUID-E672EC79-53A8-48D3-A546-31461117CD21"/>
    <hyperlink ref="A4974" r:id="rId1098" display="http://help-staging.autodesk.com/view/FCAM/2019/ENU/?guid=GUID-484E1007-7B38-4EB9-8E3D-F7B1D7541CAE"/>
    <hyperlink ref="A4976" r:id="rId1099" display="http://help-staging.autodesk.com/view/FCAM/2019/ENU/?guid=GUID-18FA47F9-AFB0-4111-BFC8-5FFC0CAF9738"/>
    <hyperlink ref="A4978" r:id="rId1100" display="http://help-staging.autodesk.com/view/FCAM/2019/ENU/?guid=GUID-3BAED6DF-5B6C-49E8-8131-C24F29A280F3"/>
    <hyperlink ref="A4980" r:id="rId1101" display="http://help-staging.autodesk.com/view/FCAM/2019/ENU/?guid=GUID-1C48D75A-874F-4A05-A0F9-1D2228ED220A"/>
    <hyperlink ref="A4991" r:id="rId1102" display="http://help-staging.autodesk.com/view/FCAM/2019/ENU/?guid=GUID-960662A1-77A7-4932-8C15-8F59AB41DDF3"/>
    <hyperlink ref="A4993" r:id="rId1103" display="http://help-staging.autodesk.com/view/FCAM/2019/ENU/?guid=GUID-4F5EBD81-1EE9-4AFF-A264-34A910B6B305"/>
    <hyperlink ref="A4995" r:id="rId1104" display="http://help-staging.autodesk.com/view/FCAM/2019/ENU/?guid=GUID-9C565E5C-8272-47A5-BDF3-CC8EFF6471F7"/>
    <hyperlink ref="A4997" r:id="rId1105" display="http://help-staging.autodesk.com/view/FCAM/2019/ENU/?guid=GUID-873D4B6D-B0F3-486B-8471-8C72E8935002"/>
    <hyperlink ref="A5001" r:id="rId1106" display="http://help-staging.autodesk.com/view/FCAM/2019/ENU/?guid=GUID-0165CA51-D3BD-4732-9FDD-2981B14A760F"/>
    <hyperlink ref="A5004" r:id="rId1107" display="http://help-staging.autodesk.com/view/FCAM/2019/ENU/?guid=GUID-C0C9A139-FFA5-40C8-A597-7BCACAA8E562"/>
    <hyperlink ref="A5006" r:id="rId1108" display="http://help-staging.autodesk.com/view/FCAM/2019/ENU/?guid=GUID-E6792E52-7C18-4172-9D50-59F7759FE7F1"/>
    <hyperlink ref="A5008" r:id="rId1109" display="http://help-staging.autodesk.com/view/FCAM/2019/ENU/?guid=GUID-C930029F-6271-4897-90BA-7F42B648F895"/>
    <hyperlink ref="A5010" r:id="rId1110" display="http://help-staging.autodesk.com/view/FCAM/2019/ENU/?guid=GUID-416FD668-4371-4D94-83F3-D497253515B3"/>
    <hyperlink ref="A5015" r:id="rId1111" display="http://help-staging.autodesk.com/view/FCAM/2019/ENU/?guid=GUID-7D5859E1-2C6B-4F80-B47B-D54359465EBF"/>
    <hyperlink ref="A5017" r:id="rId1112" display="http://help-staging.autodesk.com/view/FCAM/2019/ENU/?guid=GUID-ABE44529-8FEA-4D47-8E9B-3DDD80A41259"/>
    <hyperlink ref="A5019" r:id="rId1113" display="http://help-staging.autodesk.com/view/FCAM/2019/ENU/?guid=GUID-34C0D519-ED61-4C38-A7CB-C2B0E38C61BC"/>
    <hyperlink ref="A5023" r:id="rId1114" display="http://help-staging.autodesk.com/view/FCAM/2019/ENU/?guid=GUID-D327815B-841A-4D1A-AFFD-516E780DA4D6"/>
    <hyperlink ref="A5031" r:id="rId1115" display="http://help-staging.autodesk.com/view/FCAM/2019/ENU/?guid=GUID-E7DC1C8A-8034-4566-9938-E5992A236C6E"/>
    <hyperlink ref="A5034" r:id="rId1116" display="http://help-staging.autodesk.com/view/FCAM/2019/ENU/?guid=GUID-426C6AF5-A137-442E-B4BA-CD66D8F16881"/>
    <hyperlink ref="A5036" r:id="rId1117" display="http://help-staging.autodesk.com/view/FCAM/2019/ENU/?guid=GUID-454F1863-5342-498C-8C31-42AB808CC1E5"/>
    <hyperlink ref="A5038" r:id="rId1118" display="http://help-staging.autodesk.com/view/FCAM/2019/ENU/?guid=GUID-C524BD47-ABC6-429E-ADA4-DAB580BCA2F7"/>
    <hyperlink ref="A5046" r:id="rId1119" display="http://help-staging.autodesk.com/view/FCAM/2019/ENU/?guid=GUID-442BB0B0-8912-4E3D-8218-3709523F0615"/>
    <hyperlink ref="A5054" r:id="rId1120" display="http://help-staging.autodesk.com/view/FCAM/2019/ENU/?guid=GUID-3196D130-6750-4E4E-96F9-D01D6822A758"/>
    <hyperlink ref="A5088" r:id="rId1121" display="http://help-staging.autodesk.com/view/FCAM/2019/ENU/?guid=GUID-EF277033-CCF2-406F-B4C5-B09FFA3DA9D4"/>
    <hyperlink ref="A5090" r:id="rId1122" display="http://help-staging.autodesk.com/view/FCAM/2019/ENU/?guid=GUID-186D59D3-7C08-4547-8346-FB8B2725A57F"/>
    <hyperlink ref="A5093" r:id="rId1123" display="http://help-staging.autodesk.com/view/FCAM/2019/ENU/?guid=GUID-C4299B59-268A-4288-9BD5-6BA0510C45C0"/>
    <hyperlink ref="A5096" r:id="rId1124" display="http://help-staging.autodesk.com/view/FCAM/2019/ENU/?guid=GUID-100A20F0-BFD7-46EC-B9C4-BCA1DE1BB49D"/>
    <hyperlink ref="A5100" r:id="rId1125" display="http://help-staging.autodesk.com/view/FCAM/2019/ENU/?guid=GUID-6C29BD75-DE01-48D4-AB6B-D70D48716CB6"/>
    <hyperlink ref="A5102" r:id="rId1126" display="http://help-staging.autodesk.com/view/FCAM/2019/ENU/?guid=GUID-846B3A1A-B1E3-458C-A7BD-0703B79E5349"/>
    <hyperlink ref="A5105" r:id="rId1127" display="http://help-staging.autodesk.com/view/FCAM/2019/ENU/?guid=GUID-6EAAEEA6-DCB7-48F1-A151-0295833754BE"/>
    <hyperlink ref="A5107" r:id="rId1128" display="http://help-staging.autodesk.com/view/FCAM/2019/ENU/?guid=GUID-F941CE43-E3FE-4E89-BFAE-28B8EC78C3F8"/>
    <hyperlink ref="A5116" r:id="rId1129" display="http://help-staging.autodesk.com/view/FCAM/2019/ENU/?guid=GUID-5D58F066-E259-45D7-826B-929ABF16FA80"/>
    <hyperlink ref="A5118" r:id="rId1130" display="http://help-staging.autodesk.com/view/FCAM/2019/ENU/?guid=GUID-119F69BD-B84C-4815-9714-2AF0BA57B294"/>
    <hyperlink ref="A5121" r:id="rId1131" display="http://help-staging.autodesk.com/view/FCAM/2019/ENU/?guid=GUID-66D251C2-29F1-458A-BF07-B68A9E1A4AEB"/>
    <hyperlink ref="A5123" r:id="rId1132" display="http://help-staging.autodesk.com/view/FCAM/2019/ENU/?guid=GUID-47425CAF-85E5-4452-BC94-934CC4C85F09"/>
    <hyperlink ref="A5126" r:id="rId1133" display="http://help-staging.autodesk.com/view/FCAM/2019/ENU/?guid=GUID-39EC9558-C258-474F-A457-9EF085FAFA19"/>
    <hyperlink ref="A5128" r:id="rId1134" display="http://help-staging.autodesk.com/view/FCAM/2019/ENU/?guid=GUID-28C1493D-6F9C-4724-A669-A282271012EA"/>
    <hyperlink ref="A5130" r:id="rId1135" display="http://help-staging.autodesk.com/view/FCAM/2019/ENU/?guid=GUID-F742F2A1-2782-402E-9B52-FC4EDD933D71"/>
    <hyperlink ref="A5134" r:id="rId1136" display="http://help-staging.autodesk.com/view/FCAM/2019/ENU/?guid=GUID-EB6F960F-4E12-463C-ADF6-8FF73BE4AE21"/>
    <hyperlink ref="A5136" r:id="rId1137" display="http://help-staging.autodesk.com/view/FCAM/2019/ENU/?guid=GUID-026518A2-6249-48DE-97C9-D7D74A9975B3"/>
    <hyperlink ref="A5138" r:id="rId1138" display="http://help-staging.autodesk.com/view/FCAM/2019/ENU/?guid=GUID-54729E1D-900B-4292-BBDF-2FF0D1302229"/>
    <hyperlink ref="A5145" r:id="rId1139" display="http://help-staging.autodesk.com/view/FCAM/2019/ENU/?guid=GUID-00454E51-3D73-43A7-8251-B128E51251CE"/>
    <hyperlink ref="A5149" r:id="rId1140" display="http://help-staging.autodesk.com/view/FCAM/2019/ENU/?guid=GUID-B369074A-9E58-438D-956E-18CCD29439E0"/>
    <hyperlink ref="A5151" r:id="rId1141" display="http://help-staging.autodesk.com/view/FCAM/2019/ENU/?guid=GUID-E188A073-90CF-46A0-8A62-C71A5CE57C3D"/>
    <hyperlink ref="A5154" r:id="rId1142" display="http://help-staging.autodesk.com/view/FCAM/2019/ENU/?guid=GUID-C7CAB70B-384C-4072-9819-1DCF339C01C5"/>
    <hyperlink ref="A5160" r:id="rId1143" display="http://help-staging.autodesk.com/view/FCAM/2019/ENU/?guid=GUID-764311C6-7181-4531-911B-7DD7658731D3"/>
    <hyperlink ref="A5163" r:id="rId1144" display="http://help-staging.autodesk.com/view/FCAM/2019/ENU/?guid=GUID-DC7A1CE4-8C57-4AB3-9418-161205171CA1"/>
    <hyperlink ref="A5165" r:id="rId1145" display="http://help-staging.autodesk.com/view/FCAM/2019/ENU/?guid=GUID-B14BD27D-6320-4579-A4C9-ECAA3B8D7D94"/>
    <hyperlink ref="A5167" r:id="rId1146" display="http://help-staging.autodesk.com/view/FCAM/2019/ENU/?guid=GUID-4F830AFE-7D6B-4452-965E-702D8126DBC3"/>
    <hyperlink ref="A5169" r:id="rId1147" display="http://help-staging.autodesk.com/view/FCAM/2019/ENU/?guid=GUID-74C51735-08D2-416F-AC2E-19BCE25ED160"/>
    <hyperlink ref="A5171" r:id="rId1148" display="http://help-staging.autodesk.com/view/FCAM/2019/ENU/?guid=GUID-1399BA47-8323-4CD5-A0C5-3F9E1D674AA2"/>
    <hyperlink ref="A5173" r:id="rId1149" display="http://help-staging.autodesk.com/view/FCAM/2019/ENU/?guid=GUID-3C2C8CD7-C0FC-45BF-B8BA-E11394CD8FDF"/>
    <hyperlink ref="A5178" r:id="rId1150" display="http://help-staging.autodesk.com/view/FCAM/2019/ENU/?guid=GUID-3C34F389-F69E-4223-BF63-289248298DF0"/>
    <hyperlink ref="A5190" r:id="rId1151" display="http://help-staging.autodesk.com/view/FCAM/2019/ENU/?guid=GUID-55A9BBA3-DD31-4952-8BF0-289C656D00FB"/>
    <hyperlink ref="A5195" r:id="rId1152" display="http://help-staging.autodesk.com/view/FCAM/2019/ENU/?guid=GUID-970B738F-CBD6-4017-A016-A931451717C5"/>
    <hyperlink ref="A5197" r:id="rId1153" display="http://help-staging.autodesk.com/view/FCAM/2019/ENU/?guid=GUID-DC0469F8-699B-482D-8E5C-51F5A8D684FF"/>
    <hyperlink ref="A5199" r:id="rId1154" display="http://help-staging.autodesk.com/view/FCAM/2019/ENU/?guid=GUID-FD1FFF28-3529-4216-90E6-8796874ED16B"/>
    <hyperlink ref="A5201" r:id="rId1155" display="http://help-staging.autodesk.com/view/FCAM/2019/ENU/?guid=GUID-BC75F3F4-0E68-45A1-84D0-14DCE43423B4"/>
    <hyperlink ref="A5217" r:id="rId1156" display="http://help-staging.autodesk.com/view/FCAM/2019/ENU/?guid=GUID-B79D2B6F-DB17-4078-B59B-226C35F9C1EA"/>
    <hyperlink ref="A5222" r:id="rId1157" display="http://help-staging.autodesk.com/view/FCAM/2019/ENU/?guid=GUID-D291EB18-4750-4501-85CB-026F5FA07E78"/>
    <hyperlink ref="A5227" r:id="rId1158" display="http://help-staging.autodesk.com/view/FCAM/2019/ENU/?guid=GUID-536CB5B9-92AD-491A-B4BA-2BE47AC398D6"/>
    <hyperlink ref="A5229" r:id="rId1159" display="http://help-staging.autodesk.com/view/FCAM/2019/ENU/?guid=GUID-7FE3FA11-FF06-4FC2-B137-DC63BB43CB5A"/>
    <hyperlink ref="A5231" r:id="rId1160" display="http://help-staging.autodesk.com/view/FCAM/2019/ENU/?guid=GUID-09336CDA-FEF5-4AD2-BDBD-6BA3009E6733"/>
    <hyperlink ref="A5247" r:id="rId1161" display="http://help-staging.autodesk.com/view/FCAM/2019/ENU/?guid=GUID-9D72609A-A1CC-452C-9BE0-7C9AE4BC4AF8"/>
    <hyperlink ref="A5249" r:id="rId1162" display="http://help-staging.autodesk.com/view/FCAM/2019/ENU/?guid=GUID-2D7A1C6F-F94F-4BB3-86F3-B142B0851629"/>
    <hyperlink ref="A5251" r:id="rId1163" display="http://help-staging.autodesk.com/view/FCAM/2019/ENU/?guid=GUID-31D7DA63-C931-4195-8340-452859C39227"/>
    <hyperlink ref="A5254" r:id="rId1164" display="http://help-staging.autodesk.com/view/FCAM/2019/ENU/?guid=GUID-534DCACC-EF01-4F40-B379-C3B17E8788C6"/>
    <hyperlink ref="A5257" r:id="rId1165" display="http://help-staging.autodesk.com/view/FCAM/2019/ENU/?guid=GUID-6F361F9D-FDD8-47DE-9105-C23764231EE2"/>
    <hyperlink ref="A5266" r:id="rId1166" display="http://help-staging.autodesk.com/view/FCAM/2019/ENU/?guid=GUID-C3D0BE6B-2ADB-4FA5-AF85-05B624C0EF86"/>
    <hyperlink ref="A5270" r:id="rId1167" display="http://help-staging.autodesk.com/view/FCAM/2019/ENU/?guid=GUID-6961C552-ACBB-453C-AC04-F99526C1E269"/>
    <hyperlink ref="A5273" r:id="rId1168" display="http://help-staging.autodesk.com/view/FCAM/2019/ENU/?guid=GUID-70CBA947-176B-4468-AEE6-DFA54087982F"/>
    <hyperlink ref="A5278" r:id="rId1169" display="http://help-staging.autodesk.com/view/FCAM/2019/ENU/?guid=GUID-2F2383B5-EE1B-41A8-A638-93F291BD3D2C"/>
    <hyperlink ref="A5293" r:id="rId1170" display="http://help-staging.autodesk.com/view/FCAM/2019/ENU/?guid=GUID-B3D9594A-D617-473B-82FB-D6E88A89831B"/>
    <hyperlink ref="A5295" r:id="rId1171" display="http://help-staging.autodesk.com/view/FCAM/2019/ENU/?guid=GUID-A5A797E7-EAB6-4ABB-A0EE-88A87F19BE12"/>
    <hyperlink ref="A5297" r:id="rId1172" display="http://help-staging.autodesk.com/view/FCAM/2019/ENU/?guid=GUID-39AF0059-6B93-413C-977B-87C00FDB3E87"/>
    <hyperlink ref="A5299" r:id="rId1173" display="http://help-staging.autodesk.com/view/FCAM/2019/ENU/?guid=GUID-2120FFBD-BBD0-4AEA-A87D-6FB85634303B"/>
    <hyperlink ref="A5305" r:id="rId1174" display="http://help-staging.autodesk.com/view/FCAM/2019/ENU/?guid=GUID-BBCFB7EB-F621-49A8-AE0D-01B28238CA4F"/>
    <hyperlink ref="A5307" r:id="rId1175" display="http://help-staging.autodesk.com/view/FCAM/2019/ENU/?guid=GUID-6F417964-4185-46E3-8F22-7EE57836C852"/>
    <hyperlink ref="A5309" r:id="rId1176" display="http://help-staging.autodesk.com/view/FCAM/2019/ENU/?guid=GUID-BC104C63-01D2-4EBC-BCF5-E7A4174D1955"/>
    <hyperlink ref="A5311" r:id="rId1177" display="http://help-staging.autodesk.com/view/FCAM/2019/ENU/?guid=GUID-B405AC9A-F120-4E75-985C-37DF71324289"/>
    <hyperlink ref="A5313" r:id="rId1178" display="http://help-staging.autodesk.com/view/FCAM/2019/ENU/?guid=GUID-2FC9A6B2-66B4-4C34-9EBE-6E2FD11F7ADE"/>
    <hyperlink ref="A5329" r:id="rId1179" display="http://help-staging.autodesk.com/view/FCAM/2019/ENU/?guid=GUID-1C6E3A24-0401-406C-97B1-CEB48074032C"/>
    <hyperlink ref="A5331" r:id="rId1180" display="http://help-staging.autodesk.com/view/FCAM/2019/ENU/?guid=GUID-2B6E2D24-6B5B-4221-9664-DED5A636275F"/>
    <hyperlink ref="A5333" r:id="rId1181" display="http://help-staging.autodesk.com/view/FCAM/2019/ENU/?guid=GUID-2148B357-1024-4E0C-8E20-3FB6DF99572E"/>
    <hyperlink ref="A5336" r:id="rId1182" display="http://help-staging.autodesk.com/view/FCAM/2019/ENU/?guid=GUID-D70D5E14-7DBB-4301-B8ED-F3636C2B7C26"/>
    <hyperlink ref="A5339" r:id="rId1183" display="http://help-staging.autodesk.com/view/FCAM/2019/ENU/?guid=GUID-BA0EA501-1B75-4F36-B1E0-990E370DC2CC"/>
    <hyperlink ref="A5342" r:id="rId1184" display="http://help-staging.autodesk.com/view/FCAM/2019/ENU/?guid=GUID-902DDE16-9D1C-4169-9442-D847840859A9"/>
    <hyperlink ref="A5351" r:id="rId1185" display="http://help-staging.autodesk.com/view/FCAM/2019/ENU/?guid=GUID-A3BFF33E-FE11-406D-9F82-EC0479ED9B82"/>
    <hyperlink ref="A5353" r:id="rId1186" display="http://help-staging.autodesk.com/view/FCAM/2019/ENU/?guid=GUID-3FE3345A-5BC9-45B3-A514-063801B559FE"/>
    <hyperlink ref="A5355" r:id="rId1187" display="http://help-staging.autodesk.com/view/FCAM/2019/ENU/?guid=GUID-0A3DE821-82CF-4405-BBB2-4279C1453ED0"/>
    <hyperlink ref="A5359" r:id="rId1188" display="http://help-staging.autodesk.com/view/FCAM/2019/ENU/?guid=GUID-3BAFCC88-0773-4D06-A35D-38B8843A8D31"/>
    <hyperlink ref="A5367" r:id="rId1189" display="http://help-staging.autodesk.com/view/FCAM/2019/ENU/?guid=GUID-351D6266-B3A1-466C-8BD8-2CAD9C03553B"/>
    <hyperlink ref="A5370" r:id="rId1190" display="http://help-staging.autodesk.com/view/FCAM/2019/ENU/?guid=GUID-E8090994-B002-4B50-8523-B55D1CCCDD9A"/>
    <hyperlink ref="A5381" r:id="rId1191" display="http://help-staging.autodesk.com/view/FCAM/2019/ENU/?guid=GUID-2A130F63-C9F8-4F70-AAF5-CF4CE7A9596C"/>
    <hyperlink ref="A5384" r:id="rId1192" display="http://help-staging.autodesk.com/view/FCAM/2019/ENU/?guid=GUID-1BACE0AA-7DAB-466F-962C-A6B58F80DD7A"/>
    <hyperlink ref="A5387" r:id="rId1193" display="http://help-staging.autodesk.com/view/FCAM/2019/ENU/?guid=GUID-828F2584-7EAD-4440-9F90-A1C16A0D4F5D"/>
    <hyperlink ref="A5392" r:id="rId1194" display="http://help-staging.autodesk.com/view/FCAM/2019/ENU/?guid=GUID-C4057A3B-41DA-4054-BCB2-055E17A376C7"/>
    <hyperlink ref="A5395" r:id="rId1195" display="http://help-staging.autodesk.com/view/FCAM/2019/ENU/?guid=GUID-347745F9-25EC-4BBC-A3AA-5587148B0D59"/>
    <hyperlink ref="A5407" r:id="rId1196" display="http://help-staging.autodesk.com/view/FCAM/2019/ENU/?guid=GUID-21E47FE1-5573-43FF-8F46-F2E1E9917F9F"/>
    <hyperlink ref="A5409" r:id="rId1197" display="http://help-staging.autodesk.com/view/FCAM/2019/ENU/?guid=GUID-B92E1392-02E7-419E-949F-A3F04377AD56"/>
    <hyperlink ref="A5411" r:id="rId1198" display="http://help-staging.autodesk.com/view/FCAM/2019/ENU/?guid=GUID-6C005636-9BD8-460C-AD27-542D0774647E"/>
    <hyperlink ref="A5413" r:id="rId1199" display="http://help-staging.autodesk.com/view/FCAM/2019/ENU/?guid=GUID-F456EEEF-3EA1-4041-A2EA-A4CC152B94B7"/>
    <hyperlink ref="A5415" r:id="rId1200" display="http://help-staging.autodesk.com/view/FCAM/2019/ENU/?guid=GUID-A90FEBAE-A23E-4260-940F-C85A3334CD36"/>
    <hyperlink ref="A5417" r:id="rId1201" display="http://help-staging.autodesk.com/view/FCAM/2019/ENU/?guid=GUID-CDD9CEE4-A653-4DD6-B6C7-64B19C72FDF2"/>
    <hyperlink ref="A5425" r:id="rId1202" display="http://help-staging.autodesk.com/view/FCAM/2019/ENU/?guid=GUID-C9A5B155-3A06-4160-B011-3869FB1916CF"/>
    <hyperlink ref="A5427" r:id="rId1203" display="http://help-staging.autodesk.com/view/FCAM/2019/ENU/?guid=GUID-065DC8BA-FB1D-4FAD-87BA-50261983446C"/>
    <hyperlink ref="A5430" r:id="rId1204" display="http://help-staging.autodesk.com/view/FCAM/2019/ENU/?guid=GUID-62FDC402-180E-438F-A6CE-CE6E1BC2D3B3"/>
    <hyperlink ref="A5433" r:id="rId1205" display="http://help-staging.autodesk.com/view/FCAM/2019/ENU/?guid=GUID-165B46F8-8867-4CB2-B414-98235C86E2AD"/>
    <hyperlink ref="A5446" r:id="rId1206" display="http://help-staging.autodesk.com/view/FCAM/2019/ENU/?guid=GUID-D9EA6610-AA41-4025-BCCA-ED66F2DF868F"/>
    <hyperlink ref="A5448" r:id="rId1207" display="http://help-staging.autodesk.com/view/FCAM/2019/ENU/?guid=GUID-EC8C2E80-89F4-4362-AF25-2E7B01C18B31"/>
    <hyperlink ref="A5450" r:id="rId1208" display="http://help-staging.autodesk.com/view/FCAM/2019/ENU/?guid=GUID-BA0ECAB1-0709-469E-B6FA-ADA214343EB7"/>
    <hyperlink ref="A5466" r:id="rId1209" display="http://help-staging.autodesk.com/view/FCAM/2019/ENU/?guid=GUID-17E5A237-B4D9-4355-AED8-6B12C8362302"/>
    <hyperlink ref="A5472" r:id="rId1210" display="http://help-staging.autodesk.com/view/FCAM/2019/ENU/?guid=GUID-CAD758FC-8D27-4C81-82BC-F72E2569496D"/>
    <hyperlink ref="A5474" r:id="rId1211" display="http://help-staging.autodesk.com/view/FCAM/2019/ENU/?guid=GUID-78ADF181-E20C-4684-BFDB-4B5C2F36F8E3"/>
    <hyperlink ref="A5477" r:id="rId1212" display="http://help-staging.autodesk.com/view/FCAM/2019/ENU/?guid=GUID-9C7DCC50-D45A-40E9-A48C-A4557110FE64"/>
    <hyperlink ref="A5481" r:id="rId1213" display="http://help-staging.autodesk.com/view/FCAM/2019/ENU/?guid=GUID-84C6D0A9-ABF5-4789-AD2D-7C918A42E792"/>
    <hyperlink ref="A5484" r:id="rId1214" display="http://help-staging.autodesk.com/view/FCAM/2019/ENU/?guid=GUID-5695438E-69A4-4EF8-9DB5-361BC7F95A83"/>
    <hyperlink ref="A5488" r:id="rId1215" display="http://help-staging.autodesk.com/view/FCAM/2019/ENU/?guid=GUID-17E5A237-B4D9-4355-AED8-6B12C8362302"/>
    <hyperlink ref="A5494" r:id="rId1216" display="http://help-staging.autodesk.com/view/FCAM/2019/ENU/?guid=GUID-5695438E-69A4-4EF8-9DB5-361BC7F95A83"/>
    <hyperlink ref="A5498" r:id="rId1217" display="http://help-staging.autodesk.com/view/FCAM/2019/ENU/?guid=GUID-A321CB4C-4A36-4BF3-877A-DDAB49A596EE"/>
    <hyperlink ref="A5505" r:id="rId1218" display="http://help-staging.autodesk.com/view/FCAM/2019/ENU/?guid=GUID-7731EF3F-074B-4AAC-940D-EBC5D39A1A56"/>
    <hyperlink ref="A5508" r:id="rId1219" display="http://help-staging.autodesk.com/view/FCAM/2019/ENU/?guid=GUID-89165745-ED2C-4CD8-AAC4-558B01FBB4D7"/>
    <hyperlink ref="A5515" r:id="rId1220" display="http://help-staging.autodesk.com/view/FCAM/2019/ENU/?guid=GUID-D2E3987A-5AF5-4065-84A0-B695DFF11B79"/>
    <hyperlink ref="A5517" r:id="rId1221" display="http://help-staging.autodesk.com/view/FCAM/2019/ENU/?guid=GUID-9C9FE707-92F7-43EB-9F6C-1A81F2AA401C"/>
    <hyperlink ref="A5520" r:id="rId1222" display="http://help-staging.autodesk.com/view/FCAM/2019/ENU/?guid=GUID-EEAF2406-DBAC-4EF1-A233-C6788D57C1E7"/>
    <hyperlink ref="A5523" r:id="rId1223" display="http://help-staging.autodesk.com/view/FCAM/2019/ENU/?guid=GUID-5A142526-9BB5-4708-BC5C-8860A92CFEA5"/>
    <hyperlink ref="A5525" r:id="rId1224" display="http://help-staging.autodesk.com/view/FCAM/2019/ENU/?guid=GUID-6DEB431D-8FF7-4001-B4AC-59C7858A4346"/>
    <hyperlink ref="A5527" r:id="rId1225" display="http://help-staging.autodesk.com/view/FCAM/2019/ENU/?guid=GUID-EC51CF60-4ABB-4DA3-80F3-6815119332B7"/>
    <hyperlink ref="A5529" r:id="rId1226" display="http://help-staging.autodesk.com/view/FCAM/2019/ENU/?guid=GUID-333F970C-07CA-44CA-BA22-93FC6A85C692"/>
    <hyperlink ref="A5539" r:id="rId1227" display="http://help-staging.autodesk.com/view/FCAM/2019/ENU/?guid=GUID-DB301A57-AC51-4F2E-B64C-B93F96FB4097"/>
    <hyperlink ref="A5542" r:id="rId1228" display="http://help-staging.autodesk.com/view/FCAM/2019/ENU/?guid=GUID-7FD71CB7-C61C-4D2F-B763-249C7FFABBE7"/>
    <hyperlink ref="A5544" r:id="rId1229" display="http://help-staging.autodesk.com/view/FCAM/2019/ENU/?guid=GUID-4C557756-8FC8-4F0F-BC16-5DF458FF7CF5"/>
    <hyperlink ref="A5552" r:id="rId1230" display="http://help-staging.autodesk.com/view/FCAM/2019/ENU/?guid=GUID-225A7620-1695-4D3D-AE6C-23CBE2E9E668"/>
    <hyperlink ref="A5555" r:id="rId1231" display="http://help-staging.autodesk.com/view/FCAM/2019/ENU/?guid=GUID-0A3DE821-82CF-4405-BBB2-4279C1453ED0"/>
    <hyperlink ref="A5559" r:id="rId1232" display="http://help-staging.autodesk.com/view/FCAM/2019/ENU/?guid=GUID-04273396-AC67-4A70-B2D1-EEE7F4B8990D"/>
    <hyperlink ref="A5569" r:id="rId1233" display="http://help-staging.autodesk.com/view/FCAM/2019/ENU/?guid=GUID-D2490B9F-6374-4DCE-82A1-74A6861BB9A7"/>
    <hyperlink ref="A5573" r:id="rId1234" display="http://help-staging.autodesk.com/view/FCAM/2019/ENU/?guid=GUID-F4891BEC-1D95-4D54-9AE7-86E714F8DD82"/>
    <hyperlink ref="A5588" r:id="rId1235" display="http://help-staging.autodesk.com/view/FCAM/2019/ENU/?guid=GUID-0F9A5F15-DAEA-4B87-94F4-1D70D523A220"/>
    <hyperlink ref="A5590" r:id="rId1236" display="http://help-staging.autodesk.com/view/FCAM/2019/ENU/?guid=GUID-4EFD51DC-F9E8-4A42-86B4-3A0D530B7B30"/>
    <hyperlink ref="A5592" r:id="rId1237" display="http://help-staging.autodesk.com/view/FCAM/2019/ENU/?guid=GUID-A3E0E2C5-D2E7-4685-9F4C-F6306E574B85"/>
    <hyperlink ref="A5594" r:id="rId1238" display="http://help-staging.autodesk.com/view/FCAM/2019/ENU/?guid=GUID-44175C6A-FDBF-4B95-A5E7-2974FE40A2A7"/>
    <hyperlink ref="A5596" r:id="rId1239" display="http://help-staging.autodesk.com/view/FCAM/2019/ENU/?guid=GUID-A9A7C807-9AF1-4D9E-A048-2CC9BE3A2349"/>
    <hyperlink ref="A5598" r:id="rId1240" display="http://help-staging.autodesk.com/view/FCAM/2019/ENU/?guid=GUID-B8E046FD-1A3A-49B6-9E73-EF739565989B"/>
    <hyperlink ref="A5607" r:id="rId1241" display="http://help-staging.autodesk.com/view/FCAM/2019/ENU/?guid=GUID-8F710546-E861-4366-A30F-B2AD2E506475"/>
    <hyperlink ref="A5609" r:id="rId1242" display="http://help-staging.autodesk.com/view/FCAM/2019/ENU/?guid=GUID-97D3D957-728A-4907-B005-8129B47B8090"/>
    <hyperlink ref="A5612" r:id="rId1243" display="http://help-staging.autodesk.com/view/FCAM/2019/ENU/?guid=GUID-3B3488DF-C17B-4F5B-92F8-B754D0CCE7F9"/>
    <hyperlink ref="A5615" r:id="rId1244" display="http://help-staging.autodesk.com/view/FCAM/2019/ENU/?guid=GUID-488BD02D-D1C5-4F56-8A1B-3A30B247C3DF"/>
    <hyperlink ref="A5624" r:id="rId1245" display="http://help-staging.autodesk.com/view/FCAM/2019/ENU/?guid=GUID-719AE464-F603-401E-A4DC-6CA6583C0303"/>
    <hyperlink ref="A5627" r:id="rId1246" display="http://help-staging.autodesk.com/view/FCAM/2019/ENU/?guid=GUID-5B4C347D-6F8A-49F0-A0E3-95A2D169533C"/>
    <hyperlink ref="A5629" r:id="rId1247" display="http://help-staging.autodesk.com/view/FCAM/2019/ENU/?guid=GUID-0C73B465-E357-4A17-A2F4-F6D7BC8AEC95"/>
    <hyperlink ref="A5631" r:id="rId1248" display="http://help-staging.autodesk.com/view/FCAM/2019/ENU/?guid=GUID-214A38CE-087A-4FB5-8B5C-E4066145F6E3"/>
    <hyperlink ref="A5633" r:id="rId1249" display="http://help-staging.autodesk.com/view/FCAM/2019/ENU/?guid=GUID-75D47000-352A-4B8F-8358-79F51D867414"/>
    <hyperlink ref="A5645" r:id="rId1250" display="http://help-staging.autodesk.com/view/FCAM/2019/ENU/?guid=GUID-4336D15A-3A6F-4D97-88B6-65157BD4043E"/>
    <hyperlink ref="A5648" r:id="rId1251" display="http://help-staging.autodesk.com/view/FCAM/2019/ENU/?guid=GUID-7EECD48B-C0FC-409C-9F3D-D6043FE3C5FA"/>
    <hyperlink ref="A5651" r:id="rId1252" display="http://help-staging.autodesk.com/view/FCAM/2019/ENU/?guid=GUID-33063EE7-8D78-4013-8665-B06F0305CED9"/>
    <hyperlink ref="A5653" r:id="rId1253" display="http://help-staging.autodesk.com/view/FCAM/2019/ENU/?guid=GUID-0F81E312-97C5-4C76-A231-AE0D41EC2DE5"/>
    <hyperlink ref="A5655" r:id="rId1254" display="http://help-staging.autodesk.com/view/FCAM/2019/ENU/?guid=GUID-B1B52E94-F7F2-4D89-B539-737BF7573FF8"/>
    <hyperlink ref="A5657" r:id="rId1255" display="http://help-staging.autodesk.com/view/FCAM/2019/ENU/?guid=GUID-13C946DC-A153-4C59-8669-5C901358F485"/>
    <hyperlink ref="A5659" r:id="rId1256" display="http://help-staging.autodesk.com/view/FCAM/2019/ENU/?guid=GUID-D44A3615-9ED3-4595-BE50-155BA703B1E4"/>
    <hyperlink ref="A5661" r:id="rId1257" display="http://help-staging.autodesk.com/view/FCAM/2019/ENU/?guid=GUID-38BDCD9A-82B2-40D0-BD08-60824A14A20F"/>
    <hyperlink ref="A5665" r:id="rId1258" display="http://help-staging.autodesk.com/view/FCAM/2019/ENU/?guid=GUID-940EE45D-0B17-422A-9EB7-8B5E8D3032A7"/>
    <hyperlink ref="A5677" r:id="rId1259" display="http://help-staging.autodesk.com/view/FCAM/2019/ENU/?guid=GUID-A47E643D-D058-4122-9234-7AC9B8A1E506"/>
    <hyperlink ref="A5679" r:id="rId1260" display="http://help-staging.autodesk.com/view/FCAM/2019/ENU/?guid=GUID-9F955D46-F83B-4B04-8D5D-9CC638FD77A3"/>
    <hyperlink ref="A5681" r:id="rId1261" display="http://help-staging.autodesk.com/view/FCAM/2019/ENU/?guid=GUID-956EA6FE-2FE0-4976-BF30-22C6853E17BA"/>
    <hyperlink ref="A5700" r:id="rId1262" display="http://help-staging.autodesk.com/view/FCAM/2019/ENU/?guid=GUID-6819530D-0901-4D09-8A55-71536A7CE825"/>
    <hyperlink ref="A5712" r:id="rId1263" display="http://help-staging.autodesk.com/view/FCAM/2019/ENU/?guid=GUID-ABBC3A30-A2E4-4F5E-B21C-936E4B05DB68"/>
    <hyperlink ref="A5733" r:id="rId1264" display="http://help-staging.autodesk.com/view/FCAM/2019/ENU/?guid=GUID-63294A03-00E2-48AE-B37D-815FEFE8E14A"/>
    <hyperlink ref="A5735" r:id="rId1265" display="http://help-staging.autodesk.com/view/FCAM/2019/ENU/?guid=GUID-47A9446A-5BBE-43A6-8401-F191F2952202"/>
    <hyperlink ref="A5737" r:id="rId1266" display="http://help-staging.autodesk.com/view/FCAM/2019/ENU/?guid=GUID-5488C5B0-086E-4F55-9329-F3B7494F68A8"/>
    <hyperlink ref="A5739" r:id="rId1267" display="http://help-staging.autodesk.com/view/FCAM/2019/ENU/?guid=GUID-B9FC4880-84A6-43EF-B286-97ED48B41364"/>
    <hyperlink ref="A5741" r:id="rId1268" display="http://help-staging.autodesk.com/view/FCAM/2019/ENU/?guid=GUID-E1567C7C-8945-4DD0-9851-CA07D24B390F"/>
    <hyperlink ref="A5745" r:id="rId1269" display="http://help-staging.autodesk.com/view/FCAM/2019/ENU/?guid=GUID-5BEC16AB-CDCA-409F-887B-5C2769B6ED52"/>
    <hyperlink ref="A5747" r:id="rId1270" display="http://help-staging.autodesk.com/view/FCAM/2019/ENU/?guid=GUID-4644BCD3-0074-4BAC-A6E6-83AA87E133E3"/>
    <hyperlink ref="A5751" r:id="rId1271" display="http://help-staging.autodesk.com/view/FCAM/2019/ENU/?guid=GUID-4D86C984-D3BD-4A9A-903D-76313C74202B"/>
    <hyperlink ref="A5753" r:id="rId1272" display="http://help-staging.autodesk.com/view/FCAM/2019/ENU/?guid=GUID-64E08E9D-0727-4421-AEF9-4ABAA05BE98F"/>
    <hyperlink ref="A5755" r:id="rId1273" display="http://help-staging.autodesk.com/view/FCAM/2019/ENU/?guid=GUID-1B74C715-E3E4-4F49-AB2B-4A85415F7BE5"/>
    <hyperlink ref="A5757" r:id="rId1274" display="http://help-staging.autodesk.com/view/FCAM/2019/ENU/?guid=GUID-2CAA5901-EB70-49FB-9716-2FC9BDFC6FA9"/>
    <hyperlink ref="A5760" r:id="rId1275" display="http://help-staging.autodesk.com/view/FCAM/2019/ENU/?guid=GUID-67850371-268E-4A29-9AB5-FFCC8D21331B"/>
    <hyperlink ref="A5762" r:id="rId1276" display="http://help-staging.autodesk.com/view/FCAM/2019/ENU/?guid=GUID-9C73A593-689C-40CD-8376-B94942566F07"/>
    <hyperlink ref="A5764" r:id="rId1277" display="http://help-staging.autodesk.com/view/FCAM/2019/ENU/?guid=GUID-28D3BD41-0057-45DF-82BE-31911492E57D"/>
    <hyperlink ref="A5766" r:id="rId1278" display="http://help-staging.autodesk.com/view/FCAM/2019/ENU/?guid=GUID-62922165-57F5-4CAA-8F24-D72E16B3FFB8"/>
    <hyperlink ref="A5769" r:id="rId1279" display="http://help-staging.autodesk.com/view/FCAM/2019/ENU/?guid=GUID-E63D74D3-B95B-4154-9655-58B6020F806F"/>
    <hyperlink ref="A5771" r:id="rId1280" display="http://help-staging.autodesk.com/view/FCAM/2019/ENU/?guid=GUID-73FAF045-F400-45CD-9C37-3215A9AC7E19"/>
    <hyperlink ref="A5777" r:id="rId1281" display="http://help-staging.autodesk.com/view/FCAM/2019/ENU/?guid=GUID-7D1DADA6-A041-4250-A1A4-F58BD3135715"/>
    <hyperlink ref="A5784" r:id="rId1282" display="http://help-staging.autodesk.com/view/FCAM/2019/ENU/?guid=GUID-A919E755-327A-4045-9EA4-080E5EB0FB03"/>
    <hyperlink ref="A5791" r:id="rId1283" display="http://help-staging.autodesk.com/view/FCAM/2019/ENU/?guid=GUID-961E2238-2A1E-4A7B-AAAE-4EAA0DF668C2"/>
    <hyperlink ref="A5793" r:id="rId1284" display="http://help-staging.autodesk.com/view/FCAM/2019/ENU/?guid=GUID-E1793BDF-4ADE-4893-92DA-DC00A4E604E9"/>
    <hyperlink ref="A5796" r:id="rId1285" display="http://help-staging.autodesk.com/view/FCAM/2019/ENU/?guid=GUID-882CFFA4-6B0A-46F3-A86A-C7BFAB98A75C"/>
    <hyperlink ref="A5799" r:id="rId1286" display="http://help-staging.autodesk.com/view/FCAM/2019/ENU/?guid=GUID-37506243-3604-4165-96C0-6EAC8DCCBEDC"/>
    <hyperlink ref="A5802" r:id="rId1287" display="http://help-staging.autodesk.com/view/FCAM/2019/ENU/?guid=GUID-CD46C958-07CB-496D-9D92-86C91873398C"/>
    <hyperlink ref="A5805" r:id="rId1288" display="http://help-staging.autodesk.com/view/FCAM/2019/ENU/?guid=GUID-1CDBC218-3C13-4740-88C2-F26A9A1C9835"/>
    <hyperlink ref="A5814" r:id="rId1289" display="http://help-staging.autodesk.com/view/FCAM/2019/ENU/?guid=GUID-EC7D2695-BE31-408E-913E-6F7985FE136A"/>
    <hyperlink ref="A5816" r:id="rId1290" display="http://help-staging.autodesk.com/view/FCAM/2019/ENU/?guid=GUID-EA3465B8-42D2-48E8-8B50-1D8D11BBC670"/>
    <hyperlink ref="A5822" r:id="rId1291" display="http://help-staging.autodesk.com/view/FCAM/2019/ENU/?guid=GUID-7CF85885-771D-4285-9A54-BD571148F3C2"/>
    <hyperlink ref="A5830" r:id="rId1292" display="http://help-staging.autodesk.com/view/FCAM/2019/ENU/?guid=GUID-0E517B25-ACAA-4A74-AEB2-FF9B063F09A0"/>
    <hyperlink ref="A5835" r:id="rId1293" display="http://help-staging.autodesk.com/view/FCAM/2019/ENU/?guid=GUID-F7A3DEBD-FA88-4C83-899F-418EAACE49AA"/>
    <hyperlink ref="A5837" r:id="rId1294" display="http://help-staging.autodesk.com/view/FCAM/2019/ENU/?guid=GUID-8C7CB2C4-6291-4FF0-9CDC-754441684C62"/>
    <hyperlink ref="A5849" r:id="rId1295" display="http://help-staging.autodesk.com/view/FCAM/2019/ENU/?guid=GUID-FB58C01F-8B7D-4945-84F9-56F596324D96"/>
    <hyperlink ref="A5856" r:id="rId1296" display="http://help-staging.autodesk.com/view/FCAM/2019/ENU/?guid=GUID-B775B87E-63CE-4F5E-9EC3-82D3092E4570"/>
    <hyperlink ref="A5861" r:id="rId1297" display="http://help-staging.autodesk.com/view/FCAM/2019/ENU/?guid=GUID-6A32F6A3-D590-4956-9D9B-484C77D6AC58"/>
    <hyperlink ref="A5863" r:id="rId1298" display="http://help-staging.autodesk.com/view/FCAM/2019/ENU/?guid=GUID-D44C950B-378B-463C-8336-D28F82BEC774"/>
    <hyperlink ref="A5869" r:id="rId1299" display="http://help-staging.autodesk.com/view/FCAM/2019/ENU/?guid=GUID-0838400D-73A2-4542-BD14-3552D274C143"/>
    <hyperlink ref="A5871" r:id="rId1300" display="http://help-staging.autodesk.com/view/FCAM/2019/ENU/?guid=GUID-1D7B2764-DB00-4E83-A02D-70B31877F5DB"/>
    <hyperlink ref="A5873" r:id="rId1301" display="http://help-staging.autodesk.com/view/FCAM/2019/ENU/?guid=GUID-3620E3B3-B33A-481A-827E-D99A5C17849C"/>
    <hyperlink ref="A5876" r:id="rId1302" display="http://help-staging.autodesk.com/view/FCAM/2019/ENU/?guid=GUID-FB81BA4F-B3D8-4539-8F28-2B5FD4F38DCE"/>
    <hyperlink ref="A5879" r:id="rId1303" display="http://help-staging.autodesk.com/view/FCAM/2019/ENU/?guid=GUID-A8D9A1EA-51D5-4B17-9FBF-97AC155AC441"/>
    <hyperlink ref="A5886" r:id="rId1304" display="http://help-staging.autodesk.com/view/FCAM/2019/ENU/?guid=GUID-85790F80-FB9F-4F44-A223-5192C4E6B8F6"/>
    <hyperlink ref="A5890" r:id="rId1305" display="http://help-staging.autodesk.com/view/FCAM/2019/ENU/?guid=GUID-1E7E7D1F-569C-43FC-A38E-54F99DA4448D"/>
    <hyperlink ref="A5894" r:id="rId1306" display="http://help-staging.autodesk.com/view/FCAM/2019/ENU/?guid=GUID-5D75AF1E-9B07-402F-85DD-D34815709B8C"/>
    <hyperlink ref="A5899" r:id="rId1307" display="http://help-staging.autodesk.com/view/FCAM/2019/ENU/?guid=GUID-49183E70-8F57-444E-887F-E0F593D2A411"/>
    <hyperlink ref="A5902" r:id="rId1308" display="http://help-staging.autodesk.com/view/FCAM/2019/ENU/?guid=GUID-663B685F-1859-4CDF-AEB9-CB3828FD177F"/>
    <hyperlink ref="A5906" r:id="rId1309" display="http://help-staging.autodesk.com/view/FCAM/2019/ENU/?guid=GUID-CB9E09AD-8918-4D64-95DC-6657E332208B"/>
    <hyperlink ref="A5910" r:id="rId1310" display="http://help-staging.autodesk.com/view/FCAM/2019/ENU/?guid=GUID-A461C88A-FA6E-458E-91E3-575F8C3CD4C1"/>
    <hyperlink ref="A5915" r:id="rId1311" display="http://help-staging.autodesk.com/view/FCAM/2019/ENU/?guid=GUID-72622AC0-EF85-4925-8E94-DC90D78A210E"/>
    <hyperlink ref="A5921" r:id="rId1312" display="http://help-staging.autodesk.com/view/FCAM/2019/ENU/?guid=GUID-05466974-1FD1-47E4-AA03-830484A52061"/>
    <hyperlink ref="A5928" r:id="rId1313" display="http://help-staging.autodesk.com/view/FCAM/2019/ENU/?guid=GUID-0A5A7B26-2F68-47C4-8063-9281C6129463"/>
    <hyperlink ref="A5935" r:id="rId1314" display="http://help-staging.autodesk.com/view/FCAM/2019/ENU/?guid=GUID-98D37E6E-EA9B-434B-A03B-210207DABF45"/>
    <hyperlink ref="A5939" r:id="rId1315" display="http://help-staging.autodesk.com/view/FCAM/2019/ENU/?guid=GUID-F0456DE7-1DAE-4FE2-95A9-66EE3FE525A8"/>
    <hyperlink ref="A5941" r:id="rId1316" display="http://help-staging.autodesk.com/view/FCAM/2019/ENU/?guid=GUID-2C0DA66B-5617-4BDD-BA22-72715DD49665"/>
    <hyperlink ref="A5945" r:id="rId1317" display="http://help-staging.autodesk.com/view/FCAM/2019/ENU/?guid=GUID-B5A45EEE-9001-4572-A35A-1AA3A1886C00"/>
    <hyperlink ref="A5949" r:id="rId1318" display="http://help-staging.autodesk.com/view/FCAM/2019/ENU/?guid=GUID-B9D225A4-0E37-4394-A3EE-AB83C21D06B7"/>
    <hyperlink ref="A5953" r:id="rId1319" display="http://help-staging.autodesk.com/view/FCAM/2019/ENU/?guid=GUID-B24F9E8E-FE60-44BA-AF5C-689E4C1D7CF6"/>
    <hyperlink ref="A5957" r:id="rId1320" display="http://help-staging.autodesk.com/view/FCAM/2019/ENU/?guid=GUID-B66A75CC-4D2F-486A-93A8-47B3D95DAFB1"/>
    <hyperlink ref="A5959" r:id="rId1321" display="http://help-staging.autodesk.com/view/FCAM/2019/ENU/?guid=GUID-D75791FE-7326-41B4-B094-19629733C734"/>
    <hyperlink ref="A5965" r:id="rId1322" display="http://help-staging.autodesk.com/view/FCAM/2019/ENU/?guid=GUID-D032761A-382D-4FA6-80E3-6F1B89B47718"/>
    <hyperlink ref="A5969" r:id="rId1323" display="http://help-staging.autodesk.com/view/FCAM/2019/ENU/?guid=GUID-97105E54-5842-43DE-B00F-9CD8459B1D54"/>
    <hyperlink ref="A5972" r:id="rId1324" display="http://help-staging.autodesk.com/view/FCAM/2019/ENU/?guid=GUID-A47BA0ED-9ABB-4D7C-99B7-6F308EB369A8"/>
    <hyperlink ref="A5974" r:id="rId1325" display="http://help-staging.autodesk.com/view/FCAM/2019/ENU/?guid=GUID-D3B6BBFA-5994-4208-A4A3-C63CAC1CC8A9"/>
    <hyperlink ref="A5976" r:id="rId1326" display="http://help-staging.autodesk.com/view/FCAM/2019/ENU/?guid=GUID-55F00360-7EDF-4C56-9205-9E848F8976F8"/>
    <hyperlink ref="A5978" r:id="rId1327" display="http://help-staging.autodesk.com/view/FCAM/2019/ENU/?guid=GUID-4D92654D-9B2E-491C-A5CB-8D767DD8A67C"/>
    <hyperlink ref="A5985" r:id="rId1328" display="http://help-staging.autodesk.com/view/FCAM/2019/ENU/?guid=GUID-B46F0B2E-EDE1-4FA0-A44A-A5F620482EBC"/>
    <hyperlink ref="A5989" r:id="rId1329" display="http://help-staging.autodesk.com/view/FCAM/2019/ENU/?guid=GUID-1A2F9D14-BFD0-46BD-B404-9D270433A607"/>
    <hyperlink ref="A5991" r:id="rId1330" display="http://help-staging.autodesk.com/view/FCAM/2019/ENU/?guid=GUID-A62BD1C4-4759-413A-9906-3987C4272D86"/>
    <hyperlink ref="A6004" r:id="rId1331" display="http://help-staging.autodesk.com/view/FCAM/2019/ENU/?guid=GUID-376A2E2C-8C71-4478-A021-3AAAC515F664"/>
    <hyperlink ref="A6012" r:id="rId1332" display="http://help-staging.autodesk.com/view/FCAM/2019/ENU/?guid=GUID-E6F526AB-0BDF-4282-A000-857608B2F0FC"/>
    <hyperlink ref="A6016" r:id="rId1333" display="http://help-staging.autodesk.com/view/FCAM/2019/ENU/?guid=GUID-0DC1CBD9-F07C-4F71-B600-A30017EEFCAD"/>
    <hyperlink ref="A6019" r:id="rId1334" display="http://help-staging.autodesk.com/view/FCAM/2019/ENU/?guid=GUID-F808F42A-E745-4961-BDC9-2FEF73FE24BD"/>
    <hyperlink ref="A6022" r:id="rId1335" display="http://help-staging.autodesk.com/view/FCAM/2019/ENU/?guid=GUID-6A16B8BA-214D-4398-B463-8F141A6704DD"/>
    <hyperlink ref="A6026" r:id="rId1336" display="http://help-staging.autodesk.com/view/FCAM/2019/ENU/?guid=GUID-17B17BA5-96DA-49CB-A8A2-C832BC7BAF39"/>
    <hyperlink ref="A6030" r:id="rId1337" display="http://help-staging.autodesk.com/view/FCAM/2019/ENU/?guid=GUID-1304B5AE-0F54-4AC6-B435-791AE20110CC"/>
    <hyperlink ref="A6032" r:id="rId1338" display="http://help-staging.autodesk.com/view/FCAM/2019/ENU/?guid=GUID-B283BC42-F173-4A24-8579-F4CE26581DB2"/>
    <hyperlink ref="A6044" r:id="rId1339" display="http://help-staging.autodesk.com/view/FCAM/2019/ENU/?guid=GUID-89119A47-DA46-48E8-B41F-BEDB138579F1"/>
    <hyperlink ref="A6047" r:id="rId1340" display="http://help-staging.autodesk.com/view/FCAM/2019/ENU/?guid=GUID-58E8920F-E9E6-41A1-87FD-3A669F68EF89"/>
    <hyperlink ref="A6049" r:id="rId1341" display="http://help-staging.autodesk.com/view/FCAM/2019/ENU/?guid=GUID-231386E4-512B-4775-A283-B9BC4BF37828"/>
    <hyperlink ref="A6052" r:id="rId1342" display="http://help-staging.autodesk.com/view/FCAM/2019/ENU/?guid=GUID-AB15BAF2-D4B2-4916-BA0A-0954A07AA062"/>
    <hyperlink ref="A6055" r:id="rId1343" display="http://help-staging.autodesk.com/view/FCAM/2019/ENU/?guid=GUID-0B8D1E37-D436-463A-81B4-9EC37B8C599E"/>
    <hyperlink ref="A6058" r:id="rId1344" display="http://help-staging.autodesk.com/view/FCAM/2019/ENU/?guid=GUID-0DB791DD-FC8B-4F90-85C8-F22D84387332"/>
    <hyperlink ref="A6064" r:id="rId1345" display="http://help-staging.autodesk.com/view/FCAM/2019/ENU/?guid=GUID-600E7B1C-325C-4424-BB4B-C2CADA5188FC"/>
    <hyperlink ref="A6068" r:id="rId1346" display="http://help-staging.autodesk.com/view/FCAM/2019/ENU/?guid=GUID-6F2C157B-3663-4DCA-A2DF-49348857975B"/>
    <hyperlink ref="A6071" r:id="rId1347" display="http://help-staging.autodesk.com/view/FCAM/2019/ENU/?guid=GUID-CAD27733-DD30-42E0-B473-340AAAA565BE"/>
    <hyperlink ref="A6073" r:id="rId1348" display="http://help-staging.autodesk.com/view/FCAM/2019/ENU/?guid=GUID-E60539DF-2A76-4923-AC55-5459D987DFCF"/>
    <hyperlink ref="A6075" r:id="rId1349" display="http://help-staging.autodesk.com/view/FCAM/2019/ENU/?guid=GUID-04ABD65F-B559-4F67-B62B-D12F94506C68"/>
    <hyperlink ref="A6094" r:id="rId1350" display="http://help-staging.autodesk.com/view/FCAM/2019/ENU/?guid=GUID-C00B153A-A0DE-4761-B708-54EE00AA6F4D"/>
    <hyperlink ref="A6097" r:id="rId1351" display="http://help-staging.autodesk.com/view/FCAM/2019/ENU/?guid=GUID-D373A61A-C244-48B6-8828-24FB75D3BFCE"/>
    <hyperlink ref="A6100" r:id="rId1352" display="http://help-staging.autodesk.com/view/FCAM/2019/ENU/?guid=GUID-4B92A6B1-368E-49D4-98CB-D8BD59D88EB1"/>
    <hyperlink ref="A6105" r:id="rId1353" display="http://help-staging.autodesk.com/view/FCAM/2019/ENU/?guid=GUID-5A9999B5-C4BD-4B2C-A97B-BA841E311CC7"/>
    <hyperlink ref="A6120" r:id="rId1354" display="http://help-staging.autodesk.com/view/FCAM/2019/ENU/?guid=GUID-1EF1FD85-90D6-47C7-952F-42EC9D6A0D77"/>
    <hyperlink ref="A6123" r:id="rId1355" display="http://help-staging.autodesk.com/view/FCAM/2019/ENU/?guid=GUID-6F8440B4-18B8-414A-BFF9-5F79DA3689EC"/>
    <hyperlink ref="A6126" r:id="rId1356" display="http://help-staging.autodesk.com/view/FCAM/2019/ENU/?guid=GUID-2BD137BC-0C80-4D2A-9433-E685738947FC"/>
    <hyperlink ref="A6128" r:id="rId1357" display="http://help-staging.autodesk.com/view/FCAM/2019/ENU/?guid=GUID-031206F6-F52B-4AF9-AA5F-83B33F644FCE"/>
    <hyperlink ref="A6130" r:id="rId1358" display="http://help-staging.autodesk.com/view/FCAM/2019/ENU/?guid=GUID-06331163-05AE-43B8-8724-97D27C5EAF5C"/>
    <hyperlink ref="A6132" r:id="rId1359" display="http://help-staging.autodesk.com/view/FCAM/2019/ENU/?guid=GUID-02E16366-7D97-481E-BE4F-5A550E7467CD"/>
    <hyperlink ref="A6134" r:id="rId1360" display="http://help-staging.autodesk.com/view/FCAM/2019/ENU/?guid=GUID-F83EAB0A-5579-4C36-A6D8-8D7A62B69EE1"/>
    <hyperlink ref="A6136" r:id="rId1361" display="http://help-staging.autodesk.com/view/FCAM/2019/ENU/?guid=GUID-A6F3D09B-F53F-42DB-BA1E-835E025553C7"/>
    <hyperlink ref="A6138" r:id="rId1362" display="http://help-staging.autodesk.com/view/FCAM/2019/ENU/?guid=GUID-4755FFC8-8115-4527-A2F0-B109508F452F"/>
    <hyperlink ref="A6142" r:id="rId1363" display="http://help-staging.autodesk.com/view/FCAM/2019/ENU/?guid=GUID-D18E9A46-2D42-4580-8715-A5105083539A"/>
    <hyperlink ref="A6146" r:id="rId1364" display="http://help-staging.autodesk.com/view/FCAM/2019/ENU/?guid=GUID-BB0929A7-27C9-47FD-990F-E2AED79141B0"/>
    <hyperlink ref="A6149" r:id="rId1365" display="http://help-staging.autodesk.com/view/FCAM/2019/ENU/?guid=GUID-AF75A9F0-0848-483A-9C27-10F94A7AAD64"/>
    <hyperlink ref="A6151" r:id="rId1366" display="http://help-staging.autodesk.com/view/FCAM/2019/ENU/?guid=GUID-AA73840C-CC2E-4769-89ED-202A890B6785"/>
    <hyperlink ref="A6153" r:id="rId1367" display="http://help-staging.autodesk.com/view/FCAM/2019/ENU/?guid=GUID-D301F5E6-BE25-4BA7-8997-01C3AA957E89"/>
    <hyperlink ref="A6165" r:id="rId1368" display="http://help-staging.autodesk.com/view/FCAM/2019/ENU/?guid=GUID-0CC42302-7B62-4AC4-823B-F2DA640D9F28"/>
    <hyperlink ref="A6167" r:id="rId1369" display="http://help-staging.autodesk.com/view/FCAM/2019/ENU/?guid=GUID-EF0A4D61-C7E1-444C-86AD-C93A2CB866B3"/>
    <hyperlink ref="A6169" r:id="rId1370" display="http://help-staging.autodesk.com/view/FCAM/2019/ENU/?guid=GUID-7A6D19DD-4FF8-41D1-BE53-5391E385624F"/>
    <hyperlink ref="A6171" r:id="rId1371" display="http://help-staging.autodesk.com/view/FCAM/2019/ENU/?guid=GUID-8A11C91B-8CF8-4606-90BC-C4DA7F87DD76"/>
    <hyperlink ref="A6173" r:id="rId1372" display="http://help-staging.autodesk.com/view/FCAM/2019/ENU/?guid=GUID-E86482FE-C813-40F0-A153-E0724F64DF5F"/>
    <hyperlink ref="A6175" r:id="rId1373" display="http://help-staging.autodesk.com/view/FCAM/2019/ENU/?guid=GUID-CBF1074E-7BF1-42E4-BD0D-D6A023CD30AF"/>
    <hyperlink ref="A6179" r:id="rId1374" display="http://help-staging.autodesk.com/view/FCAM/2019/ENU/?guid=GUID-EC64E76C-38C7-4AB0-A281-F659114970A3"/>
    <hyperlink ref="A6181" r:id="rId1375" display="http://help-staging.autodesk.com/view/FCAM/2019/ENU/?guid=GUID-E50123C8-FBED-4E5E-9A3E-545999D50AB1"/>
    <hyperlink ref="A6183" r:id="rId1376" display="http://help-staging.autodesk.com/view/FCAM/2019/ENU/?guid=GUID-686AFFF3-5F2C-49A8-9744-8935233D5AAB"/>
    <hyperlink ref="A6185" r:id="rId1377" display="http://help-staging.autodesk.com/view/FCAM/2019/ENU/?guid=GUID-E60D111B-9ED9-4FD1-BEFA-8D540B859B79"/>
    <hyperlink ref="A6187" r:id="rId1378" display="http://help-staging.autodesk.com/view/FCAM/2019/ENU/?guid=GUID-207DD5D1-D432-47D0-9A89-4F84A476DFA8"/>
    <hyperlink ref="A6189" r:id="rId1379" display="http://help-staging.autodesk.com/view/FCAM/2019/ENU/?guid=GUID-2D999C15-F260-4871-B0A5-F9722CF461FA"/>
    <hyperlink ref="A6192" r:id="rId1380" display="http://help-staging.autodesk.com/view/FCAM/2019/ENU/?guid=GUID-ED0CE2DC-0ED6-4317-8ABA-C1B9EED9AA9F"/>
    <hyperlink ref="A6194" r:id="rId1381" display="http://help-staging.autodesk.com/view/FCAM/2019/ENU/?guid=GUID-EA167AE7-47BE-4D52-9656-7FB7879C9401"/>
    <hyperlink ref="A6197" r:id="rId1382" display="http://help-staging.autodesk.com/view/FCAM/2019/ENU/?guid=GUID-97CFBF60-3911-4ABA-9258-01A2606D8282"/>
    <hyperlink ref="A6201" r:id="rId1383" display="http://help-staging.autodesk.com/view/FCAM/2019/ENU/?guid=GUID-727CE2D6-A51D-4E7F-BAE9-E6A9231013ED"/>
    <hyperlink ref="A6204" r:id="rId1384" display="http://help-staging.autodesk.com/view/FCAM/2019/ENU/?guid=GUID-9BDDC500-57B0-432B-B08B-396D2723D50F"/>
    <hyperlink ref="A6216" r:id="rId1385" display="http://help-staging.autodesk.com/view/FCAM/2019/ENU/?guid=GUID-5F9A7CF5-6CBF-4F20-86CB-F844A7876A60"/>
    <hyperlink ref="A6219" r:id="rId1386" display="http://help-staging.autodesk.com/view/FCAM/2019/ENU/?guid=GUID-8559645C-D812-47FA-BFBF-20A0E5A6AA77"/>
    <hyperlink ref="A6228" r:id="rId1387" display="http://help-staging.autodesk.com/view/FCAM/2019/ENU/?guid=GUID-D843897C-F684-4C63-AB41-2E59E8128638"/>
    <hyperlink ref="A6233" r:id="rId1388" display="http://help-staging.autodesk.com/view/FCAM/2019/ENU/?guid=GUID-5B052F02-BCCB-420E-BBE3-101CEDDDA667"/>
    <hyperlink ref="A6238" r:id="rId1389" display="http://help-staging.autodesk.com/view/FCAM/2019/ENU/?guid=GUID-BF76DEFE-0F94-409D-9436-7C271F6C8E08"/>
    <hyperlink ref="A6241" r:id="rId1390" display="http://help-staging.autodesk.com/view/FCAM/2019/ENU/?guid=GUID-5435A99B-03AA-4071-8E7A-8433E0035BC0"/>
    <hyperlink ref="A6246" r:id="rId1391" display="http://help-staging.autodesk.com/view/FCAM/2019/ENU/?guid=GUID-ACD5789F-5B0C-4CE4-8C65-F905BF7F86A6"/>
    <hyperlink ref="A6250" r:id="rId1392" display="http://help-staging.autodesk.com/view/FCAM/2019/ENU/?guid=GUID-CD4E9D0A-A7AE-42E1-A001-9B9B51FB5776"/>
    <hyperlink ref="A6254" r:id="rId1393" display="http://help-staging.autodesk.com/view/FCAM/2019/ENU/?guid=GUID-A8AB6E2E-22D7-4A86-B873-50D765766D43"/>
    <hyperlink ref="A6258" r:id="rId1394" display="http://help-staging.autodesk.com/view/FCAM/2019/ENU/?guid=GUID-23BD6F0C-8EB7-4C59-8C2E-97C25B31B6B9"/>
    <hyperlink ref="A6263" r:id="rId1395" display="http://help-staging.autodesk.com/view/FCAM/2019/ENU/?guid=GUID-9C3AE8CF-1708-4DA7-AC2C-FB079B60FCE6"/>
    <hyperlink ref="A6268" r:id="rId1396" display="http://help-staging.autodesk.com/view/FCAM/2019/ENU/?guid=GUID-48258EB6-57CB-48AC-879A-911F75C9F806"/>
    <hyperlink ref="A6271" r:id="rId1397" display="http://help-staging.autodesk.com/view/FCAM/2019/ENU/?guid=GUID-79FC5425-2D7D-4EDC-91FA-50AC12AB2871"/>
    <hyperlink ref="A6275" r:id="rId1398" display="http://help-staging.autodesk.com/view/FCAM/2019/ENU/?guid=GUID-0115CC80-39B1-4546-A0E0-94FBC1F91DD2"/>
    <hyperlink ref="A6282" r:id="rId1399" display="http://help-staging.autodesk.com/view/FCAM/2019/ENU/?guid=GUID-E0D2637F-9F37-46E6-BF84-76BC838DBF72"/>
    <hyperlink ref="A6284" r:id="rId1400" display="http://help-staging.autodesk.com/view/FCAM/2019/ENU/?guid=GUID-5BAA7DE9-F873-4FDF-A225-E0F421D15447"/>
    <hyperlink ref="A6291" r:id="rId1401" display="http://help-staging.autodesk.com/view/FCAM/2019/ENU/?guid=GUID-CAEEBF0D-4A4F-4AF8-A964-6D1CA24C73B8"/>
    <hyperlink ref="A6295" r:id="rId1402" display="http://help-staging.autodesk.com/view/FCAM/2019/ENU/?guid=GUID-3648C234-0159-4118-8538-56B92A7B5EE5"/>
    <hyperlink ref="A6299" r:id="rId1403" display="http://help-staging.autodesk.com/view/FCAM/2019/ENU/?guid=GUID-DDBA7DD4-F95A-4C5C-9692-7D7EE7A9D292"/>
    <hyperlink ref="A6301" r:id="rId1404" display="http://help-staging.autodesk.com/view/FCAM/2019/ENU/?guid=GUID-FB3C2655-B1FB-4CF0-AEB2-AC864AF86E9A"/>
    <hyperlink ref="A6307" r:id="rId1405" display="http://help-staging.autodesk.com/view/FCAM/2019/ENU/?guid=GUID-5B6A1BF8-A9F5-4F3F-9ED7-CF316E39C78E"/>
    <hyperlink ref="A6309" r:id="rId1406" display="http://help-staging.autodesk.com/view/FCAM/2019/ENU/?guid=GUID-A78A1C00-5DE1-43D3-A993-92D1BAA4657C"/>
    <hyperlink ref="A6311" r:id="rId1407" display="http://help-staging.autodesk.com/view/FCAM/2019/ENU/?guid=GUID-BCA3BEBE-DF73-4C88-9940-41F103703B64"/>
    <hyperlink ref="A6316" r:id="rId1408" display="http://help-staging.autodesk.com/view/FCAM/2019/ENU/?guid=GUID-18AB80FF-3A73-4D80-A9BD-C7B6A7020E72"/>
    <hyperlink ref="A6319" r:id="rId1409" display="http://help-staging.autodesk.com/view/FCAM/2019/ENU/?guid=GUID-7883187F-8E29-4C9F-916B-C464F1A904E2"/>
    <hyperlink ref="A6323" r:id="rId1410" display="http://help-staging.autodesk.com/view/FCAM/2019/ENU/?guid=GUID-78CE972E-93A8-4CA6-B1C0-05EEAEB405AD"/>
    <hyperlink ref="A6340" r:id="rId1411" display="http://help-staging.autodesk.com/view/FCAM/2019/ENU/?guid=GUID-7DA74FE4-AA01-46AC-9533-4727A6EA5C08"/>
    <hyperlink ref="A6342" r:id="rId1412" display="http://help-staging.autodesk.com/view/FCAM/2019/ENU/?guid=GUID-04D4C31E-867D-4BFF-A8CC-A299C783457F"/>
    <hyperlink ref="A6344" r:id="rId1413" display="http://help-staging.autodesk.com/view/FCAM/2019/ENU/?guid=GUID-20E21264-ED69-426A-A108-56CEE563D03C"/>
    <hyperlink ref="A6346" r:id="rId1414" display="http://help-staging.autodesk.com/view/FCAM/2019/ENU/?guid=GUID-D045CADD-527F-45ED-AA09-ECB18F1E6F5E"/>
    <hyperlink ref="A6354" r:id="rId1415" display="http://help-staging.autodesk.com/view/FCAM/2019/ENU/?guid=GUID-982F61DF-565A-4B8F-A238-6B8A24C48813"/>
    <hyperlink ref="A6371" r:id="rId1416" display="http://help-staging.autodesk.com/view/FCAM/2019/ENU/?guid=GUID-0A506E6F-2A8A-4DCF-A471-787DB4FF1338"/>
    <hyperlink ref="A6375" r:id="rId1417" display="http://help-staging.autodesk.com/view/FCAM/2019/ENU/?guid=GUID-7784BF03-4C2B-451B-A00E-917199223445"/>
    <hyperlink ref="A6377" r:id="rId1418" display="http://help-staging.autodesk.com/view/FCAM/2019/ENU/?guid=GUID-46EB0ADF-B098-4EC8-8166-2916F7627CE9"/>
    <hyperlink ref="A6379" r:id="rId1419" display="http://help-staging.autodesk.com/view/FCAM/2019/ENU/?guid=GUID-60A0C841-271E-44F9-8152-5F7183C0AAE6"/>
    <hyperlink ref="A6381" r:id="rId1420" display="http://help-staging.autodesk.com/view/FCAM/2019/ENU/?guid=GUID-FB2FBBD4-0A44-4267-BF80-5F76F916C8D9"/>
    <hyperlink ref="A6386" r:id="rId1421" display="http://help-staging.autodesk.com/view/FCAM/2019/ENU/?guid=GUID-A1ED920C-8330-4A63-B9C7-E60AAD0C1C5B"/>
    <hyperlink ref="A6389" r:id="rId1422" display="http://help-staging.autodesk.com/view/FCAM/2019/ENU/?guid=GUID-429004F0-C3F5-4278-BC7D-4A86C4563EEC"/>
    <hyperlink ref="A6391" r:id="rId1423" display="http://help-staging.autodesk.com/view/FCAM/2019/ENU/?guid=GUID-63C5534F-30B8-4B1D-959C-C23FC1738AFC"/>
    <hyperlink ref="A6393" r:id="rId1424" display="http://help-staging.autodesk.com/view/FCAM/2019/ENU/?guid=GUID-78D648F5-3A02-4614-AB25-780B6CDB1344"/>
    <hyperlink ref="A6397" r:id="rId1425" display="http://help-staging.autodesk.com/view/FCAM/2019/ENU/?guid=GUID-40C46ADC-8AC6-41C8-9ED1-6DA909B67EF8"/>
    <hyperlink ref="A6402" r:id="rId1426" display="http://help-staging.autodesk.com/view/FCAM/2019/ENU/?guid=GUID-5457C9E5-E646-44B1-A087-95B0410B5C84"/>
    <hyperlink ref="A6404" r:id="rId1427" display="http://help-staging.autodesk.com/view/FCAM/2019/ENU/?guid=GUID-CD6CBC39-930D-46CE-B405-1A90EED2650B"/>
    <hyperlink ref="A6406" r:id="rId1428" display="http://help-staging.autodesk.com/view/FCAM/2019/ENU/?guid=GUID-9DB05A66-DDE3-442F-9086-F673D6D42F25"/>
    <hyperlink ref="A6408" r:id="rId1429" display="http://help-staging.autodesk.com/view/FCAM/2019/ENU/?guid=GUID-A9D6CA75-9976-40F2-AD86-552F2CE70B6A"/>
    <hyperlink ref="A6414" r:id="rId1430" display="http://help-staging.autodesk.com/view/FCAM/2019/ENU/?guid=GUID-9E63E674-1354-4D19-85AD-17ACE93F6B57"/>
    <hyperlink ref="A6416" r:id="rId1431" display="http://help-staging.autodesk.com/view/FCAM/2019/ENU/?guid=GUID-824B5CCF-BFC2-4352-99FD-39F7ACFEA7AD"/>
    <hyperlink ref="A6419" r:id="rId1432" display="http://help-staging.autodesk.com/view/FCAM/2019/ENU/?guid=GUID-A61659C0-FD3F-49F1-B40D-6C03D7E9D864"/>
    <hyperlink ref="A6422" r:id="rId1433" display="http://help-staging.autodesk.com/view/FCAM/2019/ENU/?guid=GUID-7D62926B-F82C-4B11-8EC2-9632D60C09F3"/>
    <hyperlink ref="A6424" r:id="rId1434" display="http://help-staging.autodesk.com/view/FCAM/2019/ENU/?guid=GUID-4D640838-4F6F-4AE6-8580-06F75EF5EA2B"/>
    <hyperlink ref="A6426" r:id="rId1435" display="http://help-staging.autodesk.com/view/FCAM/2019/ENU/?guid=GUID-0246C28A-12AE-42FB-BAAA-4A63BBDE9FA2"/>
    <hyperlink ref="A6428" r:id="rId1436" display="http://help-staging.autodesk.com/view/FCAM/2019/ENU/?guid=GUID-D6B862FE-DC70-4B8E-A5AC-6CAC692D3D51"/>
    <hyperlink ref="A6430" r:id="rId1437" display="http://help-staging.autodesk.com/view/FCAM/2019/ENU/?guid=GUID-B59DE57E-F08E-4835-A196-795F18AE1564"/>
    <hyperlink ref="A6432" r:id="rId1438" display="http://help-staging.autodesk.com/view/FCAM/2019/ENU/?guid=GUID-D5D01AEF-BFFB-4846-BBCD-CFC0B1540B1A"/>
    <hyperlink ref="A6434" r:id="rId1439" display="http://help-staging.autodesk.com/view/FCAM/2019/ENU/?guid=GUID-4F7D7490-01D5-4D28-8EB2-EA25CF7042B1"/>
    <hyperlink ref="A6436" r:id="rId1440" display="http://help-staging.autodesk.com/view/FCAM/2019/ENU/?guid=GUID-BB425A88-C5F9-44D0-8906-C85A4F3561B9"/>
    <hyperlink ref="A6442" r:id="rId1441" display="http://help-staging.autodesk.com/view/FCAM/2019/ENU/?guid=GUID-B42E2165-A35A-4F91-926B-E97E19B043E1"/>
    <hyperlink ref="A6444" r:id="rId1442" display="http://help-staging.autodesk.com/view/FCAM/2019/ENU/?guid=GUID-80CEF79E-6290-42AC-AE9C-8E032057E069"/>
    <hyperlink ref="A6458" r:id="rId1443" display="http://help-staging.autodesk.com/view/FCAM/2019/ENU/?guid=GUID-C8C6E886-7B86-41AB-BB3C-E321A2426409"/>
    <hyperlink ref="A6460" r:id="rId1444" display="http://help-staging.autodesk.com/view/FCAM/2019/ENU/?guid=GUID-00DA4DD5-5783-41A9-B252-433A883C5747"/>
    <hyperlink ref="A6467" r:id="rId1445" display="http://help-staging.autodesk.com/view/FCAM/2019/ENU/?guid=GUID-7F29530C-CE0F-4581-802A-5ECF3272B61A"/>
    <hyperlink ref="A6469" r:id="rId1446" display="http://help-staging.autodesk.com/view/FCAM/2019/ENU/?guid=GUID-7B13CCF1-8274-44EC-8065-BE516A5FA349"/>
    <hyperlink ref="A6472" r:id="rId1447" display="http://help-staging.autodesk.com/view/FCAM/2019/ENU/?guid=GUID-305CB5CA-9AB9-445F-BC57-96D26963C159"/>
    <hyperlink ref="A6474" r:id="rId1448" display="http://help-staging.autodesk.com/view/FCAM/2019/ENU/?guid=GUID-6F370408-16EF-4DF7-9940-1E33506AEC1B"/>
    <hyperlink ref="A6476" r:id="rId1449" display="http://help-staging.autodesk.com/view/FCAM/2019/ENU/?guid=GUID-70E209EC-9605-43D2-9808-5F3BBF4A5109"/>
    <hyperlink ref="A6478" r:id="rId1450" display="http://help-staging.autodesk.com/view/FCAM/2019/ENU/?guid=GUID-76F279E9-BD89-4FD5-89F8-A97377B56A90"/>
    <hyperlink ref="A6486" r:id="rId1451" display="http://help-staging.autodesk.com/view/FCAM/2019/ENU/?guid=GUID-86312E35-0917-4495-9F77-EA7786C060D2"/>
    <hyperlink ref="A6489" r:id="rId1452" display="http://help-staging.autodesk.com/view/FCAM/2019/ENU/?guid=GUID-C8EC53A6-906B-486E-BBE4-E281DF96C5AD"/>
    <hyperlink ref="A6493" r:id="rId1453" display="http://help-staging.autodesk.com/view/FCAM/2019/ENU/?guid=GUID-27469C8F-1D41-48A4-B8DA-30B4025FBE48"/>
    <hyperlink ref="A6497" r:id="rId1454" display="http://help-staging.autodesk.com/view/FCAM/2019/ENU/?guid=GUID-1157F5E1-0391-4744-8273-0D0B526E053D"/>
    <hyperlink ref="A6501" r:id="rId1455" display="http://help-staging.autodesk.com/view/FCAM/2019/ENU/?guid=GUID-8D9AA438-D7CE-4F2F-88F6-253719E5E6C7"/>
    <hyperlink ref="A6510" r:id="rId1456" display="http://help-staging.autodesk.com/view/FCAM/2019/ENU/?guid=GUID-4E772834-C668-44AE-B566-74AF7BF1A4E3"/>
    <hyperlink ref="A6518" r:id="rId1457" display="http://help-staging.autodesk.com/view/FCAM/2019/ENU/?guid=GUID-1C660E31-86C1-4CCC-BCB7-9ED74977D251"/>
    <hyperlink ref="A6530" r:id="rId1458" display="http://help-staging.autodesk.com/view/FCAM/2019/ENU/?guid=GUID-70498B07-8D0A-4E30-A9CA-913790AF68BC"/>
    <hyperlink ref="A6538" r:id="rId1459" display="http://help-staging.autodesk.com/view/FCAM/2019/ENU/?guid=GUID-E28D9DD2-E3CE-4D2A-867E-BE4BA75F8819"/>
    <hyperlink ref="A6550" r:id="rId1460" display="http://help-staging.autodesk.com/view/FCAM/2019/ENU/?guid=GUID-0DAE0871-BB5F-4E72-AA9C-573FCEABDAA6"/>
    <hyperlink ref="A6552" r:id="rId1461" display="http://help-staging.autodesk.com/view/FCAM/2019/ENU/?guid=GUID-C9DB12B4-8555-4029-BBB3-BEC8AA8125AE"/>
    <hyperlink ref="A6554" r:id="rId1462" display="http://help-staging.autodesk.com/view/FCAM/2019/ENU/?guid=GUID-D9594D00-6758-4D23-A86B-18DD19CDA6CE"/>
    <hyperlink ref="A6559" r:id="rId1463" display="http://help-staging.autodesk.com/view/FCAM/2019/ENU/?guid=GUID-F6426188-EE6B-48C1-96BA-234EA3C4E280"/>
    <hyperlink ref="A6562" r:id="rId1464" display="http://help-staging.autodesk.com/view/FCAM/2019/ENU/?guid=GUID-D0ACF78A-74F8-4A94-8962-AB68F773DF1B"/>
    <hyperlink ref="A6564" r:id="rId1465" display="http://help-staging.autodesk.com/view/FCAM/2019/ENU/?guid=GUID-33ADBCCE-326B-4306-9451-508DE613B7E7"/>
    <hyperlink ref="A6567" r:id="rId1466" display="http://help-staging.autodesk.com/view/FCAM/2019/ENU/?guid=GUID-9B11EAB0-870B-485A-9571-F4C58EF738CA"/>
    <hyperlink ref="A6569" r:id="rId1467" display="http://help-staging.autodesk.com/view/FCAM/2019/ENU/?guid=GUID-7C8F695C-EF45-4F6B-8665-2956DE8C8551"/>
    <hyperlink ref="A6575" r:id="rId1468" display="http://help-staging.autodesk.com/view/FCAM/2019/ENU/?guid=GUID-D97AA5A2-316B-4665-999E-FA6337BF346A"/>
    <hyperlink ref="A6577" r:id="rId1469" display="http://help-staging.autodesk.com/view/FCAM/2019/ENU/?guid=GUID-32F14269-F67F-4C27-BE25-695D20AC4DB3"/>
    <hyperlink ref="A6579" r:id="rId1470" display="http://help-staging.autodesk.com/view/FCAM/2019/ENU/?guid=GUID-FC5C1121-E62E-4407-BBA3-620D4DCB799D"/>
    <hyperlink ref="A6581" r:id="rId1471" display="http://help-staging.autodesk.com/view/FCAM/2019/ENU/?guid=GUID-C3951875-CA91-49AC-8C08-E2F5F2933702"/>
    <hyperlink ref="A6583" r:id="rId1472" display="http://help-staging.autodesk.com/view/FCAM/2019/ENU/?guid=GUID-125DB72A-E811-412F-8C85-12DC5FF1B43E"/>
    <hyperlink ref="A6588" r:id="rId1473" display="http://help-staging.autodesk.com/view/FCAM/2019/ENU/?guid=GUID-AB49C11B-AF9C-448A-A035-2BA449DBC31D"/>
    <hyperlink ref="A6590" r:id="rId1474" display="http://help-staging.autodesk.com/view/FCAM/2019/ENU/?guid=GUID-4F82077A-469A-4112-AE08-C63A7B915D97"/>
    <hyperlink ref="A6592" r:id="rId1475" display="http://help-staging.autodesk.com/view/FCAM/2019/ENU/?guid=GUID-85ADD9F9-3197-4772-B944-985F2175FE14"/>
    <hyperlink ref="A6594" r:id="rId1476" display="http://help-staging.autodesk.com/view/FCAM/2019/ENU/?guid=GUID-5B748065-7CC9-4338-8EFF-6598B35AD22B"/>
    <hyperlink ref="A6606" r:id="rId1477" display="http://help-staging.autodesk.com/view/FCAM/2019/ENU/?guid=GUID-E44948AF-90B1-47CB-9FC7-60D16276B558"/>
    <hyperlink ref="A6611" r:id="rId1478" display="http://help-staging.autodesk.com/view/FCAM/2019/ENU/?guid=GUID-AAD77E5A-1EA6-465B-80BF-453C81133BB8"/>
    <hyperlink ref="A6613" r:id="rId1479" display="http://help-staging.autodesk.com/view/FCAM/2019/ENU/?guid=GUID-22814A81-7202-4035-B98D-7F4F2EE1494C"/>
    <hyperlink ref="A6615" r:id="rId1480" display="http://help-staging.autodesk.com/view/FCAM/2019/ENU/?guid=GUID-868EE43A-C4CB-41C0-A948-A24DFF4FCE47"/>
    <hyperlink ref="A6617" r:id="rId1481" display="http://help-staging.autodesk.com/view/FCAM/2019/ENU/?guid=GUID-1BBEAF7C-0E38-4DDE-9249-B48E97B84542"/>
    <hyperlink ref="A6625" r:id="rId1482" display="http://help-staging.autodesk.com/view/FCAM/2019/ENU/?guid=GUID-327B4B70-D4FB-4AF4-8B0E-4E90BA7634B6"/>
    <hyperlink ref="A6627" r:id="rId1483" display="http://help-staging.autodesk.com/view/FCAM/2019/ENU/?guid=GUID-FF5D5355-5528-4DBF-8963-16CC32C9548F"/>
    <hyperlink ref="A6629" r:id="rId1484" display="http://help-staging.autodesk.com/view/FCAM/2019/ENU/?guid=GUID-F8296D19-6787-4BF9-B50B-ED8DEC8CEC01"/>
    <hyperlink ref="A6631" r:id="rId1485" display="http://help-staging.autodesk.com/view/FCAM/2019/ENU/?guid=GUID-31D1AFB0-960F-4BF9-8579-70CEAC7A3B6F"/>
    <hyperlink ref="A6633" r:id="rId1486" display="http://help-staging.autodesk.com/view/FCAM/2019/ENU/?guid=GUID-FEBBD701-3A7A-4777-841E-8E395559A309"/>
    <hyperlink ref="A6635" r:id="rId1487" display="http://help-staging.autodesk.com/view/FCAM/2019/ENU/?guid=GUID-13B821F6-57ED-4C46-A2EB-94CCA34C53CE"/>
    <hyperlink ref="A6645" r:id="rId1488" display="http://help-staging.autodesk.com/view/FCAM/2019/ENU/?guid=GUID-EA0E4F09-D6C3-4BE2-B400-646FEF0C6C68"/>
    <hyperlink ref="A6647" r:id="rId1489" display="http://help-staging.autodesk.com/view/FCAM/2019/ENU/?guid=GUID-0D91281A-3B22-4B1D-8085-4C5BFE210E8A"/>
    <hyperlink ref="A6649" r:id="rId1490" display="http://help-staging.autodesk.com/view/FCAM/2019/ENU/?guid=GUID-E043399E-ADB7-40B0-9C4C-EF8C1B6A3A8C"/>
    <hyperlink ref="A6653" r:id="rId1491" display="http://help-staging.autodesk.com/view/FCAM/2019/ENU/?guid=GUID-EB896785-6FBA-4CDA-822F-F5E13875A825"/>
    <hyperlink ref="A6655" r:id="rId1492" display="http://help-staging.autodesk.com/view/FCAM/2019/ENU/?guid=GUID-2A1723DE-239D-409B-8ED0-9D71CBA8139A"/>
    <hyperlink ref="A6660" r:id="rId1493" display="http://help-staging.autodesk.com/view/FCAM/2019/ENU/?guid=GUID-ED51E620-27E0-4989-978D-BD9BE1944284"/>
    <hyperlink ref="A6664" r:id="rId1494" display="http://help-staging.autodesk.com/view/FCAM/2019/ENU/?guid=GUID-974FCD71-4285-46BD-B82F-8D722E2E09C6"/>
    <hyperlink ref="A6668" r:id="rId1495" display="http://help-staging.autodesk.com/view/FCAM/2019/ENU/?guid=GUID-5E202B2E-B420-421E-8397-540AEC8FF0CD"/>
    <hyperlink ref="A6675" r:id="rId1496" display="http://help-staging.autodesk.com/view/FCAM/2019/ENU/?guid=GUID-6B3692ED-D036-4C49-9173-3C3A316AAF5F"/>
    <hyperlink ref="A6677" r:id="rId1497" display="http://help-staging.autodesk.com/view/FCAM/2019/ENU/?guid=GUID-4C391667-7755-4D25-AE1E-84B1B13EC174"/>
    <hyperlink ref="A6688" r:id="rId1498" display="http://help-staging.autodesk.com/view/FCAM/2019/ENU/?guid=GUID-756FCE8E-CEB4-4662-AA41-1B007A88CF8A"/>
    <hyperlink ref="A6690" r:id="rId1499" display="http://help-staging.autodesk.com/view/FCAM/2019/ENU/?guid=GUID-C557FD0B-2E78-4E4B-AED8-BFDA68C2421A"/>
    <hyperlink ref="A6692" r:id="rId1500" display="http://help-staging.autodesk.com/view/FCAM/2019/ENU/?guid=GUID-FEB0FC68-A4B6-45BA-AD0B-99CF16E3E3B5"/>
    <hyperlink ref="A6694" r:id="rId1501" display="http://help-staging.autodesk.com/view/FCAM/2019/ENU/?guid=GUID-3C43745B-ED0F-4B6C-BD82-0AD312658226"/>
    <hyperlink ref="A6696" r:id="rId1502" display="http://help-staging.autodesk.com/view/FCAM/2019/ENU/?guid=GUID-076BC8DC-83FA-4A34-AD26-FF2BC918C921"/>
    <hyperlink ref="A6698" r:id="rId1503" display="http://help-staging.autodesk.com/view/FCAM/2019/ENU/?guid=GUID-3A73CE93-60D1-4F0F-86D6-31859CFDB820"/>
    <hyperlink ref="A6700" r:id="rId1504" display="http://help-staging.autodesk.com/view/FCAM/2019/ENU/?guid=GUID-70BCBD9A-B70B-4AAC-B3ED-77DE96D8892A"/>
    <hyperlink ref="A6703" r:id="rId1505" display="http://help-staging.autodesk.com/view/FCAM/2019/ENU/?guid=GUID-0C2A32C0-9BC7-417F-86CE-C0B10A6FA5E1"/>
    <hyperlink ref="A6705" r:id="rId1506" display="http://help-staging.autodesk.com/view/FCAM/2019/ENU/?guid=GUID-E82FC716-7D62-41B1-B2F2-578AE8B802E8"/>
    <hyperlink ref="A6707" r:id="rId1507" display="http://help-staging.autodesk.com/view/FCAM/2019/ENU/?guid=GUID-2AA370A4-45D4-4F23-ACB7-28B35D3E352D"/>
    <hyperlink ref="A6709" r:id="rId1508" display="http://help-staging.autodesk.com/view/FCAM/2019/ENU/?guid=GUID-FBE6F4B0-0956-45DE-8CB9-B07A29BE96E5"/>
    <hyperlink ref="A6711" r:id="rId1509" display="http://help-staging.autodesk.com/view/FCAM/2019/ENU/?guid=GUID-5A0FAF10-CB5C-44B4-AD70-7C91AE5D583D"/>
    <hyperlink ref="A6713" r:id="rId1510" display="http://help-staging.autodesk.com/view/FCAM/2019/ENU/?guid=GUID-E66644B6-9379-4A15-9934-E97E048444A1"/>
    <hyperlink ref="A6724" r:id="rId1511" display="http://help-staging.autodesk.com/view/FCAM/2019/ENU/?guid=GUID-F1539CEF-F1AE-4C3E-91A5-754F6D0847E3"/>
    <hyperlink ref="A6735" r:id="rId1512" display="http://help-staging.autodesk.com/view/FCAM/2019/ENU/?guid=GUID-B25916BC-DB47-4CA2-874C-BF2EC387465A"/>
    <hyperlink ref="A6737" r:id="rId1513" display="http://help-staging.autodesk.com/view/FCAM/2019/ENU/?guid=GUID-3FB8E8A0-E471-4507-AE14-D7C13D0EB2D7"/>
    <hyperlink ref="A6739" r:id="rId1514" display="http://help-staging.autodesk.com/view/FCAM/2019/ENU/?guid=GUID-3CC23C39-10F2-4F3B-86FF-6D7F0F2CEA10"/>
    <hyperlink ref="A6741" r:id="rId1515" display="http://help-staging.autodesk.com/view/FCAM/2019/ENU/?guid=GUID-C0DA754D-1237-4756-BA20-7031F97111BA"/>
    <hyperlink ref="A6747" r:id="rId1516" display="http://help-staging.autodesk.com/view/FCAM/2019/ENU/?guid=GUID-776B8EAD-0795-4E7D-9999-5ECA16E1555C"/>
    <hyperlink ref="A6749" r:id="rId1517" display="http://help-staging.autodesk.com/view/FCAM/2019/ENU/?guid=GUID-D0F3411E-A08D-4057-948E-2E43377E4173"/>
    <hyperlink ref="A6751" r:id="rId1518" display="http://help-staging.autodesk.com/view/FCAM/2019/ENU/?guid=GUID-C24D2A4A-4A31-4388-81D1-5171A7B66C93"/>
    <hyperlink ref="A6753" r:id="rId1519" display="http://help-staging.autodesk.com/view/FCAM/2019/ENU/?guid=GUID-DDBC0456-4756-4216-9504-141973387A43"/>
    <hyperlink ref="A6761" r:id="rId1520" display="http://help-staging.autodesk.com/view/FCAM/2019/ENU/?guid=GUID-13FC8A6D-626A-45E4-AF69-2790FA8645B3"/>
    <hyperlink ref="A6763" r:id="rId1521" display="http://help-staging.autodesk.com/view/FCAM/2019/ENU/?guid=GUID-7B932C7B-B2C1-495C-8F00-28F32FADB653"/>
    <hyperlink ref="A6765" r:id="rId1522" display="http://help-staging.autodesk.com/view/FCAM/2019/ENU/?guid=GUID-C7BEC72D-842C-4F34-A0EC-0D6E0459DFE6"/>
    <hyperlink ref="A6767" r:id="rId1523" display="http://help-staging.autodesk.com/view/FCAM/2019/ENU/?guid=GUID-0B18E8F8-7194-47F1-8C9F-168F735CC773"/>
    <hyperlink ref="A6772" r:id="rId1524" display="http://help-staging.autodesk.com/view/FCAM/2019/ENU/?guid=GUID-9F19978C-EB8B-411C-AE1F-49BDD7E6279E"/>
    <hyperlink ref="A6778" r:id="rId1525" display="http://help-staging.autodesk.com/view/FCAM/2019/ENU/?guid=GUID-2A1723DE-239D-409B-8ED0-9D71CBA8139A"/>
    <hyperlink ref="A6783" r:id="rId1526" display="http://help-staging.autodesk.com/view/FCAM/2019/ENU/?guid=GUID-D794F6C5-C4FF-46E1-9634-A9A96D734DF2"/>
    <hyperlink ref="A6791" r:id="rId1527" display="http://help-staging.autodesk.com/view/FCAM/2019/ENU/?guid=GUID-C99C6D03-B7DC-47CB-B248-42B19C245377"/>
    <hyperlink ref="A6793" r:id="rId1528" display="http://help-staging.autodesk.com/view/FCAM/2019/ENU/?guid=GUID-757DA007-E246-4427-BABC-D306D678C73B"/>
    <hyperlink ref="A6795" r:id="rId1529" display="http://help-staging.autodesk.com/view/FCAM/2019/ENU/?guid=GUID-0914EC11-6A30-4EE1-8A61-F11A5494093D"/>
    <hyperlink ref="A6797" r:id="rId1530" display="http://help-staging.autodesk.com/view/FCAM/2019/ENU/?guid=GUID-F9C382ED-9A94-41A3-89AA-61FC3EA05E82"/>
    <hyperlink ref="A6799" r:id="rId1531" display="http://help-staging.autodesk.com/view/FCAM/2019/ENU/?guid=GUID-A8325D39-FD29-44E8-9CD8-47FE649ACD9B"/>
    <hyperlink ref="A6803" r:id="rId1532" display="http://help-staging.autodesk.com/view/FCAM/2019/ENU/?guid=GUID-28295E44-B4E7-4641-917E-BBD6E6861E7A"/>
    <hyperlink ref="A6805" r:id="rId1533" display="http://help-staging.autodesk.com/view/FCAM/2019/ENU/?guid=GUID-6D2C49CB-A4AE-4382-ABB4-A5565825D779"/>
    <hyperlink ref="A6807" r:id="rId1534" display="http://help-staging.autodesk.com/view/FCAM/2019/ENU/?guid=GUID-11F0AA32-6920-473D-90EA-E802C739F36E"/>
    <hyperlink ref="A6809" r:id="rId1535" display="http://help-staging.autodesk.com/view/FCAM/2019/ENU/?guid=GUID-1DFF25F0-C37C-4294-A380-23D9B057CA44"/>
    <hyperlink ref="A6818" r:id="rId1536" display="http://help-staging.autodesk.com/view/FCAM/2019/ENU/?guid=GUID-732A93A5-CBA2-40F2-BA72-D183CF50671A"/>
    <hyperlink ref="A6821" r:id="rId1537" display="http://help-staging.autodesk.com/view/FCAM/2019/ENU/?guid=GUID-3260FE6D-1B57-4368-B2B4-D12853C57FE6"/>
    <hyperlink ref="A6832" r:id="rId1538" display="http://help-staging.autodesk.com/view/FCAM/2019/ENU/?guid=GUID-2F306CB3-BFE0-446E-9302-9A502F0291CF"/>
    <hyperlink ref="A6834" r:id="rId1539" display="http://help-staging.autodesk.com/view/FCAM/2019/ENU/?guid=GUID-61B318B6-34C2-45BA-B4EE-77274504D10D"/>
    <hyperlink ref="A6836" r:id="rId1540" display="http://help-staging.autodesk.com/view/FCAM/2019/ENU/?guid=GUID-DC7B5A08-2A6D-49F8-9D24-4BEC6C183D85"/>
    <hyperlink ref="A6838" r:id="rId1541" display="http://help-staging.autodesk.com/view/FCAM/2019/ENU/?guid=GUID-C7199702-6391-45F1-9CBD-6C17E245FE1D"/>
    <hyperlink ref="A6840" r:id="rId1542" display="http://help-staging.autodesk.com/view/FCAM/2019/ENU/?guid=GUID-04C6B67E-8BCA-46B2-A361-71C7BFE91345"/>
    <hyperlink ref="A6842" r:id="rId1543" display="http://help-staging.autodesk.com/view/FCAM/2019/ENU/?guid=GUID-FD87B252-FEC6-4B83-857C-8E4AE739CBEB"/>
    <hyperlink ref="A6844" r:id="rId1544" display="http://help-staging.autodesk.com/view/FCAM/2019/ENU/?guid=GUID-A2F6476B-4038-4B6E-AE9D-3AB442CB2424"/>
    <hyperlink ref="A6846" r:id="rId1545" display="http://help-staging.autodesk.com/view/FCAM/2019/ENU/?guid=GUID-CF53DF29-C26B-4086-B14F-1C8DC657F50C"/>
    <hyperlink ref="A6848" r:id="rId1546" display="http://help-staging.autodesk.com/view/FCAM/2019/ENU/?guid=GUID-72DF77BA-EEFA-4A23-B060-CDB4802BB6C3"/>
    <hyperlink ref="A6850" r:id="rId1547" display="http://help-staging.autodesk.com/view/FCAM/2019/ENU/?guid=GUID-59D76628-9250-4BC2-BE33-359690B0B93B"/>
    <hyperlink ref="A6856" r:id="rId1548" display="http://help-staging.autodesk.com/view/FCAM/2019/ENU/?guid=GUID-319DFA7C-5BB0-473E-8DDA-994FE8FD7F33"/>
    <hyperlink ref="A6858" r:id="rId1549" display="http://help-staging.autodesk.com/view/FCAM/2019/ENU/?guid=GUID-71EF5D60-EF7C-478B-BFEA-F5FAB7055A7E"/>
    <hyperlink ref="A6860" r:id="rId1550" display="http://help-staging.autodesk.com/view/FCAM/2019/ENU/?guid=GUID-23EA103F-FA85-4BE3-B04B-09BC0AB6861A"/>
    <hyperlink ref="A6862" r:id="rId1551" display="http://help-staging.autodesk.com/view/FCAM/2019/ENU/?guid=GUID-7CE0AE48-665D-4B11-AC3C-0D7361D20EAE"/>
    <hyperlink ref="A6867" r:id="rId1552" display="http://help-staging.autodesk.com/view/FCAM/2019/ENU/?guid=GUID-72E58A55-7364-4A40-969D-F3CE179A0BBD"/>
    <hyperlink ref="A6869" r:id="rId1553" display="http://help-staging.autodesk.com/view/FCAM/2019/ENU/?guid=GUID-E7356083-A34C-488C-9F2E-A62DB3C92BEA"/>
    <hyperlink ref="A6871" r:id="rId1554" display="http://help-staging.autodesk.com/view/FCAM/2019/ENU/?guid=GUID-7236DA99-752A-4FA5-B73A-6E2C5E8F9252"/>
    <hyperlink ref="A6873" r:id="rId1555" display="http://help-staging.autodesk.com/view/FCAM/2019/ENU/?guid=GUID-82DD5B11-6AAE-44B9-89D9-8B6C8886056C"/>
    <hyperlink ref="A6882" r:id="rId1556" display="http://help-staging.autodesk.com/view/FCAM/2019/ENU/?guid=GUID-EA77285F-DC8D-4F11-84F2-A3D3EFE2170B"/>
    <hyperlink ref="A6895" r:id="rId1557" display="http://help-staging.autodesk.com/view/FCAM/2019/ENU/?guid=GUID-6506EF74-9DCE-4C57-BB5A-E16986EFFE24"/>
    <hyperlink ref="A6897" r:id="rId1558" display="http://help-staging.autodesk.com/view/FCAM/2019/ENU/?guid=GUID-CDFA99AC-7DF2-43BE-A50A-CDD64462782E"/>
    <hyperlink ref="A6900" r:id="rId1559" display="http://help-staging.autodesk.com/view/FCAM/2019/ENU/?guid=GUID-278AAA06-B7CC-4087-9124-DFBD4DFBE2FF"/>
    <hyperlink ref="A6902" r:id="rId1560" display="http://help-staging.autodesk.com/view/FCAM/2019/ENU/?guid=GUID-C0DA754D-1237-4756-BA20-7031F97111BA"/>
    <hyperlink ref="A6908" r:id="rId1561" display="http://help-staging.autodesk.com/view/FCAM/2019/ENU/?guid=GUID-809EA3D5-F835-4AF4-9549-D6DDDD920822"/>
    <hyperlink ref="A6913" r:id="rId1562" display="http://help-staging.autodesk.com/view/FCAM/2019/ENU/?guid=GUID-B13BA29F-88FF-4CEF-BE5A-93742148E7B2"/>
    <hyperlink ref="A6915" r:id="rId1563" display="http://help-staging.autodesk.com/view/FCAM/2019/ENU/?guid=GUID-BF0365C3-2F76-4AD4-A586-A075B9E6B598"/>
    <hyperlink ref="A6917" r:id="rId1564" display="http://help-staging.autodesk.com/view/FCAM/2019/ENU/?guid=GUID-3F511C4D-C494-4390-B418-2EC0E9FE8971"/>
    <hyperlink ref="A6919" r:id="rId1565" display="http://help-staging.autodesk.com/view/FCAM/2019/ENU/?guid=GUID-D28A972F-1036-4387-B54A-9301507904AC"/>
    <hyperlink ref="A6921" r:id="rId1566" display="http://help-staging.autodesk.com/view/FCAM/2019/ENU/?guid=GUID-C7CC463A-048F-460E-8CEC-D0FF88B07688"/>
    <hyperlink ref="A6923" r:id="rId1567" display="http://help-staging.autodesk.com/view/FCAM/2019/ENU/?guid=GUID-0B18E8F8-7194-47F1-8C9F-168F735CC773"/>
    <hyperlink ref="A6928" r:id="rId1568" display="http://help-staging.autodesk.com/view/FCAM/2019/ENU/?guid=GUID-9F19978C-EB8B-411C-AE1F-49BDD7E6279E"/>
    <hyperlink ref="A6934" r:id="rId1569" display="http://help-staging.autodesk.com/view/FCAM/2019/ENU/?guid=GUID-2A1723DE-239D-409B-8ED0-9D71CBA8139A"/>
    <hyperlink ref="A6939" r:id="rId1570" display="http://help-staging.autodesk.com/view/FCAM/2019/ENU/?guid=GUID-5CA4102C-5480-445E-BFBA-BF8E0CE32953"/>
    <hyperlink ref="A6946" r:id="rId1571" display="http://help-staging.autodesk.com/view/FCAM/2019/ENU/?guid=GUID-AEA072E2-AB60-4AF0-8E9B-85C76BE95B0F"/>
    <hyperlink ref="A6948" r:id="rId1572" display="http://help-staging.autodesk.com/view/FCAM/2019/ENU/?guid=GUID-89F34FE0-2C5A-4EFE-AAF4-DECA48D61561"/>
    <hyperlink ref="A6950" r:id="rId1573" display="http://help-staging.autodesk.com/view/FCAM/2019/ENU/?guid=GUID-1E89DC59-A34C-4C39-80C0-C3943034F911"/>
    <hyperlink ref="A6956" r:id="rId1574" display="http://help-staging.autodesk.com/view/FCAM/2019/ENU/?guid=GUID-BA2BF083-D770-4A44-A7DE-566B6CF81055"/>
    <hyperlink ref="A6963" r:id="rId1575" display="http://help-staging.autodesk.com/view/FCAM/2019/ENU/?guid=GUID-7B7AEE1C-0860-4C2F-BCD7-479CFA17DA2C"/>
    <hyperlink ref="A6965" r:id="rId1576" display="http://help-staging.autodesk.com/view/FCAM/2019/ENU/?guid=GUID-5804F1A7-0A69-41BF-BB65-4A0568571C2C"/>
    <hyperlink ref="A6967" r:id="rId1577" display="http://help-staging.autodesk.com/view/FCAM/2019/ENU/?guid=GUID-03349973-5939-416B-8FA1-BA08DC8640DA"/>
    <hyperlink ref="A6969" r:id="rId1578" display="http://help-staging.autodesk.com/view/FCAM/2019/ENU/?guid=GUID-72C6DD31-0369-409C-926D-D7258893B3C1"/>
    <hyperlink ref="A6975" r:id="rId1579" display="http://help-staging.autodesk.com/view/FCAM/2019/ENU/?guid=GUID-E39BED42-108A-42A5-91BC-136DCE5C4818"/>
    <hyperlink ref="A6978" r:id="rId1580" display="http://help-staging.autodesk.com/view/FCAM/2019/ENU/?guid=GUID-9850838B-057F-438E-AAF9-E2E33E3EC925"/>
    <hyperlink ref="A6980" r:id="rId1581" display="http://help-staging.autodesk.com/view/FCAM/2019/ENU/?guid=GUID-841F8C3E-EAD5-4733-B8E8-3A10AA28EFCA"/>
    <hyperlink ref="A6983" r:id="rId1582" display="http://help-staging.autodesk.com/view/FCAM/2019/ENU/?guid=GUID-2C91F3BC-C4A6-4AEC-95C9-4EB4A8D354BD"/>
    <hyperlink ref="A6985" r:id="rId1583" display="http://help-staging.autodesk.com/view/FCAM/2019/ENU/?guid=GUID-FEDFF0D2-90CA-4772-A7A3-A6B64B814B1B"/>
    <hyperlink ref="A6987" r:id="rId1584" display="http://help-staging.autodesk.com/view/FCAM/2019/ENU/?guid=GUID-D491F1FA-1906-4431-A1FF-6B4261C0A461"/>
    <hyperlink ref="A6996" r:id="rId1585" display="http://help-staging.autodesk.com/view/FCAM/2019/ENU/?guid=GUID-0C5FDC7A-CBA4-4E58-84F5-8587947223CC"/>
    <hyperlink ref="A7001" r:id="rId1586" display="http://help-staging.autodesk.com/view/FCAM/2019/ENU/?guid=GUID-7703C37E-D62E-447A-B4A6-E7C467546D61"/>
    <hyperlink ref="A7003" r:id="rId1587" display="http://help-staging.autodesk.com/view/FCAM/2019/ENU/?guid=GUID-956F7F28-ED67-44EB-9697-674511D23581"/>
    <hyperlink ref="A7005" r:id="rId1588" display="http://help-staging.autodesk.com/view/FCAM/2019/ENU/?guid=GUID-70F3475A-8292-490D-9C11-956C66FC5587"/>
    <hyperlink ref="A7007" r:id="rId1589" display="http://help-staging.autodesk.com/view/FCAM/2019/ENU/?guid=GUID-B0F2AE19-C9D2-4678-9582-900E08C349A0"/>
    <hyperlink ref="A7009" r:id="rId1590" display="http://help-staging.autodesk.com/view/FCAM/2019/ENU/?guid=GUID-3E08C8C0-B585-4CFA-BC32-91D8B38AEFB8"/>
    <hyperlink ref="A7013" r:id="rId1591" display="http://help-staging.autodesk.com/view/FCAM/2019/ENU/?guid=GUID-927F62A8-D4E0-4520-A3A6-47C54D49603B"/>
    <hyperlink ref="A7027" r:id="rId1592" display="http://help-staging.autodesk.com/view/FCAM/2019/ENU/?guid=GUID-A0BD85EF-769E-456B-A79F-6BF1D3373A85"/>
    <hyperlink ref="A7029" r:id="rId1593" display="http://help-staging.autodesk.com/view/FCAM/2019/ENU/?guid=GUID-FC30C4EE-C7D7-4088-9DAE-DDEE54E74C80"/>
    <hyperlink ref="A7032" r:id="rId1594" display="http://help-staging.autodesk.com/view/FCAM/2019/ENU/?guid=GUID-7479553E-85C6-4191-856F-E75957D11084"/>
    <hyperlink ref="A7034" r:id="rId1595" display="http://help-staging.autodesk.com/view/FCAM/2019/ENU/?guid=GUID-C0DA754D-1237-4756-BA20-7031F97111BA"/>
    <hyperlink ref="A7040" r:id="rId1596" display="http://help-staging.autodesk.com/view/FCAM/2019/ENU/?guid=GUID-FB5474E9-E887-4ECC-BCCF-8FA778D31A74"/>
    <hyperlink ref="A7046" r:id="rId1597" display="http://help-staging.autodesk.com/view/FCAM/2019/ENU/?guid=GUID-AD4247ED-C0EA-42E6-A86C-2C3ED9AF681A"/>
    <hyperlink ref="A7048" r:id="rId1598" display="http://help-staging.autodesk.com/view/FCAM/2019/ENU/?guid=GUID-01F69320-4370-4E38-ACEA-443A9BE5C5DE"/>
    <hyperlink ref="A7050" r:id="rId1599" display="http://help-staging.autodesk.com/view/FCAM/2019/ENU/?guid=GUID-ED1B432F-35CD-47DB-BE06-4B95FBF1181D"/>
    <hyperlink ref="A7052" r:id="rId1600" display="http://help-staging.autodesk.com/view/FCAM/2019/ENU/?guid=GUID-FCA7772E-818B-4E2A-A694-72061CBD42AD"/>
    <hyperlink ref="A7054" r:id="rId1601" display="http://help-staging.autodesk.com/view/FCAM/2019/ENU/?guid=GUID-F6DEAA8C-960E-478B-A450-865DE20F22CD"/>
    <hyperlink ref="A7056" r:id="rId1602" display="http://help-staging.autodesk.com/view/FCAM/2019/ENU/?guid=GUID-5774432D-F0E3-4BC1-9424-27D01482E239"/>
    <hyperlink ref="A7058" r:id="rId1603" display="http://help-staging.autodesk.com/view/FCAM/2019/ENU/?guid=GUID-0B18E8F8-7194-47F1-8C9F-168F735CC773"/>
    <hyperlink ref="A7063" r:id="rId1604" display="http://help-staging.autodesk.com/view/FCAM/2019/ENU/?guid=GUID-9F19978C-EB8B-411C-AE1F-49BDD7E6279E"/>
    <hyperlink ref="A7069" r:id="rId1605" display="http://help-staging.autodesk.com/view/FCAM/2019/ENU/?guid=GUID-10C4CEEA-0AAB-4E47-87A4-EDE35E2B3401"/>
    <hyperlink ref="A7075" r:id="rId1606" display="http://help-staging.autodesk.com/view/FCAM/2019/ENU/?guid=GUID-FA4BE264-9EEE-465A-A0E3-D0297BB5758D"/>
    <hyperlink ref="A7077" r:id="rId1607" display="http://help-staging.autodesk.com/view/FCAM/2019/ENU/?guid=GUID-99F6EF7C-08BA-4DDC-AFB1-F080107AAE29"/>
    <hyperlink ref="A7079" r:id="rId1608" display="http://help-staging.autodesk.com/view/FCAM/2019/ENU/?guid=GUID-88CAC68C-7485-4D93-9C92-9EC724DE2C6F"/>
    <hyperlink ref="A7082" r:id="rId1609" display="http://help-staging.autodesk.com/view/FCAM/2019/ENU/?guid=GUID-092A4EFF-8146-4FB9-BCB2-4A66E66ABE7D"/>
    <hyperlink ref="A7084" r:id="rId1610" display="http://help-staging.autodesk.com/view/FCAM/2019/ENU/?guid=GUID-E52D93B7-572D-460F-AE9E-FF5F7F70E8EA"/>
    <hyperlink ref="A7090" r:id="rId1611" display="http://help-staging.autodesk.com/view/FCAM/2019/ENU/?guid=GUID-8DDD2BB8-B3BB-4AEC-A6DC-5EAA73AB7449"/>
    <hyperlink ref="A7092" r:id="rId1612" display="http://help-staging.autodesk.com/view/FCAM/2019/ENU/?guid=GUID-70C7333E-2926-4732-BF6B-D591A23EE1D5"/>
    <hyperlink ref="A7094" r:id="rId1613" display="http://help-staging.autodesk.com/view/FCAM/2019/ENU/?guid=GUID-53660372-7B95-4616-B7F5-3D8E84192F12"/>
    <hyperlink ref="A7098" r:id="rId1614" display="http://help-staging.autodesk.com/view/FCAM/2019/ENU/?guid=GUID-3BC952B3-BC1A-43A9-8B8D-0299C76FD9DA"/>
    <hyperlink ref="A7100" r:id="rId1615" display="http://help-staging.autodesk.com/view/FCAM/2019/ENU/?guid=GUID-ED1A4C53-56DD-4F8A-A138-D2DDC8A8B193"/>
    <hyperlink ref="A7103" r:id="rId1616" display="http://help-staging.autodesk.com/view/FCAM/2019/ENU/?guid=GUID-D9FF46B7-9549-4607-8F43-9E1259BA02D5"/>
    <hyperlink ref="A7105" r:id="rId1617" display="http://help-staging.autodesk.com/view/FCAM/2019/ENU/?guid=GUID-5DCCE7A4-7C83-4CE6-998E-B89EF356E672"/>
    <hyperlink ref="A7110" r:id="rId1618" display="http://help-staging.autodesk.com/view/FCAM/2019/ENU/?guid=GUID-A21070B1-60D6-4023-AA3C-1D5C625025DC"/>
    <hyperlink ref="A7112" r:id="rId1619" display="http://help-staging.autodesk.com/view/FCAM/2019/ENU/?guid=GUID-7A198CB2-B856-49F5-B84C-A908A224954E"/>
    <hyperlink ref="A7114" r:id="rId1620" display="http://help-staging.autodesk.com/view/FCAM/2019/ENU/?guid=GUID-5D2BDEB4-8F70-4C6B-9EB7-2CEB014AFB4D"/>
    <hyperlink ref="A7116" r:id="rId1621" display="http://help-staging.autodesk.com/view/FCAM/2019/ENU/?guid=GUID-AB36ED39-AF02-4559-A95D-AACC0E94A445"/>
    <hyperlink ref="A7122" r:id="rId1622" display="http://help-staging.autodesk.com/view/FCAM/2019/ENU/?guid=GUID-BB5BFB8E-F86C-4CD5-B5DF-ACC0C29F16E2"/>
    <hyperlink ref="A7126" r:id="rId1623" display="http://help-staging.autodesk.com/view/FCAM/2019/ENU/?guid=GUID-827D8691-86CF-4DB1-A094-932EDF00F593"/>
    <hyperlink ref="A7129" r:id="rId1624" display="http://help-staging.autodesk.com/view/FCAM/2019/ENU/?guid=GUID-8A3D5552-11D2-4072-98F4-37C0D3675A09"/>
    <hyperlink ref="A7131" r:id="rId1625" display="http://help-staging.autodesk.com/view/FCAM/2019/ENU/?guid=GUID-43FD6D99-FB38-4817-AE36-4009512DA241"/>
    <hyperlink ref="A7133" r:id="rId1626" display="http://help-staging.autodesk.com/view/FCAM/2019/ENU/?guid=GUID-D94C01F9-5077-46DB-BA05-747413A10895"/>
    <hyperlink ref="A7135" r:id="rId1627" display="http://help-staging.autodesk.com/view/FCAM/2019/ENU/?guid=GUID-DC2A54D4-47B8-4F34-B9A5-4AF195D4985E"/>
    <hyperlink ref="A7138" r:id="rId1628" display="http://help-staging.autodesk.com/view/FCAM/2019/ENU/?guid=GUID-FD860C48-C1CE-428C-ADBC-20534A655486"/>
    <hyperlink ref="A7141" r:id="rId1629" display="http://help-staging.autodesk.com/view/FCAM/2019/ENU/?guid=GUID-E4C28455-E845-4012-837B-D5B9A614F114"/>
    <hyperlink ref="A7146" r:id="rId1630" display="http://help-staging.autodesk.com/view/FCAM/2019/ENU/?guid=GUID-F8B6CD08-8BE1-4207-A35A-1A769C4295F9"/>
    <hyperlink ref="A7155" r:id="rId1631" display="http://help-staging.autodesk.com/view/FCAM/2019/ENU/?guid=GUID-2BA3D3FB-C794-4ABC-9D0E-48A984EC4960"/>
    <hyperlink ref="A7157" r:id="rId1632" display="http://help-staging.autodesk.com/view/FCAM/2019/ENU/?guid=GUID-DDBAB62D-EA57-4E0E-B75F-1B49C8DB6765"/>
    <hyperlink ref="A7159" r:id="rId1633" display="http://help-staging.autodesk.com/view/FCAM/2019/ENU/?guid=GUID-A8A7DD12-5190-4C34-B3C2-1896B0CAF0CB"/>
    <hyperlink ref="A7161" r:id="rId1634" display="http://help-staging.autodesk.com/view/FCAM/2019/ENU/?guid=GUID-D9883991-3598-4308-8EAC-F34342D35C56"/>
    <hyperlink ref="A7163" r:id="rId1635" display="http://help-staging.autodesk.com/view/FCAM/2019/ENU/?guid=GUID-0BB3A452-7CE0-4D72-A12F-011C4EEC4BFB"/>
    <hyperlink ref="A7165" r:id="rId1636" display="http://help-staging.autodesk.com/view/FCAM/2019/ENU/?guid=GUID-0B18E8F8-7194-47F1-8C9F-168F735CC773"/>
    <hyperlink ref="A7170" r:id="rId1637" display="http://help-staging.autodesk.com/view/FCAM/2019/ENU/?guid=GUID-9F19978C-EB8B-411C-AE1F-49BDD7E6279E"/>
    <hyperlink ref="A7176" r:id="rId1638" display="http://help-staging.autodesk.com/view/FCAM/2019/ENU/?guid=GUID-2D74352B-0B5C-4F1A-8428-7001D4D9E248"/>
    <hyperlink ref="A7181" r:id="rId1639" display="http://help-staging.autodesk.com/view/FCAM/2019/ENU/?guid=GUID-FE8B023A-E062-403B-92E4-840EC3B469F0"/>
    <hyperlink ref="A7183" r:id="rId1640" display="http://help-staging.autodesk.com/view/FCAM/2019/ENU/?guid=GUID-6450900B-3A49-4F26-AA16-80995987D0C3"/>
    <hyperlink ref="A7185" r:id="rId1641" display="http://help-staging.autodesk.com/view/FCAM/2019/ENU/?guid=GUID-D5663AF3-9B28-4432-B9D4-685BA9E36ACA"/>
    <hyperlink ref="A7189" r:id="rId1642" display="http://help-staging.autodesk.com/view/FCAM/2019/ENU/?guid=GUID-CF6317A0-C8B1-4F82-9430-EBEB1AB13DEC"/>
    <hyperlink ref="A7191" r:id="rId1643" display="http://help-staging.autodesk.com/view/FCAM/2019/ENU/?guid=GUID-74A0DC05-77DB-4818-8FD4-0F4933C65EEA"/>
    <hyperlink ref="A7202" r:id="rId1644" display="http://help-staging.autodesk.com/view/FCAM/2019/ENU/?guid=GUID-D38F3BC3-C342-4B05-BEA2-8B29469030D0"/>
    <hyperlink ref="A7204" r:id="rId1645" display="http://help-staging.autodesk.com/view/FCAM/2019/ENU/?guid=GUID-0CA83270-7AA3-4F52-B135-1DF6344CC6AE"/>
    <hyperlink ref="A7206" r:id="rId1646" display="http://help-staging.autodesk.com/view/FCAM/2019/ENU/?guid=GUID-FF4A4EB0-841C-4854-867A-2EAB0C568FAE"/>
    <hyperlink ref="A7208" r:id="rId1647" display="http://help-staging.autodesk.com/view/FCAM/2019/ENU/?guid=GUID-9B6B480D-6F8D-48A8-9F76-8F1949E23D81"/>
    <hyperlink ref="A7210" r:id="rId1648" display="http://help-staging.autodesk.com/view/FCAM/2019/ENU/?guid=GUID-6BC97457-9550-4538-9BCC-41F52A770370"/>
    <hyperlink ref="A7213" r:id="rId1649" display="http://help-staging.autodesk.com/view/FCAM/2019/ENU/?guid=GUID-A7EEA303-A64D-4924-9470-1AE7CF3666B9"/>
    <hyperlink ref="A7215" r:id="rId1650" display="http://help-staging.autodesk.com/view/FCAM/2019/ENU/?guid=GUID-0ADDCB82-00DA-4212-80FF-D530A6113479"/>
    <hyperlink ref="A7217" r:id="rId1651" display="http://help-staging.autodesk.com/view/FCAM/2019/ENU/?guid=GUID-E733A273-5751-4929-88B1-FBA0D092217E"/>
    <hyperlink ref="A7219" r:id="rId1652" display="http://help-staging.autodesk.com/view/FCAM/2019/ENU/?guid=GUID-E848F09B-AE0F-4CDF-BBFA-2C72B93BF3BE"/>
    <hyperlink ref="A7221" r:id="rId1653" display="http://help-staging.autodesk.com/view/FCAM/2019/ENU/?guid=GUID-06AF6B03-060B-4EB8-8CBD-C0C7A8E91656"/>
    <hyperlink ref="A7226" r:id="rId1654" display="http://help-staging.autodesk.com/view/FCAM/2019/ENU/?guid=GUID-A28CBB0B-0FCF-4046-819A-E3052764C552"/>
    <hyperlink ref="A7228" r:id="rId1655" display="http://help-staging.autodesk.com/view/FCAM/2019/ENU/?guid=GUID-F4456670-14FC-4068-AC98-14D7993B4B83"/>
    <hyperlink ref="A7230" r:id="rId1656" display="http://help-staging.autodesk.com/view/FCAM/2019/ENU/?guid=GUID-21BFB5D4-A909-4C96-A487-0620F9F921C9"/>
    <hyperlink ref="A7232" r:id="rId1657" display="http://help-staging.autodesk.com/view/FCAM/2019/ENU/?guid=GUID-0B5021D0-7CC3-4A77-AA9F-64067327A6A0"/>
    <hyperlink ref="A7234" r:id="rId1658" display="http://help-staging.autodesk.com/view/FCAM/2019/ENU/?guid=GUID-BAE10669-DECA-4903-8682-DE300816BE43"/>
    <hyperlink ref="A7243" r:id="rId1659" display="http://help-staging.autodesk.com/view/FCAM/2019/ENU/?guid=GUID-8A177601-7263-4CD3-A1B4-DFDB23A69E03"/>
    <hyperlink ref="A7245" r:id="rId1660" display="http://help-staging.autodesk.com/view/FCAM/2019/ENU/?guid=GUID-5AC50A5D-9F5A-46C0-A616-C2C9FB5E1EAE"/>
    <hyperlink ref="A7247" r:id="rId1661" display="http://help-staging.autodesk.com/view/FCAM/2019/ENU/?guid=GUID-FB819D13-C5EE-454A-8E3B-BF6C26D75FDD"/>
    <hyperlink ref="A7248" r:id="rId1662" display="http://help-staging.autodesk.com/view/FCAM/2019/ENU/?guid=GUID-7578A55F-D27A-4FAA-8FB2-EF8BFF7FE833"/>
    <hyperlink ref="A7250" r:id="rId1663" display="http://help-staging.autodesk.com/view/FCAM/2019/ENU/?guid=GUID-381C9564-8A1B-4220-947C-504052A748A3"/>
    <hyperlink ref="A7252" r:id="rId1664" display="http://help-staging.autodesk.com/view/FCAM/2019/ENU/?guid=GUID-B3DE05B6-7C4B-415B-B50C-0367F0EB2394"/>
    <hyperlink ref="A7253" r:id="rId1665" display="http://help-staging.autodesk.com/view/FCAM/2019/ENU/?guid=GUID-A6F20A95-2F65-4171-B56F-902CC2D7D74C"/>
    <hyperlink ref="A7255" r:id="rId1666" display="http://help-staging.autodesk.com/view/FCAM/2019/ENU/?guid=GUID-4B7424A2-9C7D-4308-8735-3462290774A9"/>
    <hyperlink ref="A7256" r:id="rId1667" display="http://help-staging.autodesk.com/view/FCAM/2019/ENU/?guid=GUID-35C2FBA8-2EE3-4900-A503-AD942CD1A28F"/>
    <hyperlink ref="A7262" r:id="rId1668" display="http://help-staging.autodesk.com/view/FCAM/2019/ENU/?guid=GUID-37D6B618-2246-4A4C-AC35-454CF30093F8"/>
    <hyperlink ref="A7264" r:id="rId1669" display="http://help-staging.autodesk.com/view/FCAM/2019/ENU/?guid=GUID-28BAE90A-0CDB-430E-A7E8-5D5E0C6AAA55"/>
    <hyperlink ref="A7266" r:id="rId1670" display="http://help-staging.autodesk.com/view/FCAM/2019/ENU/?guid=GUID-C74663B3-D7D9-49D7-B5BD-D60AF82F8FD5"/>
    <hyperlink ref="A7268" r:id="rId1671" display="http://help-staging.autodesk.com/view/FCAM/2019/ENU/?guid=GUID-88F0764D-9282-4440-A13A-34248C485122"/>
    <hyperlink ref="A7270" r:id="rId1672" display="http://help-staging.autodesk.com/view/FCAM/2019/ENU/?guid=GUID-BF63A1C4-A9F3-457E-AAD6-D84C434A3767"/>
    <hyperlink ref="A7272" r:id="rId1673" display="http://help-staging.autodesk.com/view/FCAM/2019/ENU/?guid=GUID-19C3B96C-40F9-410E-AEDA-66ACAF2CE19D"/>
    <hyperlink ref="A7281" r:id="rId1674" display="http://help-staging.autodesk.com/view/FCAM/2019/ENU/?guid=GUID-AD817657-43BD-4571-B887-5326B358C54C"/>
    <hyperlink ref="A7287" r:id="rId1675" display="http://help-staging.autodesk.com/view/FCAM/2019/ENU/?guid=GUID-D3E6CC71-2199-471A-907C-18685696A7E3"/>
  </hyperlinks>
  <pageMargins left="0.75" right="0.75" top="1" bottom="1" header="0.5" footer="0.5"/>
  <pageSetup orientation="portrait" horizontalDpi="4294967295" verticalDpi="4294967295" r:id="rId16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Barnes</dc:creator>
  <cp:lastModifiedBy>Christopher Barnes</cp:lastModifiedBy>
  <dcterms:created xsi:type="dcterms:W3CDTF">2018-05-01T12:31:03Z</dcterms:created>
  <dcterms:modified xsi:type="dcterms:W3CDTF">2018-05-01T12:33:32Z</dcterms:modified>
</cp:coreProperties>
</file>