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codeName="ThisWorkbook"/>
  <xr:revisionPtr revIDLastSave="0" documentId="13_ncr:1_{BAFF211A-4FF5-4D79-9D1F-30791B6C3524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Excel Sprint Project Tracker" sheetId="9" r:id="rId1"/>
  </sheets>
  <definedNames>
    <definedName name="_xlnm.Print_Titles" localSheetId="0">'Excel Sprint Project Tracker'!$6:$8</definedName>
    <definedName name="prevWBS" localSheetId="0">'Excel Sprint Project Tracker'!$C1048576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_xlnm.Print_Area" localSheetId="0">'Excel Sprint Project Tracker'!$C$3:$AN$28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9" l="1"/>
  <c r="I10" i="9" l="1"/>
  <c r="F11" i="9"/>
  <c r="E11" i="9"/>
  <c r="G14" i="9" l="1"/>
  <c r="G13" i="9"/>
  <c r="G12" i="9"/>
  <c r="G19" i="9"/>
  <c r="G18" i="9"/>
  <c r="G17" i="9"/>
  <c r="F16" i="9" l="1"/>
  <c r="E10" i="9" l="1"/>
  <c r="G16" i="9"/>
  <c r="G11" i="9"/>
  <c r="F10" i="9"/>
  <c r="G10" i="9" l="1"/>
  <c r="K5" i="9"/>
  <c r="O8" i="9" s="1"/>
  <c r="N8" i="9" s="1"/>
  <c r="M8" i="9" s="1"/>
  <c r="L8" i="9" s="1"/>
  <c r="K8" i="9" s="1"/>
  <c r="K9" i="9" l="1"/>
  <c r="N9" i="9"/>
  <c r="O9" i="9"/>
  <c r="M9" i="9"/>
  <c r="L9" i="9"/>
  <c r="P5" i="9"/>
  <c r="U5" i="9" s="1"/>
  <c r="Z5" i="9" s="1"/>
  <c r="AE5" i="9" s="1"/>
  <c r="AJ5" i="9" s="1"/>
  <c r="P8" i="9"/>
  <c r="Q8" i="9" l="1"/>
  <c r="P9" i="9"/>
  <c r="R8" i="9" l="1"/>
  <c r="Q9" i="9"/>
  <c r="S8" i="9" l="1"/>
  <c r="R9" i="9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S9" i="9"/>
  <c r="AF8" i="9" l="1"/>
  <c r="AE9" i="9"/>
  <c r="T9" i="9"/>
  <c r="AG8" i="9" l="1"/>
  <c r="AF9" i="9"/>
  <c r="U9" i="9"/>
  <c r="AH8" i="9" l="1"/>
  <c r="AG9" i="9"/>
  <c r="V9" i="9"/>
  <c r="AI8" i="9" l="1"/>
  <c r="AH9" i="9"/>
  <c r="W9" i="9"/>
  <c r="AJ8" i="9" l="1"/>
  <c r="AI9" i="9"/>
  <c r="X9" i="9"/>
  <c r="AK8" i="9" l="1"/>
  <c r="AJ9" i="9"/>
  <c r="Y9" i="9"/>
  <c r="AL8" i="9" l="1"/>
  <c r="AK9" i="9"/>
  <c r="AM8" i="9" l="1"/>
  <c r="AL9" i="9"/>
  <c r="AN8" i="9" l="1"/>
  <c r="AM9" i="9"/>
  <c r="Z9" i="9"/>
  <c r="AN9" i="9" l="1"/>
  <c r="AA9" i="9"/>
  <c r="AB9" i="9" l="1"/>
  <c r="AC9" i="9" l="1"/>
  <c r="AD9" i="9" l="1"/>
</calcChain>
</file>

<file path=xl/sharedStrings.xml><?xml version="1.0" encoding="utf-8"?>
<sst xmlns="http://schemas.openxmlformats.org/spreadsheetml/2006/main" count="39" uniqueCount="29">
  <si>
    <t>Project Summary</t>
  </si>
  <si>
    <t>PROJECT START DATE</t>
  </si>
  <si>
    <t>Sprint 1</t>
  </si>
  <si>
    <t>Sprint 2</t>
  </si>
  <si>
    <t>Sprint</t>
  </si>
  <si>
    <t>Priority</t>
  </si>
  <si>
    <t>Start</t>
  </si>
  <si>
    <t>Finish</t>
  </si>
  <si>
    <t>Duration</t>
  </si>
  <si>
    <t>Status</t>
  </si>
  <si>
    <t>% 
Complete</t>
  </si>
  <si>
    <t>Feature 1</t>
  </si>
  <si>
    <t>Feature 2</t>
  </si>
  <si>
    <t>Feature 3</t>
  </si>
  <si>
    <t>Sprint Project Tracker</t>
  </si>
  <si>
    <t>Task Completed</t>
  </si>
  <si>
    <t>Red</t>
  </si>
  <si>
    <t>Yellow</t>
  </si>
  <si>
    <t>Green</t>
  </si>
  <si>
    <t>Medium</t>
  </si>
  <si>
    <t>High</t>
  </si>
  <si>
    <t>SCROLL TO WEEK #</t>
  </si>
  <si>
    <t>Task in Progress</t>
  </si>
  <si>
    <t>EspaceUser</t>
  </si>
  <si>
    <t>Creation Arc/Blason</t>
  </si>
  <si>
    <t>ONGLET PERSONNALISER</t>
  </si>
  <si>
    <t>Creation Nouvelle entrainement</t>
  </si>
  <si>
    <t>statistiques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</si>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</sst>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"/>
    <numFmt numFmtId="166" formatCode="mmm\-d"/>
    <numFmt numFmtId="167" formatCode="[$-F800]dddd\,\ mmmm\ dd\,\ yyyy"/>
    <numFmt numFmtId="168" formatCode="[$-409]d\-mmm\-yy;@"/>
  </numFmts>
  <fonts count="5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12"/>
      <color theme="0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1"/>
      <color theme="0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55" fillId="0" borderId="0" applyFill="0" applyBorder="0" applyProtection="0">
      <alignment horizontal="left"/>
    </xf>
    <xf numFmtId="0" fontId="57" fillId="0" borderId="0" applyNumberFormat="0" applyFill="0" applyBorder="0" applyAlignment="0" applyProtection="0"/>
  </cellStyleXfs>
  <cellXfs count="77">
    <xf numFmtId="0" fontId="0" fillId="0" borderId="0" xfId="0"/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0" fontId="22" fillId="23" borderId="0" xfId="0" applyNumberFormat="1" applyFont="1" applyFill="1" applyProtection="1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2" fillId="21" borderId="0" xfId="0" applyNumberFormat="1" applyFont="1" applyFill="1" applyProtection="1"/>
    <xf numFmtId="0" fontId="23" fillId="21" borderId="0" xfId="0" applyFont="1" applyFill="1" applyProtection="1"/>
    <xf numFmtId="0" fontId="24" fillId="21" borderId="0" xfId="0" applyFont="1" applyFill="1" applyBorder="1" applyAlignment="1">
      <alignment vertical="center"/>
    </xf>
    <xf numFmtId="0" fontId="26" fillId="21" borderId="0" xfId="0" applyFont="1" applyFill="1" applyBorder="1" applyAlignment="1" applyProtection="1">
      <alignment vertical="center"/>
    </xf>
    <xf numFmtId="15" fontId="35" fillId="21" borderId="11" xfId="0" applyNumberFormat="1" applyFont="1" applyFill="1" applyBorder="1" applyAlignment="1" applyProtection="1">
      <alignment horizontal="center" vertical="center"/>
    </xf>
    <xf numFmtId="0" fontId="35" fillId="21" borderId="10" xfId="0" applyFont="1" applyFill="1" applyBorder="1" applyAlignment="1" applyProtection="1">
      <alignment horizontal="left" vertical="center" wrapText="1" indent="1"/>
    </xf>
    <xf numFmtId="0" fontId="35" fillId="21" borderId="10" xfId="0" applyFont="1" applyFill="1" applyBorder="1" applyAlignment="1" applyProtection="1">
      <alignment vertical="center"/>
    </xf>
    <xf numFmtId="0" fontId="35" fillId="21" borderId="10" xfId="0" applyFont="1" applyFill="1" applyBorder="1" applyAlignment="1" applyProtection="1">
      <alignment horizontal="center" vertical="center"/>
    </xf>
    <xf numFmtId="14" fontId="35" fillId="21" borderId="11" xfId="0" applyNumberFormat="1" applyFont="1" applyFill="1" applyBorder="1" applyAlignment="1" applyProtection="1">
      <alignment horizontal="center" vertical="center"/>
    </xf>
    <xf numFmtId="0" fontId="27" fillId="22" borderId="0" xfId="0" applyNumberFormat="1" applyFont="1" applyFill="1" applyBorder="1" applyProtection="1"/>
    <xf numFmtId="0" fontId="28" fillId="22" borderId="0" xfId="0" applyNumberFormat="1" applyFont="1" applyFill="1" applyBorder="1" applyAlignment="1" applyProtection="1">
      <alignment vertical="center"/>
      <protection locked="0"/>
    </xf>
    <xf numFmtId="0" fontId="29" fillId="22" borderId="0" xfId="34" applyNumberFormat="1" applyFont="1" applyFill="1" applyBorder="1" applyAlignment="1" applyProtection="1">
      <alignment horizontal="right" vertical="center"/>
      <protection locked="0"/>
    </xf>
    <xf numFmtId="0" fontId="28" fillId="22" borderId="0" xfId="0" applyFont="1" applyFill="1" applyBorder="1" applyAlignment="1" applyProtection="1">
      <alignment vertical="center"/>
      <protection locked="0"/>
    </xf>
    <xf numFmtId="0" fontId="30" fillId="22" borderId="0" xfId="0" applyFont="1" applyFill="1" applyBorder="1" applyAlignment="1" applyProtection="1">
      <alignment vertical="center"/>
      <protection locked="0"/>
    </xf>
    <xf numFmtId="0" fontId="34" fillId="22" borderId="0" xfId="0" applyFont="1" applyFill="1" applyAlignment="1" applyProtection="1">
      <alignment vertical="center"/>
    </xf>
    <xf numFmtId="0" fontId="34" fillId="22" borderId="0" xfId="0" applyNumberFormat="1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horizontal="right" vertical="center" indent="1"/>
    </xf>
    <xf numFmtId="0" fontId="31" fillId="23" borderId="0" xfId="0" applyFont="1" applyFill="1" applyBorder="1" applyAlignment="1" applyProtection="1">
      <alignment vertical="center"/>
    </xf>
    <xf numFmtId="0" fontId="32" fillId="23" borderId="0" xfId="0" applyFont="1" applyFill="1" applyBorder="1" applyAlignment="1" applyProtection="1">
      <alignment horizontal="center" vertical="center" wrapText="1"/>
    </xf>
    <xf numFmtId="1" fontId="36" fillId="23" borderId="0" xfId="0" applyNumberFormat="1" applyFont="1" applyFill="1" applyBorder="1" applyAlignment="1" applyProtection="1">
      <alignment horizontal="center" vertical="center"/>
    </xf>
    <xf numFmtId="1" fontId="38" fillId="23" borderId="0" xfId="0" applyNumberFormat="1" applyFont="1" applyFill="1" applyBorder="1" applyAlignment="1" applyProtection="1">
      <alignment horizontal="center" vertical="center"/>
    </xf>
    <xf numFmtId="165" fontId="40" fillId="20" borderId="15" xfId="0" applyNumberFormat="1" applyFont="1" applyFill="1" applyBorder="1" applyAlignment="1" applyProtection="1">
      <alignment horizontal="center" vertical="center" shrinkToFit="1"/>
    </xf>
    <xf numFmtId="165" fontId="40" fillId="20" borderId="14" xfId="0" applyNumberFormat="1" applyFont="1" applyFill="1" applyBorder="1" applyAlignment="1" applyProtection="1">
      <alignment horizontal="center" vertical="center" shrinkToFit="1"/>
    </xf>
    <xf numFmtId="165" fontId="40" fillId="22" borderId="17" xfId="0" applyNumberFormat="1" applyFont="1" applyFill="1" applyBorder="1" applyAlignment="1" applyProtection="1">
      <alignment horizontal="center" vertical="center" shrinkToFit="1"/>
    </xf>
    <xf numFmtId="0" fontId="35" fillId="20" borderId="12" xfId="0" applyFont="1" applyFill="1" applyBorder="1" applyAlignment="1" applyProtection="1">
      <alignment vertical="center"/>
    </xf>
    <xf numFmtId="165" fontId="40" fillId="22" borderId="18" xfId="0" applyNumberFormat="1" applyFont="1" applyFill="1" applyBorder="1" applyAlignment="1" applyProtection="1">
      <alignment horizontal="center" vertical="center" shrinkToFit="1"/>
    </xf>
    <xf numFmtId="0" fontId="34" fillId="23" borderId="0" xfId="0" applyFont="1" applyFill="1" applyBorder="1" applyAlignment="1" applyProtection="1">
      <alignment vertical="center"/>
    </xf>
    <xf numFmtId="15" fontId="41" fillId="20" borderId="11" xfId="0" applyNumberFormat="1" applyFont="1" applyFill="1" applyBorder="1" applyAlignment="1" applyProtection="1">
      <alignment horizontal="center" vertical="center"/>
    </xf>
    <xf numFmtId="0" fontId="35" fillId="20" borderId="10" xfId="0" applyFont="1" applyFill="1" applyBorder="1" applyAlignment="1" applyProtection="1">
      <alignment horizontal="center" vertical="center"/>
    </xf>
    <xf numFmtId="0" fontId="35" fillId="23" borderId="10" xfId="0" applyFont="1" applyFill="1" applyBorder="1" applyAlignment="1" applyProtection="1">
      <alignment horizontal="center" vertical="center"/>
    </xf>
    <xf numFmtId="0" fontId="42" fillId="20" borderId="12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center" vertical="center" wrapText="1"/>
    </xf>
    <xf numFmtId="15" fontId="43" fillId="23" borderId="0" xfId="0" applyNumberFormat="1" applyFont="1" applyFill="1" applyBorder="1" applyAlignment="1" applyProtection="1">
      <alignment horizontal="center" vertical="center" wrapText="1"/>
    </xf>
    <xf numFmtId="0" fontId="24" fillId="21" borderId="19" xfId="0" applyFont="1" applyFill="1" applyBorder="1" applyAlignment="1">
      <alignment vertical="center"/>
    </xf>
    <xf numFmtId="167" fontId="44" fillId="21" borderId="0" xfId="0" applyNumberFormat="1" applyFont="1" applyFill="1" applyBorder="1" applyAlignment="1">
      <alignment vertical="center"/>
    </xf>
    <xf numFmtId="0" fontId="43" fillId="23" borderId="14" xfId="0" applyFont="1" applyFill="1" applyBorder="1" applyAlignment="1" applyProtection="1">
      <alignment horizontal="left" vertical="center" indent="1"/>
    </xf>
    <xf numFmtId="0" fontId="43" fillId="23" borderId="14" xfId="0" applyFont="1" applyFill="1" applyBorder="1" applyAlignment="1" applyProtection="1">
      <alignment horizontal="left" vertical="center" wrapText="1" indent="1"/>
    </xf>
    <xf numFmtId="0" fontId="43" fillId="23" borderId="14" xfId="0" applyFont="1" applyFill="1" applyBorder="1" applyAlignment="1" applyProtection="1">
      <alignment horizontal="center" vertical="center" wrapText="1"/>
    </xf>
    <xf numFmtId="0" fontId="41" fillId="21" borderId="0" xfId="0" applyFont="1" applyFill="1" applyAlignment="1" applyProtection="1">
      <alignment horizontal="center" vertical="center"/>
    </xf>
    <xf numFmtId="0" fontId="43" fillId="23" borderId="0" xfId="0" applyNumberFormat="1" applyFont="1" applyFill="1" applyBorder="1" applyAlignment="1" applyProtection="1">
      <alignment horizontal="center" vertical="center"/>
    </xf>
    <xf numFmtId="0" fontId="41" fillId="20" borderId="12" xfId="43" applyNumberFormat="1" applyFont="1" applyFill="1" applyBorder="1" applyAlignment="1" applyProtection="1">
      <alignment horizontal="center" vertical="center"/>
    </xf>
    <xf numFmtId="0" fontId="37" fillId="21" borderId="11" xfId="0" applyNumberFormat="1" applyFont="1" applyFill="1" applyBorder="1" applyAlignment="1" applyProtection="1">
      <alignment horizontal="center" vertical="center"/>
    </xf>
    <xf numFmtId="0" fontId="35" fillId="21" borderId="12" xfId="43" applyNumberFormat="1" applyFont="1" applyFill="1" applyBorder="1" applyAlignment="1" applyProtection="1">
      <alignment horizontal="center" vertical="center"/>
    </xf>
    <xf numFmtId="0" fontId="43" fillId="24" borderId="12" xfId="43" applyNumberFormat="1" applyFont="1" applyFill="1" applyBorder="1" applyAlignment="1" applyProtection="1">
      <alignment horizontal="center" vertical="center"/>
    </xf>
    <xf numFmtId="9" fontId="43" fillId="23" borderId="0" xfId="44" applyFont="1" applyFill="1" applyBorder="1" applyAlignment="1" applyProtection="1">
      <alignment horizontal="center" vertical="center"/>
    </xf>
    <xf numFmtId="9" fontId="46" fillId="20" borderId="12" xfId="44" applyFont="1" applyFill="1" applyBorder="1" applyAlignment="1" applyProtection="1">
      <alignment horizontal="center" vertical="center"/>
    </xf>
    <xf numFmtId="9" fontId="47" fillId="21" borderId="11" xfId="44" applyFont="1" applyFill="1" applyBorder="1" applyAlignment="1" applyProtection="1">
      <alignment horizontal="center" vertical="center"/>
    </xf>
    <xf numFmtId="0" fontId="25" fillId="21" borderId="0" xfId="34" applyFont="1" applyFill="1" applyAlignment="1" applyProtection="1">
      <alignment vertical="center"/>
    </xf>
    <xf numFmtId="0" fontId="24" fillId="25" borderId="0" xfId="0" applyFont="1" applyFill="1" applyBorder="1" applyAlignment="1">
      <alignment vertical="center"/>
    </xf>
    <xf numFmtId="0" fontId="48" fillId="21" borderId="0" xfId="0" applyFont="1" applyFill="1" applyBorder="1" applyAlignment="1">
      <alignment horizontal="left" vertical="center" indent="1"/>
    </xf>
    <xf numFmtId="0" fontId="24" fillId="26" borderId="0" xfId="0" applyFont="1" applyFill="1" applyBorder="1" applyAlignment="1">
      <alignment vertical="center"/>
    </xf>
    <xf numFmtId="0" fontId="22" fillId="22" borderId="0" xfId="0" applyFont="1" applyFill="1" applyProtection="1"/>
    <xf numFmtId="0" fontId="43" fillId="23" borderId="20" xfId="0" applyFont="1" applyFill="1" applyBorder="1" applyAlignment="1" applyProtection="1">
      <alignment horizontal="center" vertical="center" wrapText="1"/>
    </xf>
    <xf numFmtId="0" fontId="49" fillId="22" borderId="0" xfId="0" applyFont="1" applyFill="1" applyBorder="1" applyAlignment="1" applyProtection="1">
      <alignment horizontal="center" vertical="center"/>
    </xf>
    <xf numFmtId="0" fontId="51" fillId="23" borderId="0" xfId="0" applyFont="1" applyFill="1" applyAlignment="1">
      <alignment vertical="center"/>
    </xf>
    <xf numFmtId="0" fontId="52" fillId="23" borderId="0" xfId="0" applyFont="1" applyFill="1" applyAlignment="1">
      <alignment vertical="center"/>
    </xf>
    <xf numFmtId="0" fontId="54" fillId="23" borderId="0" xfId="0" applyFont="1" applyFill="1" applyAlignment="1">
      <alignment vertical="center"/>
    </xf>
    <xf numFmtId="168" fontId="56" fillId="23" borderId="0" xfId="45" applyFont="1" applyFill="1">
      <alignment horizontal="left"/>
    </xf>
    <xf numFmtId="0" fontId="51" fillId="23" borderId="0" xfId="0" applyFont="1" applyFill="1" applyAlignment="1">
      <alignment horizontal="center"/>
    </xf>
    <xf numFmtId="0" fontId="53" fillId="23" borderId="0" xfId="34" applyFont="1" applyFill="1" applyBorder="1" applyAlignment="1" applyProtection="1">
      <alignment vertical="center"/>
    </xf>
    <xf numFmtId="0" fontId="58" fillId="23" borderId="0" xfId="0" applyFont="1" applyFill="1" applyAlignment="1">
      <alignment vertical="center"/>
    </xf>
    <xf numFmtId="0" fontId="58" fillId="23" borderId="0" xfId="0" applyFont="1" applyFill="1" applyAlignment="1">
      <alignment horizontal="center" vertical="center"/>
    </xf>
    <xf numFmtId="166" fontId="41" fillId="22" borderId="13" xfId="0" applyNumberFormat="1" applyFont="1" applyFill="1" applyBorder="1" applyAlignment="1" applyProtection="1">
      <alignment horizontal="center" vertical="center" shrinkToFit="1"/>
    </xf>
    <xf numFmtId="0" fontId="50" fillId="21" borderId="0" xfId="0" applyNumberFormat="1" applyFont="1" applyFill="1" applyBorder="1" applyAlignment="1" applyProtection="1">
      <alignment horizontal="left" vertical="top"/>
      <protection locked="0"/>
    </xf>
    <xf numFmtId="15" fontId="41" fillId="21" borderId="0" xfId="0" applyNumberFormat="1" applyFont="1" applyFill="1" applyBorder="1" applyAlignment="1" applyProtection="1">
      <alignment horizontal="center" vertical="center" shrinkToFit="1"/>
      <protection locked="0"/>
    </xf>
    <xf numFmtId="166" fontId="41" fillId="22" borderId="16" xfId="0" applyNumberFormat="1" applyFont="1" applyFill="1" applyBorder="1" applyAlignment="1" applyProtection="1">
      <alignment horizontal="center" vertical="center" shrinkToFit="1"/>
    </xf>
    <xf numFmtId="0" fontId="39" fillId="22" borderId="0" xfId="0" applyFont="1" applyFill="1" applyBorder="1" applyAlignment="1" applyProtection="1">
      <alignment horizontal="right" vertical="center" indent="1"/>
    </xf>
    <xf numFmtId="0" fontId="45" fillId="22" borderId="0" xfId="0" applyFont="1" applyFill="1" applyBorder="1" applyAlignment="1" applyProtection="1">
      <alignment horizontal="center" vertical="center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/>
    <cellStyle name="Lien hypertexte visité" xfId="46" builtinId="9" customBuiltin="1"/>
    <cellStyle name="Monétaire" xfId="43" builtinId="4"/>
    <cellStyle name="Neutre" xfId="37" builtinId="28" customBuiltin="1"/>
    <cellStyle name="Normal" xfId="0" builtinId="0"/>
    <cellStyle name="Note" xfId="38" builtinId="10" customBuiltin="1"/>
    <cellStyle name="Pourcentage" xfId="44" builtinId="5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6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250825</xdr:colOff>
      <xdr:row>7</xdr:row>
      <xdr:rowOff>1587</xdr:rowOff>
    </xdr:from>
    <xdr:to>
      <xdr:col>18</xdr:col>
      <xdr:colOff>82550</xdr:colOff>
      <xdr:row>11</xdr:row>
      <xdr:rowOff>3175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BY51"/>
  <sheetViews>
    <sheetView showGridLines="0" tabSelected="1" topLeftCell="A6" zoomScale="130" zoomScaleNormal="130" workbookViewId="0">
      <selection activeCell="I15" sqref="I15"/>
    </sheetView>
  </sheetViews>
  <sheetFormatPr baseColWidth="10" defaultColWidth="9.28515625" defaultRowHeight="13.5" outlineLevelRow="1" x14ac:dyDescent="0.25"/>
  <cols>
    <col min="1" max="1" width="3.42578125" style="1" customWidth="1"/>
    <col min="2" max="2" width="3" style="1" customWidth="1"/>
    <col min="3" max="3" width="20.28515625" style="2" customWidth="1"/>
    <col min="4" max="4" width="10.140625" style="3" customWidth="1"/>
    <col min="5" max="5" width="10.7109375" style="4" customWidth="1"/>
    <col min="6" max="6" width="10.7109375" style="3" customWidth="1"/>
    <col min="7" max="7" width="12" style="3" customWidth="1"/>
    <col min="8" max="8" width="10.5703125" style="3" customWidth="1"/>
    <col min="9" max="9" width="14.28515625" style="3" customWidth="1"/>
    <col min="10" max="10" width="1.140625" style="3" customWidth="1"/>
    <col min="11" max="30" width="3.5703125" style="3" customWidth="1"/>
    <col min="31" max="40" width="3.28515625" style="3" customWidth="1"/>
    <col min="41" max="53" width="3.140625" style="1" customWidth="1"/>
    <col min="54" max="16384" width="9.28515625" style="1"/>
  </cols>
  <sheetData>
    <row r="1" spans="2:41" ht="16.899999999999999" customHeight="1" x14ac:dyDescent="0.25"/>
    <row r="2" spans="2:41" ht="17.649999999999999" customHeight="1" x14ac:dyDescent="0.25">
      <c r="B2" s="5"/>
      <c r="C2" s="6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</row>
    <row r="3" spans="2:41" ht="18" customHeight="1" x14ac:dyDescent="0.25">
      <c r="B3" s="5"/>
      <c r="C3" s="72" t="s">
        <v>14</v>
      </c>
      <c r="D3" s="72"/>
      <c r="E3" s="72"/>
      <c r="F3" s="72"/>
      <c r="G3" s="72"/>
      <c r="H3" s="72"/>
      <c r="I3" s="72"/>
      <c r="J3" s="9"/>
      <c r="K3" s="57"/>
      <c r="L3" s="58" t="s">
        <v>22</v>
      </c>
      <c r="M3" s="10"/>
      <c r="N3" s="10"/>
      <c r="O3" s="43"/>
      <c r="P3" s="10"/>
      <c r="Q3" s="59"/>
      <c r="R3" s="58" t="s">
        <v>15</v>
      </c>
      <c r="S3" s="10"/>
      <c r="T3" s="10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6"/>
      <c r="AH3" s="56"/>
      <c r="AI3" s="56"/>
      <c r="AJ3" s="56"/>
      <c r="AK3" s="56"/>
      <c r="AL3" s="56"/>
      <c r="AM3" s="56"/>
      <c r="AN3" s="56"/>
      <c r="AO3" s="5"/>
    </row>
    <row r="4" spans="2:41" ht="23.65" customHeight="1" x14ac:dyDescent="0.25">
      <c r="B4" s="5"/>
      <c r="C4" s="72"/>
      <c r="D4" s="72"/>
      <c r="E4" s="72"/>
      <c r="F4" s="72"/>
      <c r="G4" s="72"/>
      <c r="H4" s="72"/>
      <c r="I4" s="72"/>
      <c r="J4" s="11"/>
      <c r="K4" s="42"/>
      <c r="L4" s="42"/>
      <c r="M4" s="42"/>
      <c r="N4" s="42"/>
      <c r="O4" s="4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5"/>
    </row>
    <row r="5" spans="2:41" ht="6.75" customHeight="1" x14ac:dyDescent="0.25">
      <c r="B5" s="5"/>
      <c r="C5" s="17"/>
      <c r="D5" s="18"/>
      <c r="E5" s="19"/>
      <c r="F5" s="20"/>
      <c r="G5" s="21"/>
      <c r="H5" s="21"/>
      <c r="I5" s="21"/>
      <c r="J5" s="25"/>
      <c r="K5" s="71">
        <f>CHOOSE(WEEKDAY(D6+(H6-1)*7),5,4,3,2,1,0,6)+D6+(H6-1)*7</f>
        <v>43392</v>
      </c>
      <c r="L5" s="71"/>
      <c r="M5" s="71"/>
      <c r="N5" s="71"/>
      <c r="O5" s="71"/>
      <c r="P5" s="71">
        <f>K5+7</f>
        <v>43399</v>
      </c>
      <c r="Q5" s="71"/>
      <c r="R5" s="71"/>
      <c r="S5" s="71"/>
      <c r="T5" s="71"/>
      <c r="U5" s="71">
        <f>P5+7</f>
        <v>43406</v>
      </c>
      <c r="V5" s="71"/>
      <c r="W5" s="71"/>
      <c r="X5" s="71"/>
      <c r="Y5" s="71"/>
      <c r="Z5" s="71">
        <f>U5+7</f>
        <v>43413</v>
      </c>
      <c r="AA5" s="71"/>
      <c r="AB5" s="71"/>
      <c r="AC5" s="71"/>
      <c r="AD5" s="71"/>
      <c r="AE5" s="71">
        <f>Z5+7</f>
        <v>43420</v>
      </c>
      <c r="AF5" s="71"/>
      <c r="AG5" s="71"/>
      <c r="AH5" s="71"/>
      <c r="AI5" s="71"/>
      <c r="AJ5" s="71">
        <f>AE5+7</f>
        <v>43427</v>
      </c>
      <c r="AK5" s="71"/>
      <c r="AL5" s="71"/>
      <c r="AM5" s="71"/>
      <c r="AN5" s="71"/>
      <c r="AO5" s="5"/>
    </row>
    <row r="6" spans="2:41" ht="19.5" customHeight="1" x14ac:dyDescent="0.25">
      <c r="B6" s="5"/>
      <c r="C6" s="62" t="s">
        <v>1</v>
      </c>
      <c r="D6" s="73">
        <v>43389</v>
      </c>
      <c r="E6" s="73"/>
      <c r="F6" s="75" t="s">
        <v>21</v>
      </c>
      <c r="G6" s="75"/>
      <c r="H6" s="47">
        <v>1</v>
      </c>
      <c r="I6" s="60"/>
      <c r="J6" s="34"/>
      <c r="K6" s="74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5"/>
    </row>
    <row r="7" spans="2:41" ht="6.4" customHeight="1" x14ac:dyDescent="0.25">
      <c r="B7" s="5"/>
      <c r="C7" s="23"/>
      <c r="D7" s="24"/>
      <c r="E7" s="24"/>
      <c r="F7" s="24"/>
      <c r="G7" s="22"/>
      <c r="H7" s="22"/>
      <c r="I7" s="22"/>
      <c r="J7" s="34"/>
      <c r="K7" s="74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5"/>
    </row>
    <row r="8" spans="2:41" ht="30" customHeight="1" x14ac:dyDescent="0.25">
      <c r="B8" s="5"/>
      <c r="C8" s="44" t="s">
        <v>4</v>
      </c>
      <c r="D8" s="45" t="s">
        <v>5</v>
      </c>
      <c r="E8" s="46" t="s">
        <v>6</v>
      </c>
      <c r="F8" s="46" t="s">
        <v>7</v>
      </c>
      <c r="G8" s="61" t="s">
        <v>8</v>
      </c>
      <c r="H8" s="46" t="s">
        <v>9</v>
      </c>
      <c r="I8" s="40" t="s">
        <v>10</v>
      </c>
      <c r="J8" s="26"/>
      <c r="K8" s="33">
        <f t="shared" ref="K8:N8" si="0">L8-1</f>
        <v>43388</v>
      </c>
      <c r="L8" s="31">
        <f t="shared" si="0"/>
        <v>43389</v>
      </c>
      <c r="M8" s="31">
        <f t="shared" si="0"/>
        <v>43390</v>
      </c>
      <c r="N8" s="31">
        <f t="shared" si="0"/>
        <v>43391</v>
      </c>
      <c r="O8" s="31">
        <f>K5</f>
        <v>43392</v>
      </c>
      <c r="P8" s="31">
        <f>WORKDAY(O8,1)</f>
        <v>43395</v>
      </c>
      <c r="Q8" s="31">
        <f t="shared" ref="Q8:AN8" si="1">WORKDAY(P8,1)</f>
        <v>43396</v>
      </c>
      <c r="R8" s="31">
        <f t="shared" si="1"/>
        <v>43397</v>
      </c>
      <c r="S8" s="31">
        <f t="shared" si="1"/>
        <v>43398</v>
      </c>
      <c r="T8" s="31">
        <f t="shared" si="1"/>
        <v>43399</v>
      </c>
      <c r="U8" s="31">
        <f t="shared" si="1"/>
        <v>43402</v>
      </c>
      <c r="V8" s="31">
        <f t="shared" si="1"/>
        <v>43403</v>
      </c>
      <c r="W8" s="31">
        <f t="shared" si="1"/>
        <v>43404</v>
      </c>
      <c r="X8" s="31">
        <f t="shared" si="1"/>
        <v>43405</v>
      </c>
      <c r="Y8" s="31">
        <f t="shared" si="1"/>
        <v>43406</v>
      </c>
      <c r="Z8" s="31">
        <f t="shared" si="1"/>
        <v>43409</v>
      </c>
      <c r="AA8" s="31">
        <f t="shared" si="1"/>
        <v>43410</v>
      </c>
      <c r="AB8" s="31">
        <f t="shared" si="1"/>
        <v>43411</v>
      </c>
      <c r="AC8" s="31">
        <f t="shared" si="1"/>
        <v>43412</v>
      </c>
      <c r="AD8" s="31">
        <f t="shared" si="1"/>
        <v>43413</v>
      </c>
      <c r="AE8" s="31">
        <f t="shared" si="1"/>
        <v>43416</v>
      </c>
      <c r="AF8" s="31">
        <f t="shared" si="1"/>
        <v>43417</v>
      </c>
      <c r="AG8" s="31">
        <f t="shared" si="1"/>
        <v>43418</v>
      </c>
      <c r="AH8" s="31">
        <f t="shared" si="1"/>
        <v>43419</v>
      </c>
      <c r="AI8" s="31">
        <f t="shared" si="1"/>
        <v>43420</v>
      </c>
      <c r="AJ8" s="31">
        <f t="shared" si="1"/>
        <v>43423</v>
      </c>
      <c r="AK8" s="31">
        <f t="shared" si="1"/>
        <v>43424</v>
      </c>
      <c r="AL8" s="31">
        <f t="shared" si="1"/>
        <v>43425</v>
      </c>
      <c r="AM8" s="31">
        <f t="shared" si="1"/>
        <v>43426</v>
      </c>
      <c r="AN8" s="31">
        <f t="shared" si="1"/>
        <v>43427</v>
      </c>
      <c r="AO8" s="5"/>
    </row>
    <row r="9" spans="2:41" ht="16.899999999999999" customHeight="1" x14ac:dyDescent="0.25">
      <c r="B9" s="5"/>
      <c r="C9" s="76"/>
      <c r="D9" s="76"/>
      <c r="E9" s="76"/>
      <c r="F9" s="76"/>
      <c r="G9" s="76"/>
      <c r="H9" s="76"/>
      <c r="I9" s="76"/>
      <c r="J9" s="26"/>
      <c r="K9" s="29" t="str">
        <f>CHOOSE(WEEKDAY(K8,1),"S","M","T","W","T","F","S")</f>
        <v>M</v>
      </c>
      <c r="L9" s="30" t="str">
        <f t="shared" ref="L9:AD9" si="2">CHOOSE(WEEKDAY(L8,1),"S","M","T","W","T","F","S")</f>
        <v>T</v>
      </c>
      <c r="M9" s="30" t="str">
        <f t="shared" si="2"/>
        <v>W</v>
      </c>
      <c r="N9" s="30" t="str">
        <f t="shared" si="2"/>
        <v>T</v>
      </c>
      <c r="O9" s="30" t="str">
        <f t="shared" si="2"/>
        <v>F</v>
      </c>
      <c r="P9" s="30" t="str">
        <f t="shared" si="2"/>
        <v>M</v>
      </c>
      <c r="Q9" s="30" t="str">
        <f t="shared" si="2"/>
        <v>T</v>
      </c>
      <c r="R9" s="30" t="str">
        <f t="shared" si="2"/>
        <v>W</v>
      </c>
      <c r="S9" s="30" t="str">
        <f t="shared" si="2"/>
        <v>T</v>
      </c>
      <c r="T9" s="30" t="str">
        <f t="shared" si="2"/>
        <v>F</v>
      </c>
      <c r="U9" s="30" t="str">
        <f t="shared" si="2"/>
        <v>M</v>
      </c>
      <c r="V9" s="30" t="str">
        <f t="shared" si="2"/>
        <v>T</v>
      </c>
      <c r="W9" s="30" t="str">
        <f t="shared" si="2"/>
        <v>W</v>
      </c>
      <c r="X9" s="30" t="str">
        <f t="shared" si="2"/>
        <v>T</v>
      </c>
      <c r="Y9" s="30" t="str">
        <f t="shared" si="2"/>
        <v>F</v>
      </c>
      <c r="Z9" s="30" t="str">
        <f t="shared" si="2"/>
        <v>M</v>
      </c>
      <c r="AA9" s="30" t="str">
        <f t="shared" si="2"/>
        <v>T</v>
      </c>
      <c r="AB9" s="30" t="str">
        <f t="shared" si="2"/>
        <v>W</v>
      </c>
      <c r="AC9" s="30" t="str">
        <f t="shared" si="2"/>
        <v>T</v>
      </c>
      <c r="AD9" s="30" t="str">
        <f t="shared" si="2"/>
        <v>F</v>
      </c>
      <c r="AE9" s="30" t="str">
        <f t="shared" ref="AE9" si="3">CHOOSE(WEEKDAY(AE8,1),"S","M","T","W","T","F","S")</f>
        <v>M</v>
      </c>
      <c r="AF9" s="30" t="str">
        <f t="shared" ref="AF9" si="4">CHOOSE(WEEKDAY(AF8,1),"S","M","T","W","T","F","S")</f>
        <v>T</v>
      </c>
      <c r="AG9" s="30" t="str">
        <f t="shared" ref="AG9" si="5">CHOOSE(WEEKDAY(AG8,1),"S","M","T","W","T","F","S")</f>
        <v>W</v>
      </c>
      <c r="AH9" s="30" t="str">
        <f t="shared" ref="AH9" si="6">CHOOSE(WEEKDAY(AH8,1),"S","M","T","W","T","F","S")</f>
        <v>T</v>
      </c>
      <c r="AI9" s="30" t="str">
        <f t="shared" ref="AI9" si="7">CHOOSE(WEEKDAY(AI8,1),"S","M","T","W","T","F","S")</f>
        <v>F</v>
      </c>
      <c r="AJ9" s="30" t="str">
        <f t="shared" ref="AJ9" si="8">CHOOSE(WEEKDAY(AJ8,1),"S","M","T","W","T","F","S")</f>
        <v>M</v>
      </c>
      <c r="AK9" s="30" t="str">
        <f t="shared" ref="AK9" si="9">CHOOSE(WEEKDAY(AK8,1),"S","M","T","W","T","F","S")</f>
        <v>T</v>
      </c>
      <c r="AL9" s="30" t="str">
        <f t="shared" ref="AL9" si="10">CHOOSE(WEEKDAY(AL8,1),"S","M","T","W","T","F","S")</f>
        <v>W</v>
      </c>
      <c r="AM9" s="30" t="str">
        <f t="shared" ref="AM9" si="11">CHOOSE(WEEKDAY(AM8,1),"S","M","T","W","T","F","S")</f>
        <v>T</v>
      </c>
      <c r="AN9" s="30" t="str">
        <f t="shared" ref="AN9" si="12">CHOOSE(WEEKDAY(AN8,1),"S","M","T","W","T","F","S")</f>
        <v>F</v>
      </c>
      <c r="AO9" s="5"/>
    </row>
    <row r="10" spans="2:41" ht="19.5" customHeight="1" x14ac:dyDescent="0.25">
      <c r="B10" s="5"/>
      <c r="C10" s="39" t="s">
        <v>0</v>
      </c>
      <c r="D10" s="40"/>
      <c r="E10" s="41">
        <f>IF(MIN(E11:E28)&gt;0,MIN(E11:E28),"")</f>
        <v>43391</v>
      </c>
      <c r="F10" s="41">
        <f>IF(MAX(F11:F28)&gt;0,MAX(F11:F28),"")</f>
        <v>43412</v>
      </c>
      <c r="G10" s="52" t="str">
        <f>IF(OR(E10="",F10=""),"",NETWORKDAYS(E10,F10)&amp; " day(s)")</f>
        <v>16 day(s)</v>
      </c>
      <c r="H10" s="48"/>
      <c r="I10" s="53">
        <f>AVERAGE(I12:I27)</f>
        <v>0.5</v>
      </c>
      <c r="J10" s="26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5"/>
    </row>
    <row r="11" spans="2:41" ht="18" x14ac:dyDescent="0.25">
      <c r="B11" s="5"/>
      <c r="C11" s="38" t="s">
        <v>2</v>
      </c>
      <c r="D11" s="32"/>
      <c r="E11" s="35">
        <f>IF(MIN(E12:E15)&gt;0,MIN(E12:E15),"")</f>
        <v>43391</v>
      </c>
      <c r="F11" s="35">
        <f>IF(MAX(F12:F15)&gt;0,MAX(F12:F15),"")</f>
        <v>43398</v>
      </c>
      <c r="G11" s="49" t="str">
        <f>IF(OR(E11="",F11=""),"",NETWORKDAYS(E11,F11)&amp; " day(s)")</f>
        <v>6 day(s)</v>
      </c>
      <c r="H11" s="49"/>
      <c r="I11" s="54"/>
      <c r="J11" s="27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5"/>
    </row>
    <row r="12" spans="2:41" ht="18" outlineLevel="1" x14ac:dyDescent="0.25">
      <c r="B12" s="5"/>
      <c r="C12" s="13" t="s">
        <v>23</v>
      </c>
      <c r="D12" s="14" t="s">
        <v>20</v>
      </c>
      <c r="E12" s="12">
        <v>43391</v>
      </c>
      <c r="F12" s="12">
        <v>43393</v>
      </c>
      <c r="G12" s="50" t="str">
        <f>IF(OR(E12=0,F12=0),"",NETWORKDAYS(E12,F12)&amp; " day(s)")</f>
        <v>2 day(s)</v>
      </c>
      <c r="H12" s="51" t="s">
        <v>16</v>
      </c>
      <c r="I12" s="55">
        <v>1</v>
      </c>
      <c r="J12" s="28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5"/>
    </row>
    <row r="13" spans="2:41" ht="18" outlineLevel="1" x14ac:dyDescent="0.25">
      <c r="B13" s="5"/>
      <c r="C13" s="13" t="s">
        <v>24</v>
      </c>
      <c r="D13" s="14" t="s">
        <v>20</v>
      </c>
      <c r="E13" s="12">
        <v>43395</v>
      </c>
      <c r="F13" s="12">
        <v>43397</v>
      </c>
      <c r="G13" s="50" t="str">
        <f>IF(OR(E13=0,F13=0),"",NETWORKDAYS(E13,F13)&amp; " day(s)")</f>
        <v>3 day(s)</v>
      </c>
      <c r="H13" s="51" t="s">
        <v>17</v>
      </c>
      <c r="I13" s="55">
        <v>1</v>
      </c>
      <c r="J13" s="28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5"/>
    </row>
    <row r="14" spans="2:41" ht="28.5" outlineLevel="1" x14ac:dyDescent="0.25">
      <c r="B14" s="5"/>
      <c r="C14" s="13" t="s">
        <v>25</v>
      </c>
      <c r="D14" s="14" t="s">
        <v>19</v>
      </c>
      <c r="E14" s="12">
        <v>43396</v>
      </c>
      <c r="F14" s="12">
        <v>43398</v>
      </c>
      <c r="G14" s="50" t="str">
        <f>IF(OR(E14=0,F14=0),"",NETWORKDAYS(E14,F14)&amp; " day(s)")</f>
        <v>3 day(s)</v>
      </c>
      <c r="H14" s="51" t="s">
        <v>18</v>
      </c>
      <c r="I14" s="55">
        <v>1</v>
      </c>
      <c r="J14" s="28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5"/>
    </row>
    <row r="15" spans="2:41" ht="18" outlineLevel="1" x14ac:dyDescent="0.25">
      <c r="B15" s="5"/>
      <c r="C15" s="13"/>
      <c r="D15" s="14"/>
      <c r="E15" s="12"/>
      <c r="F15" s="12"/>
      <c r="G15" s="50"/>
      <c r="H15" s="51"/>
      <c r="I15" s="55"/>
      <c r="J15" s="28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5"/>
    </row>
    <row r="16" spans="2:41" ht="18" x14ac:dyDescent="0.25">
      <c r="B16" s="5"/>
      <c r="C16" s="38" t="s">
        <v>3</v>
      </c>
      <c r="D16" s="32"/>
      <c r="E16" s="35">
        <f>IF(MIN(E17:E20)&gt;0,MIN(E17:E20),"")</f>
        <v>43400</v>
      </c>
      <c r="F16" s="35">
        <f>IF(MAX(F17:F20)&gt;0,MAX(F17:F20),"")</f>
        <v>43412</v>
      </c>
      <c r="G16" s="49" t="str">
        <f>IF(OR(E16="",F16=""),"",NETWORKDAYS(E16,F16)&amp; " day(s)")</f>
        <v>9 day(s)</v>
      </c>
      <c r="H16" s="49"/>
      <c r="I16" s="54"/>
      <c r="J16" s="2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5"/>
    </row>
    <row r="17" spans="2:77" ht="28.5" outlineLevel="1" x14ac:dyDescent="0.25">
      <c r="B17" s="5"/>
      <c r="C17" s="13" t="s">
        <v>26</v>
      </c>
      <c r="D17" s="14" t="s">
        <v>20</v>
      </c>
      <c r="E17" s="12">
        <v>43400</v>
      </c>
      <c r="F17" s="12">
        <v>43412</v>
      </c>
      <c r="G17" s="50" t="str">
        <f>IF(OR(E17=0,F17=0),"",NETWORKDAYS(E17,F17)&amp; " day(s)")</f>
        <v>9 day(s)</v>
      </c>
      <c r="H17" s="51" t="s">
        <v>16</v>
      </c>
      <c r="I17" s="55">
        <v>0</v>
      </c>
      <c r="J17" s="28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5"/>
    </row>
    <row r="18" spans="2:77" ht="18" outlineLevel="1" x14ac:dyDescent="0.25">
      <c r="B18" s="5"/>
      <c r="C18" s="13" t="s">
        <v>28</v>
      </c>
      <c r="D18" s="14" t="s">
        <v>19</v>
      </c>
      <c r="E18" s="12">
        <v>43403</v>
      </c>
      <c r="F18" s="12">
        <v>43405</v>
      </c>
      <c r="G18" s="50" t="str">
        <f>IF(OR(E18=0,F18=0),"",NETWORKDAYS(E18,F18)&amp; " day(s)")</f>
        <v>3 day(s)</v>
      </c>
      <c r="H18" s="51" t="s">
        <v>17</v>
      </c>
      <c r="I18" s="55">
        <v>0</v>
      </c>
      <c r="J18" s="28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5"/>
    </row>
    <row r="19" spans="2:77" ht="18" outlineLevel="1" x14ac:dyDescent="0.25">
      <c r="B19" s="5"/>
      <c r="C19" s="13" t="s">
        <v>27</v>
      </c>
      <c r="D19" s="14" t="s">
        <v>19</v>
      </c>
      <c r="E19" s="12">
        <v>43401</v>
      </c>
      <c r="F19" s="12">
        <v>43410</v>
      </c>
      <c r="G19" s="50" t="str">
        <f>IF(OR(E19=0,F19=0),"",NETWORKDAYS(E19,F19)&amp; " day(s)")</f>
        <v>7 day(s)</v>
      </c>
      <c r="H19" s="51" t="s">
        <v>18</v>
      </c>
      <c r="I19" s="55">
        <v>0</v>
      </c>
      <c r="J19" s="28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5"/>
    </row>
    <row r="20" spans="2:77" ht="18" outlineLevel="1" x14ac:dyDescent="0.25">
      <c r="B20" s="5"/>
      <c r="C20" s="13"/>
      <c r="D20" s="14"/>
      <c r="E20" s="12"/>
      <c r="F20" s="12"/>
      <c r="G20" s="50"/>
      <c r="H20" s="51"/>
      <c r="I20" s="55"/>
      <c r="J20" s="2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/>
    </row>
    <row r="21" spans="2:77" ht="18" hidden="1" outlineLevel="1" x14ac:dyDescent="0.25">
      <c r="B21" s="5"/>
      <c r="C21" s="13" t="s">
        <v>11</v>
      </c>
      <c r="D21" s="14"/>
      <c r="E21" s="12"/>
      <c r="F21" s="12"/>
      <c r="G21" s="50"/>
      <c r="H21" s="51"/>
      <c r="I21" s="55"/>
      <c r="J21" s="28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5"/>
    </row>
    <row r="22" spans="2:77" ht="18" hidden="1" outlineLevel="1" x14ac:dyDescent="0.25">
      <c r="B22" s="5"/>
      <c r="C22" s="13" t="s">
        <v>12</v>
      </c>
      <c r="D22" s="14"/>
      <c r="E22" s="12"/>
      <c r="F22" s="12"/>
      <c r="G22" s="50"/>
      <c r="H22" s="51"/>
      <c r="I22" s="55"/>
      <c r="J22" s="28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2:77" ht="18" hidden="1" outlineLevel="1" x14ac:dyDescent="0.25">
      <c r="B23" s="5"/>
      <c r="C23" s="13" t="s">
        <v>13</v>
      </c>
      <c r="D23" s="14"/>
      <c r="E23" s="12"/>
      <c r="F23" s="12"/>
      <c r="G23" s="50"/>
      <c r="H23" s="51"/>
      <c r="I23" s="55"/>
      <c r="J23" s="28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2:77" ht="18" hidden="1" outlineLevel="1" x14ac:dyDescent="0.25">
      <c r="B24" s="5"/>
      <c r="C24" s="13"/>
      <c r="D24" s="14"/>
      <c r="E24" s="12"/>
      <c r="F24" s="12"/>
      <c r="G24" s="50"/>
      <c r="H24" s="51"/>
      <c r="I24" s="55"/>
      <c r="J24" s="28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2:77" ht="18" hidden="1" outlineLevel="1" x14ac:dyDescent="0.25">
      <c r="B25" s="5"/>
      <c r="C25" s="13" t="s">
        <v>11</v>
      </c>
      <c r="D25" s="14"/>
      <c r="E25" s="12"/>
      <c r="F25" s="12"/>
      <c r="G25" s="50"/>
      <c r="H25" s="51"/>
      <c r="I25" s="55"/>
      <c r="J25" s="28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2:77" ht="18" hidden="1" outlineLevel="1" x14ac:dyDescent="0.25">
      <c r="B26" s="5"/>
      <c r="C26" s="13" t="s">
        <v>12</v>
      </c>
      <c r="D26" s="14"/>
      <c r="E26" s="12"/>
      <c r="F26" s="12"/>
      <c r="G26" s="50"/>
      <c r="H26" s="51"/>
      <c r="I26" s="55"/>
      <c r="J26" s="28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5"/>
    </row>
    <row r="27" spans="2:77" ht="18" hidden="1" outlineLevel="1" x14ac:dyDescent="0.25">
      <c r="B27" s="5"/>
      <c r="C27" s="13" t="s">
        <v>13</v>
      </c>
      <c r="D27" s="14"/>
      <c r="E27" s="12"/>
      <c r="F27" s="12"/>
      <c r="G27" s="50"/>
      <c r="H27" s="51"/>
      <c r="I27" s="55"/>
      <c r="J27" s="28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5"/>
    </row>
    <row r="28" spans="2:77" ht="18" hidden="1" outlineLevel="1" x14ac:dyDescent="0.25">
      <c r="B28" s="5"/>
      <c r="C28" s="13"/>
      <c r="D28" s="14"/>
      <c r="E28" s="16"/>
      <c r="F28" s="16"/>
      <c r="G28" s="50"/>
      <c r="H28" s="51"/>
      <c r="I28" s="55"/>
      <c r="J28" s="28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5"/>
    </row>
    <row r="29" spans="2:77" s="63" customFormat="1" ht="17.25" x14ac:dyDescent="0.3">
      <c r="B29" s="65"/>
      <c r="C29" s="66"/>
      <c r="D29" s="66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BY29" s="64"/>
    </row>
    <row r="30" spans="2:77" s="69" customFormat="1" ht="30" customHeight="1" x14ac:dyDescent="0.3">
      <c r="B30" s="65"/>
      <c r="C30" s="66"/>
      <c r="D30" s="66"/>
      <c r="E30" s="67"/>
      <c r="F30" s="67"/>
      <c r="G30" s="67"/>
      <c r="H30" s="67"/>
      <c r="I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X30" s="70"/>
      <c r="AY30" s="70"/>
      <c r="AZ30" s="70"/>
      <c r="BA30" s="70"/>
      <c r="BB30" s="70"/>
      <c r="BC30" s="70"/>
      <c r="BD30" s="70"/>
      <c r="BE30" s="70"/>
    </row>
    <row r="31" spans="2:77" s="63" customFormat="1" ht="32.450000000000003" customHeight="1" x14ac:dyDescent="0.3">
      <c r="B31" s="65"/>
      <c r="C31" s="66"/>
      <c r="D31" s="66"/>
      <c r="E31" s="67"/>
      <c r="F31" s="67"/>
      <c r="G31" s="67"/>
      <c r="H31" s="67"/>
      <c r="I31" s="67"/>
      <c r="J31" s="68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Y31" s="64"/>
    </row>
    <row r="32" spans="2:77" s="63" customFormat="1" ht="17.25" x14ac:dyDescent="0.3">
      <c r="B32" s="65"/>
      <c r="C32" s="66"/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BY32" s="64"/>
    </row>
    <row r="33" spans="2:77" s="63" customFormat="1" ht="17.25" x14ac:dyDescent="0.3">
      <c r="B33" s="65"/>
      <c r="C33" s="66"/>
      <c r="D33" s="66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BY33" s="64"/>
    </row>
    <row r="34" spans="2:77" s="63" customFormat="1" ht="17.25" x14ac:dyDescent="0.3">
      <c r="B34" s="65"/>
      <c r="C34" s="66"/>
      <c r="D34" s="66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BY34" s="64"/>
    </row>
    <row r="35" spans="2:77" s="63" customFormat="1" ht="17.25" x14ac:dyDescent="0.3">
      <c r="B35" s="65"/>
      <c r="C35" s="66"/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BY35" s="64"/>
    </row>
    <row r="36" spans="2:77" s="63" customFormat="1" ht="17.25" x14ac:dyDescent="0.3">
      <c r="B36" s="65"/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BY36" s="64"/>
    </row>
    <row r="37" spans="2:77" s="63" customFormat="1" ht="17.25" x14ac:dyDescent="0.3">
      <c r="B37" s="65"/>
      <c r="C37" s="66"/>
      <c r="D37" s="66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BY37" s="64"/>
    </row>
    <row r="38" spans="2:77" s="63" customFormat="1" ht="17.25" x14ac:dyDescent="0.3">
      <c r="B38" s="65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BY38" s="64"/>
    </row>
    <row r="39" spans="2:77" s="63" customFormat="1" ht="17.25" x14ac:dyDescent="0.3">
      <c r="B39" s="65"/>
      <c r="C39" s="66"/>
      <c r="D39" s="66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BY39" s="64"/>
    </row>
    <row r="40" spans="2:77" s="63" customFormat="1" ht="17.25" x14ac:dyDescent="0.3">
      <c r="B40" s="65"/>
      <c r="C40" s="66"/>
      <c r="D40" s="66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BY40" s="64"/>
    </row>
    <row r="41" spans="2:77" s="63" customFormat="1" ht="17.25" x14ac:dyDescent="0.3">
      <c r="B41" s="65"/>
      <c r="C41" s="66"/>
      <c r="D41" s="66"/>
      <c r="E41" s="67"/>
      <c r="F41" s="67"/>
      <c r="G41" s="67"/>
      <c r="H41" s="67"/>
      <c r="I41" s="67"/>
      <c r="J41" s="6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1"/>
      <c r="BY41" s="64"/>
    </row>
    <row r="42" spans="2:77" s="63" customFormat="1" ht="17.25" x14ac:dyDescent="0.3">
      <c r="B42" s="65"/>
      <c r="C42" s="66"/>
      <c r="D42" s="66"/>
      <c r="E42" s="67"/>
      <c r="F42" s="67"/>
      <c r="G42" s="67"/>
      <c r="H42" s="67"/>
      <c r="I42" s="67"/>
      <c r="J42" s="6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1"/>
      <c r="BY42" s="64"/>
    </row>
    <row r="43" spans="2:77" s="63" customFormat="1" ht="17.25" x14ac:dyDescent="0.3">
      <c r="B43" s="65"/>
      <c r="C43" s="66"/>
      <c r="D43" s="66"/>
      <c r="E43" s="67"/>
      <c r="F43" s="67"/>
      <c r="G43" s="67"/>
      <c r="H43" s="67"/>
      <c r="I43" s="67"/>
      <c r="J43" s="6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"/>
      <c r="BY43" s="64"/>
    </row>
    <row r="44" spans="2:77" s="63" customFormat="1" ht="17.25" x14ac:dyDescent="0.3">
      <c r="B44" s="65"/>
      <c r="C44" s="66"/>
      <c r="D44" s="66"/>
      <c r="E44" s="67"/>
      <c r="F44" s="67"/>
      <c r="G44" s="67"/>
      <c r="H44" s="67"/>
      <c r="I44" s="67"/>
      <c r="J44" s="6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"/>
      <c r="BY44" s="64"/>
    </row>
    <row r="45" spans="2:77" s="63" customFormat="1" ht="17.25" x14ac:dyDescent="0.3">
      <c r="B45" s="65"/>
      <c r="C45" s="66"/>
      <c r="D45" s="66"/>
      <c r="E45" s="67"/>
      <c r="F45" s="67"/>
      <c r="G45" s="67"/>
      <c r="H45" s="67"/>
      <c r="I45" s="67"/>
      <c r="J45" s="6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"/>
      <c r="BY45" s="64"/>
    </row>
    <row r="46" spans="2:77" s="63" customFormat="1" ht="17.25" x14ac:dyDescent="0.3">
      <c r="B46" s="65"/>
      <c r="C46" s="66"/>
      <c r="D46" s="66"/>
      <c r="E46" s="67"/>
      <c r="F46" s="67"/>
      <c r="G46" s="67"/>
      <c r="H46" s="67"/>
      <c r="I46" s="67"/>
      <c r="J46" s="6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1"/>
      <c r="BY46" s="64"/>
    </row>
    <row r="47" spans="2:77" s="63" customFormat="1" ht="17.25" x14ac:dyDescent="0.3">
      <c r="B47" s="65"/>
      <c r="C47" s="66"/>
      <c r="D47" s="66"/>
      <c r="E47" s="67"/>
      <c r="F47" s="67"/>
      <c r="G47" s="67"/>
      <c r="H47" s="67"/>
      <c r="I47" s="67"/>
      <c r="J47" s="6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1"/>
      <c r="BY47" s="64"/>
    </row>
    <row r="48" spans="2:77" s="63" customFormat="1" ht="17.25" x14ac:dyDescent="0.3">
      <c r="B48" s="65"/>
      <c r="C48" s="66"/>
      <c r="D48" s="66"/>
      <c r="E48" s="67"/>
      <c r="F48" s="67"/>
      <c r="G48" s="67"/>
      <c r="H48" s="67"/>
      <c r="I48" s="67"/>
      <c r="J48" s="6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1"/>
      <c r="BY48" s="64"/>
    </row>
    <row r="49" spans="2:77" s="63" customFormat="1" ht="17.25" x14ac:dyDescent="0.3">
      <c r="B49" s="65"/>
      <c r="C49" s="66"/>
      <c r="D49" s="66"/>
      <c r="E49" s="67"/>
      <c r="F49" s="67"/>
      <c r="G49" s="67"/>
      <c r="H49" s="67"/>
      <c r="I49" s="67"/>
      <c r="J49" s="6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"/>
      <c r="BY49" s="64"/>
    </row>
    <row r="50" spans="2:77" s="63" customFormat="1" ht="16.5" x14ac:dyDescent="0.3">
      <c r="B50" s="1"/>
      <c r="C50" s="2"/>
      <c r="D50" s="3"/>
      <c r="E50" s="4"/>
      <c r="F50" s="3"/>
      <c r="G50" s="3"/>
      <c r="H50" s="3"/>
      <c r="I50" s="3"/>
      <c r="J50" s="6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1"/>
      <c r="BY50" s="64"/>
    </row>
    <row r="51" spans="2:77" s="63" customFormat="1" ht="50.45" customHeight="1" x14ac:dyDescent="0.3">
      <c r="B51" s="1"/>
      <c r="C51" s="2"/>
      <c r="D51" s="3"/>
      <c r="E51" s="4"/>
      <c r="F51" s="3"/>
      <c r="G51" s="3"/>
      <c r="H51" s="3"/>
      <c r="I51" s="3"/>
      <c r="J51" s="6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1"/>
      <c r="BY51" s="64"/>
    </row>
  </sheetData>
  <sheetProtection formatCells="0" formatColumns="0" formatRows="0" insertRows="0" deleteRows="0"/>
  <mergeCells count="10">
    <mergeCell ref="C3:I4"/>
    <mergeCell ref="D6:E6"/>
    <mergeCell ref="K5:O7"/>
    <mergeCell ref="F6:G6"/>
    <mergeCell ref="C9:I9"/>
    <mergeCell ref="AJ5:AN7"/>
    <mergeCell ref="P5:T7"/>
    <mergeCell ref="U5:Y7"/>
    <mergeCell ref="Z5:AD7"/>
    <mergeCell ref="AE5:AI7"/>
  </mergeCells>
  <phoneticPr fontId="2" type="noConversion"/>
  <conditionalFormatting sqref="K8:AN8">
    <cfRule type="expression" dxfId="5" priority="132">
      <formula>$K$8=TODAY()</formula>
    </cfRule>
  </conditionalFormatting>
  <conditionalFormatting sqref="I10:I28">
    <cfRule type="dataBar" priority="13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12:H28">
    <cfRule type="cellIs" dxfId="4" priority="9" stopIfTrue="1" operator="equal">
      <formula>"Yellow"</formula>
    </cfRule>
    <cfRule type="cellIs" dxfId="3" priority="10" stopIfTrue="1" operator="equal">
      <formula>"Green"</formula>
    </cfRule>
    <cfRule type="cellIs" dxfId="2" priority="11" stopIfTrue="1" operator="equal">
      <formula>"Red"</formula>
    </cfRule>
  </conditionalFormatting>
  <conditionalFormatting sqref="K11:AN28">
    <cfRule type="expression" dxfId="1" priority="133">
      <formula>AND($I11&gt;5%, $E11&lt;=K$8,ROUNDDOWN(NETWORKDAYS($E11,$F11)*$I11,0)+$E11+1&gt;=K$8)</formula>
    </cfRule>
    <cfRule type="expression" dxfId="0" priority="134">
      <formula>AND(NOT(ISBLANK($E11)),$E11&lt;=K$8,$F11&gt;=K$8)</formula>
    </cfRule>
  </conditionalFormatting>
  <dataValidations count="2">
    <dataValidation type="list" allowBlank="1" showInputMessage="1" showErrorMessage="1" sqref="D12:D14 D17:D19 D21:D23 D25:D27" xr:uid="{00000000-0002-0000-0000-000000000000}">
      <formula1>"Low, Medium,High"</formula1>
    </dataValidation>
    <dataValidation type="list" allowBlank="1" showInputMessage="1" showErrorMessage="1" sqref="H12:H14 H17:H19 H21:H23 H25:H27" xr:uid="{00000000-0002-0000-0000-000001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Excel Sprint Project Tracker</vt:lpstr>
      <vt:lpstr>'Excel Sprint Project Tracker'!Impression_des_titres</vt:lpstr>
      <vt:lpstr>'Excel Sprint Project Tracker'!prevWBS</vt:lpstr>
      <vt:lpstr>'Excel Sprint Project Tracker'!Zone_d_impression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2018-07-12T14:52:49Z</dcterms:created>
  <dcterms:modified xsi:type="dcterms:W3CDTF">2018-10-27T14:23:24Z</dcterms:modified>
</cp:coreProperties>
</file>