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mc:AlternateContent xmlns:mc="http://schemas.openxmlformats.org/markup-compatibility/2006">
    <mc:Choice Requires="x15">
      <x15ac:absPath xmlns:x15ac="http://schemas.microsoft.com/office/spreadsheetml/2010/11/ac" url="https://d.docs.live.net/8fda248c8888d899/git_repo/"/>
    </mc:Choice>
  </mc:AlternateContent>
  <xr:revisionPtr revIDLastSave="168" documentId="8_{E2F956EC-ABCC-644E-865C-E94541B67F6D}" xr6:coauthVersionLast="45" xr6:coauthVersionMax="45" xr10:uidLastSave="{8518D39B-BF0F-0142-B107-D762BBF87E6E}"/>
  <bookViews>
    <workbookView xWindow="300" yWindow="460" windowWidth="30200" windowHeight="207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9" l="1"/>
  <c r="F13" i="9"/>
  <c r="F8" i="9"/>
  <c r="F10" i="9"/>
  <c r="F11" i="9"/>
  <c r="F12" i="9"/>
  <c r="F14" i="9"/>
  <c r="F15" i="9"/>
  <c r="F16" i="9"/>
  <c r="F17" i="9"/>
  <c r="F18" i="9"/>
  <c r="F19" i="9"/>
  <c r="F20" i="9"/>
  <c r="F21" i="9"/>
  <c r="F22" i="9" l="1"/>
  <c r="K6" i="9" l="1"/>
  <c r="K7" i="9" s="1"/>
  <c r="K4" i="9" l="1"/>
  <c r="L6" i="9" l="1"/>
  <c r="L7" i="9" s="1"/>
  <c r="F24" i="9" l="1"/>
  <c r="F23" i="9"/>
  <c r="M6" i="9"/>
  <c r="M7" i="9" s="1"/>
  <c r="F25" i="9" l="1"/>
  <c r="N6" i="9"/>
  <c r="N7" i="9" s="1"/>
  <c r="O6" i="9" l="1"/>
  <c r="O7" i="9" s="1"/>
  <c r="K5" i="9"/>
  <c r="P6" i="9" l="1"/>
  <c r="P7" i="9" s="1"/>
  <c r="Q6" i="9" l="1"/>
  <c r="Q7" i="9" s="1"/>
  <c r="R6" i="9" l="1"/>
  <c r="R7" i="9" s="1"/>
  <c r="S6" i="9" l="1"/>
  <c r="S7" i="9" s="1"/>
  <c r="T6" i="9" l="1"/>
  <c r="T7" i="9" s="1"/>
  <c r="U6" i="9" l="1"/>
  <c r="U7" i="9" s="1"/>
  <c r="V6" i="9" l="1"/>
  <c r="V7" i="9" s="1"/>
  <c r="R5" i="9"/>
  <c r="R4" i="9"/>
  <c r="W6" i="9" l="1"/>
  <c r="W7" i="9" s="1"/>
  <c r="X6" i="9" l="1"/>
  <c r="X7" i="9" s="1"/>
  <c r="Y6" i="9" l="1"/>
  <c r="Y7" i="9" s="1"/>
  <c r="Z6" i="9" l="1"/>
  <c r="Z7" i="9" s="1"/>
  <c r="AA6" i="9" l="1"/>
  <c r="AA7" i="9" s="1"/>
  <c r="AB6" i="9" l="1"/>
  <c r="AB7" i="9" s="1"/>
  <c r="Y5" i="9"/>
  <c r="Y4" i="9"/>
  <c r="AC6" i="9" l="1"/>
  <c r="AC7" i="9" s="1"/>
  <c r="AD6" i="9" l="1"/>
  <c r="AD7" i="9" s="1"/>
  <c r="AE6" i="9" l="1"/>
  <c r="AE7" i="9" s="1"/>
  <c r="AF6" i="9" l="1"/>
  <c r="AF7" i="9" s="1"/>
  <c r="AG6" i="9" l="1"/>
  <c r="AG7" i="9" s="1"/>
  <c r="AH6" i="9" l="1"/>
  <c r="AH7" i="9" s="1"/>
  <c r="AI6" i="9" l="1"/>
  <c r="AI7" i="9" s="1"/>
  <c r="AF4" i="9"/>
  <c r="AF5" i="9"/>
  <c r="AJ6" i="9" l="1"/>
  <c r="AJ7" i="9" s="1"/>
  <c r="AK6" i="9" l="1"/>
  <c r="AK7" i="9" s="1"/>
  <c r="AL6" i="9" l="1"/>
  <c r="AL7" i="9" s="1"/>
  <c r="AM6" i="9" l="1"/>
  <c r="AM7" i="9" s="1"/>
  <c r="AN6" i="9" l="1"/>
  <c r="AN7" i="9" s="1"/>
  <c r="AO6" i="9" l="1"/>
  <c r="AO7" i="9" s="1"/>
  <c r="AP6" i="9" l="1"/>
  <c r="AP7" i="9" s="1"/>
  <c r="AM5" i="9"/>
  <c r="AM4" i="9"/>
  <c r="AQ6" i="9" l="1"/>
  <c r="AQ7" i="9" s="1"/>
  <c r="AR6" i="9" l="1"/>
  <c r="AR7" i="9" s="1"/>
  <c r="AS6" i="9" l="1"/>
  <c r="AS7" i="9" s="1"/>
  <c r="AT6" i="9" l="1"/>
  <c r="AT7" i="9" s="1"/>
  <c r="AU6" i="9" l="1"/>
  <c r="AU7" i="9" s="1"/>
  <c r="AV6" i="9" l="1"/>
  <c r="AV7" i="9" s="1"/>
  <c r="AW6" i="9" l="1"/>
  <c r="AW7" i="9" s="1"/>
  <c r="AT5" i="9"/>
  <c r="AT4" i="9"/>
  <c r="AX6" i="9" l="1"/>
  <c r="AX7" i="9" s="1"/>
  <c r="AY6" i="9" l="1"/>
  <c r="AY7" i="9" s="1"/>
  <c r="AZ6" i="9" l="1"/>
  <c r="AZ7" i="9" s="1"/>
  <c r="BA6" i="9" l="1"/>
  <c r="BA7" i="9" s="1"/>
  <c r="BB6" i="9" l="1"/>
  <c r="BB7" i="9" s="1"/>
  <c r="BC6" i="9" l="1"/>
  <c r="BC7" i="9" s="1"/>
  <c r="BD6" i="9" l="1"/>
  <c r="BD7" i="9" s="1"/>
  <c r="BA5" i="9"/>
  <c r="BA4" i="9"/>
  <c r="BE6" i="9" l="1"/>
  <c r="BE7" i="9" s="1"/>
  <c r="BF6" i="9" l="1"/>
  <c r="BF7" i="9" s="1"/>
  <c r="BG6" i="9" l="1"/>
  <c r="BG7" i="9" s="1"/>
  <c r="BH6" i="9" l="1"/>
  <c r="BH7" i="9" s="1"/>
  <c r="BI6" i="9" l="1"/>
  <c r="BI7" i="9" s="1"/>
  <c r="BJ6" i="9" l="1"/>
  <c r="BJ7" i="9" s="1"/>
  <c r="BK6" i="9" l="1"/>
  <c r="BK7" i="9" s="1"/>
  <c r="BH4" i="9"/>
  <c r="BH5" i="9"/>
  <c r="BL6" i="9" l="1"/>
  <c r="BL7" i="9" s="1"/>
  <c r="BM6" i="9" l="1"/>
  <c r="BM7" i="9" s="1"/>
  <c r="BN6" i="9" l="1"/>
  <c r="BN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<sst xmlns="http://schemas.openxmlformats.org/spreadsheetml/2006/main" count="172" uniqueCount="152">
  <si>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</si>
  <si>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</si>
  <si>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</si>
  <si>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</si>
  <si>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</si>
  <si>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</si>
  <si>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</si>
  <si>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</si>
  <si>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</si>
  <si>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</si>
  <si>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</si>
  <si>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</si>
  <si>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</si>
  <si>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</si>
  <si>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</si>
  <si>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</si>
  <si>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</si>
  <si>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</si>
  <si>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</si>
  <si>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</si>
  <si>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</si>
  <si>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</si>
  <si>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</si>
  <si>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</si>
  <si>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</si>
  <si>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</si>
  <si>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</si>
  <si>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</si>
  <si>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</si>
  <si>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</si>
  <si>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</si>
  <si>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</si>
  <si>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</si>
  <si>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</si>
  <si>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</si>
  <si>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</si>
  <si>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</si>
  <si>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</si>
  <si>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</si>
  <si>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</si>
  <si>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</si>
  <si>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</si>
  <si>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</si>
  <si>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</si>
  <si>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</si>
  <si>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</si>
  <si>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</si>
  <si>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</si>
  <si>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</si>
  <si>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</si>
  <si>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</si>
  <si>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</si>
  <si>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</si>
  <si>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</si>
  <si>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</si>
  <si>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</si>
  <si>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</si>
  <si>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</si>
  <si>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</si>
  <si>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</si>
  <si>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</si>
  <si>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</si>
  <si>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</si>
  <si>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</si>
  <si>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</si>
  <si>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</si>
  <si>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</si>
  <si>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</si>
  <si>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</si>
  <si>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</si>
  <si>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</si>
  <si>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</si>
  <si>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</si>
  <si>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</si>
  <si>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</si>
  <si>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</si>
  <si>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</si>
  <si>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</si>
  <si>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</si>
  <si>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</si>
  <si>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</si>
  <si>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</si>
  <si>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</si>
  <si>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</si>
  <si>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</si>
  <si>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</si>
  <si>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</si>
  <si>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</si>
  <si>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</si>
  <si>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</si>
  <si>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</si>
  <si>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</si>
  <si>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</si>
  <si>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</si>
  <si>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</si>
  <si>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</si>
  <si>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</si>
  <si>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</si>
  <si>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</si>
  <si>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</si>
  <si>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</si>
  <si>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</si>
  <si>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</si>
  <si>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</si>
  <si>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</si>
  <si>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</si>
  <si>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</si>
  <si>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</si>
  <si>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</si>
  <si>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</si>
  <si>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</si>
  <si>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</si>
  <si>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</si>
  <si>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</si>
  <si>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</si>
  <si>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</si>
  <si>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</si>
  <si>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</si>
  <si>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</si>
  <si>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</si>
  <si>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</si>
  <si>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</si>
  <si>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</si>
  <si>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</si>
  <si>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</si>
  <si>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</si>
  <si>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</si>
  <si>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Gantt Chart</t>
  </si>
  <si>
    <t>Lofthus Frukt &amp; Saft</t>
  </si>
  <si>
    <t>Christian Larsen</t>
  </si>
  <si>
    <t>Michael</t>
  </si>
  <si>
    <t>Photography</t>
  </si>
  <si>
    <t>Travel to Hardanger</t>
  </si>
  <si>
    <t>Travel back home</t>
  </si>
  <si>
    <t>Edit, scale and finalice the pictures</t>
  </si>
  <si>
    <t>Jacob</t>
  </si>
  <si>
    <t>Intervju the family, production, apples and the process form start to finish</t>
  </si>
  <si>
    <t>Gather all of the notes and make articles and paragraphs</t>
  </si>
  <si>
    <t>Development (CSS)</t>
  </si>
  <si>
    <t>Development (HTML)</t>
  </si>
  <si>
    <t>Write code for Homepage - About page - Production page</t>
  </si>
  <si>
    <t>Take Photo (Family - Apples - Landscape)</t>
  </si>
  <si>
    <t>Write code for the online shop + Contact page</t>
  </si>
  <si>
    <t>Anna</t>
  </si>
  <si>
    <t>Style the Nav-bar and Footer</t>
  </si>
  <si>
    <t>Write code for Nav-bar, footer and write the meta</t>
  </si>
  <si>
    <t>Style the Home page - About - Production</t>
  </si>
  <si>
    <t>Style the online shop and Contact page</t>
  </si>
  <si>
    <t>Information</t>
  </si>
  <si>
    <t>17 Work days</t>
  </si>
  <si>
    <t>15 Work days</t>
  </si>
  <si>
    <t>10 Work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</si>
</sst>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0"/>
      <color rgb="FF000000"/>
      <name val="Arial"/>
      <family val="2"/>
      <scheme val="minor"/>
    </font>
    <font>
      <sz val="14"/>
      <name val="Arial"/>
      <family val="2"/>
      <scheme val="minor"/>
    </font>
    <font>
      <sz val="14"/>
      <color rgb="FF000000"/>
      <name val="Arial"/>
      <family val="2"/>
      <scheme val="minor"/>
    </font>
    <font>
      <b/>
      <sz val="9"/>
      <name val="Arial"/>
      <family val="2"/>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0"/>
      <name val="Arial"/>
      <family val="2"/>
      <scheme val="minor"/>
    </font>
    <font>
      <b/>
      <sz val="12"/>
      <name val="Arial"/>
      <family val="2"/>
      <scheme val="minor"/>
    </font>
    <font>
      <sz val="11"/>
      <name val="Arial (Brødtekst)"/>
    </font>
    <font>
      <b/>
      <sz val="11"/>
      <name val="Arial (Brødtekst)"/>
    </font>
    <font>
      <b/>
      <sz val="10"/>
      <name val="Arial"/>
      <family val="1"/>
      <scheme val="major"/>
    </font>
    <font>
      <b/>
      <sz val="10"/>
      <name val="Arial"/>
      <family val="2"/>
      <scheme val="major"/>
    </font>
    <font>
      <b/>
      <u/>
      <sz val="11"/>
      <color indexed="12"/>
      <name val="Arial (Brødtekst)"/>
    </font>
    <font>
      <b/>
      <sz val="11"/>
      <name val="Arial"/>
      <family val="2"/>
      <scheme val="major"/>
    </font>
    <font>
      <sz val="24"/>
      <color theme="4" tint="-0.249977111117893"/>
      <name val="Arial"/>
      <family val="2"/>
      <scheme val="minor"/>
    </font>
    <font>
      <sz val="24"/>
      <color indexed="56"/>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42" fillId="22" borderId="10" xfId="0" applyNumberFormat="1" applyFont="1" applyFill="1" applyBorder="1" applyAlignment="1" applyProtection="1">
      <alignment horizontal="left" vertical="center"/>
    </xf>
    <xf numFmtId="0" fontId="38" fillId="22" borderId="10" xfId="0" applyFont="1" applyFill="1" applyBorder="1" applyAlignment="1" applyProtection="1">
      <alignment vertical="center"/>
    </xf>
    <xf numFmtId="0" fontId="38" fillId="22" borderId="10" xfId="0" applyNumberFormat="1" applyFont="1" applyFill="1" applyBorder="1" applyAlignment="1" applyProtection="1">
      <alignment horizontal="center" vertical="center"/>
    </xf>
    <xf numFmtId="1" fontId="38" fillId="22" borderId="10" xfId="40" applyNumberFormat="1" applyFont="1" applyFill="1" applyBorder="1" applyAlignment="1" applyProtection="1">
      <alignment horizontal="center" vertical="center"/>
    </xf>
    <xf numFmtId="9" fontId="38" fillId="22" borderId="10" xfId="40" applyFont="1" applyFill="1" applyBorder="1" applyAlignment="1" applyProtection="1">
      <alignment horizontal="center" vertical="center"/>
    </xf>
    <xf numFmtId="1" fontId="38" fillId="22"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0" borderId="11" xfId="0" applyNumberFormat="1" applyFont="1" applyBorder="1" applyAlignment="1" applyProtection="1">
      <alignment horizontal="center" vertical="center"/>
    </xf>
    <xf numFmtId="0" fontId="42" fillId="22" borderId="15" xfId="0" applyNumberFormat="1" applyFont="1" applyFill="1" applyBorder="1" applyAlignment="1" applyProtection="1">
      <alignment horizontal="left" vertical="center"/>
    </xf>
    <xf numFmtId="0" fontId="38" fillId="22" borderId="15" xfId="0" applyFont="1" applyFill="1" applyBorder="1" applyAlignment="1" applyProtection="1">
      <alignment vertical="center"/>
    </xf>
    <xf numFmtId="0" fontId="38" fillId="22" borderId="15" xfId="0" applyNumberFormat="1" applyFont="1" applyFill="1" applyBorder="1" applyAlignment="1" applyProtection="1">
      <alignment horizontal="center" vertical="center"/>
    </xf>
    <xf numFmtId="165" fontId="38" fillId="22" borderId="15" xfId="0" applyNumberFormat="1" applyFont="1" applyFill="1" applyBorder="1" applyAlignment="1" applyProtection="1">
      <alignment horizontal="righ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65" fontId="38" fillId="22" borderId="10" xfId="0" applyNumberFormat="1" applyFont="1" applyFill="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165" fontId="38" fillId="22" borderId="15" xfId="0" applyNumberFormat="1" applyFont="1" applyFill="1" applyBorder="1" applyAlignment="1" applyProtection="1">
      <alignment horizontal="center" vertical="center"/>
    </xf>
    <xf numFmtId="0" fontId="47" fillId="0" borderId="19" xfId="0" applyFont="1" applyFill="1" applyBorder="1" applyAlignment="1" applyProtection="1">
      <alignment horizontal="center" vertical="center" wrapText="1"/>
    </xf>
    <xf numFmtId="0" fontId="1" fillId="0" borderId="0" xfId="0" applyFont="1" applyFill="1" applyBorder="1" applyAlignment="1" applyProtection="1"/>
    <xf numFmtId="0" fontId="1" fillId="0" borderId="0" xfId="0" applyFont="1" applyAlignment="1" applyProtection="1">
      <alignment horizontal="right" vertical="center"/>
    </xf>
    <xf numFmtId="0" fontId="49"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0" fillId="0" borderId="0" xfId="0" applyFont="1" applyAlignment="1">
      <alignment wrapText="1"/>
    </xf>
    <xf numFmtId="0" fontId="37" fillId="0" borderId="0" xfId="34" applyFont="1" applyAlignment="1" applyProtection="1"/>
    <xf numFmtId="0" fontId="50" fillId="0" borderId="0" xfId="0" applyFont="1" applyAlignment="1">
      <alignment horizontal="left" wrapText="1"/>
    </xf>
    <xf numFmtId="0" fontId="50" fillId="0" borderId="0" xfId="0" applyFont="1" applyAlignment="1">
      <alignment vertical="center" wrapText="1"/>
    </xf>
    <xf numFmtId="0" fontId="50" fillId="0" borderId="0" xfId="0" applyFont="1" applyFill="1" applyBorder="1" applyAlignment="1">
      <alignment vertical="center" wrapText="1"/>
    </xf>
    <xf numFmtId="0" fontId="51" fillId="0" borderId="0" xfId="0" applyFont="1" applyAlignment="1">
      <alignment vertical="center"/>
    </xf>
    <xf numFmtId="0" fontId="51" fillId="0" borderId="0" xfId="0" applyFont="1"/>
    <xf numFmtId="0" fontId="51" fillId="0" borderId="0" xfId="0" applyFont="1" applyAlignment="1"/>
    <xf numFmtId="0" fontId="52" fillId="0" borderId="0" xfId="0" applyFont="1" applyFill="1" applyBorder="1" applyAlignment="1">
      <alignment vertical="center" wrapText="1"/>
    </xf>
    <xf numFmtId="0" fontId="51" fillId="0" borderId="0" xfId="0" applyFont="1" applyBorder="1"/>
    <xf numFmtId="0" fontId="37" fillId="0" borderId="0" xfId="34" applyFont="1" applyFill="1" applyBorder="1" applyAlignment="1" applyProtection="1">
      <alignment vertical="center"/>
    </xf>
    <xf numFmtId="0" fontId="54" fillId="0" borderId="0" xfId="0" applyFont="1" applyAlignment="1">
      <alignment horizontal="right"/>
    </xf>
    <xf numFmtId="0" fontId="50" fillId="0" borderId="0" xfId="0" applyFont="1"/>
    <xf numFmtId="0" fontId="50" fillId="0" borderId="0" xfId="0" applyFont="1" applyAlignment="1"/>
    <xf numFmtId="0" fontId="50" fillId="0" borderId="0" xfId="0" applyFont="1" applyAlignment="1">
      <alignment horizontal="left" indent="1"/>
    </xf>
    <xf numFmtId="0" fontId="50" fillId="0" borderId="0" xfId="0" quotePrefix="1" applyFont="1" applyAlignment="1">
      <alignment horizontal="left" wrapText="1" indent="1"/>
    </xf>
    <xf numFmtId="0" fontId="36" fillId="0" borderId="0" xfId="0" quotePrefix="1" applyFont="1" applyAlignment="1">
      <alignment horizontal="left" indent="1"/>
    </xf>
    <xf numFmtId="0" fontId="54" fillId="0" borderId="0" xfId="0" applyFont="1" applyAlignment="1">
      <alignment horizontal="left" wrapText="1"/>
    </xf>
    <xf numFmtId="0" fontId="50" fillId="0" borderId="0" xfId="0" applyFont="1" applyFill="1" applyBorder="1" applyAlignment="1">
      <alignment horizontal="left" vertical="center" wrapText="1"/>
    </xf>
    <xf numFmtId="0" fontId="56" fillId="0" borderId="0" xfId="0" applyFont="1" applyAlignment="1">
      <alignment horizontal="right"/>
    </xf>
    <xf numFmtId="0" fontId="57" fillId="0" borderId="0" xfId="0" applyFont="1" applyFill="1" applyBorder="1" applyAlignment="1">
      <alignment vertical="center" wrapText="1"/>
    </xf>
    <xf numFmtId="0" fontId="50" fillId="0" borderId="0" xfId="0" quotePrefix="1" applyFont="1" applyAlignment="1">
      <alignment wrapText="1"/>
    </xf>
    <xf numFmtId="0" fontId="57" fillId="0" borderId="0" xfId="0" applyFont="1" applyAlignment="1"/>
    <xf numFmtId="0" fontId="11" fillId="0" borderId="0" xfId="0" applyFont="1" applyAlignment="1" applyProtection="1">
      <protection locked="0"/>
    </xf>
    <xf numFmtId="0" fontId="57" fillId="0" borderId="0" xfId="0" applyFont="1"/>
    <xf numFmtId="0" fontId="56" fillId="0" borderId="0" xfId="0" applyFont="1" applyFill="1" applyBorder="1" applyAlignment="1"/>
    <xf numFmtId="0" fontId="48" fillId="0" borderId="0" xfId="34" applyFont="1" applyBorder="1" applyAlignment="1" applyProtection="1">
      <alignment horizontal="left" vertical="center"/>
    </xf>
    <xf numFmtId="0" fontId="49" fillId="0" borderId="0" xfId="0" applyFont="1" applyFill="1" applyBorder="1" applyAlignment="1">
      <alignment horizontal="left"/>
    </xf>
    <xf numFmtId="0" fontId="41" fillId="0" borderId="10" xfId="0" applyFont="1" applyFill="1" applyBorder="1" applyAlignment="1" applyProtection="1">
      <alignment vertical="center" wrapText="1"/>
    </xf>
    <xf numFmtId="0" fontId="41" fillId="0" borderId="10" xfId="0" applyFont="1" applyFill="1" applyBorder="1" applyAlignment="1" applyProtection="1">
      <alignment vertical="center"/>
    </xf>
    <xf numFmtId="0" fontId="44" fillId="0" borderId="11" xfId="0" applyFont="1" applyFill="1" applyBorder="1" applyAlignment="1" applyProtection="1">
      <alignment horizontal="center" vertical="center"/>
    </xf>
    <xf numFmtId="165" fontId="44" fillId="23" borderId="11" xfId="0" applyNumberFormat="1" applyFont="1" applyFill="1" applyBorder="1" applyAlignment="1" applyProtection="1">
      <alignment horizontal="center" vertical="center"/>
    </xf>
    <xf numFmtId="165" fontId="44" fillId="0" borderId="11" xfId="0" applyNumberFormat="1" applyFont="1" applyBorder="1" applyAlignment="1" applyProtection="1">
      <alignment horizontal="center" vertical="center"/>
    </xf>
    <xf numFmtId="1" fontId="44" fillId="24" borderId="11" xfId="0" applyNumberFormat="1" applyFont="1" applyFill="1" applyBorder="1" applyAlignment="1" applyProtection="1">
      <alignment horizontal="center" vertical="center"/>
    </xf>
    <xf numFmtId="9" fontId="44" fillId="24" borderId="11" xfId="40"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59" fillId="0" borderId="10" xfId="0" applyFont="1" applyFill="1" applyBorder="1" applyAlignment="1" applyProtection="1">
      <alignment vertical="center"/>
    </xf>
    <xf numFmtId="0" fontId="60" fillId="22" borderId="10" xfId="0" applyFont="1" applyFill="1" applyBorder="1" applyAlignment="1" applyProtection="1">
      <alignment vertical="center"/>
    </xf>
    <xf numFmtId="0" fontId="60" fillId="22" borderId="15" xfId="0" applyFont="1" applyFill="1" applyBorder="1" applyAlignment="1" applyProtection="1">
      <alignment vertical="center"/>
    </xf>
    <xf numFmtId="0" fontId="61" fillId="0" borderId="0" xfId="0" applyNumberFormat="1" applyFont="1" applyFill="1" applyBorder="1" applyProtection="1"/>
    <xf numFmtId="0" fontId="61" fillId="0" borderId="0" xfId="0" applyFont="1" applyFill="1" applyAlignment="1" applyProtection="1">
      <alignment horizontal="right" vertical="center"/>
    </xf>
    <xf numFmtId="164" fontId="61" fillId="0" borderId="23" xfId="0" applyNumberFormat="1" applyFont="1" applyFill="1" applyBorder="1" applyAlignment="1" applyProtection="1">
      <alignment horizontal="center" vertical="center" shrinkToFit="1"/>
      <protection locked="0"/>
    </xf>
    <xf numFmtId="0" fontId="61" fillId="0" borderId="0" xfId="0" applyFont="1" applyFill="1" applyBorder="1" applyProtection="1"/>
    <xf numFmtId="0" fontId="61" fillId="0" borderId="23" xfId="0" applyNumberFormat="1" applyFont="1" applyFill="1" applyBorder="1" applyAlignment="1" applyProtection="1">
      <alignment horizontal="center" vertical="center"/>
      <protection locked="0"/>
    </xf>
    <xf numFmtId="164" fontId="61" fillId="0" borderId="16" xfId="0" applyNumberFormat="1" applyFont="1" applyFill="1" applyBorder="1" applyAlignment="1" applyProtection="1">
      <alignment horizontal="center" vertical="center" shrinkToFit="1"/>
      <protection locked="0"/>
    </xf>
    <xf numFmtId="0" fontId="61" fillId="0" borderId="0" xfId="0" applyFont="1" applyProtection="1"/>
    <xf numFmtId="0" fontId="62" fillId="0" borderId="0" xfId="0" applyFont="1" applyFill="1" applyAlignment="1" applyProtection="1">
      <alignment horizontal="right" vertical="center"/>
    </xf>
    <xf numFmtId="0" fontId="63" fillId="0" borderId="0" xfId="0" applyFont="1" applyProtection="1"/>
    <xf numFmtId="0" fontId="64" fillId="0" borderId="19" xfId="0" applyNumberFormat="1" applyFont="1" applyFill="1" applyBorder="1" applyAlignment="1" applyProtection="1">
      <alignment horizontal="left" vertical="center"/>
    </xf>
    <xf numFmtId="0" fontId="64" fillId="0" borderId="19" xfId="0" applyFont="1" applyFill="1" applyBorder="1" applyAlignment="1" applyProtection="1">
      <alignment horizontal="left" vertical="center"/>
    </xf>
    <xf numFmtId="0" fontId="64" fillId="0" borderId="19" xfId="0" applyFont="1" applyFill="1" applyBorder="1" applyAlignment="1" applyProtection="1">
      <alignment horizontal="center" vertical="center" wrapText="1"/>
    </xf>
    <xf numFmtId="0" fontId="64" fillId="0" borderId="19" xfId="0" applyNumberFormat="1" applyFont="1" applyFill="1" applyBorder="1" applyAlignment="1" applyProtection="1">
      <alignment horizontal="center" vertical="center" wrapText="1"/>
    </xf>
    <xf numFmtId="0" fontId="64" fillId="0" borderId="19" xfId="0" applyFont="1" applyFill="1" applyBorder="1" applyAlignment="1" applyProtection="1">
      <alignment horizontal="center" vertical="center"/>
    </xf>
    <xf numFmtId="166" fontId="61" fillId="0" borderId="17" xfId="0" applyNumberFormat="1" applyFont="1" applyFill="1" applyBorder="1" applyAlignment="1" applyProtection="1">
      <alignment horizontal="center" vertical="center" shrinkToFit="1"/>
    </xf>
    <xf numFmtId="166" fontId="61" fillId="0" borderId="12" xfId="0" applyNumberFormat="1" applyFont="1" applyFill="1" applyBorder="1" applyAlignment="1" applyProtection="1">
      <alignment horizontal="center" vertical="center" shrinkToFit="1"/>
    </xf>
    <xf numFmtId="166" fontId="61" fillId="0" borderId="18" xfId="0" applyNumberFormat="1" applyFont="1" applyFill="1" applyBorder="1" applyAlignment="1" applyProtection="1">
      <alignment horizontal="center" vertical="center" shrinkToFit="1"/>
    </xf>
    <xf numFmtId="0" fontId="62" fillId="0" borderId="19" xfId="0" applyFont="1" applyFill="1" applyBorder="1" applyAlignment="1" applyProtection="1">
      <alignment horizontal="center" vertical="center" wrapText="1"/>
    </xf>
    <xf numFmtId="0" fontId="61" fillId="0" borderId="20" xfId="0" applyNumberFormat="1" applyFont="1" applyFill="1" applyBorder="1" applyAlignment="1" applyProtection="1">
      <alignment horizontal="center" vertical="center" shrinkToFit="1"/>
    </xf>
    <xf numFmtId="0" fontId="61" fillId="0" borderId="21" xfId="0" applyNumberFormat="1" applyFont="1" applyFill="1" applyBorder="1" applyAlignment="1" applyProtection="1">
      <alignment horizontal="center" vertical="center" shrinkToFit="1"/>
    </xf>
    <xf numFmtId="0" fontId="61" fillId="0" borderId="22" xfId="0" applyNumberFormat="1" applyFont="1" applyFill="1" applyBorder="1" applyAlignment="1" applyProtection="1">
      <alignment horizontal="center" vertical="center" shrinkToFit="1"/>
    </xf>
    <xf numFmtId="0" fontId="36" fillId="0" borderId="0" xfId="0" applyFont="1" applyProtection="1"/>
    <xf numFmtId="0" fontId="62" fillId="0" borderId="0" xfId="0" applyFont="1" applyProtection="1"/>
    <xf numFmtId="0" fontId="65" fillId="0" borderId="0" xfId="34" applyFont="1" applyAlignment="1" applyProtection="1">
      <alignment horizontal="left"/>
    </xf>
    <xf numFmtId="0" fontId="36" fillId="0" borderId="0" xfId="0" applyFont="1" applyFill="1" applyBorder="1" applyProtection="1"/>
    <xf numFmtId="0" fontId="62" fillId="0" borderId="17" xfId="0" applyNumberFormat="1" applyFont="1" applyFill="1" applyBorder="1" applyAlignment="1" applyProtection="1">
      <alignment horizontal="center" vertical="center"/>
    </xf>
    <xf numFmtId="0" fontId="62" fillId="0" borderId="12" xfId="0" applyNumberFormat="1" applyFont="1" applyFill="1" applyBorder="1" applyAlignment="1" applyProtection="1">
      <alignment horizontal="center" vertical="center"/>
    </xf>
    <xf numFmtId="0" fontId="62" fillId="0" borderId="18" xfId="0" applyNumberFormat="1" applyFont="1" applyFill="1" applyBorder="1" applyAlignment="1" applyProtection="1">
      <alignment horizontal="center" vertical="center"/>
    </xf>
    <xf numFmtId="0" fontId="66" fillId="0" borderId="0" xfId="0" applyFont="1" applyProtection="1"/>
    <xf numFmtId="167" fontId="62" fillId="0" borderId="17" xfId="0" applyNumberFormat="1" applyFont="1" applyFill="1" applyBorder="1" applyAlignment="1" applyProtection="1">
      <alignment horizontal="center" vertical="center"/>
    </xf>
    <xf numFmtId="167" fontId="62" fillId="0" borderId="12" xfId="0" applyNumberFormat="1" applyFont="1" applyFill="1" applyBorder="1" applyAlignment="1" applyProtection="1">
      <alignment horizontal="center" vertical="center"/>
    </xf>
    <xf numFmtId="167" fontId="62" fillId="0" borderId="18" xfId="0" applyNumberFormat="1" applyFont="1" applyFill="1" applyBorder="1" applyAlignment="1" applyProtection="1">
      <alignment horizontal="center" vertical="center"/>
    </xf>
    <xf numFmtId="0" fontId="45" fillId="0" borderId="0" xfId="0" applyNumberFormat="1" applyFont="1" applyAlignment="1" applyProtection="1">
      <alignment vertical="center"/>
      <protection locked="0"/>
    </xf>
    <xf numFmtId="0" fontId="45" fillId="0" borderId="0" xfId="0" applyNumberFormat="1" applyFont="1" applyAlignment="1" applyProtection="1">
      <protection locked="0"/>
    </xf>
    <xf numFmtId="0" fontId="67" fillId="0" borderId="0" xfId="0" applyNumberFormat="1" applyFont="1" applyFill="1" applyBorder="1" applyAlignment="1" applyProtection="1">
      <alignment vertical="center"/>
      <protection locked="0"/>
    </xf>
    <xf numFmtId="0" fontId="68" fillId="0" borderId="0" xfId="0" applyNumberFormat="1" applyFont="1" applyFill="1" applyBorder="1" applyAlignment="1" applyProtection="1">
      <alignment vertical="center"/>
      <protection locked="0"/>
    </xf>
  </cellXfs>
  <cellStyles count="44">
    <cellStyle name="20 % – uthevingsfarge 1" xfId="1" builtinId="30" customBuiltin="1"/>
    <cellStyle name="20 % – uthevingsfarge 2" xfId="2" builtinId="34" customBuiltin="1"/>
    <cellStyle name="20 % – uthevingsfarge 3" xfId="3" builtinId="38" customBuiltin="1"/>
    <cellStyle name="20 % – uthevingsfarge 4" xfId="4" builtinId="42" customBuiltin="1"/>
    <cellStyle name="20 % – uthevingsfarge 5" xfId="5" builtinId="46" customBuiltin="1"/>
    <cellStyle name="20 % – uthevingsfarge 6" xfId="6" builtinId="50" customBuiltin="1"/>
    <cellStyle name="40 % – uthevingsfarge 1" xfId="7" builtinId="31" customBuiltin="1"/>
    <cellStyle name="40 % – uthevingsfarge 2" xfId="8" builtinId="35" customBuiltin="1"/>
    <cellStyle name="40 % – uthevingsfarge 3" xfId="9" builtinId="39" customBuiltin="1"/>
    <cellStyle name="40 % – uthevingsfarge 4" xfId="10" builtinId="43" customBuiltin="1"/>
    <cellStyle name="40 % – uthevingsfarge 5" xfId="11" builtinId="47" customBuiltin="1"/>
    <cellStyle name="40 % – uthevingsfarge 6" xfId="12" builtinId="51" customBuiltin="1"/>
    <cellStyle name="60 % – uthevingsfarge 1" xfId="13" builtinId="32" customBuiltin="1"/>
    <cellStyle name="60 % – uthevingsfarge 2" xfId="14" builtinId="36" customBuiltin="1"/>
    <cellStyle name="60 % – uthevingsfarge 3" xfId="15" builtinId="40" customBuiltin="1"/>
    <cellStyle name="60 % – uthevingsfarge 4" xfId="16" builtinId="44" customBuiltin="1"/>
    <cellStyle name="60 % – uthevingsfarge 5" xfId="17" builtinId="48" customBuiltin="1"/>
    <cellStyle name="60 % – uthevingsfarge 6" xfId="18" builtinId="52" customBuiltin="1"/>
    <cellStyle name="Beregning" xfId="26" builtinId="22" customBuiltin="1"/>
    <cellStyle name="Dårlig" xfId="25" builtinId="27" customBuiltin="1"/>
    <cellStyle name="Forklarende tekst" xfId="28" builtinId="53" customBuiltin="1"/>
    <cellStyle name="God" xfId="29" builtinId="26" customBuiltin="1"/>
    <cellStyle name="Hyperkobling" xfId="34" builtinId="8"/>
    <cellStyle name="Inndata" xfId="35" builtinId="20" customBuiltin="1"/>
    <cellStyle name="Koblet celle" xfId="36" builtinId="24" customBuiltin="1"/>
    <cellStyle name="Kontrollcelle" xfId="27" builtinId="23" customBuiltin="1"/>
    <cellStyle name="Merknad" xfId="38" builtinId="10" customBuiltin="1"/>
    <cellStyle name="Normal" xfId="0" builtinId="0"/>
    <cellStyle name="Nøytral" xfId="37" builtinId="28" customBuiltin="1"/>
    <cellStyle name="Overskrift 1" xfId="30" builtinId="16" customBuiltin="1"/>
    <cellStyle name="Overskrift 2" xfId="31" builtinId="17" customBuiltin="1"/>
    <cellStyle name="Overskrift 3" xfId="32" builtinId="18" customBuiltin="1"/>
    <cellStyle name="Overskrift 4" xfId="33" builtinId="19" customBuiltin="1"/>
    <cellStyle name="Prosent" xfId="40" builtinId="5"/>
    <cellStyle name="Tittel" xfId="41" builtinId="15" customBuiltin="1"/>
    <cellStyle name="Totalt" xfId="42" builtinId="25" customBuiltin="1"/>
    <cellStyle name="Utdata" xfId="39" builtinId="21" customBuiltin="1"/>
    <cellStyle name="Uthevingsfarge1" xfId="19" builtinId="29" customBuiltin="1"/>
    <cellStyle name="Uthevingsfarge2" xfId="20" builtinId="33" customBuiltin="1"/>
    <cellStyle name="Uthevingsfarge3" xfId="21" builtinId="37" customBuiltin="1"/>
    <cellStyle name="Uthevingsfarge4" xfId="22" builtinId="41" customBuiltin="1"/>
    <cellStyle name="Uthevingsfarge5" xfId="23" builtinId="45" customBuiltin="1"/>
    <cellStyle name="Uthevingsfarge6" xfId="24" builtinId="49" customBuiltin="1"/>
    <cellStyle name="Varselteks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93133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5"/>
  <sheetViews>
    <sheetView showGridLines="0" tabSelected="1" zoomScaleNormal="100" workbookViewId="0">
      <pane ySplit="7" topLeftCell="A8" activePane="bottomLeft" state="frozen"/>
      <selection pane="bottomLeft" activeCell="C9" sqref="C9"/>
    </sheetView>
  </sheetViews>
  <sheetFormatPr baseColWidth="10" defaultColWidth="9.1640625" defaultRowHeight="13"/>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c r="A1" s="154" t="s">
        <v>127</v>
      </c>
      <c r="B1" s="155"/>
      <c r="C1" s="42"/>
      <c r="D1" s="42"/>
      <c r="E1" s="42"/>
      <c r="F1" s="42"/>
      <c r="I1" s="75"/>
      <c r="K1" s="106"/>
      <c r="L1" s="106"/>
      <c r="M1" s="106"/>
      <c r="N1" s="106"/>
      <c r="O1" s="106"/>
      <c r="P1" s="106"/>
      <c r="Q1" s="106"/>
      <c r="R1" s="106"/>
      <c r="S1" s="106"/>
      <c r="T1" s="106"/>
      <c r="U1" s="106"/>
      <c r="V1" s="106"/>
      <c r="W1" s="106"/>
      <c r="X1" s="106"/>
      <c r="Y1" s="106"/>
      <c r="Z1" s="106"/>
      <c r="AA1" s="106"/>
      <c r="AB1" s="106"/>
      <c r="AC1" s="106"/>
      <c r="AD1" s="106"/>
      <c r="AE1" s="106"/>
    </row>
    <row r="2" spans="1:66" ht="18" customHeight="1">
      <c r="A2" s="152" t="s">
        <v>128</v>
      </c>
      <c r="B2" s="153"/>
      <c r="C2" s="22"/>
      <c r="D2" s="29"/>
      <c r="E2" s="103"/>
      <c r="F2" s="103"/>
      <c r="H2" s="2"/>
    </row>
    <row r="3" spans="1:66" ht="14">
      <c r="A3" s="47"/>
      <c r="B3" s="43"/>
      <c r="C3" s="4"/>
      <c r="D3" s="4"/>
      <c r="E3" s="4"/>
      <c r="F3" s="4"/>
      <c r="G3" s="4"/>
      <c r="H3" s="2"/>
      <c r="I3" s="141"/>
      <c r="J3" s="142"/>
      <c r="K3" s="143"/>
      <c r="L3" s="143"/>
      <c r="M3" s="143"/>
      <c r="N3" s="143"/>
      <c r="O3" s="143"/>
      <c r="P3" s="143"/>
      <c r="Q3" s="143"/>
      <c r="R3" s="143"/>
      <c r="S3" s="143"/>
      <c r="T3" s="143"/>
      <c r="U3" s="143"/>
      <c r="V3" s="143"/>
      <c r="W3" s="143"/>
      <c r="X3" s="143"/>
      <c r="Y3" s="143"/>
      <c r="Z3" s="143"/>
      <c r="AA3" s="143"/>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row>
    <row r="4" spans="1:66" ht="17.25" customHeight="1">
      <c r="A4" s="120"/>
      <c r="B4" s="127" t="s">
        <v>67</v>
      </c>
      <c r="C4" s="122">
        <v>43129</v>
      </c>
      <c r="D4" s="122"/>
      <c r="E4" s="122"/>
      <c r="F4" s="123"/>
      <c r="G4" s="121" t="s">
        <v>66</v>
      </c>
      <c r="H4" s="124">
        <v>1</v>
      </c>
      <c r="I4" s="144"/>
      <c r="J4" s="142"/>
      <c r="K4" s="145" t="str">
        <f>"Week "&amp;(K6-($C$4-WEEKDAY($C$4,1)+2))/7+1</f>
        <v>Week 1</v>
      </c>
      <c r="L4" s="146"/>
      <c r="M4" s="146"/>
      <c r="N4" s="146"/>
      <c r="O4" s="146"/>
      <c r="P4" s="146"/>
      <c r="Q4" s="147"/>
      <c r="R4" s="145" t="str">
        <f>"Week "&amp;(R6-($C$4-WEEKDAY($C$4,1)+2))/7+1</f>
        <v>Week 2</v>
      </c>
      <c r="S4" s="146"/>
      <c r="T4" s="146"/>
      <c r="U4" s="146"/>
      <c r="V4" s="146"/>
      <c r="W4" s="146"/>
      <c r="X4" s="147"/>
      <c r="Y4" s="145" t="str">
        <f>"Week "&amp;(Y6-($C$4-WEEKDAY($C$4,1)+2))/7+1</f>
        <v>Week 3</v>
      </c>
      <c r="Z4" s="146"/>
      <c r="AA4" s="146"/>
      <c r="AB4" s="146"/>
      <c r="AC4" s="146"/>
      <c r="AD4" s="146"/>
      <c r="AE4" s="147"/>
      <c r="AF4" s="145" t="str">
        <f>"Week "&amp;(AF6-($C$4-WEEKDAY($C$4,1)+2))/7+1</f>
        <v>Week 4</v>
      </c>
      <c r="AG4" s="146"/>
      <c r="AH4" s="146"/>
      <c r="AI4" s="146"/>
      <c r="AJ4" s="146"/>
      <c r="AK4" s="146"/>
      <c r="AL4" s="147"/>
      <c r="AM4" s="145" t="str">
        <f>"Week "&amp;(AM6-($C$4-WEEKDAY($C$4,1)+2))/7+1</f>
        <v>Week 5</v>
      </c>
      <c r="AN4" s="146"/>
      <c r="AO4" s="146"/>
      <c r="AP4" s="146"/>
      <c r="AQ4" s="146"/>
      <c r="AR4" s="146"/>
      <c r="AS4" s="147"/>
      <c r="AT4" s="145" t="str">
        <f>"Week "&amp;(AT6-($C$4-WEEKDAY($C$4,1)+2))/7+1</f>
        <v>Week 6</v>
      </c>
      <c r="AU4" s="146"/>
      <c r="AV4" s="146"/>
      <c r="AW4" s="146"/>
      <c r="AX4" s="146"/>
      <c r="AY4" s="146"/>
      <c r="AZ4" s="147"/>
      <c r="BA4" s="145" t="str">
        <f>"Week "&amp;(BA6-($C$4-WEEKDAY($C$4,1)+2))/7+1</f>
        <v>Week 7</v>
      </c>
      <c r="BB4" s="146"/>
      <c r="BC4" s="146"/>
      <c r="BD4" s="146"/>
      <c r="BE4" s="146"/>
      <c r="BF4" s="146"/>
      <c r="BG4" s="147"/>
      <c r="BH4" s="145" t="str">
        <f>"Week "&amp;(BH6-($C$4-WEEKDAY($C$4,1)+2))/7+1</f>
        <v>Week 8</v>
      </c>
      <c r="BI4" s="146"/>
      <c r="BJ4" s="146"/>
      <c r="BK4" s="146"/>
      <c r="BL4" s="146"/>
      <c r="BM4" s="146"/>
      <c r="BN4" s="147"/>
    </row>
    <row r="5" spans="1:66" ht="17.25" customHeight="1">
      <c r="A5" s="120"/>
      <c r="B5" s="127" t="s">
        <v>68</v>
      </c>
      <c r="C5" s="125" t="s">
        <v>129</v>
      </c>
      <c r="D5" s="125"/>
      <c r="E5" s="125"/>
      <c r="F5" s="126"/>
      <c r="G5" s="126"/>
      <c r="H5" s="126"/>
      <c r="I5" s="148"/>
      <c r="J5" s="142"/>
      <c r="K5" s="149">
        <f>K6</f>
        <v>43129</v>
      </c>
      <c r="L5" s="150"/>
      <c r="M5" s="150"/>
      <c r="N5" s="150"/>
      <c r="O5" s="150"/>
      <c r="P5" s="150"/>
      <c r="Q5" s="151"/>
      <c r="R5" s="149">
        <f>R6</f>
        <v>43136</v>
      </c>
      <c r="S5" s="150"/>
      <c r="T5" s="150"/>
      <c r="U5" s="150"/>
      <c r="V5" s="150"/>
      <c r="W5" s="150"/>
      <c r="X5" s="151"/>
      <c r="Y5" s="149">
        <f>Y6</f>
        <v>43143</v>
      </c>
      <c r="Z5" s="150"/>
      <c r="AA5" s="150"/>
      <c r="AB5" s="150"/>
      <c r="AC5" s="150"/>
      <c r="AD5" s="150"/>
      <c r="AE5" s="151"/>
      <c r="AF5" s="149">
        <f>AF6</f>
        <v>43150</v>
      </c>
      <c r="AG5" s="150"/>
      <c r="AH5" s="150"/>
      <c r="AI5" s="150"/>
      <c r="AJ5" s="150"/>
      <c r="AK5" s="150"/>
      <c r="AL5" s="151"/>
      <c r="AM5" s="149">
        <f>AM6</f>
        <v>43157</v>
      </c>
      <c r="AN5" s="150"/>
      <c r="AO5" s="150"/>
      <c r="AP5" s="150"/>
      <c r="AQ5" s="150"/>
      <c r="AR5" s="150"/>
      <c r="AS5" s="151"/>
      <c r="AT5" s="149">
        <f>AT6</f>
        <v>43164</v>
      </c>
      <c r="AU5" s="150"/>
      <c r="AV5" s="150"/>
      <c r="AW5" s="150"/>
      <c r="AX5" s="150"/>
      <c r="AY5" s="150"/>
      <c r="AZ5" s="151"/>
      <c r="BA5" s="149">
        <f>BA6</f>
        <v>43171</v>
      </c>
      <c r="BB5" s="150"/>
      <c r="BC5" s="150"/>
      <c r="BD5" s="150"/>
      <c r="BE5" s="150"/>
      <c r="BF5" s="150"/>
      <c r="BG5" s="151"/>
      <c r="BH5" s="149">
        <f>BH6</f>
        <v>43178</v>
      </c>
      <c r="BI5" s="150"/>
      <c r="BJ5" s="150"/>
      <c r="BK5" s="150"/>
      <c r="BL5" s="150"/>
      <c r="BM5" s="150"/>
      <c r="BN5" s="151"/>
    </row>
    <row r="6" spans="1:66" ht="14">
      <c r="A6" s="44"/>
      <c r="B6" s="128"/>
      <c r="C6" s="45"/>
      <c r="D6" s="46"/>
      <c r="E6" s="45"/>
      <c r="F6" s="45"/>
      <c r="G6" s="45"/>
      <c r="H6" s="45"/>
      <c r="I6" s="45"/>
      <c r="J6" s="126"/>
      <c r="K6" s="134">
        <f>C4-WEEKDAY(C4,1)+2+7*(H4-1)</f>
        <v>43129</v>
      </c>
      <c r="L6" s="135">
        <f t="shared" ref="L6:AQ6" si="0">K6+1</f>
        <v>43130</v>
      </c>
      <c r="M6" s="135">
        <f t="shared" si="0"/>
        <v>43131</v>
      </c>
      <c r="N6" s="135">
        <f t="shared" si="0"/>
        <v>43132</v>
      </c>
      <c r="O6" s="135">
        <f t="shared" si="0"/>
        <v>43133</v>
      </c>
      <c r="P6" s="135">
        <f t="shared" si="0"/>
        <v>43134</v>
      </c>
      <c r="Q6" s="136">
        <f t="shared" si="0"/>
        <v>43135</v>
      </c>
      <c r="R6" s="134">
        <f t="shared" si="0"/>
        <v>43136</v>
      </c>
      <c r="S6" s="135">
        <f t="shared" si="0"/>
        <v>43137</v>
      </c>
      <c r="T6" s="135">
        <f t="shared" si="0"/>
        <v>43138</v>
      </c>
      <c r="U6" s="135">
        <f t="shared" si="0"/>
        <v>43139</v>
      </c>
      <c r="V6" s="135">
        <f t="shared" si="0"/>
        <v>43140</v>
      </c>
      <c r="W6" s="135">
        <f t="shared" si="0"/>
        <v>43141</v>
      </c>
      <c r="X6" s="136">
        <f t="shared" si="0"/>
        <v>43142</v>
      </c>
      <c r="Y6" s="134">
        <f t="shared" si="0"/>
        <v>43143</v>
      </c>
      <c r="Z6" s="135">
        <f t="shared" si="0"/>
        <v>43144</v>
      </c>
      <c r="AA6" s="135">
        <f t="shared" si="0"/>
        <v>43145</v>
      </c>
      <c r="AB6" s="135">
        <f t="shared" si="0"/>
        <v>43146</v>
      </c>
      <c r="AC6" s="135">
        <f t="shared" si="0"/>
        <v>43147</v>
      </c>
      <c r="AD6" s="135">
        <f t="shared" si="0"/>
        <v>43148</v>
      </c>
      <c r="AE6" s="136">
        <f t="shared" si="0"/>
        <v>43149</v>
      </c>
      <c r="AF6" s="134">
        <f t="shared" si="0"/>
        <v>43150</v>
      </c>
      <c r="AG6" s="135">
        <f t="shared" si="0"/>
        <v>43151</v>
      </c>
      <c r="AH6" s="135">
        <f t="shared" si="0"/>
        <v>43152</v>
      </c>
      <c r="AI6" s="135">
        <f t="shared" si="0"/>
        <v>43153</v>
      </c>
      <c r="AJ6" s="135">
        <f t="shared" si="0"/>
        <v>43154</v>
      </c>
      <c r="AK6" s="135">
        <f t="shared" si="0"/>
        <v>43155</v>
      </c>
      <c r="AL6" s="136">
        <f t="shared" si="0"/>
        <v>43156</v>
      </c>
      <c r="AM6" s="134">
        <f t="shared" si="0"/>
        <v>43157</v>
      </c>
      <c r="AN6" s="135">
        <f t="shared" si="0"/>
        <v>43158</v>
      </c>
      <c r="AO6" s="135">
        <f t="shared" si="0"/>
        <v>43159</v>
      </c>
      <c r="AP6" s="135">
        <f t="shared" si="0"/>
        <v>43160</v>
      </c>
      <c r="AQ6" s="135">
        <f t="shared" si="0"/>
        <v>43161</v>
      </c>
      <c r="AR6" s="135">
        <f t="shared" ref="AR6:BN6" si="1">AQ6+1</f>
        <v>43162</v>
      </c>
      <c r="AS6" s="136">
        <f t="shared" si="1"/>
        <v>43163</v>
      </c>
      <c r="AT6" s="134">
        <f t="shared" si="1"/>
        <v>43164</v>
      </c>
      <c r="AU6" s="135">
        <f t="shared" si="1"/>
        <v>43165</v>
      </c>
      <c r="AV6" s="135">
        <f t="shared" si="1"/>
        <v>43166</v>
      </c>
      <c r="AW6" s="135">
        <f t="shared" si="1"/>
        <v>43167</v>
      </c>
      <c r="AX6" s="135">
        <f t="shared" si="1"/>
        <v>43168</v>
      </c>
      <c r="AY6" s="135">
        <f t="shared" si="1"/>
        <v>43169</v>
      </c>
      <c r="AZ6" s="136">
        <f t="shared" si="1"/>
        <v>43170</v>
      </c>
      <c r="BA6" s="134">
        <f t="shared" si="1"/>
        <v>43171</v>
      </c>
      <c r="BB6" s="135">
        <f t="shared" si="1"/>
        <v>43172</v>
      </c>
      <c r="BC6" s="135">
        <f t="shared" si="1"/>
        <v>43173</v>
      </c>
      <c r="BD6" s="135">
        <f t="shared" si="1"/>
        <v>43174</v>
      </c>
      <c r="BE6" s="135">
        <f t="shared" si="1"/>
        <v>43175</v>
      </c>
      <c r="BF6" s="135">
        <f t="shared" si="1"/>
        <v>43176</v>
      </c>
      <c r="BG6" s="136">
        <f t="shared" si="1"/>
        <v>43177</v>
      </c>
      <c r="BH6" s="134">
        <f t="shared" si="1"/>
        <v>43178</v>
      </c>
      <c r="BI6" s="135">
        <f t="shared" si="1"/>
        <v>43179</v>
      </c>
      <c r="BJ6" s="135">
        <f t="shared" si="1"/>
        <v>43180</v>
      </c>
      <c r="BK6" s="135">
        <f t="shared" si="1"/>
        <v>43181</v>
      </c>
      <c r="BL6" s="135">
        <f t="shared" si="1"/>
        <v>43182</v>
      </c>
      <c r="BM6" s="135">
        <f t="shared" si="1"/>
        <v>43183</v>
      </c>
      <c r="BN6" s="136">
        <f t="shared" si="1"/>
        <v>43184</v>
      </c>
    </row>
    <row r="7" spans="1:66" s="74" customFormat="1" ht="43" thickBot="1">
      <c r="A7" s="129"/>
      <c r="B7" s="130" t="s">
        <v>59</v>
      </c>
      <c r="C7" s="131" t="s">
        <v>60</v>
      </c>
      <c r="D7" s="132" t="s">
        <v>65</v>
      </c>
      <c r="E7" s="133" t="s">
        <v>61</v>
      </c>
      <c r="F7" s="133" t="s">
        <v>62</v>
      </c>
      <c r="G7" s="131" t="s">
        <v>63</v>
      </c>
      <c r="H7" s="131" t="s">
        <v>64</v>
      </c>
      <c r="I7" s="73"/>
      <c r="J7" s="137"/>
      <c r="K7" s="138" t="str">
        <f t="shared" ref="K7:AP7" si="2">CHOOSE(WEEKDAY(K6,1),"S","M","T","W","T","F","S")</f>
        <v>M</v>
      </c>
      <c r="L7" s="139" t="str">
        <f t="shared" si="2"/>
        <v>T</v>
      </c>
      <c r="M7" s="139" t="str">
        <f t="shared" si="2"/>
        <v>W</v>
      </c>
      <c r="N7" s="139" t="str">
        <f t="shared" si="2"/>
        <v>T</v>
      </c>
      <c r="O7" s="139" t="str">
        <f t="shared" si="2"/>
        <v>F</v>
      </c>
      <c r="P7" s="139" t="str">
        <f t="shared" si="2"/>
        <v>S</v>
      </c>
      <c r="Q7" s="140" t="str">
        <f t="shared" si="2"/>
        <v>S</v>
      </c>
      <c r="R7" s="138" t="str">
        <f t="shared" si="2"/>
        <v>M</v>
      </c>
      <c r="S7" s="139" t="str">
        <f t="shared" si="2"/>
        <v>T</v>
      </c>
      <c r="T7" s="139" t="str">
        <f t="shared" si="2"/>
        <v>W</v>
      </c>
      <c r="U7" s="139" t="str">
        <f t="shared" si="2"/>
        <v>T</v>
      </c>
      <c r="V7" s="139" t="str">
        <f t="shared" si="2"/>
        <v>F</v>
      </c>
      <c r="W7" s="139" t="str">
        <f t="shared" si="2"/>
        <v>S</v>
      </c>
      <c r="X7" s="140" t="str">
        <f t="shared" si="2"/>
        <v>S</v>
      </c>
      <c r="Y7" s="138" t="str">
        <f t="shared" si="2"/>
        <v>M</v>
      </c>
      <c r="Z7" s="139" t="str">
        <f t="shared" si="2"/>
        <v>T</v>
      </c>
      <c r="AA7" s="139" t="str">
        <f t="shared" si="2"/>
        <v>W</v>
      </c>
      <c r="AB7" s="139" t="str">
        <f t="shared" si="2"/>
        <v>T</v>
      </c>
      <c r="AC7" s="139" t="str">
        <f t="shared" si="2"/>
        <v>F</v>
      </c>
      <c r="AD7" s="139" t="str">
        <f t="shared" si="2"/>
        <v>S</v>
      </c>
      <c r="AE7" s="140" t="str">
        <f t="shared" si="2"/>
        <v>S</v>
      </c>
      <c r="AF7" s="138" t="str">
        <f t="shared" si="2"/>
        <v>M</v>
      </c>
      <c r="AG7" s="139" t="str">
        <f t="shared" si="2"/>
        <v>T</v>
      </c>
      <c r="AH7" s="139" t="str">
        <f t="shared" si="2"/>
        <v>W</v>
      </c>
      <c r="AI7" s="139" t="str">
        <f t="shared" si="2"/>
        <v>T</v>
      </c>
      <c r="AJ7" s="139" t="str">
        <f t="shared" si="2"/>
        <v>F</v>
      </c>
      <c r="AK7" s="139" t="str">
        <f t="shared" si="2"/>
        <v>S</v>
      </c>
      <c r="AL7" s="140" t="str">
        <f t="shared" si="2"/>
        <v>S</v>
      </c>
      <c r="AM7" s="138" t="str">
        <f t="shared" si="2"/>
        <v>M</v>
      </c>
      <c r="AN7" s="139" t="str">
        <f t="shared" si="2"/>
        <v>T</v>
      </c>
      <c r="AO7" s="139" t="str">
        <f t="shared" si="2"/>
        <v>W</v>
      </c>
      <c r="AP7" s="139" t="str">
        <f t="shared" si="2"/>
        <v>T</v>
      </c>
      <c r="AQ7" s="139" t="str">
        <f t="shared" ref="AQ7:BN7" si="3">CHOOSE(WEEKDAY(AQ6,1),"S","M","T","W","T","F","S")</f>
        <v>F</v>
      </c>
      <c r="AR7" s="139" t="str">
        <f t="shared" si="3"/>
        <v>S</v>
      </c>
      <c r="AS7" s="140" t="str">
        <f t="shared" si="3"/>
        <v>S</v>
      </c>
      <c r="AT7" s="138" t="str">
        <f t="shared" si="3"/>
        <v>M</v>
      </c>
      <c r="AU7" s="139" t="str">
        <f t="shared" si="3"/>
        <v>T</v>
      </c>
      <c r="AV7" s="139" t="str">
        <f t="shared" si="3"/>
        <v>W</v>
      </c>
      <c r="AW7" s="139" t="str">
        <f t="shared" si="3"/>
        <v>T</v>
      </c>
      <c r="AX7" s="139" t="str">
        <f t="shared" si="3"/>
        <v>F</v>
      </c>
      <c r="AY7" s="139" t="str">
        <f t="shared" si="3"/>
        <v>S</v>
      </c>
      <c r="AZ7" s="140" t="str">
        <f t="shared" si="3"/>
        <v>S</v>
      </c>
      <c r="BA7" s="138" t="str">
        <f t="shared" si="3"/>
        <v>M</v>
      </c>
      <c r="BB7" s="139" t="str">
        <f t="shared" si="3"/>
        <v>T</v>
      </c>
      <c r="BC7" s="139" t="str">
        <f t="shared" si="3"/>
        <v>W</v>
      </c>
      <c r="BD7" s="139" t="str">
        <f t="shared" si="3"/>
        <v>T</v>
      </c>
      <c r="BE7" s="139" t="str">
        <f t="shared" si="3"/>
        <v>F</v>
      </c>
      <c r="BF7" s="139" t="str">
        <f t="shared" si="3"/>
        <v>S</v>
      </c>
      <c r="BG7" s="140" t="str">
        <f t="shared" si="3"/>
        <v>S</v>
      </c>
      <c r="BH7" s="138" t="str">
        <f t="shared" si="3"/>
        <v>M</v>
      </c>
      <c r="BI7" s="139" t="str">
        <f t="shared" si="3"/>
        <v>T</v>
      </c>
      <c r="BJ7" s="139" t="str">
        <f t="shared" si="3"/>
        <v>W</v>
      </c>
      <c r="BK7" s="139" t="str">
        <f t="shared" si="3"/>
        <v>T</v>
      </c>
      <c r="BL7" s="139" t="str">
        <f t="shared" si="3"/>
        <v>F</v>
      </c>
      <c r="BM7" s="139" t="str">
        <f t="shared" si="3"/>
        <v>S</v>
      </c>
      <c r="BN7" s="140" t="str">
        <f t="shared" si="3"/>
        <v>S</v>
      </c>
    </row>
    <row r="8" spans="1:66" s="49" customFormat="1" ht="18">
      <c r="A8" s="57"/>
      <c r="B8" s="119" t="s">
        <v>131</v>
      </c>
      <c r="C8" s="58" t="s">
        <v>151</v>
      </c>
      <c r="D8" s="59"/>
      <c r="E8" s="60"/>
      <c r="F8" s="72" t="str">
        <f>IF(ISBLANK(E8)," - ",IF(G8=0,E8,E8+G8-1))</f>
        <v xml:space="preserve"> - </v>
      </c>
      <c r="G8" s="61"/>
      <c r="H8" s="62"/>
      <c r="I8" s="63"/>
      <c r="J8" s="64"/>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row>
    <row r="9" spans="1:66" s="55" customFormat="1" ht="18">
      <c r="A9" s="54"/>
      <c r="B9" s="108" t="s">
        <v>132</v>
      </c>
      <c r="C9" s="117" t="s">
        <v>130</v>
      </c>
      <c r="D9" s="110"/>
      <c r="E9" s="111">
        <v>43129</v>
      </c>
      <c r="F9" s="112">
        <f>IF(ISBLANK(E9)," - ",IF(G9=0,E9,E9+G9-1))</f>
        <v>43129</v>
      </c>
      <c r="G9" s="113">
        <v>1</v>
      </c>
      <c r="H9" s="114">
        <v>0</v>
      </c>
      <c r="I9" s="115"/>
      <c r="J9" s="65"/>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row>
    <row r="10" spans="1:66" s="55" customFormat="1" ht="28">
      <c r="A10" s="54"/>
      <c r="B10" s="108" t="s">
        <v>141</v>
      </c>
      <c r="C10" s="117" t="s">
        <v>130</v>
      </c>
      <c r="D10" s="110"/>
      <c r="E10" s="111">
        <v>43130</v>
      </c>
      <c r="F10" s="112">
        <f>IF(ISBLANK(E10)," - ",IF(G10=0,E10,E10+G10-1))</f>
        <v>43132</v>
      </c>
      <c r="G10" s="113">
        <v>3</v>
      </c>
      <c r="H10" s="114">
        <v>0</v>
      </c>
      <c r="I10" s="115"/>
      <c r="J10" s="65"/>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row>
    <row r="11" spans="1:66" s="55" customFormat="1" ht="18">
      <c r="A11" s="54"/>
      <c r="B11" s="108" t="s">
        <v>133</v>
      </c>
      <c r="C11" s="117" t="s">
        <v>130</v>
      </c>
      <c r="D11" s="110"/>
      <c r="E11" s="111">
        <v>43133</v>
      </c>
      <c r="F11" s="112">
        <f>IF(ISBLANK(E11)," - ",IF(G11=0,E11,E11+G11-1))</f>
        <v>43133</v>
      </c>
      <c r="G11" s="113">
        <v>1</v>
      </c>
      <c r="H11" s="114">
        <v>0</v>
      </c>
      <c r="I11" s="115"/>
      <c r="J11" s="65"/>
      <c r="K11" s="69"/>
      <c r="L11" s="69"/>
      <c r="M11" s="70"/>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row>
    <row r="12" spans="1:66" s="55" customFormat="1" ht="28">
      <c r="A12" s="54"/>
      <c r="B12" s="108" t="s">
        <v>134</v>
      </c>
      <c r="C12" s="117" t="s">
        <v>130</v>
      </c>
      <c r="D12" s="110"/>
      <c r="E12" s="111">
        <v>43136</v>
      </c>
      <c r="F12" s="112">
        <f>IF(ISBLANK(E12)," - ",IF(G12=0,E12,E12+G12-1))</f>
        <v>43140</v>
      </c>
      <c r="G12" s="113">
        <v>5</v>
      </c>
      <c r="H12" s="114">
        <v>0</v>
      </c>
      <c r="I12" s="115"/>
      <c r="J12" s="65"/>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row>
    <row r="13" spans="1:66" s="49" customFormat="1" ht="18">
      <c r="A13" s="48"/>
      <c r="B13" s="118" t="s">
        <v>148</v>
      </c>
      <c r="C13" s="49" t="s">
        <v>151</v>
      </c>
      <c r="D13" s="50"/>
      <c r="E13" s="67"/>
      <c r="F13" s="67" t="str">
        <f>IF(ISBLANK(E13)," - ",IF(G13=0,E13,E13+G13-1))</f>
        <v xml:space="preserve"> - </v>
      </c>
      <c r="G13" s="51"/>
      <c r="H13" s="52"/>
      <c r="I13" s="53"/>
      <c r="J13" s="66"/>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row>
    <row r="14" spans="1:66" s="55" customFormat="1" ht="18">
      <c r="A14" s="116"/>
      <c r="B14" s="108" t="s">
        <v>132</v>
      </c>
      <c r="C14" s="117" t="s">
        <v>135</v>
      </c>
      <c r="D14" s="110"/>
      <c r="E14" s="111">
        <v>43129</v>
      </c>
      <c r="F14" s="112">
        <f>IF(ISBLANK(E14)," - ",IF(G14=0,E14,E14+G14-1))</f>
        <v>43129</v>
      </c>
      <c r="G14" s="113">
        <v>1</v>
      </c>
      <c r="H14" s="114">
        <v>0</v>
      </c>
      <c r="I14" s="115"/>
      <c r="J14" s="65"/>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row>
    <row r="15" spans="1:66" s="55" customFormat="1" ht="56">
      <c r="A15" s="116"/>
      <c r="B15" s="108" t="s">
        <v>136</v>
      </c>
      <c r="C15" s="117" t="s">
        <v>135</v>
      </c>
      <c r="D15" s="110"/>
      <c r="E15" s="111">
        <v>43130</v>
      </c>
      <c r="F15" s="112">
        <f>IF(ISBLANK(E15)," - ",IF(G15=0,E15,E15+G15-1))</f>
        <v>43133</v>
      </c>
      <c r="G15" s="113">
        <v>4</v>
      </c>
      <c r="H15" s="114">
        <v>0</v>
      </c>
      <c r="I15" s="115"/>
      <c r="J15" s="65"/>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row>
    <row r="16" spans="1:66" s="55" customFormat="1" ht="18">
      <c r="A16" s="116"/>
      <c r="B16" s="108" t="s">
        <v>133</v>
      </c>
      <c r="C16" s="117" t="s">
        <v>135</v>
      </c>
      <c r="D16" s="110"/>
      <c r="E16" s="111">
        <v>43133</v>
      </c>
      <c r="F16" s="112">
        <f>IF(ISBLANK(E16)," - ",IF(G16=0,E16,E16+G16-1))</f>
        <v>43133</v>
      </c>
      <c r="G16" s="113">
        <v>1</v>
      </c>
      <c r="H16" s="114">
        <v>0</v>
      </c>
      <c r="I16" s="115"/>
      <c r="J16" s="65"/>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row>
    <row r="17" spans="1:66" s="55" customFormat="1" ht="42">
      <c r="A17" s="116"/>
      <c r="B17" s="108" t="s">
        <v>137</v>
      </c>
      <c r="C17" s="117" t="s">
        <v>135</v>
      </c>
      <c r="D17" s="110"/>
      <c r="E17" s="111">
        <v>43136</v>
      </c>
      <c r="F17" s="112">
        <f>IF(ISBLANK(E17)," - ",IF(G17=0,E17,E17+G17-1))</f>
        <v>43140</v>
      </c>
      <c r="G17" s="113">
        <v>5</v>
      </c>
      <c r="H17" s="114">
        <v>0</v>
      </c>
      <c r="I17" s="115"/>
      <c r="J17" s="65"/>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row>
    <row r="18" spans="1:66" s="49" customFormat="1" ht="18">
      <c r="A18" s="48"/>
      <c r="B18" s="118" t="s">
        <v>139</v>
      </c>
      <c r="C18" s="49" t="s">
        <v>150</v>
      </c>
      <c r="D18" s="50"/>
      <c r="E18" s="67"/>
      <c r="F18" s="67" t="str">
        <f>IF(ISBLANK(E18)," - ",IF(G18=0,E18,E18+G18-1))</f>
        <v xml:space="preserve"> - </v>
      </c>
      <c r="G18" s="51"/>
      <c r="H18" s="52"/>
      <c r="I18" s="53"/>
      <c r="J18" s="66"/>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row>
    <row r="19" spans="1:66" s="55" customFormat="1" ht="42">
      <c r="A19" s="54"/>
      <c r="B19" s="108" t="s">
        <v>145</v>
      </c>
      <c r="C19" s="117" t="s">
        <v>143</v>
      </c>
      <c r="D19" s="110"/>
      <c r="E19" s="111">
        <v>43143</v>
      </c>
      <c r="F19" s="112">
        <f>IF(ISBLANK(E19)," - ",IF(G19=0,E19,E19+G19-1))</f>
        <v>43145</v>
      </c>
      <c r="G19" s="113">
        <v>3</v>
      </c>
      <c r="H19" s="114">
        <v>0</v>
      </c>
      <c r="I19" s="115"/>
      <c r="J19" s="65"/>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5" customFormat="1" ht="56">
      <c r="A20" s="54"/>
      <c r="B20" s="108" t="s">
        <v>140</v>
      </c>
      <c r="C20" s="117" t="s">
        <v>143</v>
      </c>
      <c r="D20" s="110"/>
      <c r="E20" s="111">
        <v>43146</v>
      </c>
      <c r="F20" s="112">
        <f>IF(ISBLANK(E20)," - ",IF(G20=0,E20,E20+G20-1))</f>
        <v>43154</v>
      </c>
      <c r="G20" s="113">
        <v>9</v>
      </c>
      <c r="H20" s="114">
        <v>0</v>
      </c>
      <c r="I20" s="115"/>
      <c r="J20" s="65"/>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row>
    <row r="21" spans="1:66" s="55" customFormat="1" ht="42">
      <c r="A21" s="54"/>
      <c r="B21" s="108" t="s">
        <v>142</v>
      </c>
      <c r="C21" s="117" t="s">
        <v>143</v>
      </c>
      <c r="D21" s="110"/>
      <c r="E21" s="111">
        <v>43155</v>
      </c>
      <c r="F21" s="112">
        <f>IF(ISBLANK(E21)," - ",IF(G21=0,E21,E21+G21-1))</f>
        <v>43163</v>
      </c>
      <c r="G21" s="113">
        <v>9</v>
      </c>
      <c r="H21" s="114">
        <v>0</v>
      </c>
      <c r="I21" s="115"/>
      <c r="J21" s="65"/>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row>
    <row r="22" spans="1:66" s="49" customFormat="1" ht="18">
      <c r="A22" s="48"/>
      <c r="B22" s="118" t="s">
        <v>138</v>
      </c>
      <c r="C22" s="49" t="s">
        <v>149</v>
      </c>
      <c r="D22" s="50"/>
      <c r="E22" s="67"/>
      <c r="F22" s="67" t="str">
        <f>IF(ISBLANK(E22)," - ",IF(G22=0,E22,E22+G22-1))</f>
        <v xml:space="preserve"> - </v>
      </c>
      <c r="G22" s="51"/>
      <c r="H22" s="52"/>
      <c r="I22" s="53"/>
      <c r="J22" s="66"/>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row>
    <row r="23" spans="1:66" s="55" customFormat="1" ht="28">
      <c r="A23" s="54"/>
      <c r="B23" s="108" t="s">
        <v>144</v>
      </c>
      <c r="C23" s="109"/>
      <c r="D23" s="110"/>
      <c r="E23" s="111">
        <v>43146</v>
      </c>
      <c r="F23" s="112">
        <f>IF(ISBLANK(E23)," - ",IF(G23=0,E23,E23+G23-1))</f>
        <v>43150</v>
      </c>
      <c r="G23" s="113">
        <v>5</v>
      </c>
      <c r="H23" s="114">
        <v>0</v>
      </c>
      <c r="I23" s="56"/>
      <c r="J23" s="65"/>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row>
    <row r="24" spans="1:66" s="55" customFormat="1" ht="28">
      <c r="A24" s="54"/>
      <c r="B24" s="108" t="s">
        <v>146</v>
      </c>
      <c r="C24" s="109"/>
      <c r="D24" s="110"/>
      <c r="E24" s="111">
        <v>43151</v>
      </c>
      <c r="F24" s="112">
        <f>IF(ISBLANK(E24)," - ",IF(G24=0,E24,E24+G24-1))</f>
        <v>43160</v>
      </c>
      <c r="G24" s="113">
        <v>10</v>
      </c>
      <c r="H24" s="114">
        <v>0</v>
      </c>
      <c r="I24" s="56"/>
      <c r="J24" s="65"/>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row>
    <row r="25" spans="1:66" s="55" customFormat="1" ht="28">
      <c r="A25" s="54"/>
      <c r="B25" s="108" t="s">
        <v>147</v>
      </c>
      <c r="C25" s="109"/>
      <c r="D25" s="110"/>
      <c r="E25" s="111">
        <v>43161</v>
      </c>
      <c r="F25" s="112">
        <f>IF(ISBLANK(E25)," - ",IF(G25=0,E25,E25+G25-1))</f>
        <v>43170</v>
      </c>
      <c r="G25" s="113">
        <v>10</v>
      </c>
      <c r="H25" s="114">
        <v>0</v>
      </c>
      <c r="I25" s="56"/>
      <c r="J25" s="65"/>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5">
    <cfRule type="expression" dxfId="2" priority="48">
      <formula>AND($E8&lt;=K$6,ROUNDDOWN(($F8-$E8+1)*$H8,0)+$E8-1&gt;=K$6)</formula>
    </cfRule>
    <cfRule type="expression" dxfId="1" priority="49">
      <formula>AND(NOT(ISBLANK($E8)),$E8&lt;=K$6,$F8&gt;=K$6)</formula>
    </cfRule>
  </conditionalFormatting>
  <conditionalFormatting sqref="K6:BN25">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3 E18 E22 G13:H13 G18:H18 G22:H22 H17 H15 H16 H19:H21 H23 H24 H25"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16" customWidth="1"/>
    <col min="2" max="2" width="37.6640625" style="16" customWidth="1"/>
    <col min="3" max="3" width="55.1640625" style="16" customWidth="1"/>
    <col min="4" max="7" width="8.83203125" style="16"/>
  </cols>
  <sheetData>
    <row r="1" spans="1:3" ht="30" customHeight="1">
      <c r="A1" s="30" t="s">
        <v>19</v>
      </c>
    </row>
    <row r="4" spans="1:3">
      <c r="C4" s="23" t="s">
        <v>27</v>
      </c>
    </row>
    <row r="5" spans="1:3">
      <c r="C5" s="20" t="s">
        <v>28</v>
      </c>
    </row>
    <row r="6" spans="1:3">
      <c r="C6" s="20"/>
    </row>
    <row r="7" spans="1:3" ht="18">
      <c r="C7" s="24" t="s">
        <v>47</v>
      </c>
    </row>
    <row r="8" spans="1:3">
      <c r="C8" s="25" t="s">
        <v>45</v>
      </c>
    </row>
    <row r="10" spans="1:3">
      <c r="C10" s="20" t="s">
        <v>44</v>
      </c>
    </row>
    <row r="11" spans="1:3">
      <c r="C11" s="20" t="s">
        <v>43</v>
      </c>
    </row>
    <row r="13" spans="1:3" ht="18">
      <c r="C13" s="24" t="s">
        <v>42</v>
      </c>
    </row>
    <row r="16" spans="1:3" ht="16">
      <c r="A16" s="27" t="s">
        <v>21</v>
      </c>
    </row>
    <row r="17" spans="2:2" s="16" customFormat="1"/>
    <row r="18" spans="2:2" ht="14">
      <c r="B18" s="26" t="s">
        <v>32</v>
      </c>
    </row>
    <row r="19" spans="2:2">
      <c r="B19" s="20" t="s">
        <v>37</v>
      </c>
    </row>
    <row r="20" spans="2:2">
      <c r="B20" s="20" t="s">
        <v>38</v>
      </c>
    </row>
    <row r="22" spans="2:2" s="16" customFormat="1" ht="14">
      <c r="B22" s="26" t="s">
        <v>39</v>
      </c>
    </row>
    <row r="23" spans="2:2" s="16" customFormat="1">
      <c r="B23" s="20" t="s">
        <v>40</v>
      </c>
    </row>
    <row r="24" spans="2:2" s="16" customFormat="1">
      <c r="B24" s="20" t="s">
        <v>41</v>
      </c>
    </row>
    <row r="26" spans="2:2" s="16" customFormat="1" ht="14">
      <c r="B26" s="26" t="s">
        <v>29</v>
      </c>
    </row>
    <row r="27" spans="2:2" s="16" customFormat="1">
      <c r="B27" s="20" t="s">
        <v>33</v>
      </c>
    </row>
    <row r="28" spans="2:2" s="16" customFormat="1">
      <c r="B28" s="20" t="s">
        <v>34</v>
      </c>
    </row>
    <row r="29" spans="2:2">
      <c r="B29" s="20" t="s">
        <v>35</v>
      </c>
    </row>
    <row r="30" spans="2:2">
      <c r="B30" s="16" t="s">
        <v>22</v>
      </c>
    </row>
    <row r="31" spans="2:2">
      <c r="B31" s="16" t="s">
        <v>23</v>
      </c>
    </row>
    <row r="32" spans="2:2">
      <c r="B32" s="16" t="s">
        <v>24</v>
      </c>
    </row>
    <row r="34" spans="2:2" ht="14">
      <c r="B34" s="26" t="s">
        <v>25</v>
      </c>
    </row>
    <row r="35" spans="2:2">
      <c r="B35" s="20" t="s">
        <v>118</v>
      </c>
    </row>
    <row r="36" spans="2:2">
      <c r="B36" s="20" t="s">
        <v>119</v>
      </c>
    </row>
    <row r="37" spans="2:2">
      <c r="B37" s="20" t="s">
        <v>120</v>
      </c>
    </row>
    <row r="39" spans="2:2" ht="14">
      <c r="B39" s="26" t="s">
        <v>26</v>
      </c>
    </row>
    <row r="40" spans="2:2">
      <c r="B40" s="20" t="s">
        <v>36</v>
      </c>
    </row>
    <row r="42" spans="2:2" s="16" customFormat="1" ht="14">
      <c r="B42" s="26" t="s">
        <v>30</v>
      </c>
    </row>
    <row r="43" spans="2:2" s="16" customFormat="1">
      <c r="B43" s="20" t="s">
        <v>121</v>
      </c>
    </row>
    <row r="44" spans="2:2" s="16" customFormat="1">
      <c r="B44" s="20" t="s">
        <v>31</v>
      </c>
    </row>
    <row r="45" spans="2:2" s="16" customFormat="1"/>
    <row r="46" spans="2:2" ht="18">
      <c r="B46" s="24" t="s">
        <v>20</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cols>
    <col min="1" max="1" width="5.5" style="7" customWidth="1"/>
    <col min="2" max="2" width="90.5" style="7" customWidth="1"/>
    <col min="3" max="3" width="16.5" style="7" bestFit="1" customWidth="1"/>
    <col min="4" max="16384" width="8.83203125" style="7"/>
  </cols>
  <sheetData>
    <row r="1" spans="1:3" ht="30" customHeight="1">
      <c r="A1" s="35" t="s">
        <v>113</v>
      </c>
      <c r="B1" s="36"/>
      <c r="C1" s="37"/>
    </row>
    <row r="2" spans="1:3" ht="14">
      <c r="A2" s="81" t="s">
        <v>45</v>
      </c>
      <c r="B2" s="9"/>
      <c r="C2" s="8"/>
    </row>
    <row r="3" spans="1:3" s="20" customFormat="1">
      <c r="A3" s="8"/>
      <c r="B3" s="9"/>
      <c r="C3" s="8"/>
    </row>
    <row r="4" spans="1:3" s="8" customFormat="1" ht="18">
      <c r="A4" s="76" t="s">
        <v>80</v>
      </c>
      <c r="B4" s="34"/>
    </row>
    <row r="5" spans="1:3" s="8" customFormat="1" ht="60">
      <c r="B5" s="82" t="s">
        <v>69</v>
      </c>
    </row>
    <row r="7" spans="1:3" ht="30">
      <c r="B7" s="82" t="s">
        <v>81</v>
      </c>
    </row>
    <row r="9" spans="1:3" ht="14">
      <c r="B9" s="81" t="s">
        <v>57</v>
      </c>
    </row>
    <row r="11" spans="1:3" ht="30">
      <c r="B11" s="80" t="s">
        <v>58</v>
      </c>
    </row>
    <row r="12" spans="1:3" s="20" customFormat="1"/>
    <row r="13" spans="1:3" ht="18">
      <c r="A13" s="107" t="s">
        <v>2</v>
      </c>
      <c r="B13" s="107"/>
    </row>
    <row r="14" spans="1:3" s="20" customFormat="1"/>
    <row r="15" spans="1:3" s="77" customFormat="1" ht="18">
      <c r="A15" s="85"/>
      <c r="B15" s="83" t="s">
        <v>72</v>
      </c>
    </row>
    <row r="16" spans="1:3" s="77" customFormat="1" ht="18">
      <c r="A16" s="85"/>
      <c r="B16" s="84" t="s">
        <v>70</v>
      </c>
      <c r="C16" s="79" t="s">
        <v>1</v>
      </c>
    </row>
    <row r="17" spans="1:3" ht="18">
      <c r="A17" s="86"/>
      <c r="B17" s="84" t="s">
        <v>74</v>
      </c>
    </row>
    <row r="18" spans="1:3" s="20" customFormat="1" ht="18">
      <c r="A18" s="86"/>
      <c r="B18" s="84" t="s">
        <v>82</v>
      </c>
    </row>
    <row r="19" spans="1:3" s="37" customFormat="1" ht="18">
      <c r="A19" s="89"/>
      <c r="B19" s="84" t="s">
        <v>83</v>
      </c>
    </row>
    <row r="20" spans="1:3" s="77" customFormat="1" ht="18">
      <c r="A20" s="85"/>
      <c r="B20" s="83" t="s">
        <v>71</v>
      </c>
      <c r="C20" s="78" t="s">
        <v>0</v>
      </c>
    </row>
    <row r="21" spans="1:3" ht="18">
      <c r="A21" s="86"/>
      <c r="B21" s="84" t="s">
        <v>73</v>
      </c>
    </row>
    <row r="22" spans="1:3" s="8" customFormat="1" ht="18">
      <c r="A22" s="87"/>
      <c r="B22" s="88" t="s">
        <v>75</v>
      </c>
    </row>
    <row r="23" spans="1:3" s="8" customFormat="1" ht="18">
      <c r="A23" s="87"/>
      <c r="B23" s="10"/>
    </row>
    <row r="24" spans="1:3" s="8" customFormat="1" ht="18">
      <c r="A24" s="107" t="s">
        <v>76</v>
      </c>
      <c r="B24" s="107"/>
    </row>
    <row r="25" spans="1:3" s="8" customFormat="1" ht="45">
      <c r="A25" s="87"/>
      <c r="B25" s="84" t="s">
        <v>84</v>
      </c>
    </row>
    <row r="26" spans="1:3" s="8" customFormat="1" ht="18">
      <c r="A26" s="87"/>
      <c r="B26" s="84"/>
    </row>
    <row r="27" spans="1:3" s="8" customFormat="1" ht="18">
      <c r="A27" s="87"/>
      <c r="B27" s="105" t="s">
        <v>88</v>
      </c>
    </row>
    <row r="28" spans="1:3" s="8" customFormat="1" ht="18">
      <c r="A28" s="87"/>
      <c r="B28" s="84" t="s">
        <v>77</v>
      </c>
    </row>
    <row r="29" spans="1:3" s="8" customFormat="1" ht="30">
      <c r="A29" s="87"/>
      <c r="B29" s="84" t="s">
        <v>79</v>
      </c>
    </row>
    <row r="30" spans="1:3" s="8" customFormat="1" ht="18">
      <c r="A30" s="87"/>
      <c r="B30" s="84"/>
    </row>
    <row r="31" spans="1:3" s="8" customFormat="1" ht="18">
      <c r="A31" s="87"/>
      <c r="B31" s="105" t="s">
        <v>85</v>
      </c>
    </row>
    <row r="32" spans="1:3" s="8" customFormat="1" ht="18">
      <c r="A32" s="87"/>
      <c r="B32" s="84" t="s">
        <v>78</v>
      </c>
    </row>
    <row r="33" spans="1:2" s="8" customFormat="1" ht="18">
      <c r="A33" s="87"/>
      <c r="B33" s="84" t="s">
        <v>86</v>
      </c>
    </row>
    <row r="34" spans="1:2" s="8" customFormat="1" ht="18">
      <c r="A34" s="87"/>
      <c r="B34" s="10"/>
    </row>
    <row r="35" spans="1:2" s="8" customFormat="1" ht="30">
      <c r="A35" s="87"/>
      <c r="B35" s="84" t="s">
        <v>123</v>
      </c>
    </row>
    <row r="36" spans="1:2" s="8" customFormat="1" ht="18">
      <c r="A36" s="87"/>
      <c r="B36" s="90" t="s">
        <v>87</v>
      </c>
    </row>
    <row r="37" spans="1:2" s="8" customFormat="1" ht="18">
      <c r="A37" s="87"/>
      <c r="B37" s="10"/>
    </row>
    <row r="38" spans="1:2" ht="18">
      <c r="A38" s="107" t="s">
        <v>7</v>
      </c>
      <c r="B38" s="107"/>
    </row>
    <row r="39" spans="1:2" ht="30">
      <c r="B39" s="84" t="s">
        <v>90</v>
      </c>
    </row>
    <row r="40" spans="1:2" s="20" customFormat="1"/>
    <row r="41" spans="1:2" s="20" customFormat="1" ht="15">
      <c r="B41" s="84" t="s">
        <v>91</v>
      </c>
    </row>
    <row r="42" spans="1:2" s="20" customFormat="1"/>
    <row r="43" spans="1:2" s="20" customFormat="1" ht="30">
      <c r="B43" s="84" t="s">
        <v>89</v>
      </c>
    </row>
    <row r="44" spans="1:2" s="20" customFormat="1"/>
    <row r="45" spans="1:2" ht="30">
      <c r="B45" s="84" t="s">
        <v>92</v>
      </c>
    </row>
    <row r="46" spans="1:2">
      <c r="B46" s="21"/>
    </row>
    <row r="47" spans="1:2" ht="30">
      <c r="B47" s="84" t="s">
        <v>93</v>
      </c>
    </row>
    <row r="48" spans="1:2">
      <c r="B48" s="11"/>
    </row>
    <row r="49" spans="1:2" ht="18">
      <c r="A49" s="107" t="s">
        <v>5</v>
      </c>
      <c r="B49" s="107"/>
    </row>
    <row r="50" spans="1:2" ht="30">
      <c r="B50" s="84" t="s">
        <v>124</v>
      </c>
    </row>
    <row r="51" spans="1:2">
      <c r="B51" s="11"/>
    </row>
    <row r="52" spans="1:2" ht="15">
      <c r="A52" s="91" t="s">
        <v>8</v>
      </c>
      <c r="B52" s="84" t="s">
        <v>9</v>
      </c>
    </row>
    <row r="53" spans="1:2" ht="15">
      <c r="A53" s="91" t="s">
        <v>10</v>
      </c>
      <c r="B53" s="84" t="s">
        <v>11</v>
      </c>
    </row>
    <row r="54" spans="1:2" ht="15">
      <c r="A54" s="91" t="s">
        <v>12</v>
      </c>
      <c r="B54" s="84" t="s">
        <v>13</v>
      </c>
    </row>
    <row r="55" spans="1:2" ht="30">
      <c r="A55" s="80"/>
      <c r="B55" s="84" t="s">
        <v>94</v>
      </c>
    </row>
    <row r="56" spans="1:2" ht="30">
      <c r="A56" s="80"/>
      <c r="B56" s="84" t="s">
        <v>95</v>
      </c>
    </row>
    <row r="57" spans="1:2" ht="15">
      <c r="A57" s="91" t="s">
        <v>14</v>
      </c>
      <c r="B57" s="84" t="s">
        <v>15</v>
      </c>
    </row>
    <row r="58" spans="1:2" ht="15">
      <c r="A58" s="80"/>
      <c r="B58" s="84" t="s">
        <v>96</v>
      </c>
    </row>
    <row r="59" spans="1:2" ht="15">
      <c r="A59" s="80"/>
      <c r="B59" s="84" t="s">
        <v>97</v>
      </c>
    </row>
    <row r="60" spans="1:2" ht="15">
      <c r="A60" s="91" t="s">
        <v>16</v>
      </c>
      <c r="B60" s="84" t="s">
        <v>17</v>
      </c>
    </row>
    <row r="61" spans="1:2" ht="30">
      <c r="A61" s="80"/>
      <c r="B61" s="84" t="s">
        <v>98</v>
      </c>
    </row>
    <row r="62" spans="1:2" ht="15">
      <c r="A62" s="91" t="s">
        <v>99</v>
      </c>
      <c r="B62" s="84" t="s">
        <v>100</v>
      </c>
    </row>
    <row r="63" spans="1:2" ht="15">
      <c r="A63" s="92"/>
      <c r="B63" s="84" t="s">
        <v>101</v>
      </c>
    </row>
    <row r="64" spans="1:2" s="20" customFormat="1">
      <c r="B64" s="12"/>
    </row>
    <row r="65" spans="1:2" s="20" customFormat="1" ht="18">
      <c r="A65" s="107" t="s">
        <v>6</v>
      </c>
      <c r="B65" s="107"/>
    </row>
    <row r="66" spans="1:2" s="20" customFormat="1" ht="45">
      <c r="B66" s="84" t="s">
        <v>102</v>
      </c>
    </row>
    <row r="67" spans="1:2" s="20" customFormat="1">
      <c r="B67" s="13"/>
    </row>
    <row r="68" spans="1:2" s="8" customFormat="1" ht="18">
      <c r="A68" s="107" t="s">
        <v>3</v>
      </c>
      <c r="B68" s="107"/>
    </row>
    <row r="69" spans="1:2" s="20" customFormat="1" ht="15">
      <c r="A69" s="99" t="s">
        <v>4</v>
      </c>
      <c r="B69" s="100" t="s">
        <v>103</v>
      </c>
    </row>
    <row r="70" spans="1:2" s="8" customFormat="1" ht="30">
      <c r="A70" s="93"/>
      <c r="B70" s="98" t="s">
        <v>105</v>
      </c>
    </row>
    <row r="71" spans="1:2" s="8" customFormat="1" ht="14">
      <c r="A71" s="93"/>
      <c r="B71" s="94"/>
    </row>
    <row r="72" spans="1:2" s="20" customFormat="1" ht="15">
      <c r="A72" s="99" t="s">
        <v>4</v>
      </c>
      <c r="B72" s="100" t="s">
        <v>122</v>
      </c>
    </row>
    <row r="73" spans="1:2" s="8" customFormat="1" ht="30">
      <c r="A73" s="93"/>
      <c r="B73" s="98" t="s">
        <v>126</v>
      </c>
    </row>
    <row r="74" spans="1:2" s="8" customFormat="1" ht="14">
      <c r="A74" s="93"/>
      <c r="B74" s="94"/>
    </row>
    <row r="75" spans="1:2" ht="14">
      <c r="A75" s="99" t="s">
        <v>4</v>
      </c>
      <c r="B75" s="102" t="s">
        <v>108</v>
      </c>
    </row>
    <row r="76" spans="1:2" s="8" customFormat="1" ht="30">
      <c r="A76" s="93"/>
      <c r="B76" s="82" t="s">
        <v>125</v>
      </c>
    </row>
    <row r="77" spans="1:2" ht="14">
      <c r="A77" s="92"/>
      <c r="B77" s="92"/>
    </row>
    <row r="78" spans="1:2" s="20" customFormat="1" ht="14">
      <c r="A78" s="99" t="s">
        <v>4</v>
      </c>
      <c r="B78" s="102" t="s">
        <v>114</v>
      </c>
    </row>
    <row r="79" spans="1:2" s="8" customFormat="1" ht="30">
      <c r="A79" s="93"/>
      <c r="B79" s="82" t="s">
        <v>109</v>
      </c>
    </row>
    <row r="80" spans="1:2" s="20" customFormat="1" ht="14">
      <c r="A80" s="92"/>
      <c r="B80" s="92"/>
    </row>
    <row r="81" spans="1:2" ht="14">
      <c r="A81" s="99" t="s">
        <v>4</v>
      </c>
      <c r="B81" s="102" t="s">
        <v>115</v>
      </c>
    </row>
    <row r="82" spans="1:2" s="8" customFormat="1" ht="15">
      <c r="A82" s="93"/>
      <c r="B82" s="97" t="s">
        <v>110</v>
      </c>
    </row>
    <row r="83" spans="1:2" s="8" customFormat="1" ht="15">
      <c r="A83" s="93"/>
      <c r="B83" s="97" t="s">
        <v>111</v>
      </c>
    </row>
    <row r="84" spans="1:2" s="8" customFormat="1" ht="15">
      <c r="A84" s="93"/>
      <c r="B84" s="97" t="s">
        <v>112</v>
      </c>
    </row>
    <row r="85" spans="1:2" ht="14">
      <c r="A85" s="92"/>
      <c r="B85" s="96"/>
    </row>
    <row r="86" spans="1:2" ht="14">
      <c r="A86" s="99" t="s">
        <v>4</v>
      </c>
      <c r="B86" s="102" t="s">
        <v>116</v>
      </c>
    </row>
    <row r="87" spans="1:2" s="8" customFormat="1" ht="45">
      <c r="A87" s="93"/>
      <c r="B87" s="82" t="s">
        <v>104</v>
      </c>
    </row>
    <row r="88" spans="1:2" s="8" customFormat="1" ht="15">
      <c r="A88" s="93"/>
      <c r="B88" s="95" t="s">
        <v>106</v>
      </c>
    </row>
    <row r="89" spans="1:2" s="8" customFormat="1" ht="45">
      <c r="A89" s="93"/>
      <c r="B89" s="101" t="s">
        <v>107</v>
      </c>
    </row>
    <row r="90" spans="1:2" ht="14">
      <c r="A90" s="92"/>
      <c r="B90" s="92"/>
    </row>
    <row r="91" spans="1:2" ht="14">
      <c r="A91" s="99" t="s">
        <v>4</v>
      </c>
      <c r="B91" s="104" t="s">
        <v>117</v>
      </c>
    </row>
    <row r="92" spans="1:2" ht="30">
      <c r="A92" s="80"/>
      <c r="B92" s="97" t="s">
        <v>18</v>
      </c>
    </row>
    <row r="94" spans="1:2">
      <c r="A94" s="28" t="s">
        <v>50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20" customWidth="1"/>
    <col min="2" max="2" width="82.1640625" style="20" customWidth="1"/>
    <col min="3" max="16384" width="8.83203125" style="16"/>
  </cols>
  <sheetData>
    <row r="1" spans="1:4" ht="30" customHeight="1">
      <c r="A1" s="35" t="s">
        <v>48</v>
      </c>
      <c r="B1" s="35"/>
      <c r="C1" s="40"/>
      <c r="D1" s="40"/>
    </row>
    <row r="2" spans="1:4" ht="16">
      <c r="A2" s="37"/>
      <c r="B2" s="41"/>
      <c r="C2" s="40"/>
      <c r="D2" s="40"/>
    </row>
    <row r="3" spans="1:4" ht="17">
      <c r="A3" s="38"/>
      <c r="B3" s="31" t="s">
        <v>49</v>
      </c>
      <c r="C3" s="39"/>
    </row>
    <row r="4" spans="1:4" ht="15">
      <c r="A4" s="14"/>
      <c r="B4" s="33" t="s">
        <v>45</v>
      </c>
      <c r="C4" s="15"/>
    </row>
    <row r="5" spans="1:4" ht="16">
      <c r="A5" s="14"/>
      <c r="B5" s="17"/>
      <c r="C5" s="15"/>
    </row>
    <row r="6" spans="1:4" ht="17">
      <c r="A6" s="14"/>
      <c r="B6" s="18" t="s">
        <v>50</v>
      </c>
      <c r="C6" s="15"/>
    </row>
    <row r="7" spans="1:4" ht="16">
      <c r="A7" s="14"/>
      <c r="B7" s="17"/>
      <c r="C7" s="15"/>
    </row>
    <row r="8" spans="1:4" ht="34">
      <c r="A8" s="14"/>
      <c r="B8" s="17" t="s">
        <v>51</v>
      </c>
      <c r="C8" s="15"/>
    </row>
    <row r="9" spans="1:4" ht="16">
      <c r="A9" s="14"/>
      <c r="B9" s="17"/>
      <c r="C9" s="15"/>
    </row>
    <row r="10" spans="1:4" ht="51">
      <c r="A10" s="14"/>
      <c r="B10" s="17" t="s">
        <v>52</v>
      </c>
      <c r="C10" s="15"/>
    </row>
    <row r="11" spans="1:4" ht="16">
      <c r="A11" s="14"/>
      <c r="B11" s="17"/>
      <c r="C11" s="15"/>
    </row>
    <row r="12" spans="1:4" ht="51">
      <c r="A12" s="14"/>
      <c r="B12" s="17" t="s">
        <v>53</v>
      </c>
      <c r="C12" s="15"/>
    </row>
    <row r="13" spans="1:4" ht="16">
      <c r="A13" s="14"/>
      <c r="B13" s="17"/>
      <c r="C13" s="15"/>
    </row>
    <row r="14" spans="1:4" ht="51">
      <c r="A14" s="14"/>
      <c r="B14" s="17" t="s">
        <v>54</v>
      </c>
      <c r="C14" s="15"/>
    </row>
    <row r="15" spans="1:4" ht="16">
      <c r="A15" s="14"/>
      <c r="B15" s="17"/>
      <c r="C15" s="15"/>
    </row>
    <row r="16" spans="1:4" ht="34">
      <c r="A16" s="14"/>
      <c r="B16" s="17" t="s">
        <v>55</v>
      </c>
      <c r="C16" s="15"/>
    </row>
    <row r="17" spans="1:3" ht="16">
      <c r="A17" s="14"/>
      <c r="B17" s="17"/>
      <c r="C17" s="15"/>
    </row>
    <row r="18" spans="1:3" ht="17">
      <c r="A18" s="14"/>
      <c r="B18" s="18" t="s">
        <v>56</v>
      </c>
      <c r="C18" s="15"/>
    </row>
    <row r="19" spans="1:3" ht="17">
      <c r="A19" s="14"/>
      <c r="B19" s="32" t="s">
        <v>46</v>
      </c>
      <c r="C19" s="15"/>
    </row>
    <row r="20" spans="1:3" ht="16">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Navngitte områder</vt:lpstr>
      </vt:variant>
      <vt:variant>
        <vt:i4>4</vt:i4>
      </vt:variant>
    </vt:vector>
  </HeadingPairs>
  <TitlesOfParts>
    <vt:vector size="8" baseType="lpstr">
      <vt:lpstr>GanttChart</vt:lpstr>
      <vt:lpstr>GanttChartPro</vt:lpstr>
      <vt:lpstr>Help</vt:lpstr>
      <vt:lpstr>TermsOfUse</vt:lpstr>
      <vt:lpstr>GanttChart!prevWBS</vt:lpstr>
      <vt:lpstr>GanttChart!Utskriftsområde</vt:lpstr>
      <vt:lpstr>GanttChartPro!Utskriftsområde</vt:lpstr>
      <vt:lpstr>GanttChart!Utskriftstitler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larsen</cp:lastModifiedBy>
  <cp:lastPrinted>2018-02-12T20:25:38Z</cp:lastPrinted>
  <dcterms:created xsi:type="dcterms:W3CDTF">2010-06-09T16:05:03Z</dcterms:created>
  <dcterms:modified xsi:type="dcterms:W3CDTF">2019-11-15T09:51:12Z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