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\Documents\"/>
    </mc:Choice>
  </mc:AlternateContent>
  <xr:revisionPtr revIDLastSave="0" documentId="8_{6DB07172-CDEE-485C-8A57-3173BC5B8716}" xr6:coauthVersionLast="47" xr6:coauthVersionMax="47" xr10:uidLastSave="{00000000-0000-0000-0000-000000000000}"/>
  <bookViews>
    <workbookView xWindow="-120" yWindow="-120" windowWidth="20730" windowHeight="11160" xr2:uid="{F3C6D8C3-6D3A-4A8F-B77F-BD31CC3E4849}"/>
  </bookViews>
  <sheets>
    <sheet name="Store calculations" sheetId="7" r:id="rId1"/>
    <sheet name="Sheet1" sheetId="8" r:id="rId2"/>
    <sheet name="Data Entry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E19" i="7"/>
  <c r="E3" i="7"/>
  <c r="E14" i="7"/>
  <c r="E4" i="7"/>
  <c r="E5" i="7"/>
  <c r="E6" i="7"/>
  <c r="E7" i="7"/>
  <c r="E8" i="7"/>
  <c r="E9" i="7"/>
  <c r="E10" i="7"/>
  <c r="E11" i="7"/>
  <c r="E12" i="7"/>
  <c r="E13" i="7"/>
  <c r="E15" i="7"/>
  <c r="E16" i="7"/>
  <c r="E17" i="7"/>
  <c r="E18" i="7"/>
  <c r="E20" i="7"/>
  <c r="D12" i="7"/>
  <c r="D13" i="7"/>
  <c r="D14" i="7"/>
  <c r="D15" i="7"/>
  <c r="D16" i="7"/>
  <c r="D17" i="7"/>
  <c r="D18" i="7"/>
  <c r="D19" i="7"/>
  <c r="D20" i="7"/>
  <c r="D4" i="7"/>
  <c r="D5" i="7"/>
  <c r="D6" i="7"/>
  <c r="B29" i="7" s="1"/>
  <c r="D7" i="7"/>
  <c r="D8" i="7"/>
  <c r="D9" i="7"/>
  <c r="D10" i="7"/>
  <c r="D11" i="7"/>
  <c r="D3" i="7"/>
  <c r="H35" i="7"/>
  <c r="J35" i="7"/>
  <c r="I35" i="7"/>
  <c r="I33" i="7"/>
  <c r="J33" i="7"/>
  <c r="H30" i="7"/>
  <c r="H33" i="7"/>
  <c r="D23" i="7"/>
  <c r="D24" i="7"/>
  <c r="D25" i="7"/>
</calcChain>
</file>

<file path=xl/sharedStrings.xml><?xml version="1.0" encoding="utf-8"?>
<sst xmlns="http://schemas.openxmlformats.org/spreadsheetml/2006/main" count="126" uniqueCount="106">
  <si>
    <t>Welcome home</t>
  </si>
  <si>
    <t>I'm home</t>
  </si>
  <si>
    <t>878y0</t>
  </si>
  <si>
    <t>jbnln;m\</t>
  </si>
  <si>
    <t>kjybin</t>
  </si>
  <si>
    <t>tcv k.</t>
  </si>
  <si>
    <t xml:space="preserve">yufvb  </t>
  </si>
  <si>
    <t>yucuvyb k</t>
  </si>
  <si>
    <t>vebten</t>
  </si>
  <si>
    <t>ndtn d</t>
  </si>
  <si>
    <t>dgnd</t>
  </si>
  <si>
    <t>Luxury Fashion Store 2023 Stock &amp; Sales Data</t>
  </si>
  <si>
    <t>Items</t>
  </si>
  <si>
    <t>Stock Quantity</t>
  </si>
  <si>
    <t>Unit Cost</t>
  </si>
  <si>
    <t>Expected Profit per unit</t>
  </si>
  <si>
    <t>Final Selling_price (+VAT)</t>
  </si>
  <si>
    <t>Expected Sales</t>
  </si>
  <si>
    <t>Dolce&amp;Gabbana Bedsheets</t>
  </si>
  <si>
    <t>RayBan Sunglasses</t>
  </si>
  <si>
    <t>LouisVutton Bag</t>
  </si>
  <si>
    <t>Adidas Children wears</t>
  </si>
  <si>
    <t>Versace perfume</t>
  </si>
  <si>
    <t>Armani shoes</t>
  </si>
  <si>
    <t>Icebox Earrings</t>
  </si>
  <si>
    <t>Louis Vutton Belt</t>
  </si>
  <si>
    <t>Turkish Jalab</t>
  </si>
  <si>
    <t>Bulgari Bracelet</t>
  </si>
  <si>
    <t>Nike cap</t>
  </si>
  <si>
    <t>Rolex Watches</t>
  </si>
  <si>
    <t>Sketchers Slides</t>
  </si>
  <si>
    <t>Dior Dress</t>
  </si>
  <si>
    <t>Puma Sneakers</t>
  </si>
  <si>
    <t>Chanel belt</t>
  </si>
  <si>
    <t>Nike shoes</t>
  </si>
  <si>
    <t>Adidas track</t>
  </si>
  <si>
    <t>Number of Items in store</t>
  </si>
  <si>
    <t>COUNT</t>
  </si>
  <si>
    <t>APPLE'S PRODUCTION DILEMMA</t>
  </si>
  <si>
    <t>Price of cheapest item in store</t>
  </si>
  <si>
    <t>MIN</t>
  </si>
  <si>
    <t>Product Order</t>
  </si>
  <si>
    <t>Average Unit cost</t>
  </si>
  <si>
    <t>AVERAGE</t>
  </si>
  <si>
    <t>Quantity to produce</t>
  </si>
  <si>
    <t>Total quantity of items in store</t>
  </si>
  <si>
    <t>SUM</t>
  </si>
  <si>
    <t xml:space="preserve">Average Selling price </t>
  </si>
  <si>
    <t>Resource Evaluation</t>
  </si>
  <si>
    <t>Average Price (+VAT)</t>
  </si>
  <si>
    <t>Employee daily capacity</t>
  </si>
  <si>
    <t>Most  expensive item in store</t>
  </si>
  <si>
    <t>MAX</t>
  </si>
  <si>
    <t>Total no of current employees on production line</t>
  </si>
  <si>
    <t>Total cost of items in store</t>
  </si>
  <si>
    <t>SUMPRODUCT</t>
  </si>
  <si>
    <t>Total daily production capacity</t>
  </si>
  <si>
    <t>Total Expected revenue</t>
  </si>
  <si>
    <t>Rounded Value</t>
  </si>
  <si>
    <t>Ceiling Value</t>
  </si>
  <si>
    <t>Total VAT</t>
  </si>
  <si>
    <t>Number of Days required (Desired qty/daily capacity)</t>
  </si>
  <si>
    <t>Test of Order fulfilment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</si>
  <si>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</si>
  <si>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</si>
  <si>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</si>
  <si>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</si>
  <si>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</si>
  <si>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</si>
  <si>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</si>
  <si>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</si>
  <si>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</si>
  <si>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</si>
  <si>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</si>
  <si>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</si>
  <si>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Jan</t>
  </si>
  <si>
    <t>Jun</t>
  </si>
  <si>
    <t>Jul</t>
  </si>
  <si>
    <t>Aug</t>
  </si>
  <si>
    <t>Sept</t>
  </si>
  <si>
    <t>Oct</t>
  </si>
  <si>
    <t>Nov</t>
  </si>
  <si>
    <t>Dec</t>
  </si>
  <si>
    <t>Ohhh</t>
  </si>
  <si>
    <t>good</t>
  </si>
  <si>
    <t>bad</t>
  </si>
  <si>
    <t>boy1</t>
  </si>
  <si>
    <t>boy2</t>
  </si>
  <si>
    <t>boy3</t>
  </si>
  <si>
    <t>boy4</t>
  </si>
  <si>
    <t>boy5</t>
  </si>
  <si>
    <t>boy6</t>
  </si>
  <si>
    <t>boy7</t>
  </si>
  <si>
    <t>boy8</t>
  </si>
  <si>
    <t>staff001</t>
  </si>
  <si>
    <t>staff002</t>
  </si>
  <si>
    <t>staff003</t>
  </si>
  <si>
    <t>staff004</t>
  </si>
  <si>
    <t>staff005</t>
  </si>
  <si>
    <t>staff006</t>
  </si>
  <si>
    <t>staff007</t>
  </si>
  <si>
    <t>staff008</t>
  </si>
  <si>
    <t xml:space="preserve">Stock Cost </t>
  </si>
  <si>
    <t>Unit Seling price</t>
  </si>
  <si>
    <t>How many days will it take to produce desired quantity?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</si>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</sst>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rgb="FFFF0000"/>
      <name val="Aptos"/>
      <family val="2"/>
    </font>
    <font>
      <b/>
      <i/>
      <u/>
      <sz val="16"/>
      <color theme="1"/>
      <name val="Broadway"/>
      <family val="5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left"/>
    </xf>
    <xf numFmtId="44" fontId="0" fillId="0" borderId="0" xfId="2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6" fillId="0" borderId="2" xfId="0" applyFont="1" applyBorder="1"/>
    <xf numFmtId="0" fontId="5" fillId="0" borderId="0" xfId="0" applyFont="1"/>
    <xf numFmtId="0" fontId="2" fillId="0" borderId="0" xfId="0" applyFont="1"/>
    <xf numFmtId="0" fontId="7" fillId="0" borderId="0" xfId="0" applyFont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2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9" fontId="0" fillId="0" borderId="0" xfId="3" applyFont="1"/>
    <xf numFmtId="10" fontId="0" fillId="0" borderId="0" xfId="0" applyNumberFormat="1"/>
    <xf numFmtId="43" fontId="0" fillId="0" borderId="0" xfId="0" applyNumberFormat="1" applyAlignment="1">
      <alignment wrapText="1"/>
    </xf>
    <xf numFmtId="43" fontId="0" fillId="0" borderId="0" xfId="0" applyNumberFormat="1"/>
    <xf numFmtId="9" fontId="0" fillId="0" borderId="0" xfId="0" applyNumberFormat="1"/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DE1A-322A-4CB7-BD53-7A5380D523B3}">
  <dimension ref="A1:P35"/>
  <sheetViews>
    <sheetView tabSelected="1" topLeftCell="E14" zoomScale="115" zoomScaleNormal="115" workbookViewId="0">
      <selection activeCell="G3" sqref="G3:G20"/>
    </sheetView>
  </sheetViews>
  <sheetFormatPr defaultRowHeight="15" x14ac:dyDescent="0.25"/>
  <cols>
    <col min="1" max="1" width="25" customWidth="1"/>
    <col min="2" max="2" width="16.42578125" customWidth="1"/>
    <col min="3" max="3" width="13.85546875" customWidth="1"/>
    <col min="4" max="4" width="19.42578125" customWidth="1"/>
    <col min="5" max="5" width="25.85546875" customWidth="1"/>
    <col min="6" max="6" width="27.28515625" customWidth="1"/>
    <col min="7" max="7" width="38" customWidth="1"/>
    <col min="8" max="8" width="27.7109375" bestFit="1" customWidth="1"/>
    <col min="9" max="9" width="15.85546875" bestFit="1" customWidth="1"/>
    <col min="10" max="10" width="11" bestFit="1" customWidth="1"/>
    <col min="11" max="11" width="13.28515625" bestFit="1" customWidth="1"/>
    <col min="12" max="12" width="12.42578125" customWidth="1"/>
    <col min="13" max="13" width="14" bestFit="1" customWidth="1"/>
    <col min="14" max="14" width="10.140625" customWidth="1"/>
    <col min="15" max="15" width="14.85546875" customWidth="1"/>
    <col min="19" max="19" width="23.140625" bestFit="1" customWidth="1"/>
    <col min="22" max="22" width="25.7109375" bestFit="1" customWidth="1"/>
  </cols>
  <sheetData>
    <row r="1" spans="1:16" ht="20.25" x14ac:dyDescent="0.3">
      <c r="A1" s="27" t="s">
        <v>11</v>
      </c>
      <c r="B1" s="27"/>
      <c r="C1" s="27"/>
      <c r="D1" s="27"/>
      <c r="E1" s="27"/>
      <c r="F1" s="26">
        <v>0.3</v>
      </c>
      <c r="G1" s="22">
        <v>0.75</v>
      </c>
      <c r="I1" s="23">
        <v>0.75</v>
      </c>
      <c r="K1" s="28"/>
      <c r="L1" s="28"/>
      <c r="M1" s="28"/>
      <c r="N1" s="28"/>
      <c r="O1" s="28"/>
    </row>
    <row r="2" spans="1:16" x14ac:dyDescent="0.25">
      <c r="A2" s="5" t="s">
        <v>12</v>
      </c>
      <c r="B2" s="5" t="s">
        <v>13</v>
      </c>
      <c r="C2" s="5" t="s">
        <v>14</v>
      </c>
      <c r="D2" s="5" t="s">
        <v>102</v>
      </c>
      <c r="E2" s="5" t="s">
        <v>15</v>
      </c>
      <c r="F2" s="5" t="s">
        <v>103</v>
      </c>
      <c r="G2" s="12" t="s">
        <v>105</v>
      </c>
      <c r="H2" s="6" t="s">
        <v>16</v>
      </c>
      <c r="I2" s="7" t="s">
        <v>17</v>
      </c>
      <c r="L2" s="8"/>
      <c r="M2" s="8"/>
      <c r="N2" s="9"/>
      <c r="O2" s="8"/>
      <c r="P2" s="8"/>
    </row>
    <row r="3" spans="1:16" x14ac:dyDescent="0.25">
      <c r="A3" t="s">
        <v>18</v>
      </c>
      <c r="B3" s="10">
        <v>150</v>
      </c>
      <c r="C3" s="11">
        <v>250000</v>
      </c>
      <c r="D3" s="2">
        <f>C3*B3</f>
        <v>37500000</v>
      </c>
      <c r="E3" s="12">
        <f>C3*$F$1</f>
        <v>75000</v>
      </c>
      <c r="F3" s="12">
        <f>E3+C3</f>
        <v>325000</v>
      </c>
      <c r="G3" s="12">
        <f>F3*$G$1</f>
        <v>243750</v>
      </c>
      <c r="N3" s="13"/>
    </row>
    <row r="4" spans="1:16" x14ac:dyDescent="0.25">
      <c r="A4" t="s">
        <v>19</v>
      </c>
      <c r="B4" s="10">
        <v>50</v>
      </c>
      <c r="C4" s="11">
        <v>150000</v>
      </c>
      <c r="D4" s="2">
        <f t="shared" ref="D4:D20" si="0">C4*B4</f>
        <v>7500000</v>
      </c>
      <c r="E4" s="12">
        <f t="shared" ref="E4:E20" si="1">C4*$F$1</f>
        <v>45000</v>
      </c>
      <c r="F4" s="12">
        <f t="shared" ref="F4:F20" si="2">E4+C4</f>
        <v>195000</v>
      </c>
      <c r="G4" s="12">
        <f t="shared" ref="G4:G20" si="3">F4*$G$1</f>
        <v>146250</v>
      </c>
      <c r="N4" s="13"/>
    </row>
    <row r="5" spans="1:16" x14ac:dyDescent="0.25">
      <c r="A5" t="s">
        <v>20</v>
      </c>
      <c r="B5" s="10">
        <v>150</v>
      </c>
      <c r="C5" s="11">
        <v>400000</v>
      </c>
      <c r="D5" s="2">
        <f t="shared" si="0"/>
        <v>60000000</v>
      </c>
      <c r="E5" s="12">
        <f t="shared" si="1"/>
        <v>120000</v>
      </c>
      <c r="F5" s="12">
        <f t="shared" si="2"/>
        <v>520000</v>
      </c>
      <c r="G5" s="12">
        <f t="shared" si="3"/>
        <v>390000</v>
      </c>
      <c r="N5" s="13"/>
    </row>
    <row r="6" spans="1:16" x14ac:dyDescent="0.25">
      <c r="A6" s="14" t="s">
        <v>21</v>
      </c>
      <c r="B6" s="10">
        <v>2000</v>
      </c>
      <c r="C6" s="11">
        <v>100000</v>
      </c>
      <c r="D6" s="2">
        <f t="shared" si="0"/>
        <v>200000000</v>
      </c>
      <c r="E6" s="12">
        <f t="shared" si="1"/>
        <v>30000</v>
      </c>
      <c r="F6" s="12">
        <f t="shared" si="2"/>
        <v>130000</v>
      </c>
      <c r="G6" s="12">
        <f t="shared" si="3"/>
        <v>97500</v>
      </c>
      <c r="N6" s="13"/>
    </row>
    <row r="7" spans="1:16" x14ac:dyDescent="0.25">
      <c r="A7" t="s">
        <v>22</v>
      </c>
      <c r="B7" s="10">
        <v>1000</v>
      </c>
      <c r="C7" s="11">
        <v>200000</v>
      </c>
      <c r="D7" s="2">
        <f t="shared" si="0"/>
        <v>200000000</v>
      </c>
      <c r="E7" s="12">
        <f t="shared" si="1"/>
        <v>60000</v>
      </c>
      <c r="F7" s="12">
        <f t="shared" si="2"/>
        <v>260000</v>
      </c>
      <c r="G7" s="12">
        <f t="shared" si="3"/>
        <v>195000</v>
      </c>
      <c r="N7" s="13"/>
    </row>
    <row r="8" spans="1:16" x14ac:dyDescent="0.25">
      <c r="A8" t="s">
        <v>23</v>
      </c>
      <c r="B8" s="10">
        <v>100</v>
      </c>
      <c r="C8" s="11">
        <v>150000</v>
      </c>
      <c r="D8" s="2">
        <f t="shared" si="0"/>
        <v>15000000</v>
      </c>
      <c r="E8" s="12">
        <f t="shared" si="1"/>
        <v>45000</v>
      </c>
      <c r="F8" s="12">
        <f t="shared" si="2"/>
        <v>195000</v>
      </c>
      <c r="G8" s="12">
        <f t="shared" si="3"/>
        <v>146250</v>
      </c>
      <c r="N8" s="13"/>
    </row>
    <row r="9" spans="1:16" x14ac:dyDescent="0.25">
      <c r="A9" t="s">
        <v>24</v>
      </c>
      <c r="B9" s="10">
        <v>15500</v>
      </c>
      <c r="C9" s="11">
        <v>25000</v>
      </c>
      <c r="D9" s="2">
        <f t="shared" si="0"/>
        <v>387500000</v>
      </c>
      <c r="E9" s="12">
        <f t="shared" si="1"/>
        <v>7500</v>
      </c>
      <c r="F9" s="12">
        <f t="shared" si="2"/>
        <v>32500</v>
      </c>
      <c r="G9" s="12">
        <f t="shared" si="3"/>
        <v>24375</v>
      </c>
    </row>
    <row r="10" spans="1:16" x14ac:dyDescent="0.25">
      <c r="A10" t="s">
        <v>25</v>
      </c>
      <c r="B10" s="10">
        <v>100</v>
      </c>
      <c r="C10" s="11">
        <v>50000</v>
      </c>
      <c r="D10" s="2">
        <f t="shared" si="0"/>
        <v>5000000</v>
      </c>
      <c r="E10" s="12">
        <f t="shared" si="1"/>
        <v>15000</v>
      </c>
      <c r="F10" s="12">
        <f t="shared" si="2"/>
        <v>65000</v>
      </c>
      <c r="G10" s="12">
        <f t="shared" si="3"/>
        <v>48750</v>
      </c>
    </row>
    <row r="11" spans="1:16" x14ac:dyDescent="0.25">
      <c r="A11" t="s">
        <v>26</v>
      </c>
      <c r="B11" s="10">
        <v>200</v>
      </c>
      <c r="C11" s="11">
        <v>40000</v>
      </c>
      <c r="D11" s="2">
        <f t="shared" si="0"/>
        <v>8000000</v>
      </c>
      <c r="E11" s="12">
        <f t="shared" si="1"/>
        <v>12000</v>
      </c>
      <c r="F11" s="12">
        <f t="shared" si="2"/>
        <v>52000</v>
      </c>
      <c r="G11" s="12">
        <f t="shared" si="3"/>
        <v>39000</v>
      </c>
    </row>
    <row r="12" spans="1:16" x14ac:dyDescent="0.25">
      <c r="A12" t="s">
        <v>27</v>
      </c>
      <c r="B12" s="10">
        <v>2000</v>
      </c>
      <c r="C12" s="11">
        <v>150000</v>
      </c>
      <c r="D12" s="2">
        <f>C12*B12</f>
        <v>300000000</v>
      </c>
      <c r="E12" s="12">
        <f t="shared" si="1"/>
        <v>45000</v>
      </c>
      <c r="F12" s="12">
        <f t="shared" si="2"/>
        <v>195000</v>
      </c>
      <c r="G12" s="12">
        <f t="shared" si="3"/>
        <v>146250</v>
      </c>
    </row>
    <row r="13" spans="1:16" x14ac:dyDescent="0.25">
      <c r="A13" t="s">
        <v>28</v>
      </c>
      <c r="B13" s="10">
        <v>250</v>
      </c>
      <c r="C13" s="11">
        <v>20000</v>
      </c>
      <c r="D13" s="2">
        <f t="shared" si="0"/>
        <v>5000000</v>
      </c>
      <c r="E13" s="12">
        <f t="shared" si="1"/>
        <v>6000</v>
      </c>
      <c r="F13" s="12">
        <f t="shared" si="2"/>
        <v>26000</v>
      </c>
      <c r="G13" s="12">
        <f t="shared" si="3"/>
        <v>19500</v>
      </c>
    </row>
    <row r="14" spans="1:16" x14ac:dyDescent="0.25">
      <c r="A14" t="s">
        <v>29</v>
      </c>
      <c r="B14" s="10">
        <v>200</v>
      </c>
      <c r="C14" s="11">
        <v>850000</v>
      </c>
      <c r="D14" s="2">
        <f t="shared" si="0"/>
        <v>170000000</v>
      </c>
      <c r="E14" s="12">
        <f>C14*$F$1</f>
        <v>255000</v>
      </c>
      <c r="F14" s="12">
        <f t="shared" si="2"/>
        <v>1105000</v>
      </c>
      <c r="G14" s="12">
        <f t="shared" si="3"/>
        <v>828750</v>
      </c>
    </row>
    <row r="15" spans="1:16" x14ac:dyDescent="0.25">
      <c r="A15" t="s">
        <v>30</v>
      </c>
      <c r="B15" s="10">
        <v>200</v>
      </c>
      <c r="C15" s="11">
        <v>100000</v>
      </c>
      <c r="D15" s="2">
        <f t="shared" si="0"/>
        <v>20000000</v>
      </c>
      <c r="E15" s="12">
        <f t="shared" si="1"/>
        <v>30000</v>
      </c>
      <c r="F15" s="12">
        <f t="shared" si="2"/>
        <v>130000</v>
      </c>
      <c r="G15" s="12">
        <f t="shared" si="3"/>
        <v>97500</v>
      </c>
    </row>
    <row r="16" spans="1:16" x14ac:dyDescent="0.25">
      <c r="A16" t="s">
        <v>31</v>
      </c>
      <c r="B16" s="10">
        <v>150</v>
      </c>
      <c r="C16" s="11">
        <v>500000</v>
      </c>
      <c r="D16" s="2">
        <f t="shared" si="0"/>
        <v>75000000</v>
      </c>
      <c r="E16" s="12">
        <f t="shared" si="1"/>
        <v>150000</v>
      </c>
      <c r="F16" s="12">
        <f t="shared" si="2"/>
        <v>650000</v>
      </c>
      <c r="G16" s="12">
        <f t="shared" si="3"/>
        <v>487500</v>
      </c>
    </row>
    <row r="17" spans="1:10" x14ac:dyDescent="0.25">
      <c r="A17" t="s">
        <v>32</v>
      </c>
      <c r="B17" s="10">
        <v>120</v>
      </c>
      <c r="C17" s="11">
        <v>80000</v>
      </c>
      <c r="D17" s="2">
        <f t="shared" si="0"/>
        <v>9600000</v>
      </c>
      <c r="E17" s="12">
        <f t="shared" si="1"/>
        <v>24000</v>
      </c>
      <c r="F17" s="12">
        <f t="shared" si="2"/>
        <v>104000</v>
      </c>
      <c r="G17" s="12">
        <f t="shared" si="3"/>
        <v>78000</v>
      </c>
    </row>
    <row r="18" spans="1:10" x14ac:dyDescent="0.25">
      <c r="A18" t="s">
        <v>33</v>
      </c>
      <c r="B18" s="10">
        <v>100</v>
      </c>
      <c r="C18" s="11">
        <v>650000</v>
      </c>
      <c r="D18" s="2">
        <f t="shared" si="0"/>
        <v>65000000</v>
      </c>
      <c r="E18" s="12">
        <f t="shared" si="1"/>
        <v>195000</v>
      </c>
      <c r="F18" s="12">
        <f t="shared" si="2"/>
        <v>845000</v>
      </c>
      <c r="G18" s="12">
        <f t="shared" si="3"/>
        <v>633750</v>
      </c>
    </row>
    <row r="19" spans="1:10" x14ac:dyDescent="0.25">
      <c r="A19" t="s">
        <v>34</v>
      </c>
      <c r="B19" s="10">
        <v>100</v>
      </c>
      <c r="C19" s="11">
        <v>150000</v>
      </c>
      <c r="D19" s="2">
        <f t="shared" si="0"/>
        <v>15000000</v>
      </c>
      <c r="E19" s="12">
        <f>C19*$F$1</f>
        <v>45000</v>
      </c>
      <c r="F19" s="12">
        <f t="shared" si="2"/>
        <v>195000</v>
      </c>
      <c r="G19" s="12">
        <f t="shared" si="3"/>
        <v>146250</v>
      </c>
    </row>
    <row r="20" spans="1:10" x14ac:dyDescent="0.25">
      <c r="A20" t="s">
        <v>35</v>
      </c>
      <c r="B20" s="10">
        <v>100</v>
      </c>
      <c r="C20" s="11">
        <v>50000</v>
      </c>
      <c r="D20" s="2">
        <f t="shared" si="0"/>
        <v>5000000</v>
      </c>
      <c r="E20" s="12">
        <f t="shared" si="1"/>
        <v>15000</v>
      </c>
      <c r="F20" s="12">
        <f t="shared" si="2"/>
        <v>65000</v>
      </c>
      <c r="G20" s="12">
        <f t="shared" si="3"/>
        <v>48750</v>
      </c>
    </row>
    <row r="21" spans="1:10" x14ac:dyDescent="0.25">
      <c r="B21" s="15"/>
      <c r="C21" s="2"/>
      <c r="D21" s="2"/>
      <c r="E21" s="12"/>
      <c r="G21" s="12"/>
    </row>
    <row r="22" spans="1:10" x14ac:dyDescent="0.25">
      <c r="E22" s="12"/>
    </row>
    <row r="23" spans="1:10" x14ac:dyDescent="0.25">
      <c r="A23" t="s">
        <v>36</v>
      </c>
      <c r="B23" s="10"/>
      <c r="C23" t="s">
        <v>37</v>
      </c>
      <c r="D23" t="e">
        <f>C23*B23</f>
        <v>#VALUE!</v>
      </c>
      <c r="G23" s="28" t="s">
        <v>38</v>
      </c>
      <c r="H23" s="28"/>
    </row>
    <row r="24" spans="1:10" x14ac:dyDescent="0.25">
      <c r="A24" t="s">
        <v>39</v>
      </c>
      <c r="C24" t="s">
        <v>40</v>
      </c>
      <c r="D24" t="e">
        <f>C24*B24</f>
        <v>#VALUE!</v>
      </c>
      <c r="G24" s="4" t="s">
        <v>41</v>
      </c>
      <c r="H24" s="4"/>
    </row>
    <row r="25" spans="1:10" x14ac:dyDescent="0.25">
      <c r="A25" t="s">
        <v>42</v>
      </c>
      <c r="C25" t="s">
        <v>43</v>
      </c>
      <c r="D25" t="e">
        <f>C25*B25</f>
        <v>#VALUE!</v>
      </c>
      <c r="G25" t="s">
        <v>44</v>
      </c>
      <c r="H25" s="16">
        <v>280000</v>
      </c>
    </row>
    <row r="26" spans="1:10" x14ac:dyDescent="0.25">
      <c r="A26" t="s">
        <v>45</v>
      </c>
      <c r="C26" t="s">
        <v>46</v>
      </c>
      <c r="H26" s="3"/>
    </row>
    <row r="27" spans="1:10" x14ac:dyDescent="0.25">
      <c r="A27" t="s">
        <v>47</v>
      </c>
      <c r="C27" t="s">
        <v>43</v>
      </c>
      <c r="G27" s="28" t="s">
        <v>48</v>
      </c>
      <c r="H27" s="28"/>
    </row>
    <row r="28" spans="1:10" x14ac:dyDescent="0.25">
      <c r="A28" t="s">
        <v>49</v>
      </c>
      <c r="C28" t="s">
        <v>43</v>
      </c>
      <c r="G28" t="s">
        <v>50</v>
      </c>
      <c r="H28" s="3">
        <v>120</v>
      </c>
    </row>
    <row r="29" spans="1:10" x14ac:dyDescent="0.25">
      <c r="A29" t="s">
        <v>51</v>
      </c>
      <c r="B29">
        <f>D6</f>
        <v>200000000</v>
      </c>
      <c r="C29" t="s">
        <v>52</v>
      </c>
      <c r="G29" t="s">
        <v>53</v>
      </c>
      <c r="H29" s="3">
        <v>330</v>
      </c>
      <c r="I29" s="18"/>
      <c r="J29" s="18"/>
    </row>
    <row r="30" spans="1:10" x14ac:dyDescent="0.25">
      <c r="A30" t="s">
        <v>54</v>
      </c>
      <c r="C30" t="s">
        <v>55</v>
      </c>
      <c r="G30" t="s">
        <v>56</v>
      </c>
      <c r="H30">
        <f>H28*H29</f>
        <v>39600</v>
      </c>
      <c r="J30" s="17"/>
    </row>
    <row r="31" spans="1:10" x14ac:dyDescent="0.25">
      <c r="A31" t="s">
        <v>57</v>
      </c>
      <c r="C31" t="s">
        <v>46</v>
      </c>
      <c r="J31" s="17"/>
    </row>
    <row r="32" spans="1:10" x14ac:dyDescent="0.25">
      <c r="A32" t="s">
        <v>57</v>
      </c>
      <c r="C32" t="s">
        <v>55</v>
      </c>
      <c r="G32" s="4" t="s">
        <v>104</v>
      </c>
      <c r="I32" t="s">
        <v>58</v>
      </c>
      <c r="J32" t="s">
        <v>59</v>
      </c>
    </row>
    <row r="33" spans="1:10" x14ac:dyDescent="0.25">
      <c r="A33" t="s">
        <v>60</v>
      </c>
      <c r="C33" t="s">
        <v>55</v>
      </c>
      <c r="G33" t="s">
        <v>61</v>
      </c>
      <c r="H33" s="24">
        <f>H25/H30</f>
        <v>7.0707070707070709</v>
      </c>
      <c r="I33" s="25">
        <f>ROUND(H33,0)</f>
        <v>7</v>
      </c>
      <c r="J33">
        <f>_xlfn.CEILING.MATH(H33)</f>
        <v>8</v>
      </c>
    </row>
    <row r="35" spans="1:10" x14ac:dyDescent="0.25">
      <c r="G35" t="s">
        <v>62</v>
      </c>
      <c r="H35" s="17">
        <f>H30*H33</f>
        <v>280000</v>
      </c>
      <c r="I35" s="17">
        <f>H30*I33</f>
        <v>277200</v>
      </c>
      <c r="J35">
        <f>H30*J33</f>
        <v>316800</v>
      </c>
    </row>
  </sheetData>
  <mergeCells count="4">
    <mergeCell ref="A1:E1"/>
    <mergeCell ref="K1:O1"/>
    <mergeCell ref="G23:H23"/>
    <mergeCell ref="G27:H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CF6C-12F2-4A55-9646-4B6FBC41CD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656A-909C-4508-8F24-C1262BF9AF73}">
  <dimension ref="B2:W37"/>
  <sheetViews>
    <sheetView zoomScale="90" zoomScaleNormal="90" workbookViewId="0">
      <selection activeCell="G20" sqref="G20"/>
    </sheetView>
  </sheetViews>
  <sheetFormatPr defaultRowHeight="15" x14ac:dyDescent="0.25"/>
  <cols>
    <col min="4" max="4" width="10.140625" bestFit="1" customWidth="1"/>
    <col min="10" max="10" width="10.85546875" customWidth="1"/>
    <col min="15" max="15" width="25" bestFit="1" customWidth="1"/>
    <col min="19" max="19" width="11.140625" bestFit="1" customWidth="1"/>
  </cols>
  <sheetData>
    <row r="2" spans="2:23" x14ac:dyDescent="0.25">
      <c r="B2">
        <v>1</v>
      </c>
      <c r="P2" t="s">
        <v>1</v>
      </c>
    </row>
    <row r="3" spans="2:23" ht="24" x14ac:dyDescent="0.4">
      <c r="B3">
        <v>2</v>
      </c>
      <c r="F3" t="s">
        <v>63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O3" s="1" t="s">
        <v>0</v>
      </c>
      <c r="W3" t="s">
        <v>2</v>
      </c>
    </row>
    <row r="4" spans="2:23" x14ac:dyDescent="0.25">
      <c r="B4">
        <v>3</v>
      </c>
      <c r="F4" t="s">
        <v>64</v>
      </c>
      <c r="U4" t="s">
        <v>5</v>
      </c>
    </row>
    <row r="5" spans="2:23" x14ac:dyDescent="0.25">
      <c r="B5">
        <v>4</v>
      </c>
      <c r="D5">
        <v>3</v>
      </c>
      <c r="F5" t="s">
        <v>65</v>
      </c>
      <c r="S5" s="2">
        <v>5467</v>
      </c>
      <c r="V5" t="s">
        <v>6</v>
      </c>
    </row>
    <row r="6" spans="2:23" x14ac:dyDescent="0.25">
      <c r="B6">
        <v>5</v>
      </c>
      <c r="D6">
        <v>9</v>
      </c>
      <c r="F6" t="s">
        <v>66</v>
      </c>
      <c r="O6" t="s">
        <v>3</v>
      </c>
      <c r="S6" s="3">
        <v>345353</v>
      </c>
    </row>
    <row r="7" spans="2:23" x14ac:dyDescent="0.25">
      <c r="B7">
        <v>6</v>
      </c>
      <c r="D7">
        <v>15</v>
      </c>
      <c r="F7" t="s">
        <v>67</v>
      </c>
    </row>
    <row r="8" spans="2:23" x14ac:dyDescent="0.25">
      <c r="B8">
        <v>7</v>
      </c>
      <c r="D8">
        <v>21</v>
      </c>
      <c r="F8" t="s">
        <v>68</v>
      </c>
      <c r="I8" t="s">
        <v>76</v>
      </c>
      <c r="O8" t="s">
        <v>4</v>
      </c>
      <c r="U8" t="s">
        <v>7</v>
      </c>
    </row>
    <row r="9" spans="2:23" x14ac:dyDescent="0.25">
      <c r="B9">
        <v>8</v>
      </c>
      <c r="D9">
        <v>27</v>
      </c>
      <c r="F9" t="s">
        <v>69</v>
      </c>
      <c r="I9" t="s">
        <v>77</v>
      </c>
    </row>
    <row r="10" spans="2:23" x14ac:dyDescent="0.25">
      <c r="B10">
        <v>9</v>
      </c>
      <c r="D10">
        <v>33</v>
      </c>
      <c r="F10" t="s">
        <v>63</v>
      </c>
      <c r="I10" t="s">
        <v>78</v>
      </c>
      <c r="O10" s="2">
        <v>5467</v>
      </c>
    </row>
    <row r="11" spans="2:23" x14ac:dyDescent="0.25">
      <c r="B11">
        <v>10</v>
      </c>
      <c r="D11">
        <v>39</v>
      </c>
      <c r="F11" t="s">
        <v>64</v>
      </c>
      <c r="I11" t="s">
        <v>79</v>
      </c>
    </row>
    <row r="12" spans="2:23" x14ac:dyDescent="0.25">
      <c r="B12">
        <v>11</v>
      </c>
      <c r="D12">
        <v>45</v>
      </c>
      <c r="F12" t="s">
        <v>65</v>
      </c>
      <c r="I12" t="s">
        <v>80</v>
      </c>
      <c r="U12" t="s">
        <v>10</v>
      </c>
    </row>
    <row r="13" spans="2:23" x14ac:dyDescent="0.25">
      <c r="B13">
        <v>12</v>
      </c>
      <c r="D13">
        <v>51</v>
      </c>
      <c r="I13" t="s">
        <v>81</v>
      </c>
      <c r="S13" t="s">
        <v>8</v>
      </c>
    </row>
    <row r="14" spans="2:23" x14ac:dyDescent="0.25">
      <c r="B14">
        <v>13</v>
      </c>
      <c r="D14">
        <v>57</v>
      </c>
      <c r="I14" t="s">
        <v>82</v>
      </c>
      <c r="U14" t="s">
        <v>9</v>
      </c>
    </row>
    <row r="15" spans="2:23" x14ac:dyDescent="0.25">
      <c r="D15">
        <v>63</v>
      </c>
      <c r="I15" t="s">
        <v>75</v>
      </c>
      <c r="N15" t="s">
        <v>83</v>
      </c>
      <c r="O15" t="s">
        <v>84</v>
      </c>
    </row>
    <row r="16" spans="2:23" x14ac:dyDescent="0.25">
      <c r="D16">
        <v>69</v>
      </c>
      <c r="N16" t="s">
        <v>83</v>
      </c>
      <c r="O16" t="s">
        <v>85</v>
      </c>
    </row>
    <row r="17" spans="2:15" x14ac:dyDescent="0.25">
      <c r="D17">
        <v>75</v>
      </c>
      <c r="F17" t="s">
        <v>86</v>
      </c>
      <c r="H17" t="s">
        <v>94</v>
      </c>
      <c r="L17">
        <v>23</v>
      </c>
      <c r="N17" t="s">
        <v>83</v>
      </c>
      <c r="O17" t="s">
        <v>84</v>
      </c>
    </row>
    <row r="18" spans="2:15" x14ac:dyDescent="0.25">
      <c r="B18">
        <v>1</v>
      </c>
      <c r="D18">
        <v>81</v>
      </c>
      <c r="F18" t="s">
        <v>87</v>
      </c>
      <c r="H18" t="s">
        <v>95</v>
      </c>
      <c r="L18">
        <v>23</v>
      </c>
      <c r="N18" t="s">
        <v>83</v>
      </c>
      <c r="O18" t="s">
        <v>85</v>
      </c>
    </row>
    <row r="19" spans="2:15" x14ac:dyDescent="0.25">
      <c r="B19">
        <v>1</v>
      </c>
      <c r="D19">
        <v>87</v>
      </c>
      <c r="F19" t="s">
        <v>88</v>
      </c>
      <c r="H19" t="s">
        <v>96</v>
      </c>
      <c r="L19">
        <v>23</v>
      </c>
      <c r="N19" t="s">
        <v>83</v>
      </c>
      <c r="O19" t="s">
        <v>84</v>
      </c>
    </row>
    <row r="20" spans="2:15" x14ac:dyDescent="0.25">
      <c r="B20">
        <v>1</v>
      </c>
      <c r="D20">
        <v>93</v>
      </c>
      <c r="F20" t="s">
        <v>89</v>
      </c>
      <c r="H20" t="s">
        <v>97</v>
      </c>
      <c r="L20">
        <v>23</v>
      </c>
      <c r="O20" t="s">
        <v>85</v>
      </c>
    </row>
    <row r="21" spans="2:15" x14ac:dyDescent="0.25">
      <c r="B21">
        <v>1</v>
      </c>
      <c r="F21" t="s">
        <v>90</v>
      </c>
      <c r="H21" t="s">
        <v>98</v>
      </c>
      <c r="L21">
        <v>23</v>
      </c>
      <c r="O21" t="s">
        <v>84</v>
      </c>
    </row>
    <row r="22" spans="2:15" x14ac:dyDescent="0.25">
      <c r="B22">
        <v>1</v>
      </c>
      <c r="F22" t="s">
        <v>91</v>
      </c>
      <c r="H22" t="s">
        <v>99</v>
      </c>
      <c r="L22">
        <v>23</v>
      </c>
      <c r="O22" t="s">
        <v>85</v>
      </c>
    </row>
    <row r="23" spans="2:15" x14ac:dyDescent="0.25">
      <c r="B23">
        <v>1</v>
      </c>
      <c r="F23" t="s">
        <v>92</v>
      </c>
      <c r="H23" t="s">
        <v>100</v>
      </c>
      <c r="O23" t="s">
        <v>84</v>
      </c>
    </row>
    <row r="24" spans="2:15" x14ac:dyDescent="0.25">
      <c r="F24" t="s">
        <v>93</v>
      </c>
      <c r="H24" t="s">
        <v>101</v>
      </c>
      <c r="J24" s="19">
        <v>45634</v>
      </c>
    </row>
    <row r="25" spans="2:15" x14ac:dyDescent="0.25">
      <c r="J25" s="19">
        <v>45635</v>
      </c>
      <c r="L25" s="20">
        <v>45200</v>
      </c>
    </row>
    <row r="26" spans="2:15" x14ac:dyDescent="0.25">
      <c r="J26" s="19">
        <v>45636</v>
      </c>
      <c r="L26" s="20">
        <v>45231</v>
      </c>
    </row>
    <row r="27" spans="2:15" x14ac:dyDescent="0.25">
      <c r="J27" s="19">
        <v>45637</v>
      </c>
      <c r="L27" s="20">
        <v>45261</v>
      </c>
    </row>
    <row r="28" spans="2:15" x14ac:dyDescent="0.25">
      <c r="J28" s="19">
        <v>45638</v>
      </c>
      <c r="L28" s="20">
        <v>45292</v>
      </c>
    </row>
    <row r="29" spans="2:15" x14ac:dyDescent="0.25">
      <c r="J29" s="19">
        <v>45639</v>
      </c>
      <c r="L29" s="20">
        <v>45323</v>
      </c>
      <c r="O29" s="21">
        <v>45456</v>
      </c>
    </row>
    <row r="30" spans="2:15" x14ac:dyDescent="0.25">
      <c r="J30" s="19">
        <v>45640</v>
      </c>
      <c r="L30" s="20">
        <v>45352</v>
      </c>
      <c r="O30" s="21">
        <v>45457</v>
      </c>
    </row>
    <row r="31" spans="2:15" x14ac:dyDescent="0.25">
      <c r="J31" s="19">
        <v>45641</v>
      </c>
      <c r="L31" s="20">
        <v>45383</v>
      </c>
      <c r="O31" s="21">
        <v>45458</v>
      </c>
    </row>
    <row r="32" spans="2:15" x14ac:dyDescent="0.25">
      <c r="D32" s="19">
        <v>45636</v>
      </c>
      <c r="J32" s="19">
        <v>45642</v>
      </c>
      <c r="L32" s="20">
        <v>45413</v>
      </c>
      <c r="O32" s="21">
        <v>45459</v>
      </c>
    </row>
    <row r="33" spans="4:15" x14ac:dyDescent="0.25">
      <c r="J33" s="19">
        <v>45643</v>
      </c>
      <c r="L33" s="20">
        <v>45444</v>
      </c>
      <c r="O33" s="21">
        <v>45460</v>
      </c>
    </row>
    <row r="34" spans="4:15" x14ac:dyDescent="0.25">
      <c r="D34" s="19">
        <v>45637</v>
      </c>
      <c r="J34" s="19">
        <v>45644</v>
      </c>
      <c r="L34" s="20">
        <v>45474</v>
      </c>
      <c r="O34" s="21">
        <v>45461</v>
      </c>
    </row>
    <row r="35" spans="4:15" x14ac:dyDescent="0.25">
      <c r="L35" s="20">
        <v>45505</v>
      </c>
      <c r="O35" s="21">
        <v>45462</v>
      </c>
    </row>
    <row r="36" spans="4:15" x14ac:dyDescent="0.25">
      <c r="L36" s="20">
        <v>45536</v>
      </c>
      <c r="O36" s="21">
        <v>45463</v>
      </c>
    </row>
    <row r="37" spans="4:15" x14ac:dyDescent="0.25">
      <c r="O37" s="21">
        <v>45464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calculations</vt:lpstr>
      <vt:lpstr>Sheet1</vt:lpstr>
      <vt:lpstr>Data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A-Raji</dc:creator>
  <cp:lastModifiedBy>ch</cp:lastModifiedBy>
  <dcterms:created xsi:type="dcterms:W3CDTF">2024-12-10T13:55:07Z</dcterms:created>
  <dcterms:modified xsi:type="dcterms:W3CDTF">2024-12-30T23:54:02Z</dcterms:modified>
</cp:coreProperties>
</file>