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0490" windowHeight="835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D3" i="1" s="1"/>
  <c r="B3" i="1"/>
  <c r="E3" i="1" s="1"/>
  <c r="F3" i="1" l="1"/>
  <c r="M3" i="1" s="1"/>
  <c r="L3" i="1" s="1"/>
  <c r="E17" i="1"/>
  <c r="D17" i="1"/>
  <c r="E18" i="1"/>
  <c r="D18" i="1"/>
  <c r="E16" i="1"/>
  <c r="D16" i="1"/>
  <c r="E15" i="1"/>
  <c r="D15" i="1"/>
  <c r="E25" i="1"/>
  <c r="D25" i="1"/>
  <c r="E21" i="1"/>
  <c r="D21" i="1"/>
  <c r="E20" i="1"/>
  <c r="D20" i="1"/>
  <c r="D10" i="1"/>
  <c r="E10" i="1"/>
  <c r="D11" i="1"/>
  <c r="E11" i="1"/>
  <c r="I3" i="1" l="1"/>
  <c r="F18" i="1"/>
  <c r="M18" i="1" s="1"/>
  <c r="F11" i="1"/>
  <c r="M11" i="1" s="1"/>
  <c r="F20" i="1"/>
  <c r="M20" i="1" s="1"/>
  <c r="F16" i="1"/>
  <c r="M16" i="1" s="1"/>
  <c r="F17" i="1"/>
  <c r="M17" i="1" s="1"/>
  <c r="L17" i="1" s="1"/>
  <c r="I17" i="1"/>
  <c r="I18" i="1"/>
  <c r="L18" i="1"/>
  <c r="F15" i="1"/>
  <c r="M15" i="1" s="1"/>
  <c r="I15" i="1" s="1"/>
  <c r="L16" i="1"/>
  <c r="I16" i="1"/>
  <c r="F10" i="1"/>
  <c r="M10" i="1" s="1"/>
  <c r="I10" i="1" s="1"/>
  <c r="F25" i="1"/>
  <c r="M25" i="1" s="1"/>
  <c r="I25" i="1" s="1"/>
  <c r="F21" i="1"/>
  <c r="M21" i="1" s="1"/>
  <c r="L20" i="1"/>
  <c r="I20" i="1"/>
  <c r="I21" i="1"/>
  <c r="L21" i="1"/>
  <c r="L11" i="1"/>
  <c r="I11" i="1"/>
  <c r="E13" i="1"/>
  <c r="D13" i="1"/>
  <c r="E23" i="1"/>
  <c r="D23" i="1"/>
  <c r="E22" i="1"/>
  <c r="D22" i="1"/>
  <c r="E24" i="1"/>
  <c r="D24" i="1"/>
  <c r="D19" i="1"/>
  <c r="E19" i="1"/>
  <c r="D26" i="1"/>
  <c r="E26" i="1"/>
  <c r="E5" i="1"/>
  <c r="D5" i="1"/>
  <c r="D9" i="1"/>
  <c r="E9" i="1"/>
  <c r="D7" i="1"/>
  <c r="E7" i="1"/>
  <c r="D8" i="1"/>
  <c r="E8" i="1"/>
  <c r="D12" i="1"/>
  <c r="E12" i="1"/>
  <c r="D14" i="1"/>
  <c r="E14" i="1"/>
  <c r="D6" i="1"/>
  <c r="E6" i="1"/>
  <c r="E4" i="1"/>
  <c r="D4" i="1"/>
  <c r="L25" i="1" l="1"/>
  <c r="L10" i="1"/>
  <c r="L15" i="1"/>
  <c r="F23" i="1"/>
  <c r="M23" i="1" s="1"/>
  <c r="L23" i="1" s="1"/>
  <c r="F13" i="1"/>
  <c r="M13" i="1" s="1"/>
  <c r="F7" i="1"/>
  <c r="M7" i="1" s="1"/>
  <c r="F12" i="1"/>
  <c r="M12" i="1" s="1"/>
  <c r="I12" i="1" s="1"/>
  <c r="F14" i="1"/>
  <c r="M14" i="1" s="1"/>
  <c r="F8" i="1"/>
  <c r="M8" i="1" s="1"/>
  <c r="F26" i="1"/>
  <c r="M26" i="1" s="1"/>
  <c r="L26" i="1" s="1"/>
  <c r="F6" i="1"/>
  <c r="M6" i="1" s="1"/>
  <c r="F9" i="1"/>
  <c r="M9" i="1" s="1"/>
  <c r="F4" i="1"/>
  <c r="M4" i="1" s="1"/>
  <c r="L4" i="1" s="1"/>
  <c r="F19" i="1"/>
  <c r="M19" i="1" s="1"/>
  <c r="F22" i="1"/>
  <c r="M22" i="1" s="1"/>
  <c r="L22" i="1" s="1"/>
  <c r="F5" i="1"/>
  <c r="M5" i="1" s="1"/>
  <c r="L5" i="1" s="1"/>
  <c r="F24" i="1"/>
  <c r="M24" i="1" s="1"/>
  <c r="I4" i="1" l="1"/>
  <c r="I23" i="1"/>
  <c r="I13" i="1"/>
  <c r="L13" i="1"/>
  <c r="I22" i="1"/>
  <c r="I5" i="1"/>
  <c r="L24" i="1"/>
  <c r="I24" i="1"/>
  <c r="I26" i="1"/>
  <c r="L19" i="1"/>
  <c r="I19" i="1"/>
  <c r="L12" i="1"/>
  <c r="I8" i="1"/>
  <c r="L8" i="1"/>
  <c r="L9" i="1"/>
  <c r="I9" i="1"/>
  <c r="I14" i="1"/>
  <c r="L14" i="1"/>
  <c r="L6" i="1"/>
  <c r="I6" i="1"/>
  <c r="I7" i="1"/>
  <c r="L7" i="1"/>
</calcChain>
</file>

<file path=xl/sharedStrings.xml><?xml version="1.0" encoding="utf-8"?>
<sst xmlns="http://schemas.openxmlformats.org/spreadsheetml/2006/main" count="18" uniqueCount="15">
  <si>
    <t>Custom DTE Simulator</t>
  </si>
  <si>
    <t>Simulation Parameters</t>
  </si>
  <si>
    <t>SimPy Based Simulator</t>
  </si>
  <si>
    <t>Mean IAT</t>
  </si>
  <si>
    <t>Mean ST</t>
  </si>
  <si>
    <t>Maximum SimTime</t>
  </si>
  <si>
    <t>Theoretical</t>
  </si>
  <si>
    <t>Total Average Wait Time</t>
  </si>
  <si>
    <t>Average Wait Time</t>
  </si>
  <si>
    <t>Run Time (s)</t>
  </si>
  <si>
    <t>Error %</t>
  </si>
  <si>
    <t>λ</t>
  </si>
  <si>
    <t>μ</t>
  </si>
  <si>
    <t>ρ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</si>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</sst>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9" xfId="0" applyFill="1" applyBorder="1"/>
    <xf numFmtId="10" fontId="0" fillId="4" borderId="10" xfId="1" applyNumberFormat="1" applyFont="1" applyFill="1" applyBorder="1"/>
    <xf numFmtId="0" fontId="0" fillId="4" borderId="11" xfId="0" applyFill="1" applyBorder="1"/>
    <xf numFmtId="10" fontId="0" fillId="4" borderId="12" xfId="1" applyNumberFormat="1" applyFont="1" applyFill="1" applyBorder="1"/>
    <xf numFmtId="0" fontId="0" fillId="4" borderId="5" xfId="0" applyFill="1" applyBorder="1"/>
    <xf numFmtId="0" fontId="0" fillId="4" borderId="6" xfId="0" applyFill="1" applyBorder="1"/>
    <xf numFmtId="10" fontId="0" fillId="4" borderId="7" xfId="1" applyNumberFormat="1" applyFont="1" applyFill="1" applyBorder="1"/>
    <xf numFmtId="0" fontId="0" fillId="3" borderId="9" xfId="0" applyFill="1" applyBorder="1"/>
    <xf numFmtId="10" fontId="0" fillId="3" borderId="10" xfId="1" applyNumberFormat="1" applyFont="1" applyFill="1" applyBorder="1"/>
    <xf numFmtId="0" fontId="0" fillId="3" borderId="11" xfId="0" applyFill="1" applyBorder="1"/>
    <xf numFmtId="10" fontId="0" fillId="3" borderId="12" xfId="1" applyNumberFormat="1" applyFont="1" applyFill="1" applyBorder="1"/>
    <xf numFmtId="0" fontId="0" fillId="3" borderId="5" xfId="0" applyFill="1" applyBorder="1"/>
    <xf numFmtId="0" fontId="0" fillId="3" borderId="6" xfId="0" applyFill="1" applyBorder="1"/>
    <xf numFmtId="10" fontId="0" fillId="3" borderId="7" xfId="1" applyNumberFormat="1" applyFont="1" applyFill="1" applyBorder="1"/>
    <xf numFmtId="0" fontId="0" fillId="5" borderId="9" xfId="0" applyNumberFormat="1" applyFill="1" applyBorder="1"/>
    <xf numFmtId="0" fontId="0" fillId="5" borderId="11" xfId="0" applyNumberFormat="1" applyFill="1" applyBorder="1"/>
    <xf numFmtId="0" fontId="0" fillId="5" borderId="5" xfId="0" applyNumberFormat="1" applyFill="1" applyBorder="1"/>
    <xf numFmtId="0" fontId="0" fillId="5" borderId="6" xfId="0" applyFill="1" applyBorder="1"/>
    <xf numFmtId="2" fontId="0" fillId="5" borderId="2" xfId="0" applyNumberFormat="1" applyFill="1" applyBorder="1"/>
    <xf numFmtId="2" fontId="0" fillId="5" borderId="1" xfId="0" applyNumberFormat="1" applyFill="1" applyBorder="1"/>
    <xf numFmtId="2" fontId="0" fillId="5" borderId="6" xfId="0" applyNumberFormat="1" applyFill="1" applyBorder="1"/>
    <xf numFmtId="2" fontId="0" fillId="5" borderId="10" xfId="0" applyNumberFormat="1" applyFill="1" applyBorder="1"/>
    <xf numFmtId="2" fontId="0" fillId="5" borderId="12" xfId="0" applyNumberFormat="1" applyFill="1" applyBorder="1"/>
    <xf numFmtId="2" fontId="0" fillId="5" borderId="7" xfId="0" applyNumberFormat="1" applyFill="1" applyBorder="1"/>
    <xf numFmtId="0" fontId="2" fillId="2" borderId="1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73" fontId="0" fillId="2" borderId="15" xfId="0" applyNumberFormat="1" applyFill="1" applyBorder="1" applyAlignment="1">
      <alignment horizontal="right"/>
    </xf>
    <xf numFmtId="173" fontId="0" fillId="2" borderId="16" xfId="0" applyNumberFormat="1" applyFill="1" applyBorder="1" applyAlignment="1">
      <alignment horizontal="right"/>
    </xf>
    <xf numFmtId="173" fontId="0" fillId="2" borderId="14" xfId="0" applyNumberForma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Custom DTE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Sheet1!$M$4:$M$25</c:f>
              <c:numCache>
                <c:formatCode>0.00000000000</c:formatCode>
                <c:ptCount val="22"/>
                <c:pt idx="0">
                  <c:v>1.1111111111111112E-2</c:v>
                </c:pt>
                <c:pt idx="1">
                  <c:v>1.1111111111111112E-2</c:v>
                </c:pt>
                <c:pt idx="2">
                  <c:v>0.33333333333333337</c:v>
                </c:pt>
                <c:pt idx="3">
                  <c:v>1</c:v>
                </c:pt>
                <c:pt idx="4">
                  <c:v>1.2499999999999998</c:v>
                </c:pt>
                <c:pt idx="5">
                  <c:v>2.0000000000000004</c:v>
                </c:pt>
                <c:pt idx="6">
                  <c:v>2.0000000000000004</c:v>
                </c:pt>
                <c:pt idx="7">
                  <c:v>5.5555555555555545</c:v>
                </c:pt>
                <c:pt idx="8">
                  <c:v>7.5000000000000027</c:v>
                </c:pt>
                <c:pt idx="9">
                  <c:v>20.000000000000004</c:v>
                </c:pt>
                <c:pt idx="10">
                  <c:v>50</c:v>
                </c:pt>
                <c:pt idx="11">
                  <c:v>75</c:v>
                </c:pt>
                <c:pt idx="12">
                  <c:v>116.66666666666671</c:v>
                </c:pt>
                <c:pt idx="13">
                  <c:v>142.30769230769229</c:v>
                </c:pt>
                <c:pt idx="14">
                  <c:v>199.99999999999989</c:v>
                </c:pt>
                <c:pt idx="15">
                  <c:v>233.33333333333343</c:v>
                </c:pt>
                <c:pt idx="16">
                  <c:v>399.99999999999977</c:v>
                </c:pt>
                <c:pt idx="17">
                  <c:v>566.66666666666652</c:v>
                </c:pt>
                <c:pt idx="18">
                  <c:v>669.23076923076917</c:v>
                </c:pt>
                <c:pt idx="19">
                  <c:v>733.33333333333337</c:v>
                </c:pt>
                <c:pt idx="20">
                  <c:v>852.38095238095241</c:v>
                </c:pt>
                <c:pt idx="21">
                  <c:v>900.00000000000023</c:v>
                </c:pt>
              </c:numCache>
            </c:numRef>
          </c:xVal>
          <c:yVal>
            <c:numRef>
              <c:f>Sheet1!$J$4:$J$26</c:f>
              <c:numCache>
                <c:formatCode>General</c:formatCode>
                <c:ptCount val="23"/>
                <c:pt idx="0">
                  <c:v>1.1095289182364101E-2</c:v>
                </c:pt>
                <c:pt idx="1">
                  <c:v>1.11466469846783E-2</c:v>
                </c:pt>
                <c:pt idx="2">
                  <c:v>0.31473501701193501</c:v>
                </c:pt>
                <c:pt idx="3">
                  <c:v>0.98869257697304702</c:v>
                </c:pt>
                <c:pt idx="4">
                  <c:v>1.2453438103161301</c:v>
                </c:pt>
                <c:pt idx="5">
                  <c:v>2.1030469997211698</c:v>
                </c:pt>
                <c:pt idx="6">
                  <c:v>2.1030469997211698</c:v>
                </c:pt>
                <c:pt idx="7">
                  <c:v>5.5569084941785203</c:v>
                </c:pt>
                <c:pt idx="8">
                  <c:v>7.7792900531556697</c:v>
                </c:pt>
                <c:pt idx="9">
                  <c:v>21.304787472972901</c:v>
                </c:pt>
                <c:pt idx="10">
                  <c:v>51.863603317567502</c:v>
                </c:pt>
                <c:pt idx="11">
                  <c:v>72.692799053497893</c:v>
                </c:pt>
                <c:pt idx="12">
                  <c:v>136.43021639808401</c:v>
                </c:pt>
                <c:pt idx="13">
                  <c:v>154.45166708776901</c:v>
                </c:pt>
                <c:pt idx="14">
                  <c:v>215.339534491124</c:v>
                </c:pt>
                <c:pt idx="15">
                  <c:v>235.78869125682999</c:v>
                </c:pt>
                <c:pt idx="16">
                  <c:v>253.605453461325</c:v>
                </c:pt>
                <c:pt idx="17">
                  <c:v>777.82295546956504</c:v>
                </c:pt>
                <c:pt idx="18">
                  <c:v>478.11469385164798</c:v>
                </c:pt>
                <c:pt idx="19">
                  <c:v>336.05580984242403</c:v>
                </c:pt>
                <c:pt idx="20">
                  <c:v>800.62184790304696</c:v>
                </c:pt>
                <c:pt idx="21">
                  <c:v>1253.8575557228201</c:v>
                </c:pt>
                <c:pt idx="22">
                  <c:v>1830.5528652118601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D0EC-4334-B99D-47B643789AC1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Sheet1!$M$4:$M$25</c:f>
              <c:numCache>
                <c:formatCode>0.00000000000</c:formatCode>
                <c:ptCount val="22"/>
                <c:pt idx="0">
                  <c:v>1.1111111111111112E-2</c:v>
                </c:pt>
                <c:pt idx="1">
                  <c:v>1.1111111111111112E-2</c:v>
                </c:pt>
                <c:pt idx="2">
                  <c:v>0.33333333333333337</c:v>
                </c:pt>
                <c:pt idx="3">
                  <c:v>1</c:v>
                </c:pt>
                <c:pt idx="4">
                  <c:v>1.2499999999999998</c:v>
                </c:pt>
                <c:pt idx="5">
                  <c:v>2.0000000000000004</c:v>
                </c:pt>
                <c:pt idx="6">
                  <c:v>2.0000000000000004</c:v>
                </c:pt>
                <c:pt idx="7">
                  <c:v>5.5555555555555545</c:v>
                </c:pt>
                <c:pt idx="8">
                  <c:v>7.5000000000000027</c:v>
                </c:pt>
                <c:pt idx="9">
                  <c:v>20.000000000000004</c:v>
                </c:pt>
                <c:pt idx="10">
                  <c:v>50</c:v>
                </c:pt>
                <c:pt idx="11">
                  <c:v>75</c:v>
                </c:pt>
                <c:pt idx="12">
                  <c:v>116.66666666666671</c:v>
                </c:pt>
                <c:pt idx="13">
                  <c:v>142.30769230769229</c:v>
                </c:pt>
                <c:pt idx="14">
                  <c:v>199.99999999999989</c:v>
                </c:pt>
                <c:pt idx="15">
                  <c:v>233.33333333333343</c:v>
                </c:pt>
                <c:pt idx="16">
                  <c:v>399.99999999999977</c:v>
                </c:pt>
                <c:pt idx="17">
                  <c:v>566.66666666666652</c:v>
                </c:pt>
                <c:pt idx="18">
                  <c:v>669.23076923076917</c:v>
                </c:pt>
                <c:pt idx="19">
                  <c:v>733.33333333333337</c:v>
                </c:pt>
                <c:pt idx="20">
                  <c:v>852.38095238095241</c:v>
                </c:pt>
                <c:pt idx="21">
                  <c:v>900.00000000000023</c:v>
                </c:pt>
              </c:numCache>
            </c:numRef>
          </c:xVal>
          <c:yVal>
            <c:numRef>
              <c:f>Sheet1!$M$4:$M$25</c:f>
              <c:numCache>
                <c:formatCode>0.00000000000</c:formatCode>
                <c:ptCount val="22"/>
                <c:pt idx="0">
                  <c:v>1.1111111111111112E-2</c:v>
                </c:pt>
                <c:pt idx="1">
                  <c:v>1.1111111111111112E-2</c:v>
                </c:pt>
                <c:pt idx="2">
                  <c:v>0.33333333333333337</c:v>
                </c:pt>
                <c:pt idx="3">
                  <c:v>1</c:v>
                </c:pt>
                <c:pt idx="4">
                  <c:v>1.2499999999999998</c:v>
                </c:pt>
                <c:pt idx="5">
                  <c:v>2.0000000000000004</c:v>
                </c:pt>
                <c:pt idx="6">
                  <c:v>2.0000000000000004</c:v>
                </c:pt>
                <c:pt idx="7">
                  <c:v>5.5555555555555545</c:v>
                </c:pt>
                <c:pt idx="8">
                  <c:v>7.5000000000000027</c:v>
                </c:pt>
                <c:pt idx="9">
                  <c:v>20.000000000000004</c:v>
                </c:pt>
                <c:pt idx="10">
                  <c:v>50</c:v>
                </c:pt>
                <c:pt idx="11">
                  <c:v>75</c:v>
                </c:pt>
                <c:pt idx="12">
                  <c:v>116.66666666666671</c:v>
                </c:pt>
                <c:pt idx="13">
                  <c:v>142.30769230769229</c:v>
                </c:pt>
                <c:pt idx="14">
                  <c:v>199.99999999999989</c:v>
                </c:pt>
                <c:pt idx="15">
                  <c:v>233.33333333333343</c:v>
                </c:pt>
                <c:pt idx="16">
                  <c:v>399.99999999999977</c:v>
                </c:pt>
                <c:pt idx="17">
                  <c:v>566.66666666666652</c:v>
                </c:pt>
                <c:pt idx="18">
                  <c:v>669.23076923076917</c:v>
                </c:pt>
                <c:pt idx="19">
                  <c:v>733.33333333333337</c:v>
                </c:pt>
                <c:pt idx="20">
                  <c:v>852.38095238095241</c:v>
                </c:pt>
                <c:pt idx="21">
                  <c:v>900.00000000000023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D0EC-4334-B99D-47B643789AC1}"/>
            </c:ext>
          </c:extLst>
        </c:ser>
        <c:ser>
          <c:idx val="2"/>
          <c:order val="2"/>
          <c:tx>
            <c:v>SimPy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Sheet1!$M$4:$M$25</c:f>
              <c:numCache>
                <c:formatCode>0.00000000000</c:formatCode>
                <c:ptCount val="22"/>
                <c:pt idx="0">
                  <c:v>1.1111111111111112E-2</c:v>
                </c:pt>
                <c:pt idx="1">
                  <c:v>1.1111111111111112E-2</c:v>
                </c:pt>
                <c:pt idx="2">
                  <c:v>0.33333333333333337</c:v>
                </c:pt>
                <c:pt idx="3">
                  <c:v>1</c:v>
                </c:pt>
                <c:pt idx="4">
                  <c:v>1.2499999999999998</c:v>
                </c:pt>
                <c:pt idx="5">
                  <c:v>2.0000000000000004</c:v>
                </c:pt>
                <c:pt idx="6">
                  <c:v>2.0000000000000004</c:v>
                </c:pt>
                <c:pt idx="7">
                  <c:v>5.5555555555555545</c:v>
                </c:pt>
                <c:pt idx="8">
                  <c:v>7.5000000000000027</c:v>
                </c:pt>
                <c:pt idx="9">
                  <c:v>20.000000000000004</c:v>
                </c:pt>
                <c:pt idx="10">
                  <c:v>50</c:v>
                </c:pt>
                <c:pt idx="11">
                  <c:v>75</c:v>
                </c:pt>
                <c:pt idx="12">
                  <c:v>116.66666666666671</c:v>
                </c:pt>
                <c:pt idx="13">
                  <c:v>142.30769230769229</c:v>
                </c:pt>
                <c:pt idx="14">
                  <c:v>199.99999999999989</c:v>
                </c:pt>
                <c:pt idx="15">
                  <c:v>233.33333333333343</c:v>
                </c:pt>
                <c:pt idx="16">
                  <c:v>399.99999999999977</c:v>
                </c:pt>
                <c:pt idx="17">
                  <c:v>566.66666666666652</c:v>
                </c:pt>
                <c:pt idx="18">
                  <c:v>669.23076923076917</c:v>
                </c:pt>
                <c:pt idx="19">
                  <c:v>733.33333333333337</c:v>
                </c:pt>
                <c:pt idx="20">
                  <c:v>852.38095238095241</c:v>
                </c:pt>
                <c:pt idx="21">
                  <c:v>900.00000000000023</c:v>
                </c:pt>
              </c:numCache>
            </c:numRef>
          </c:xVal>
          <c:yVal>
            <c:numRef>
              <c:f>Sheet1!$G$4:$G$25</c:f>
              <c:numCache>
                <c:formatCode>General</c:formatCode>
                <c:ptCount val="22"/>
                <c:pt idx="0">
                  <c:v>1.11340356021966E-2</c:v>
                </c:pt>
                <c:pt idx="1">
                  <c:v>1.1131267272211901E-2</c:v>
                </c:pt>
                <c:pt idx="2">
                  <c:v>0.32905674002959701</c:v>
                </c:pt>
                <c:pt idx="3">
                  <c:v>0.97319709057323101</c:v>
                </c:pt>
                <c:pt idx="4">
                  <c:v>1.27073233401316</c:v>
                </c:pt>
                <c:pt idx="5">
                  <c:v>1.97423130942958</c:v>
                </c:pt>
                <c:pt idx="6">
                  <c:v>1.97423130942958</c:v>
                </c:pt>
                <c:pt idx="7">
                  <c:v>5.5250895253803698</c:v>
                </c:pt>
                <c:pt idx="8">
                  <c:v>7.4056203755978602</c:v>
                </c:pt>
                <c:pt idx="9">
                  <c:v>17.817070368122099</c:v>
                </c:pt>
                <c:pt idx="10">
                  <c:v>46.7371937949802</c:v>
                </c:pt>
                <c:pt idx="11">
                  <c:v>63.415765819804001</c:v>
                </c:pt>
                <c:pt idx="12">
                  <c:v>105.91070290839301</c:v>
                </c:pt>
                <c:pt idx="13">
                  <c:v>127.747410298852</c:v>
                </c:pt>
                <c:pt idx="14">
                  <c:v>193.98594020582999</c:v>
                </c:pt>
                <c:pt idx="15">
                  <c:v>277.15036929487599</c:v>
                </c:pt>
                <c:pt idx="16">
                  <c:v>514.04688475466799</c:v>
                </c:pt>
                <c:pt idx="17">
                  <c:v>363.87304973427098</c:v>
                </c:pt>
                <c:pt idx="18">
                  <c:v>427.45287738482199</c:v>
                </c:pt>
                <c:pt idx="19">
                  <c:v>467.98377277685802</c:v>
                </c:pt>
                <c:pt idx="20">
                  <c:v>575.22262114775299</c:v>
                </c:pt>
                <c:pt idx="21">
                  <c:v>567.23026487827099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D0EC-4334-B99D-47B643789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325920"/>
        <c:axId val="1555324672"/>
      </c:scatterChart>
      <c:valAx>
        <c:axId val="1555325920"/>
        <c:scaling>
          <c:orientation val="minMax"/>
          <c:min val="0"/>
        </c:scaling>
        <c:delete val="0"/>
        <c:axPos val="b"/>
        <c:numFmt formatCode="0.00000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324672"/>
        <c:crosses val="autoZero"/>
        <c:crossBetween val="midCat"/>
      </c:valAx>
      <c:valAx>
        <c:axId val="1555324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32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578664075057"/>
          <c:y val="0.41185116564966801"/>
          <c:w val="0.14004694800583115"/>
          <c:h val="0.200001368717586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SimPy Error%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Sheet1!$M$4:$M$25</c:f>
              <c:numCache>
                <c:formatCode>0.00000000000</c:formatCode>
                <c:ptCount val="22"/>
                <c:pt idx="0">
                  <c:v>1.1111111111111112E-2</c:v>
                </c:pt>
                <c:pt idx="1">
                  <c:v>1.1111111111111112E-2</c:v>
                </c:pt>
                <c:pt idx="2">
                  <c:v>0.33333333333333337</c:v>
                </c:pt>
                <c:pt idx="3">
                  <c:v>1</c:v>
                </c:pt>
                <c:pt idx="4">
                  <c:v>1.2499999999999998</c:v>
                </c:pt>
                <c:pt idx="5">
                  <c:v>2.0000000000000004</c:v>
                </c:pt>
                <c:pt idx="6">
                  <c:v>2.0000000000000004</c:v>
                </c:pt>
                <c:pt idx="7">
                  <c:v>5.5555555555555545</c:v>
                </c:pt>
                <c:pt idx="8">
                  <c:v>7.5000000000000027</c:v>
                </c:pt>
                <c:pt idx="9">
                  <c:v>20.000000000000004</c:v>
                </c:pt>
                <c:pt idx="10">
                  <c:v>50</c:v>
                </c:pt>
                <c:pt idx="11">
                  <c:v>75</c:v>
                </c:pt>
                <c:pt idx="12">
                  <c:v>116.66666666666671</c:v>
                </c:pt>
                <c:pt idx="13">
                  <c:v>142.30769230769229</c:v>
                </c:pt>
                <c:pt idx="14">
                  <c:v>199.99999999999989</c:v>
                </c:pt>
                <c:pt idx="15">
                  <c:v>233.33333333333343</c:v>
                </c:pt>
                <c:pt idx="16">
                  <c:v>399.99999999999977</c:v>
                </c:pt>
                <c:pt idx="17">
                  <c:v>566.66666666666652</c:v>
                </c:pt>
                <c:pt idx="18">
                  <c:v>669.23076923076917</c:v>
                </c:pt>
                <c:pt idx="19">
                  <c:v>733.33333333333337</c:v>
                </c:pt>
                <c:pt idx="20">
                  <c:v>852.38095238095241</c:v>
                </c:pt>
                <c:pt idx="21">
                  <c:v>900.00000000000023</c:v>
                </c:pt>
              </c:numCache>
            </c:numRef>
          </c:xVal>
          <c:yVal>
            <c:numRef>
              <c:f>Sheet1!$I$4:$I$25</c:f>
              <c:numCache>
                <c:formatCode>0.00%</c:formatCode>
                <c:ptCount val="22"/>
                <c:pt idx="0">
                  <c:v>2.0632041976939922E-3</c:v>
                </c:pt>
                <c:pt idx="1">
                  <c:v>1.8140544990710369E-3</c:v>
                </c:pt>
                <c:pt idx="2">
                  <c:v>1.2829779911209092E-2</c:v>
                </c:pt>
                <c:pt idx="3">
                  <c:v>2.6802909426768995E-2</c:v>
                </c:pt>
                <c:pt idx="4">
                  <c:v>1.6585867210528175E-2</c:v>
                </c:pt>
                <c:pt idx="5">
                  <c:v>1.2884345285210205E-2</c:v>
                </c:pt>
                <c:pt idx="6">
                  <c:v>1.2884345285210205E-2</c:v>
                </c:pt>
                <c:pt idx="7">
                  <c:v>5.4838854315332431E-3</c:v>
                </c:pt>
                <c:pt idx="8">
                  <c:v>1.2583949920285652E-2</c:v>
                </c:pt>
                <c:pt idx="9">
                  <c:v>0.1091464815938952</c:v>
                </c:pt>
                <c:pt idx="10">
                  <c:v>6.5256124100395996E-2</c:v>
                </c:pt>
                <c:pt idx="11">
                  <c:v>0.15445645573594666</c:v>
                </c:pt>
                <c:pt idx="12">
                  <c:v>9.2193975070917464E-2</c:v>
                </c:pt>
                <c:pt idx="13">
                  <c:v>0.10231549519725609</c:v>
                </c:pt>
                <c:pt idx="14">
                  <c:v>3.0070298970849497E-2</c:v>
                </c:pt>
                <c:pt idx="15">
                  <c:v>0.18778729697803945</c:v>
                </c:pt>
                <c:pt idx="16">
                  <c:v>0.28511721188667072</c:v>
                </c:pt>
                <c:pt idx="17">
                  <c:v>0.35787108870422751</c:v>
                </c:pt>
                <c:pt idx="18">
                  <c:v>0.36127730965486365</c:v>
                </c:pt>
                <c:pt idx="19">
                  <c:v>0.36184030984973908</c:v>
                </c:pt>
                <c:pt idx="20">
                  <c:v>0.325157818765206</c:v>
                </c:pt>
                <c:pt idx="21">
                  <c:v>0.36974415013525463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B4-404F-831C-7A66A007C8D9}"/>
            </c:ext>
          </c:extLst>
        </c:ser>
        <c:ser>
          <c:idx val="1"/>
          <c:order val="1"/>
          <c:tx>
            <c:v>Custom DTE Error%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Sheet1!$M$4:$M$25</c:f>
              <c:numCache>
                <c:formatCode>0.00000000000</c:formatCode>
                <c:ptCount val="22"/>
                <c:pt idx="0">
                  <c:v>1.1111111111111112E-2</c:v>
                </c:pt>
                <c:pt idx="1">
                  <c:v>1.1111111111111112E-2</c:v>
                </c:pt>
                <c:pt idx="2">
                  <c:v>0.33333333333333337</c:v>
                </c:pt>
                <c:pt idx="3">
                  <c:v>1</c:v>
                </c:pt>
                <c:pt idx="4">
                  <c:v>1.2499999999999998</c:v>
                </c:pt>
                <c:pt idx="5">
                  <c:v>2.0000000000000004</c:v>
                </c:pt>
                <c:pt idx="6">
                  <c:v>2.0000000000000004</c:v>
                </c:pt>
                <c:pt idx="7">
                  <c:v>5.5555555555555545</c:v>
                </c:pt>
                <c:pt idx="8">
                  <c:v>7.5000000000000027</c:v>
                </c:pt>
                <c:pt idx="9">
                  <c:v>20.000000000000004</c:v>
                </c:pt>
                <c:pt idx="10">
                  <c:v>50</c:v>
                </c:pt>
                <c:pt idx="11">
                  <c:v>75</c:v>
                </c:pt>
                <c:pt idx="12">
                  <c:v>116.66666666666671</c:v>
                </c:pt>
                <c:pt idx="13">
                  <c:v>142.30769230769229</c:v>
                </c:pt>
                <c:pt idx="14">
                  <c:v>199.99999999999989</c:v>
                </c:pt>
                <c:pt idx="15">
                  <c:v>233.33333333333343</c:v>
                </c:pt>
                <c:pt idx="16">
                  <c:v>399.99999999999977</c:v>
                </c:pt>
                <c:pt idx="17">
                  <c:v>566.66666666666652</c:v>
                </c:pt>
                <c:pt idx="18">
                  <c:v>669.23076923076917</c:v>
                </c:pt>
                <c:pt idx="19">
                  <c:v>733.33333333333337</c:v>
                </c:pt>
                <c:pt idx="20">
                  <c:v>852.38095238095241</c:v>
                </c:pt>
                <c:pt idx="21">
                  <c:v>900.00000000000023</c:v>
                </c:pt>
              </c:numCache>
            </c:numRef>
          </c:xVal>
          <c:yVal>
            <c:numRef>
              <c:f>Sheet1!$L$4:$L$25</c:f>
              <c:numCache>
                <c:formatCode>0.00%</c:formatCode>
                <c:ptCount val="22"/>
                <c:pt idx="0">
                  <c:v>1.4239735872309707E-3</c:v>
                </c:pt>
                <c:pt idx="1">
                  <c:v>3.1982286210469925E-3</c:v>
                </c:pt>
                <c:pt idx="2">
                  <c:v>5.5794948964195061E-2</c:v>
                </c:pt>
                <c:pt idx="3">
                  <c:v>1.1307423026952979E-2</c:v>
                </c:pt>
                <c:pt idx="4">
                  <c:v>3.7249517470957735E-3</c:v>
                </c:pt>
                <c:pt idx="5">
                  <c:v>5.1523499860584673E-2</c:v>
                </c:pt>
                <c:pt idx="6">
                  <c:v>5.1523499860584673E-2</c:v>
                </c:pt>
                <c:pt idx="7">
                  <c:v>2.4352895213384688E-4</c:v>
                </c:pt>
                <c:pt idx="8">
                  <c:v>3.7238673754088923E-2</c:v>
                </c:pt>
                <c:pt idx="9">
                  <c:v>6.5239373648644863E-2</c:v>
                </c:pt>
                <c:pt idx="10">
                  <c:v>3.7272066351350046E-2</c:v>
                </c:pt>
                <c:pt idx="11">
                  <c:v>3.0762679286694759E-2</c:v>
                </c:pt>
                <c:pt idx="12">
                  <c:v>0.16940185484071965</c:v>
                </c:pt>
                <c:pt idx="13">
                  <c:v>8.5336038995133701E-2</c:v>
                </c:pt>
                <c:pt idx="14">
                  <c:v>7.6697672455620605E-2</c:v>
                </c:pt>
                <c:pt idx="15">
                  <c:v>1.0522962529270983E-2</c:v>
                </c:pt>
                <c:pt idx="16">
                  <c:v>0.36598636634668713</c:v>
                </c:pt>
                <c:pt idx="17">
                  <c:v>0.37262874494629161</c:v>
                </c:pt>
                <c:pt idx="18">
                  <c:v>0.28557574481937653</c:v>
                </c:pt>
                <c:pt idx="19">
                  <c:v>0.54174207748760361</c:v>
                </c:pt>
                <c:pt idx="20">
                  <c:v>6.072297173385556E-2</c:v>
                </c:pt>
                <c:pt idx="21">
                  <c:v>0.39317506191424417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B4-404F-831C-7A66A007C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588880"/>
        <c:axId val="1553581808"/>
      </c:scatterChart>
      <c:valAx>
        <c:axId val="15535888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581808"/>
        <c:crosses val="autoZero"/>
        <c:crossBetween val="midCat"/>
      </c:valAx>
      <c:valAx>
        <c:axId val="1553581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58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162606</xdr:rowOff>
    </xdr:from>
    <xdr:to>
      <xdr:col>9</xdr:col>
      <xdr:colOff>818469</xdr:colOff>
      <xdr:row>50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50</xdr:row>
      <xdr:rowOff>134540</xdr:rowOff>
    </xdr:from>
    <xdr:to>
      <xdr:col>12</xdr:col>
      <xdr:colOff>446486</xdr:colOff>
      <xdr:row>77</xdr:row>
      <xdr:rowOff>154779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0" zoomScaleNormal="80" workbookViewId="0">
      <selection activeCell="P46" sqref="P46:Q46"/>
    </sheetView>
  </sheetViews>
  <sheetFormatPr defaultRowHeight="15" x14ac:dyDescent="0.25"/>
  <cols>
    <col min="1" max="1" width="9.28515625" bestFit="1" customWidth="1"/>
    <col min="2" max="2" width="8.42578125" bestFit="1" customWidth="1"/>
    <col min="3" max="3" width="18.28515625" bestFit="1" customWidth="1"/>
    <col min="4" max="4" width="6.42578125" bestFit="1" customWidth="1"/>
    <col min="5" max="5" width="7.7109375" bestFit="1" customWidth="1"/>
    <col min="6" max="6" width="5.7109375" bestFit="1" customWidth="1"/>
    <col min="7" max="7" width="23" bestFit="1" customWidth="1"/>
    <col min="8" max="8" width="12" bestFit="1" customWidth="1"/>
    <col min="9" max="9" width="8.42578125" bestFit="1" customWidth="1"/>
    <col min="10" max="10" width="23" bestFit="1" customWidth="1"/>
    <col min="11" max="11" width="12" bestFit="1" customWidth="1"/>
    <col min="12" max="12" width="8.42578125" bestFit="1" customWidth="1"/>
    <col min="13" max="13" width="23" bestFit="1" customWidth="1"/>
  </cols>
  <sheetData>
    <row r="1" spans="1:13" x14ac:dyDescent="0.25">
      <c r="A1" s="43" t="s">
        <v>1</v>
      </c>
      <c r="B1" s="44"/>
      <c r="C1" s="44"/>
      <c r="D1" s="44"/>
      <c r="E1" s="44"/>
      <c r="F1" s="45"/>
      <c r="G1" s="46" t="s">
        <v>2</v>
      </c>
      <c r="H1" s="47"/>
      <c r="I1" s="48"/>
      <c r="J1" s="49" t="s">
        <v>0</v>
      </c>
      <c r="K1" s="50"/>
      <c r="L1" s="51"/>
      <c r="M1" s="31" t="s">
        <v>6</v>
      </c>
    </row>
    <row r="2" spans="1:13" ht="15.75" thickBot="1" x14ac:dyDescent="0.3">
      <c r="A2" s="32" t="s">
        <v>3</v>
      </c>
      <c r="B2" s="33" t="s">
        <v>4</v>
      </c>
      <c r="C2" s="33" t="s">
        <v>5</v>
      </c>
      <c r="D2" s="34" t="s">
        <v>11</v>
      </c>
      <c r="E2" s="34" t="s">
        <v>12</v>
      </c>
      <c r="F2" s="35" t="s">
        <v>13</v>
      </c>
      <c r="G2" s="36" t="s">
        <v>7</v>
      </c>
      <c r="H2" s="37" t="s">
        <v>9</v>
      </c>
      <c r="I2" s="38" t="s">
        <v>10</v>
      </c>
      <c r="J2" s="39" t="s">
        <v>7</v>
      </c>
      <c r="K2" s="40" t="s">
        <v>9</v>
      </c>
      <c r="L2" s="41" t="s">
        <v>10</v>
      </c>
      <c r="M2" s="42" t="s">
        <v>8</v>
      </c>
    </row>
    <row r="3" spans="1:13" x14ac:dyDescent="0.25">
      <c r="A3" s="21">
        <f>1/97</f>
        <v>1.0309278350515464E-2</v>
      </c>
      <c r="B3" s="4">
        <f>1/250</f>
        <v>4.0000000000000001E-3</v>
      </c>
      <c r="C3" s="4">
        <v>6000</v>
      </c>
      <c r="D3" s="25">
        <f t="shared" ref="D3" si="0">1/A3</f>
        <v>97</v>
      </c>
      <c r="E3" s="25">
        <f t="shared" ref="E3" si="1">1/B3</f>
        <v>250</v>
      </c>
      <c r="F3" s="28">
        <f t="shared" ref="F3" si="2">D3/E3</f>
        <v>0.38800000000000001</v>
      </c>
      <c r="G3" s="14">
        <v>6.5115564106489297E-3</v>
      </c>
      <c r="H3" s="5">
        <v>16.828406572341901</v>
      </c>
      <c r="I3" s="15">
        <f t="shared" ref="I3" si="3">ABS(G3-M3)/M3</f>
        <v>3.7318691707137813E-3</v>
      </c>
      <c r="J3" s="7">
        <v>6.53726561372895E-3</v>
      </c>
      <c r="K3" s="6">
        <v>75.266662597656193</v>
      </c>
      <c r="L3" s="8">
        <f t="shared" ref="L3" si="4">ABS(J3-M3)/M3</f>
        <v>2.016389005293261E-4</v>
      </c>
      <c r="M3" s="52">
        <f t="shared" ref="M3" si="5">F3/(D3*(1-F3))</f>
        <v>6.5359477124183009E-3</v>
      </c>
    </row>
    <row r="4" spans="1:13" x14ac:dyDescent="0.25">
      <c r="A4" s="21">
        <v>0.1</v>
      </c>
      <c r="B4" s="4">
        <v>0.01</v>
      </c>
      <c r="C4" s="4">
        <v>86400</v>
      </c>
      <c r="D4" s="25">
        <f t="shared" ref="D4:D26" si="6">1/A4</f>
        <v>10</v>
      </c>
      <c r="E4" s="25">
        <f t="shared" ref="E4:E26" si="7">1/B4</f>
        <v>100</v>
      </c>
      <c r="F4" s="28">
        <f t="shared" ref="F4:F26" si="8">D4/E4</f>
        <v>0.1</v>
      </c>
      <c r="G4" s="14">
        <v>1.11340356021966E-2</v>
      </c>
      <c r="H4" s="5">
        <v>25.732277393341001</v>
      </c>
      <c r="I4" s="15">
        <f t="shared" ref="I4:I26" si="9">ABS(G4-M4)/M4</f>
        <v>2.0632041976939922E-3</v>
      </c>
      <c r="J4" s="7">
        <v>1.1095289182364101E-2</v>
      </c>
      <c r="K4" s="6">
        <v>230.53970479965199</v>
      </c>
      <c r="L4" s="8">
        <f t="shared" ref="L4:L26" si="10">ABS(J4-M4)/M4</f>
        <v>1.4239735872309707E-3</v>
      </c>
      <c r="M4" s="52">
        <f t="shared" ref="M4:M26" si="11">F4/(D4*(1-F4))</f>
        <v>1.1111111111111112E-2</v>
      </c>
    </row>
    <row r="5" spans="1:13" x14ac:dyDescent="0.25">
      <c r="A5" s="22">
        <v>0.1</v>
      </c>
      <c r="B5" s="3">
        <v>0.01</v>
      </c>
      <c r="C5" s="3">
        <v>36000</v>
      </c>
      <c r="D5" s="26">
        <f t="shared" si="6"/>
        <v>10</v>
      </c>
      <c r="E5" s="26">
        <f t="shared" si="7"/>
        <v>100</v>
      </c>
      <c r="F5" s="29">
        <f t="shared" si="8"/>
        <v>0.1</v>
      </c>
      <c r="G5" s="16">
        <v>1.1131267272211901E-2</v>
      </c>
      <c r="H5" s="1">
        <v>10.6145241260528</v>
      </c>
      <c r="I5" s="17">
        <f t="shared" si="9"/>
        <v>1.8140544990710369E-3</v>
      </c>
      <c r="J5" s="9">
        <v>1.11466469846783E-2</v>
      </c>
      <c r="K5" s="2">
        <v>0.41828179359436002</v>
      </c>
      <c r="L5" s="10">
        <f t="shared" si="10"/>
        <v>3.1982286210469925E-3</v>
      </c>
      <c r="M5" s="53">
        <f t="shared" si="11"/>
        <v>1.1111111111111112E-2</v>
      </c>
    </row>
    <row r="6" spans="1:13" x14ac:dyDescent="0.25">
      <c r="A6" s="22">
        <v>0.5</v>
      </c>
      <c r="B6" s="3">
        <v>0.2</v>
      </c>
      <c r="C6" s="3">
        <v>36000</v>
      </c>
      <c r="D6" s="26">
        <f t="shared" si="6"/>
        <v>2</v>
      </c>
      <c r="E6" s="26">
        <f t="shared" si="7"/>
        <v>5</v>
      </c>
      <c r="F6" s="29">
        <f t="shared" si="8"/>
        <v>0.4</v>
      </c>
      <c r="G6" s="16">
        <v>0.32905674002959701</v>
      </c>
      <c r="H6" s="1">
        <v>2.31864929199218</v>
      </c>
      <c r="I6" s="17">
        <f t="shared" si="9"/>
        <v>1.2829779911209092E-2</v>
      </c>
      <c r="J6" s="9">
        <v>0.31473501701193501</v>
      </c>
      <c r="K6" s="2">
        <v>5.49817085266113E-2</v>
      </c>
      <c r="L6" s="10">
        <f t="shared" si="10"/>
        <v>5.5794948964195061E-2</v>
      </c>
      <c r="M6" s="53">
        <f t="shared" si="11"/>
        <v>0.33333333333333337</v>
      </c>
    </row>
    <row r="7" spans="1:13" x14ac:dyDescent="0.25">
      <c r="A7" s="22">
        <v>1</v>
      </c>
      <c r="B7" s="3">
        <v>0.5</v>
      </c>
      <c r="C7" s="3">
        <v>36000</v>
      </c>
      <c r="D7" s="26">
        <f t="shared" si="6"/>
        <v>1</v>
      </c>
      <c r="E7" s="26">
        <f t="shared" si="7"/>
        <v>2</v>
      </c>
      <c r="F7" s="29">
        <f t="shared" si="8"/>
        <v>0.5</v>
      </c>
      <c r="G7" s="16">
        <v>0.97319709057323101</v>
      </c>
      <c r="H7" s="1">
        <v>1.1127912998199401</v>
      </c>
      <c r="I7" s="17">
        <f t="shared" si="9"/>
        <v>2.6802909426768995E-2</v>
      </c>
      <c r="J7" s="9">
        <v>0.98869257697304702</v>
      </c>
      <c r="K7" s="2">
        <v>0.42529463768005299</v>
      </c>
      <c r="L7" s="10">
        <f t="shared" si="10"/>
        <v>1.1307423026952979E-2</v>
      </c>
      <c r="M7" s="53">
        <f t="shared" si="11"/>
        <v>1</v>
      </c>
    </row>
    <row r="8" spans="1:13" x14ac:dyDescent="0.25">
      <c r="A8" s="22">
        <v>5</v>
      </c>
      <c r="B8" s="3">
        <v>1</v>
      </c>
      <c r="C8" s="3">
        <v>36000</v>
      </c>
      <c r="D8" s="26">
        <f t="shared" si="6"/>
        <v>0.2</v>
      </c>
      <c r="E8" s="26">
        <f t="shared" si="7"/>
        <v>1</v>
      </c>
      <c r="F8" s="29">
        <f t="shared" si="8"/>
        <v>0.2</v>
      </c>
      <c r="G8" s="16">
        <v>1.27073233401316</v>
      </c>
      <c r="H8" s="1">
        <v>0.30822110176086398</v>
      </c>
      <c r="I8" s="17">
        <f t="shared" si="9"/>
        <v>1.6585867210528175E-2</v>
      </c>
      <c r="J8" s="9">
        <v>1.2453438103161301</v>
      </c>
      <c r="K8" s="2">
        <v>5.9040069580078097E-2</v>
      </c>
      <c r="L8" s="10">
        <f t="shared" si="10"/>
        <v>3.7249517470957735E-3</v>
      </c>
      <c r="M8" s="53">
        <f t="shared" si="11"/>
        <v>1.2499999999999998</v>
      </c>
    </row>
    <row r="9" spans="1:13" x14ac:dyDescent="0.25">
      <c r="A9" s="22">
        <v>0.5</v>
      </c>
      <c r="B9" s="3">
        <v>0.4</v>
      </c>
      <c r="C9" s="3">
        <v>36000</v>
      </c>
      <c r="D9" s="26">
        <f t="shared" si="6"/>
        <v>2</v>
      </c>
      <c r="E9" s="26">
        <f t="shared" si="7"/>
        <v>2.5</v>
      </c>
      <c r="F9" s="29">
        <f t="shared" si="8"/>
        <v>0.8</v>
      </c>
      <c r="G9" s="16">
        <v>1.97423130942958</v>
      </c>
      <c r="H9" s="1">
        <v>2.1335132122039702</v>
      </c>
      <c r="I9" s="17">
        <f t="shared" si="9"/>
        <v>1.2884345285210205E-2</v>
      </c>
      <c r="J9" s="9">
        <v>2.1030469997211698</v>
      </c>
      <c r="K9" s="2">
        <v>5.6038856506347601E-2</v>
      </c>
      <c r="L9" s="10">
        <f t="shared" si="10"/>
        <v>5.1523499860584673E-2</v>
      </c>
      <c r="M9" s="53">
        <f t="shared" si="11"/>
        <v>2.0000000000000004</v>
      </c>
    </row>
    <row r="10" spans="1:13" x14ac:dyDescent="0.25">
      <c r="A10" s="22">
        <v>0.5</v>
      </c>
      <c r="B10" s="3">
        <v>0.4</v>
      </c>
      <c r="C10" s="3">
        <v>36000</v>
      </c>
      <c r="D10" s="26">
        <f t="shared" si="6"/>
        <v>2</v>
      </c>
      <c r="E10" s="26">
        <f t="shared" si="7"/>
        <v>2.5</v>
      </c>
      <c r="F10" s="29">
        <f t="shared" si="8"/>
        <v>0.8</v>
      </c>
      <c r="G10" s="16">
        <v>1.97423130942958</v>
      </c>
      <c r="H10" s="1">
        <v>2.1335132122039702</v>
      </c>
      <c r="I10" s="17">
        <f t="shared" si="9"/>
        <v>1.2884345285210205E-2</v>
      </c>
      <c r="J10" s="9">
        <v>2.1030469997211698</v>
      </c>
      <c r="K10" s="2">
        <v>5.6038856506347601E-2</v>
      </c>
      <c r="L10" s="10">
        <f t="shared" si="10"/>
        <v>5.1523499860584673E-2</v>
      </c>
      <c r="M10" s="53">
        <f t="shared" si="11"/>
        <v>2.0000000000000004</v>
      </c>
    </row>
    <row r="11" spans="1:13" x14ac:dyDescent="0.25">
      <c r="A11" s="22">
        <v>50</v>
      </c>
      <c r="B11" s="3">
        <v>5</v>
      </c>
      <c r="C11" s="3">
        <v>36000</v>
      </c>
      <c r="D11" s="26">
        <f t="shared" si="6"/>
        <v>0.02</v>
      </c>
      <c r="E11" s="26">
        <f t="shared" si="7"/>
        <v>0.2</v>
      </c>
      <c r="F11" s="29">
        <f t="shared" si="8"/>
        <v>9.9999999999999992E-2</v>
      </c>
      <c r="G11" s="16">
        <v>5.5250895253803698</v>
      </c>
      <c r="H11" s="1">
        <v>3.5022735595703097E-2</v>
      </c>
      <c r="I11" s="17">
        <f t="shared" si="9"/>
        <v>5.4838854315332431E-3</v>
      </c>
      <c r="J11" s="9">
        <v>5.5569084941785203</v>
      </c>
      <c r="K11" s="2">
        <v>2.8026103973388599E-2</v>
      </c>
      <c r="L11" s="10">
        <f t="shared" si="10"/>
        <v>2.4352895213384688E-4</v>
      </c>
      <c r="M11" s="53">
        <f t="shared" si="11"/>
        <v>5.5555555555555545</v>
      </c>
    </row>
    <row r="12" spans="1:13" x14ac:dyDescent="0.25">
      <c r="A12" s="22">
        <v>5</v>
      </c>
      <c r="B12" s="3">
        <v>3</v>
      </c>
      <c r="C12" s="3">
        <v>36000</v>
      </c>
      <c r="D12" s="26">
        <f t="shared" si="6"/>
        <v>0.2</v>
      </c>
      <c r="E12" s="26">
        <f t="shared" si="7"/>
        <v>0.33333333333333331</v>
      </c>
      <c r="F12" s="29">
        <f t="shared" si="8"/>
        <v>0.60000000000000009</v>
      </c>
      <c r="G12" s="16">
        <v>7.4056203755978602</v>
      </c>
      <c r="H12" s="1">
        <v>0.22015404701232899</v>
      </c>
      <c r="I12" s="17">
        <f t="shared" si="9"/>
        <v>1.2583949920285652E-2</v>
      </c>
      <c r="J12" s="9">
        <v>7.7792900531556697</v>
      </c>
      <c r="K12" s="2">
        <v>5.3052425384521401E-2</v>
      </c>
      <c r="L12" s="10">
        <f t="shared" si="10"/>
        <v>3.7238673754088923E-2</v>
      </c>
      <c r="M12" s="53">
        <f t="shared" si="11"/>
        <v>7.5000000000000027</v>
      </c>
    </row>
    <row r="13" spans="1:13" x14ac:dyDescent="0.25">
      <c r="A13" s="22">
        <v>5</v>
      </c>
      <c r="B13" s="3">
        <v>4</v>
      </c>
      <c r="C13" s="3">
        <v>36000</v>
      </c>
      <c r="D13" s="26">
        <f t="shared" si="6"/>
        <v>0.2</v>
      </c>
      <c r="E13" s="26">
        <f t="shared" si="7"/>
        <v>0.25</v>
      </c>
      <c r="F13" s="29">
        <f t="shared" si="8"/>
        <v>0.8</v>
      </c>
      <c r="G13" s="16">
        <v>17.817070368122099</v>
      </c>
      <c r="H13" s="1">
        <v>0.23116278648376401</v>
      </c>
      <c r="I13" s="17">
        <f t="shared" si="9"/>
        <v>0.1091464815938952</v>
      </c>
      <c r="J13" s="9">
        <v>21.304787472972901</v>
      </c>
      <c r="K13" s="2">
        <v>6.4050197601318304E-2</v>
      </c>
      <c r="L13" s="10">
        <f t="shared" si="10"/>
        <v>6.5239373648644863E-2</v>
      </c>
      <c r="M13" s="53">
        <f t="shared" si="11"/>
        <v>20.000000000000004</v>
      </c>
    </row>
    <row r="14" spans="1:13" x14ac:dyDescent="0.25">
      <c r="A14" s="22">
        <v>50</v>
      </c>
      <c r="B14" s="3">
        <v>25</v>
      </c>
      <c r="C14" s="3">
        <v>36000</v>
      </c>
      <c r="D14" s="26">
        <f t="shared" si="6"/>
        <v>0.02</v>
      </c>
      <c r="E14" s="26">
        <f t="shared" si="7"/>
        <v>0.04</v>
      </c>
      <c r="F14" s="29">
        <f t="shared" si="8"/>
        <v>0.5</v>
      </c>
      <c r="G14" s="16">
        <v>46.7371937949802</v>
      </c>
      <c r="H14" s="1">
        <v>0.131062507629394</v>
      </c>
      <c r="I14" s="17">
        <f t="shared" si="9"/>
        <v>6.5256124100395996E-2</v>
      </c>
      <c r="J14" s="9">
        <v>51.863603317567502</v>
      </c>
      <c r="K14" s="2">
        <v>3.00214290618896E-2</v>
      </c>
      <c r="L14" s="10">
        <f t="shared" si="10"/>
        <v>3.7272066351350046E-2</v>
      </c>
      <c r="M14" s="53">
        <f t="shared" si="11"/>
        <v>50</v>
      </c>
    </row>
    <row r="15" spans="1:13" x14ac:dyDescent="0.25">
      <c r="A15" s="22">
        <v>50</v>
      </c>
      <c r="B15" s="3">
        <v>30</v>
      </c>
      <c r="C15" s="3">
        <v>36000</v>
      </c>
      <c r="D15" s="26">
        <f t="shared" si="6"/>
        <v>0.02</v>
      </c>
      <c r="E15" s="26">
        <f t="shared" si="7"/>
        <v>3.3333333333333333E-2</v>
      </c>
      <c r="F15" s="29">
        <f t="shared" si="8"/>
        <v>0.6</v>
      </c>
      <c r="G15" s="16">
        <v>63.415765819804001</v>
      </c>
      <c r="H15" s="1">
        <v>0.15613985061645499</v>
      </c>
      <c r="I15" s="17">
        <f t="shared" si="9"/>
        <v>0.15445645573594666</v>
      </c>
      <c r="J15" s="9">
        <v>72.692799053497893</v>
      </c>
      <c r="K15" s="2">
        <v>7.8069925308227497E-2</v>
      </c>
      <c r="L15" s="10">
        <f t="shared" si="10"/>
        <v>3.0762679286694759E-2</v>
      </c>
      <c r="M15" s="53">
        <f t="shared" si="11"/>
        <v>75</v>
      </c>
    </row>
    <row r="16" spans="1:13" x14ac:dyDescent="0.25">
      <c r="A16" s="22">
        <v>50</v>
      </c>
      <c r="B16" s="3">
        <v>35</v>
      </c>
      <c r="C16" s="3">
        <v>36000</v>
      </c>
      <c r="D16" s="26">
        <f t="shared" si="6"/>
        <v>0.02</v>
      </c>
      <c r="E16" s="26">
        <f t="shared" si="7"/>
        <v>2.8571428571428571E-2</v>
      </c>
      <c r="F16" s="29">
        <f t="shared" si="8"/>
        <v>0.70000000000000007</v>
      </c>
      <c r="G16" s="16">
        <v>105.91070290839301</v>
      </c>
      <c r="H16" s="1">
        <v>0.13109135627746499</v>
      </c>
      <c r="I16" s="17">
        <f t="shared" si="9"/>
        <v>9.2193975070917464E-2</v>
      </c>
      <c r="J16" s="9">
        <v>136.43021639808401</v>
      </c>
      <c r="K16" s="2">
        <v>7.8150987625122001E-2</v>
      </c>
      <c r="L16" s="10">
        <f t="shared" si="10"/>
        <v>0.16940185484071965</v>
      </c>
      <c r="M16" s="53">
        <f t="shared" si="11"/>
        <v>116.66666666666671</v>
      </c>
    </row>
    <row r="17" spans="1:14" x14ac:dyDescent="0.25">
      <c r="A17" s="22">
        <v>50</v>
      </c>
      <c r="B17" s="3">
        <v>37</v>
      </c>
      <c r="C17" s="3">
        <v>36000</v>
      </c>
      <c r="D17" s="26">
        <f t="shared" si="6"/>
        <v>0.02</v>
      </c>
      <c r="E17" s="26">
        <f t="shared" si="7"/>
        <v>2.7027027027027029E-2</v>
      </c>
      <c r="F17" s="29">
        <f t="shared" si="8"/>
        <v>0.74</v>
      </c>
      <c r="G17" s="16">
        <v>127.747410298852</v>
      </c>
      <c r="H17" s="1">
        <v>0.145102024078369</v>
      </c>
      <c r="I17" s="17">
        <f t="shared" si="9"/>
        <v>0.10231549519725609</v>
      </c>
      <c r="J17" s="9">
        <v>154.45166708776901</v>
      </c>
      <c r="K17" s="2">
        <v>7.8114271163940402E-2</v>
      </c>
      <c r="L17" s="10">
        <f t="shared" si="10"/>
        <v>8.5336038995133701E-2</v>
      </c>
      <c r="M17" s="53">
        <f t="shared" si="11"/>
        <v>142.30769230769229</v>
      </c>
    </row>
    <row r="18" spans="1:14" x14ac:dyDescent="0.25">
      <c r="A18" s="22">
        <v>50</v>
      </c>
      <c r="B18" s="3">
        <v>40</v>
      </c>
      <c r="C18" s="3">
        <v>36000</v>
      </c>
      <c r="D18" s="26">
        <f t="shared" si="6"/>
        <v>0.02</v>
      </c>
      <c r="E18" s="26">
        <f t="shared" si="7"/>
        <v>2.5000000000000001E-2</v>
      </c>
      <c r="F18" s="29">
        <f t="shared" si="8"/>
        <v>0.79999999999999993</v>
      </c>
      <c r="G18" s="16">
        <v>193.98594020582999</v>
      </c>
      <c r="H18" s="1">
        <v>0.13009834289550701</v>
      </c>
      <c r="I18" s="17">
        <f t="shared" si="9"/>
        <v>3.0070298970849497E-2</v>
      </c>
      <c r="J18" s="9">
        <v>215.339534491124</v>
      </c>
      <c r="K18" s="2">
        <v>9.4043254852294894E-2</v>
      </c>
      <c r="L18" s="10">
        <f t="shared" si="10"/>
        <v>7.6697672455620605E-2</v>
      </c>
      <c r="M18" s="53">
        <f t="shared" si="11"/>
        <v>199.99999999999989</v>
      </c>
    </row>
    <row r="19" spans="1:14" x14ac:dyDescent="0.25">
      <c r="A19" s="22">
        <v>100</v>
      </c>
      <c r="B19" s="3">
        <v>70</v>
      </c>
      <c r="C19" s="3">
        <v>36000</v>
      </c>
      <c r="D19" s="26">
        <f t="shared" si="6"/>
        <v>0.01</v>
      </c>
      <c r="E19" s="26">
        <f t="shared" si="7"/>
        <v>1.4285714285714285E-2</v>
      </c>
      <c r="F19" s="29">
        <f t="shared" si="8"/>
        <v>0.70000000000000007</v>
      </c>
      <c r="G19" s="16">
        <v>277.15036929487599</v>
      </c>
      <c r="H19" s="1">
        <v>2.6027679443359299E-2</v>
      </c>
      <c r="I19" s="17">
        <f t="shared" si="9"/>
        <v>0.18778729697803945</v>
      </c>
      <c r="J19" s="9">
        <v>235.78869125682999</v>
      </c>
      <c r="K19" s="2">
        <v>2.2014141082763599E-2</v>
      </c>
      <c r="L19" s="10">
        <f t="shared" si="10"/>
        <v>1.0522962529270983E-2</v>
      </c>
      <c r="M19" s="53">
        <f t="shared" si="11"/>
        <v>233.33333333333343</v>
      </c>
    </row>
    <row r="20" spans="1:14" x14ac:dyDescent="0.25">
      <c r="A20" s="22">
        <v>100</v>
      </c>
      <c r="B20" s="3">
        <v>80</v>
      </c>
      <c r="C20" s="3">
        <v>36000</v>
      </c>
      <c r="D20" s="26">
        <f t="shared" si="6"/>
        <v>0.01</v>
      </c>
      <c r="E20" s="26">
        <f t="shared" si="7"/>
        <v>1.2500000000000001E-2</v>
      </c>
      <c r="F20" s="29">
        <f t="shared" si="8"/>
        <v>0.79999999999999993</v>
      </c>
      <c r="G20" s="16">
        <v>514.04688475466799</v>
      </c>
      <c r="H20" s="1">
        <v>2.6018142700195299E-2</v>
      </c>
      <c r="I20" s="17">
        <f t="shared" si="9"/>
        <v>0.28511721188667072</v>
      </c>
      <c r="J20" s="9">
        <v>253.605453461325</v>
      </c>
      <c r="K20" s="2">
        <v>2.39794254302978E-2</v>
      </c>
      <c r="L20" s="10">
        <f t="shared" si="10"/>
        <v>0.36598636634668713</v>
      </c>
      <c r="M20" s="53">
        <f t="shared" si="11"/>
        <v>399.99999999999977</v>
      </c>
    </row>
    <row r="21" spans="1:14" x14ac:dyDescent="0.25">
      <c r="A21" s="22">
        <v>100</v>
      </c>
      <c r="B21" s="3">
        <v>85</v>
      </c>
      <c r="C21" s="3">
        <v>36000</v>
      </c>
      <c r="D21" s="26">
        <f t="shared" si="6"/>
        <v>0.01</v>
      </c>
      <c r="E21" s="26">
        <f t="shared" si="7"/>
        <v>1.1764705882352941E-2</v>
      </c>
      <c r="F21" s="29">
        <f t="shared" si="8"/>
        <v>0.85</v>
      </c>
      <c r="G21" s="16">
        <v>363.87304973427098</v>
      </c>
      <c r="H21" s="1">
        <v>1.55737400054931E-2</v>
      </c>
      <c r="I21" s="17">
        <f t="shared" si="9"/>
        <v>0.35787108870422751</v>
      </c>
      <c r="J21" s="9">
        <v>777.82295546956504</v>
      </c>
      <c r="K21" s="2">
        <v>2.40168571472167E-2</v>
      </c>
      <c r="L21" s="10">
        <f t="shared" si="10"/>
        <v>0.37262874494629161</v>
      </c>
      <c r="M21" s="53">
        <f t="shared" si="11"/>
        <v>566.66666666666652</v>
      </c>
    </row>
    <row r="22" spans="1:14" x14ac:dyDescent="0.25">
      <c r="A22" s="22">
        <v>100</v>
      </c>
      <c r="B22" s="3">
        <v>87</v>
      </c>
      <c r="C22" s="3">
        <v>36000</v>
      </c>
      <c r="D22" s="26">
        <f t="shared" si="6"/>
        <v>0.01</v>
      </c>
      <c r="E22" s="26">
        <f t="shared" si="7"/>
        <v>1.1494252873563218E-2</v>
      </c>
      <c r="F22" s="29">
        <f t="shared" si="8"/>
        <v>0.87</v>
      </c>
      <c r="G22" s="16">
        <v>427.45287738482199</v>
      </c>
      <c r="H22" s="1">
        <v>0.14061236381530701</v>
      </c>
      <c r="I22" s="17">
        <f t="shared" si="9"/>
        <v>0.36127730965486365</v>
      </c>
      <c r="J22" s="9">
        <v>478.11469385164798</v>
      </c>
      <c r="K22" s="2">
        <v>9.3719244003295898E-2</v>
      </c>
      <c r="L22" s="10">
        <f t="shared" si="10"/>
        <v>0.28557574481937653</v>
      </c>
      <c r="M22" s="53">
        <f t="shared" si="11"/>
        <v>669.23076923076917</v>
      </c>
    </row>
    <row r="23" spans="1:14" x14ac:dyDescent="0.25">
      <c r="A23" s="22">
        <v>100</v>
      </c>
      <c r="B23" s="3">
        <v>88</v>
      </c>
      <c r="C23" s="3">
        <v>36000</v>
      </c>
      <c r="D23" s="26">
        <f t="shared" si="6"/>
        <v>0.01</v>
      </c>
      <c r="E23" s="26">
        <f t="shared" si="7"/>
        <v>1.1363636363636364E-2</v>
      </c>
      <c r="F23" s="29">
        <f t="shared" si="8"/>
        <v>0.88</v>
      </c>
      <c r="G23" s="16">
        <v>467.98377277685802</v>
      </c>
      <c r="H23" s="1">
        <v>3.12495231628417E-2</v>
      </c>
      <c r="I23" s="17">
        <f t="shared" si="9"/>
        <v>0.36184030984973908</v>
      </c>
      <c r="J23" s="9">
        <v>336.05580984242403</v>
      </c>
      <c r="K23" s="2">
        <v>7.8099966049194294E-2</v>
      </c>
      <c r="L23" s="10">
        <f t="shared" si="10"/>
        <v>0.54174207748760361</v>
      </c>
      <c r="M23" s="53">
        <f t="shared" si="11"/>
        <v>733.33333333333337</v>
      </c>
    </row>
    <row r="24" spans="1:14" x14ac:dyDescent="0.25">
      <c r="A24" s="22">
        <v>100</v>
      </c>
      <c r="B24" s="3">
        <v>89.5</v>
      </c>
      <c r="C24" s="3">
        <v>36000</v>
      </c>
      <c r="D24" s="26">
        <f t="shared" si="6"/>
        <v>0.01</v>
      </c>
      <c r="E24" s="26">
        <f t="shared" si="7"/>
        <v>1.11731843575419E-2</v>
      </c>
      <c r="F24" s="29">
        <f t="shared" si="8"/>
        <v>0.89500000000000002</v>
      </c>
      <c r="G24" s="16">
        <v>575.22262114775299</v>
      </c>
      <c r="H24" s="1">
        <v>0.14059829711913999</v>
      </c>
      <c r="I24" s="17">
        <f t="shared" si="9"/>
        <v>0.325157818765206</v>
      </c>
      <c r="J24" s="9">
        <v>800.62184790304696</v>
      </c>
      <c r="K24" s="2">
        <v>1.5592098236083899E-2</v>
      </c>
      <c r="L24" s="10">
        <f t="shared" si="10"/>
        <v>6.072297173385556E-2</v>
      </c>
      <c r="M24" s="53">
        <f t="shared" si="11"/>
        <v>852.38095238095241</v>
      </c>
    </row>
    <row r="25" spans="1:14" x14ac:dyDescent="0.25">
      <c r="A25" s="22">
        <v>100</v>
      </c>
      <c r="B25" s="3">
        <v>90</v>
      </c>
      <c r="C25" s="3">
        <v>36000</v>
      </c>
      <c r="D25" s="26">
        <f t="shared" si="6"/>
        <v>0.01</v>
      </c>
      <c r="E25" s="26">
        <f t="shared" si="7"/>
        <v>1.1111111111111112E-2</v>
      </c>
      <c r="F25" s="29">
        <f t="shared" si="8"/>
        <v>0.9</v>
      </c>
      <c r="G25" s="16">
        <v>567.23026487827099</v>
      </c>
      <c r="H25" s="1">
        <v>2.3997783660888599E-2</v>
      </c>
      <c r="I25" s="17">
        <f t="shared" si="9"/>
        <v>0.36974415013525463</v>
      </c>
      <c r="J25" s="9">
        <v>1253.8575557228201</v>
      </c>
      <c r="K25" s="2">
        <v>3.2022237777709898E-2</v>
      </c>
      <c r="L25" s="10">
        <f t="shared" si="10"/>
        <v>0.39317506191424417</v>
      </c>
      <c r="M25" s="53">
        <f t="shared" si="11"/>
        <v>900.00000000000023</v>
      </c>
    </row>
    <row r="26" spans="1:14" ht="15.75" thickBot="1" x14ac:dyDescent="0.3">
      <c r="A26" s="23">
        <v>100</v>
      </c>
      <c r="B26" s="24">
        <v>99</v>
      </c>
      <c r="C26" s="24">
        <v>36000</v>
      </c>
      <c r="D26" s="27">
        <f t="shared" si="6"/>
        <v>0.01</v>
      </c>
      <c r="E26" s="27">
        <f t="shared" si="7"/>
        <v>1.0101010101010102E-2</v>
      </c>
      <c r="F26" s="30">
        <f t="shared" si="8"/>
        <v>0.99</v>
      </c>
      <c r="G26" s="18">
        <v>789.40462216720096</v>
      </c>
      <c r="H26" s="19">
        <v>2.9039382934570299E-2</v>
      </c>
      <c r="I26" s="20">
        <f t="shared" si="9"/>
        <v>0.92026215937705025</v>
      </c>
      <c r="J26" s="11">
        <v>1830.5528652118601</v>
      </c>
      <c r="K26" s="12">
        <v>3.0022144317626901E-2</v>
      </c>
      <c r="L26" s="13">
        <f t="shared" si="10"/>
        <v>0.81509567018062001</v>
      </c>
      <c r="M26" s="54">
        <f t="shared" si="11"/>
        <v>9899.9999999999909</v>
      </c>
    </row>
    <row r="27" spans="1:14" x14ac:dyDescent="0.25">
      <c r="N27" t="s">
        <v>14</v>
      </c>
    </row>
  </sheetData>
  <sortState ref="A3:M18">
    <sortCondition ref="M3:M18"/>
  </sortState>
  <mergeCells count="3">
    <mergeCell ref="A1:F1"/>
    <mergeCell ref="G1:I1"/>
    <mergeCell ref="J1:L1"/>
  </mergeCells>
  <conditionalFormatting sqref="H4:H9 H11:H14 H19 H22:H26">
    <cfRule type="cellIs" dxfId="7" priority="9" operator="greaterThan">
      <formula>$K$4</formula>
    </cfRule>
  </conditionalFormatting>
  <conditionalFormatting sqref="H10">
    <cfRule type="cellIs" dxfId="6" priority="7" operator="greaterThan">
      <formula>$K$4</formula>
    </cfRule>
  </conditionalFormatting>
  <conditionalFormatting sqref="H20:H21">
    <cfRule type="cellIs" dxfId="5" priority="6" operator="greaterThan">
      <formula>$K$4</formula>
    </cfRule>
  </conditionalFormatting>
  <conditionalFormatting sqref="H15">
    <cfRule type="cellIs" dxfId="4" priority="5" operator="greaterThan">
      <formula>$K$4</formula>
    </cfRule>
  </conditionalFormatting>
  <conditionalFormatting sqref="H16">
    <cfRule type="cellIs" dxfId="3" priority="4" operator="greaterThan">
      <formula>$K$4</formula>
    </cfRule>
  </conditionalFormatting>
  <conditionalFormatting sqref="H18">
    <cfRule type="cellIs" dxfId="2" priority="3" operator="greaterThan">
      <formula>$K$4</formula>
    </cfRule>
  </conditionalFormatting>
  <conditionalFormatting sqref="H17">
    <cfRule type="cellIs" dxfId="1" priority="2" operator="greaterThan">
      <formula>$K$4</formula>
    </cfRule>
  </conditionalFormatting>
  <conditionalFormatting sqref="H3">
    <cfRule type="cellIs" dxfId="0" priority="1" operator="greaterThan">
      <formula>$K$4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Hokayem</dc:creator>
  <cp:lastModifiedBy>Christian Hokayem</cp:lastModifiedBy>
  <dcterms:created xsi:type="dcterms:W3CDTF">2019-01-21T18:41:48Z</dcterms:created>
  <dcterms:modified xsi:type="dcterms:W3CDTF">2019-01-22T11:38:48Z</dcterms:modified>
</cp:coreProperties>
</file>