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lara/Downloads/"/>
    </mc:Choice>
  </mc:AlternateContent>
  <xr:revisionPtr revIDLastSave="0" documentId="8_{5F720C4D-FFC1-7646-8C69-F43DC86838A4}" xr6:coauthVersionLast="47" xr6:coauthVersionMax="47" xr10:uidLastSave="{00000000-0000-0000-0000-000000000000}"/>
  <bookViews>
    <workbookView xWindow="0" yWindow="0" windowWidth="28800" windowHeight="18000" xr2:uid="{C0E8D450-660D-5840-844C-5D40BDA3A2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P9" i="1"/>
  <c r="K6" i="1"/>
  <c r="P11" i="1"/>
  <c r="P13" i="1" s="1"/>
  <c r="O22" i="1"/>
  <c r="O23" i="1" s="1"/>
  <c r="N30" i="1" l="1"/>
  <c r="N33" i="1" l="1"/>
</calcChain>
</file>

<file path=xl/sharedStrings.xml><?xml version="1.0" encoding="utf-8"?>
<sst xmlns="http://schemas.openxmlformats.org/spreadsheetml/2006/main" count="61" uniqueCount="46">
  <si>
    <t>Tarea Sistema de Cableado Estructurado - Christian Lara</t>
  </si>
  <si>
    <t>Contexto de requerimientos</t>
  </si>
  <si>
    <t>Cada piso tiene 20 m² (rectangulo).
Son 4 pisos en total.
Cada piso tendrá entre 2 y 3 puntos de red 
El cuarto de telecomunicaciones (cuarto de servicio) estará en la planta baja.</t>
  </si>
  <si>
    <t>Cuarto de telecomunicaciones ubicado en el primer piso</t>
  </si>
  <si>
    <t>Distribucion de los nodos en los pisos (considerando futura expansion)</t>
  </si>
  <si>
    <t>Con expansión (5 nodos extra por piso):</t>
  </si>
  <si>
    <t>Piso 1</t>
  </si>
  <si>
    <t>3 nodos</t>
  </si>
  <si>
    <t>Piso 2</t>
  </si>
  <si>
    <t>2 nodos</t>
  </si>
  <si>
    <t xml:space="preserve">Piso 3 </t>
  </si>
  <si>
    <t>Piso 4</t>
  </si>
  <si>
    <t>1 nodo</t>
  </si>
  <si>
    <t>8 nodos</t>
  </si>
  <si>
    <t>7 nodos</t>
  </si>
  <si>
    <t>Piso 3</t>
  </si>
  <si>
    <t>6 nodos</t>
  </si>
  <si>
    <t>Total</t>
  </si>
  <si>
    <t>28 nodos</t>
  </si>
  <si>
    <t>Cantidad</t>
  </si>
  <si>
    <t>Componente</t>
  </si>
  <si>
    <t>Rack (22U o 27U)</t>
  </si>
  <si>
    <t>Costo</t>
  </si>
  <si>
    <t>Patch panels (24 puertos)</t>
  </si>
  <si>
    <t>Switch (48 puertos admin.)</t>
  </si>
  <si>
    <t>Servidor</t>
  </si>
  <si>
    <t>Router/Firewall</t>
  </si>
  <si>
    <t>UPS 2000VA</t>
  </si>
  <si>
    <t>Puntos de red por piso</t>
  </si>
  <si>
    <t xml:space="preserve">Cantidad </t>
  </si>
  <si>
    <t>Jacks RJ45</t>
  </si>
  <si>
    <t xml:space="preserve">Faceplate </t>
  </si>
  <si>
    <t>patch cords</t>
  </si>
  <si>
    <t>Cable UTP</t>
  </si>
  <si>
    <t>Presupuesto por piso</t>
  </si>
  <si>
    <t>Cableado vertical (backbone)</t>
  </si>
  <si>
    <t>Patch cords</t>
  </si>
  <si>
    <t>Canalizacion</t>
  </si>
  <si>
    <t>Organizadores</t>
  </si>
  <si>
    <t>Mano de obra + Certificacion</t>
  </si>
  <si>
    <t>60 m</t>
  </si>
  <si>
    <t>presupuesto total x 4 pisos</t>
  </si>
  <si>
    <t>Total Final</t>
  </si>
  <si>
    <t>Costo final de proyecto</t>
  </si>
  <si>
    <t>IVA (15%)</t>
  </si>
  <si>
    <t>120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</si>
</sst>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 (Body)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8" fontId="3" fillId="7" borderId="0" xfId="0" applyNumberFormat="1" applyFont="1" applyFill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6" fontId="4" fillId="0" borderId="0" xfId="0" applyNumberFormat="1" applyFont="1"/>
    <xf numFmtId="6" fontId="3" fillId="0" borderId="0" xfId="0" applyNumberFormat="1" applyFont="1"/>
    <xf numFmtId="4" fontId="3" fillId="0" borderId="0" xfId="0" applyNumberFormat="1" applyFont="1"/>
    <xf numFmtId="6" fontId="3" fillId="6" borderId="0" xfId="0" applyNumberFormat="1" applyFont="1" applyFill="1"/>
    <xf numFmtId="6" fontId="3" fillId="4" borderId="0" xfId="0" applyNumberFormat="1" applyFont="1" applyFill="1"/>
    <xf numFmtId="6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16</xdr:row>
      <xdr:rowOff>50801</xdr:rowOff>
    </xdr:from>
    <xdr:to>
      <xdr:col>3</xdr:col>
      <xdr:colOff>460656</xdr:colOff>
      <xdr:row>26</xdr:row>
      <xdr:rowOff>47978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BA0FC-8AFF-A887-80F3-81FF3D25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3302001"/>
          <a:ext cx="2606956" cy="2463799"/>
        </a:xfrm>
        <a:prstGeom prst="rect">
          <a:avLst/>
        </a:prstGeom>
      </xdr:spPr>
    </xdr:pic>
    <xdr:clientData/>
  </xdr:twoCellAnchor>
  <xdr:twoCellAnchor editAs="oneCell">
    <xdr:from>
      <xdr:col>15</xdr:col>
      <xdr:colOff>704579</xdr:colOff>
      <xdr:row>15</xdr:row>
      <xdr:rowOff>51930</xdr:rowOff>
    </xdr:from>
    <xdr:to>
      <xdr:col>20</xdr:col>
      <xdr:colOff>384238</xdr:colOff>
      <xdr:row>28</xdr:row>
      <xdr:rowOff>68194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F5566D-729C-D331-EB44-6915E630F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4" t="13748" b="41358"/>
        <a:stretch>
          <a:fillRect/>
        </a:stretch>
      </xdr:blipFill>
      <xdr:spPr>
        <a:xfrm>
          <a:off x="13394419" y="3587610"/>
          <a:ext cx="3794459" cy="3186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7822-81E9-6A42-82A0-8D504BFC91CC}">
  <dimension ref="A1:Q35"/>
  <sheetViews>
    <sheetView tabSelected="1" zoomScale="91" workbookViewId="0">
      <selection activeCell="T38" sqref="T38"/>
    </sheetView>
  </sheetViews>
  <sheetFormatPr baseColWidth="10" defaultRowHeight="16" x14ac:dyDescent="0.2"/>
  <cols>
    <col min="14" max="14" width="15.33203125" bestFit="1" customWidth="1"/>
  </cols>
  <sheetData>
    <row r="1" spans="1:17" x14ac:dyDescent="0.2">
      <c r="E1" s="4" t="s">
        <v>0</v>
      </c>
      <c r="F1" s="5"/>
      <c r="G1" s="5"/>
      <c r="H1" s="5"/>
      <c r="I1" s="5"/>
      <c r="J1" s="5"/>
      <c r="K1" s="5"/>
      <c r="L1" s="5"/>
    </row>
    <row r="2" spans="1:17" x14ac:dyDescent="0.2">
      <c r="E2" s="5"/>
      <c r="F2" s="5"/>
      <c r="G2" s="5"/>
      <c r="H2" s="5"/>
      <c r="I2" s="5"/>
      <c r="J2" s="5"/>
      <c r="K2" s="5"/>
      <c r="L2" s="5"/>
    </row>
    <row r="4" spans="1:17" ht="19" x14ac:dyDescent="0.25">
      <c r="A4" s="1" t="s">
        <v>1</v>
      </c>
      <c r="B4" s="1"/>
      <c r="C4" s="1"/>
      <c r="D4" s="1"/>
      <c r="E4" s="8"/>
      <c r="F4" s="9" t="s">
        <v>3</v>
      </c>
      <c r="G4" s="9"/>
      <c r="H4" s="9"/>
      <c r="I4" s="9"/>
      <c r="J4" s="9"/>
      <c r="K4" s="9"/>
      <c r="L4" s="8"/>
      <c r="M4" s="10" t="s">
        <v>28</v>
      </c>
      <c r="N4" s="10"/>
      <c r="O4" s="8"/>
      <c r="P4" s="8"/>
      <c r="Q4" s="8"/>
    </row>
    <row r="5" spans="1:17" ht="19" x14ac:dyDescent="0.25">
      <c r="A5" s="2" t="s">
        <v>2</v>
      </c>
      <c r="B5" s="3"/>
      <c r="C5" s="3"/>
      <c r="D5" s="3"/>
      <c r="E5" s="8"/>
      <c r="F5" s="11" t="s">
        <v>19</v>
      </c>
      <c r="G5" s="11" t="s">
        <v>20</v>
      </c>
      <c r="H5" s="8"/>
      <c r="I5" s="11" t="s">
        <v>22</v>
      </c>
      <c r="J5" s="11" t="s">
        <v>17</v>
      </c>
      <c r="K5" s="11" t="s">
        <v>42</v>
      </c>
      <c r="L5" s="8"/>
      <c r="M5" s="8" t="s">
        <v>29</v>
      </c>
      <c r="N5" s="8" t="s">
        <v>20</v>
      </c>
      <c r="O5" s="8" t="s">
        <v>22</v>
      </c>
      <c r="P5" s="8" t="s">
        <v>17</v>
      </c>
      <c r="Q5" s="8"/>
    </row>
    <row r="6" spans="1:17" ht="19" x14ac:dyDescent="0.25">
      <c r="A6" s="3"/>
      <c r="B6" s="3"/>
      <c r="C6" s="3"/>
      <c r="D6" s="3"/>
      <c r="E6" s="8"/>
      <c r="F6" s="8">
        <v>1</v>
      </c>
      <c r="G6" s="8" t="s">
        <v>21</v>
      </c>
      <c r="H6" s="8"/>
      <c r="I6" s="12">
        <v>4000</v>
      </c>
      <c r="J6" s="12">
        <v>4000</v>
      </c>
      <c r="K6" s="15">
        <f>SUM(J6:J11)</f>
        <v>93887</v>
      </c>
      <c r="L6" s="8"/>
      <c r="M6" s="8">
        <v>28</v>
      </c>
      <c r="N6" s="8" t="s">
        <v>30</v>
      </c>
      <c r="O6" s="12">
        <v>60</v>
      </c>
      <c r="P6" s="12">
        <v>1680</v>
      </c>
      <c r="Q6" s="8"/>
    </row>
    <row r="7" spans="1:17" ht="19" x14ac:dyDescent="0.25">
      <c r="A7" s="3"/>
      <c r="B7" s="3"/>
      <c r="C7" s="3"/>
      <c r="D7" s="3"/>
      <c r="E7" s="8"/>
      <c r="F7" s="8">
        <v>2</v>
      </c>
      <c r="G7" s="8" t="s">
        <v>23</v>
      </c>
      <c r="H7" s="8"/>
      <c r="I7" s="12">
        <v>723</v>
      </c>
      <c r="J7" s="12">
        <v>1446</v>
      </c>
      <c r="K7" s="8"/>
      <c r="L7" s="8"/>
      <c r="M7" s="8">
        <v>18</v>
      </c>
      <c r="N7" s="8" t="s">
        <v>31</v>
      </c>
      <c r="O7" s="12">
        <v>45</v>
      </c>
      <c r="P7" s="12">
        <v>810</v>
      </c>
      <c r="Q7" s="8"/>
    </row>
    <row r="8" spans="1:17" ht="19" x14ac:dyDescent="0.25">
      <c r="A8" s="3"/>
      <c r="B8" s="3"/>
      <c r="C8" s="3"/>
      <c r="D8" s="3"/>
      <c r="E8" s="8"/>
      <c r="F8" s="8">
        <v>1</v>
      </c>
      <c r="G8" s="8" t="s">
        <v>24</v>
      </c>
      <c r="H8" s="8"/>
      <c r="I8" s="12">
        <v>13441</v>
      </c>
      <c r="J8" s="12">
        <v>13441</v>
      </c>
      <c r="K8" s="8"/>
      <c r="L8" s="8"/>
      <c r="M8" s="8">
        <v>56</v>
      </c>
      <c r="N8" s="8" t="s">
        <v>32</v>
      </c>
      <c r="O8" s="12">
        <v>75</v>
      </c>
      <c r="P8" s="12">
        <v>4200</v>
      </c>
      <c r="Q8" s="8"/>
    </row>
    <row r="9" spans="1:17" ht="19" x14ac:dyDescent="0.25">
      <c r="A9" s="3"/>
      <c r="B9" s="3"/>
      <c r="C9" s="3"/>
      <c r="D9" s="3"/>
      <c r="E9" s="8"/>
      <c r="F9" s="8">
        <v>1</v>
      </c>
      <c r="G9" s="8" t="s">
        <v>25</v>
      </c>
      <c r="H9" s="8"/>
      <c r="I9" s="12">
        <v>45000</v>
      </c>
      <c r="J9" s="12">
        <v>45000</v>
      </c>
      <c r="K9" s="8"/>
      <c r="L9" s="8"/>
      <c r="M9" s="8" t="s">
        <v>40</v>
      </c>
      <c r="N9" s="8" t="s">
        <v>33</v>
      </c>
      <c r="O9" s="12">
        <v>90</v>
      </c>
      <c r="P9" s="12">
        <f>60*O9</f>
        <v>5400</v>
      </c>
      <c r="Q9" s="8"/>
    </row>
    <row r="10" spans="1:17" ht="19" x14ac:dyDescent="0.25">
      <c r="A10" s="3"/>
      <c r="B10" s="3"/>
      <c r="C10" s="3"/>
      <c r="D10" s="3"/>
      <c r="E10" s="8"/>
      <c r="F10" s="8">
        <v>1</v>
      </c>
      <c r="G10" s="8" t="s">
        <v>26</v>
      </c>
      <c r="H10" s="8"/>
      <c r="I10" s="12">
        <v>25000</v>
      </c>
      <c r="J10" s="12">
        <v>25000</v>
      </c>
      <c r="K10" s="8"/>
      <c r="L10" s="8"/>
      <c r="M10" s="8"/>
      <c r="N10" s="8"/>
      <c r="O10" s="8"/>
      <c r="P10" s="8"/>
      <c r="Q10" s="8"/>
    </row>
    <row r="11" spans="1:17" ht="19" x14ac:dyDescent="0.25">
      <c r="A11" s="3"/>
      <c r="B11" s="3"/>
      <c r="C11" s="3"/>
      <c r="D11" s="3"/>
      <c r="E11" s="8"/>
      <c r="F11" s="8">
        <v>1</v>
      </c>
      <c r="G11" s="8" t="s">
        <v>27</v>
      </c>
      <c r="H11" s="8"/>
      <c r="I11" s="12">
        <v>5000</v>
      </c>
      <c r="J11" s="12">
        <v>5000</v>
      </c>
      <c r="K11" s="8"/>
      <c r="L11" s="8"/>
      <c r="M11" s="8"/>
      <c r="N11" s="8" t="s">
        <v>34</v>
      </c>
      <c r="O11" s="8"/>
      <c r="P11" s="16">
        <f>SUM(P6:P9)</f>
        <v>12090</v>
      </c>
      <c r="Q11" s="8"/>
    </row>
    <row r="12" spans="1:17" ht="19" x14ac:dyDescent="0.25">
      <c r="A12" s="3"/>
      <c r="B12" s="3"/>
      <c r="C12" s="3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9" x14ac:dyDescent="0.25">
      <c r="A13" s="3"/>
      <c r="B13" s="3"/>
      <c r="C13" s="3"/>
      <c r="D13" s="3"/>
      <c r="E13" s="8"/>
      <c r="F13" s="9" t="s">
        <v>4</v>
      </c>
      <c r="G13" s="9"/>
      <c r="H13" s="9"/>
      <c r="I13" s="9"/>
      <c r="J13" s="9"/>
      <c r="K13" s="9"/>
      <c r="L13" s="8"/>
      <c r="M13" s="8"/>
      <c r="N13" s="8" t="s">
        <v>41</v>
      </c>
      <c r="O13" s="8"/>
      <c r="P13" s="17">
        <f>P11*4</f>
        <v>48360</v>
      </c>
      <c r="Q13" s="8"/>
    </row>
    <row r="14" spans="1:17" ht="19" x14ac:dyDescent="0.25">
      <c r="A14" s="3"/>
      <c r="B14" s="3"/>
      <c r="C14" s="3"/>
      <c r="D14" s="3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ht="19" x14ac:dyDescent="0.25">
      <c r="A15" s="3"/>
      <c r="B15" s="3"/>
      <c r="C15" s="3"/>
      <c r="D15" s="3"/>
      <c r="E15" s="8"/>
      <c r="F15" s="8" t="s">
        <v>6</v>
      </c>
      <c r="G15" s="8" t="s">
        <v>7</v>
      </c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9" x14ac:dyDescent="0.25">
      <c r="A16" s="3"/>
      <c r="B16" s="3"/>
      <c r="C16" s="3"/>
      <c r="D16" s="3"/>
      <c r="E16" s="8"/>
      <c r="F16" s="8"/>
      <c r="G16" s="8"/>
      <c r="H16" s="8"/>
      <c r="I16" s="8"/>
      <c r="J16" s="8"/>
      <c r="K16" s="8"/>
      <c r="L16" s="8"/>
      <c r="M16" s="11" t="s">
        <v>35</v>
      </c>
      <c r="N16" s="8"/>
      <c r="O16" s="8"/>
      <c r="P16" s="8"/>
      <c r="Q16" s="8"/>
    </row>
    <row r="17" spans="1:17" ht="19" x14ac:dyDescent="0.25">
      <c r="A17" s="3"/>
      <c r="B17" s="3"/>
      <c r="C17" s="3"/>
      <c r="D17" s="3"/>
      <c r="E17" s="8"/>
      <c r="F17" s="8" t="s">
        <v>8</v>
      </c>
      <c r="G17" s="8" t="s">
        <v>9</v>
      </c>
      <c r="H17" s="8"/>
      <c r="I17" s="8"/>
      <c r="J17" s="8"/>
      <c r="K17" s="8"/>
      <c r="L17" s="8" t="s">
        <v>19</v>
      </c>
      <c r="M17" s="8" t="s">
        <v>20</v>
      </c>
      <c r="N17" s="8" t="s">
        <v>22</v>
      </c>
      <c r="O17" s="8" t="s">
        <v>17</v>
      </c>
      <c r="P17" s="8"/>
      <c r="Q17" s="8"/>
    </row>
    <row r="18" spans="1:17" ht="19" x14ac:dyDescent="0.25">
      <c r="A18" s="3"/>
      <c r="B18" s="3"/>
      <c r="C18" s="3"/>
      <c r="D18" s="3"/>
      <c r="E18" s="8"/>
      <c r="F18" s="8"/>
      <c r="G18" s="8"/>
      <c r="H18" s="8"/>
      <c r="I18" s="8"/>
      <c r="J18" s="8"/>
      <c r="K18" s="8"/>
      <c r="L18" s="8" t="s">
        <v>45</v>
      </c>
      <c r="M18" s="8" t="s">
        <v>33</v>
      </c>
      <c r="N18" s="12">
        <v>15</v>
      </c>
      <c r="O18" s="12">
        <f>120*N18</f>
        <v>1800</v>
      </c>
      <c r="P18" s="8"/>
      <c r="Q18" s="8"/>
    </row>
    <row r="19" spans="1:17" ht="19" x14ac:dyDescent="0.25">
      <c r="A19" s="3"/>
      <c r="B19" s="3"/>
      <c r="C19" s="3"/>
      <c r="D19" s="3"/>
      <c r="E19" s="8"/>
      <c r="F19" s="8" t="s">
        <v>10</v>
      </c>
      <c r="G19" s="8" t="s">
        <v>9</v>
      </c>
      <c r="H19" s="8"/>
      <c r="I19" s="8"/>
      <c r="J19" s="8"/>
      <c r="K19" s="8"/>
      <c r="L19" s="8">
        <v>6</v>
      </c>
      <c r="M19" s="8" t="s">
        <v>36</v>
      </c>
      <c r="N19" s="12">
        <v>100</v>
      </c>
      <c r="O19" s="12">
        <v>600</v>
      </c>
      <c r="P19" s="8"/>
      <c r="Q19" s="8"/>
    </row>
    <row r="20" spans="1:17" ht="19" x14ac:dyDescent="0.25">
      <c r="A20" s="3"/>
      <c r="B20" s="3"/>
      <c r="C20" s="3"/>
      <c r="D20" s="3"/>
      <c r="E20" s="8"/>
      <c r="F20" s="8"/>
      <c r="G20" s="8"/>
      <c r="H20" s="8"/>
      <c r="I20" s="8"/>
      <c r="J20" s="8"/>
      <c r="K20" s="8"/>
      <c r="L20" s="8">
        <v>1</v>
      </c>
      <c r="M20" s="8" t="s">
        <v>37</v>
      </c>
      <c r="N20" s="12">
        <v>2500</v>
      </c>
      <c r="O20" s="12">
        <v>2500</v>
      </c>
      <c r="P20" s="8"/>
      <c r="Q20" s="8"/>
    </row>
    <row r="21" spans="1:17" ht="19" x14ac:dyDescent="0.25">
      <c r="A21" s="3"/>
      <c r="B21" s="3"/>
      <c r="C21" s="3"/>
      <c r="D21" s="3"/>
      <c r="E21" s="8"/>
      <c r="F21" s="8" t="s">
        <v>11</v>
      </c>
      <c r="G21" s="8" t="s">
        <v>12</v>
      </c>
      <c r="H21" s="8"/>
      <c r="I21" s="8"/>
      <c r="J21" s="8"/>
      <c r="K21" s="8"/>
      <c r="L21" s="8">
        <v>1</v>
      </c>
      <c r="M21" s="8" t="s">
        <v>38</v>
      </c>
      <c r="N21" s="12">
        <v>1200</v>
      </c>
      <c r="O21" s="12">
        <v>1200</v>
      </c>
      <c r="P21" s="8"/>
      <c r="Q21" s="8"/>
    </row>
    <row r="22" spans="1:17" ht="19" x14ac:dyDescent="0.25">
      <c r="A22" s="3"/>
      <c r="B22" s="3"/>
      <c r="C22" s="3"/>
      <c r="D22" s="3"/>
      <c r="E22" s="8"/>
      <c r="F22" s="8"/>
      <c r="G22" s="8"/>
      <c r="H22" s="8"/>
      <c r="I22" s="8"/>
      <c r="J22" s="8"/>
      <c r="K22" s="8"/>
      <c r="L22" s="8"/>
      <c r="M22" s="8"/>
      <c r="N22" s="8"/>
      <c r="O22" s="16">
        <f>SUM(O18:O21)</f>
        <v>6100</v>
      </c>
      <c r="P22" s="8"/>
      <c r="Q22" s="8"/>
    </row>
    <row r="23" spans="1:17" ht="19" x14ac:dyDescent="0.25">
      <c r="A23" s="3"/>
      <c r="B23" s="3"/>
      <c r="C23" s="3"/>
      <c r="D23" s="3"/>
      <c r="E23" s="8"/>
      <c r="F23" s="10" t="s">
        <v>5</v>
      </c>
      <c r="G23" s="10"/>
      <c r="H23" s="10"/>
      <c r="I23" s="8"/>
      <c r="J23" s="8"/>
      <c r="K23" s="8"/>
      <c r="L23" s="8"/>
      <c r="M23" s="8"/>
      <c r="N23" s="8"/>
      <c r="O23" s="17">
        <f>O22*4</f>
        <v>24400</v>
      </c>
      <c r="P23" s="8"/>
      <c r="Q23" s="8"/>
    </row>
    <row r="24" spans="1:17" ht="19" x14ac:dyDescent="0.25">
      <c r="A24" s="3"/>
      <c r="B24" s="3"/>
      <c r="C24" s="3"/>
      <c r="D24" s="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ht="19" x14ac:dyDescent="0.25">
      <c r="A25" s="3"/>
      <c r="B25" s="3"/>
      <c r="C25" s="3"/>
      <c r="D25" s="3"/>
      <c r="E25" s="8"/>
      <c r="F25" s="8" t="s">
        <v>6</v>
      </c>
      <c r="G25" s="8" t="s">
        <v>13</v>
      </c>
      <c r="H25" s="8"/>
      <c r="I25" s="8"/>
      <c r="J25" s="8"/>
      <c r="K25" s="8"/>
      <c r="L25" s="8"/>
      <c r="M25" s="11" t="s">
        <v>39</v>
      </c>
      <c r="N25" s="11"/>
      <c r="O25" s="8"/>
      <c r="P25" s="8"/>
      <c r="Q25" s="8"/>
    </row>
    <row r="26" spans="1:17" ht="19" x14ac:dyDescent="0.25">
      <c r="A26" s="3"/>
      <c r="B26" s="3"/>
      <c r="C26" s="3"/>
      <c r="D26" s="3"/>
      <c r="E26" s="8"/>
      <c r="F26" s="8"/>
      <c r="G26" s="8"/>
      <c r="H26" s="8"/>
      <c r="I26" s="8"/>
      <c r="J26" s="8"/>
      <c r="K26" s="8"/>
      <c r="L26" s="8"/>
      <c r="M26" s="8" t="s">
        <v>17</v>
      </c>
      <c r="N26" s="15">
        <v>38000</v>
      </c>
      <c r="O26" s="8"/>
      <c r="P26" s="8"/>
      <c r="Q26" s="8"/>
    </row>
    <row r="27" spans="1:17" ht="19" x14ac:dyDescent="0.25">
      <c r="A27" s="3"/>
      <c r="B27" s="3"/>
      <c r="C27" s="3"/>
      <c r="D27" s="3"/>
      <c r="E27" s="8"/>
      <c r="F27" s="8" t="s">
        <v>8</v>
      </c>
      <c r="G27" s="8" t="s">
        <v>14</v>
      </c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9" x14ac:dyDescent="0.25">
      <c r="A28" s="3"/>
      <c r="B28" s="3"/>
      <c r="C28" s="3"/>
      <c r="D28" s="3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9" x14ac:dyDescent="0.25">
      <c r="A29" s="3"/>
      <c r="B29" s="3"/>
      <c r="C29" s="3"/>
      <c r="D29" s="3"/>
      <c r="E29" s="8"/>
      <c r="F29" s="8" t="s">
        <v>15</v>
      </c>
      <c r="G29" s="8" t="s">
        <v>14</v>
      </c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9" x14ac:dyDescent="0.25">
      <c r="E30" s="8"/>
      <c r="F30" s="8"/>
      <c r="G30" s="8"/>
      <c r="H30" s="8"/>
      <c r="I30" s="8"/>
      <c r="J30" s="6" t="s">
        <v>43</v>
      </c>
      <c r="K30" s="6"/>
      <c r="L30" s="6"/>
      <c r="M30" s="6"/>
      <c r="N30" s="13">
        <f>K6+P13+O23+N26</f>
        <v>204647</v>
      </c>
      <c r="O30" s="8"/>
      <c r="P30" s="8"/>
      <c r="Q30" s="8"/>
    </row>
    <row r="31" spans="1:17" ht="19" x14ac:dyDescent="0.25">
      <c r="E31" s="8"/>
      <c r="F31" s="8" t="s">
        <v>11</v>
      </c>
      <c r="G31" s="8" t="s">
        <v>16</v>
      </c>
      <c r="H31" s="8"/>
      <c r="I31" s="8"/>
      <c r="J31" s="8"/>
      <c r="K31" s="8"/>
      <c r="L31" s="11" t="s">
        <v>44</v>
      </c>
      <c r="M31" s="8"/>
      <c r="N31" s="14">
        <v>30629</v>
      </c>
      <c r="O31" s="8"/>
      <c r="P31" s="8"/>
      <c r="Q31" s="8"/>
    </row>
    <row r="32" spans="1:17" ht="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5:17" ht="19" x14ac:dyDescent="0.25">
      <c r="E33" s="8"/>
      <c r="F33" s="8" t="s">
        <v>17</v>
      </c>
      <c r="G33" s="8" t="s">
        <v>18</v>
      </c>
      <c r="H33" s="8"/>
      <c r="I33" s="8"/>
      <c r="J33" s="8"/>
      <c r="K33" s="8"/>
      <c r="L33" s="8"/>
      <c r="M33" s="8"/>
      <c r="N33" s="7">
        <f>N30+N31</f>
        <v>235276</v>
      </c>
      <c r="O33" s="8"/>
      <c r="P33" s="8"/>
      <c r="Q33" s="8"/>
    </row>
    <row r="34" spans="5:17" ht="19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5:17" ht="19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</sheetData>
  <mergeCells count="9">
    <mergeCell ref="M4:N4"/>
    <mergeCell ref="J30:M30"/>
    <mergeCell ref="E1:L2"/>
    <mergeCell ref="A4:D4"/>
    <mergeCell ref="A5:D16"/>
    <mergeCell ref="A17:D29"/>
    <mergeCell ref="F13:K13"/>
    <mergeCell ref="F4:K4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GAEL LARA MARTINEZ</dc:creator>
  <cp:lastModifiedBy>CHRISTIAN GAEL LARA MARTINEZ</cp:lastModifiedBy>
  <dcterms:created xsi:type="dcterms:W3CDTF">2025-09-04T04:13:56Z</dcterms:created>
  <dcterms:modified xsi:type="dcterms:W3CDTF">2025-09-05T16:30:18Z</dcterms:modified>
</cp:coreProperties>
</file>