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eanpact-my.sharepoint.com/personal/william_silva_oceanpact_com/Documents/Documentos/GitHub/Inventario_PowerBI/"/>
    </mc:Choice>
  </mc:AlternateContent>
  <xr:revisionPtr revIDLastSave="2550" documentId="8_{72529B7D-A18F-4E0A-9CAE-0F418ECF5B46}" xr6:coauthVersionLast="47" xr6:coauthVersionMax="47" xr10:uidLastSave="{F291A892-8BC3-41F5-A57B-FD138E5AFBA4}"/>
  <bookViews>
    <workbookView xWindow="-108" yWindow="-108" windowWidth="23256" windowHeight="12456" xr2:uid="{00000000-000D-0000-FFFF-FFFF00000000}"/>
  </bookViews>
  <sheets>
    <sheet name="Planilha1" sheetId="1" r:id="rId1"/>
    <sheet name="Validaca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0" i="1" l="1"/>
  <c r="I130" i="1" s="1"/>
  <c r="I103" i="1"/>
  <c r="I104" i="1"/>
  <c r="I105" i="1"/>
  <c r="I106" i="1"/>
  <c r="I107" i="1"/>
  <c r="I108" i="1"/>
  <c r="I109" i="1"/>
  <c r="I127" i="1"/>
  <c r="I177" i="1"/>
  <c r="I178" i="1"/>
  <c r="I179" i="1"/>
  <c r="I187" i="1"/>
  <c r="I188" i="1"/>
  <c r="I195" i="1"/>
  <c r="I206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L192" i="1"/>
  <c r="H109" i="1"/>
  <c r="H108" i="1"/>
  <c r="M5" i="1" a="1"/>
  <c r="M5" i="1" s="1"/>
  <c r="G5" i="1"/>
  <c r="G6" i="1"/>
  <c r="L207" i="1" l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1" i="1"/>
  <c r="L190" i="1"/>
  <c r="L189" i="1"/>
  <c r="L186" i="1"/>
  <c r="L185" i="1"/>
  <c r="L184" i="1"/>
  <c r="L183" i="1"/>
  <c r="L182" i="1"/>
  <c r="L181" i="1"/>
  <c r="L180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29" i="1"/>
  <c r="L128" i="1"/>
  <c r="L127" i="1"/>
  <c r="L126" i="1"/>
  <c r="L125" i="1"/>
  <c r="L124" i="1"/>
  <c r="L123" i="1"/>
  <c r="L122" i="1"/>
  <c r="L121" i="1"/>
  <c r="L118" i="1"/>
  <c r="L117" i="1"/>
  <c r="L116" i="1"/>
  <c r="L115" i="1"/>
  <c r="L114" i="1"/>
  <c r="L113" i="1"/>
  <c r="L112" i="1"/>
  <c r="L106" i="1"/>
  <c r="L105" i="1"/>
  <c r="L104" i="1"/>
  <c r="L103" i="1"/>
  <c r="L102" i="1"/>
  <c r="L101" i="1"/>
  <c r="L100" i="1"/>
  <c r="L99" i="1"/>
  <c r="L98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2" i="1"/>
  <c r="L11" i="1"/>
  <c r="L10" i="1"/>
  <c r="L9" i="1"/>
  <c r="L8" i="1"/>
  <c r="L7" i="1"/>
  <c r="L6" i="1"/>
  <c r="M2" i="1" a="1"/>
  <c r="M2" i="1" s="1"/>
  <c r="H204" i="1" l="1"/>
  <c r="I204" i="1" s="1"/>
  <c r="H192" i="1"/>
  <c r="I192" i="1" s="1"/>
  <c r="H110" i="1"/>
  <c r="I110" i="1" s="1"/>
  <c r="H111" i="1"/>
  <c r="I111" i="1" s="1"/>
  <c r="H97" i="1"/>
  <c r="I97" i="1" s="1"/>
  <c r="H96" i="1"/>
  <c r="I96" i="1" s="1"/>
  <c r="H224" i="1"/>
  <c r="I224" i="1" s="1"/>
  <c r="H4" i="1"/>
  <c r="I4" i="1" s="1"/>
  <c r="H175" i="1"/>
  <c r="I175" i="1" s="1"/>
  <c r="H47" i="1"/>
  <c r="I47" i="1" s="1"/>
  <c r="H46" i="1"/>
  <c r="I46" i="1" s="1"/>
  <c r="H119" i="1"/>
  <c r="I119" i="1" s="1"/>
  <c r="H120" i="1"/>
  <c r="I120" i="1" s="1"/>
  <c r="H30" i="1"/>
  <c r="I30" i="1" s="1"/>
  <c r="H2" i="1"/>
  <c r="I2" i="1" s="1"/>
  <c r="H146" i="1"/>
  <c r="I146" i="1" s="1"/>
  <c r="H147" i="1"/>
  <c r="I147" i="1" s="1"/>
  <c r="H148" i="1"/>
  <c r="I148" i="1" s="1"/>
  <c r="H207" i="1"/>
  <c r="I207" i="1" s="1"/>
  <c r="H205" i="1"/>
  <c r="I205" i="1" s="1"/>
  <c r="H203" i="1"/>
  <c r="I203" i="1" s="1"/>
  <c r="H202" i="1"/>
  <c r="I202" i="1" s="1"/>
  <c r="H201" i="1"/>
  <c r="I201" i="1" s="1"/>
  <c r="H200" i="1"/>
  <c r="I200" i="1" s="1"/>
  <c r="H199" i="1"/>
  <c r="I199" i="1" s="1"/>
  <c r="H198" i="1"/>
  <c r="I198" i="1" s="1"/>
  <c r="H197" i="1"/>
  <c r="I197" i="1" s="1"/>
  <c r="H196" i="1"/>
  <c r="I196" i="1" s="1"/>
  <c r="H194" i="1"/>
  <c r="I194" i="1" s="1"/>
  <c r="H193" i="1"/>
  <c r="I193" i="1" s="1"/>
  <c r="H191" i="1"/>
  <c r="I191" i="1" s="1"/>
  <c r="H190" i="1"/>
  <c r="I190" i="1" s="1"/>
  <c r="H189" i="1"/>
  <c r="I189" i="1" s="1"/>
  <c r="H186" i="1"/>
  <c r="I186" i="1" s="1"/>
  <c r="H185" i="1"/>
  <c r="I185" i="1" s="1"/>
  <c r="H184" i="1"/>
  <c r="I184" i="1" s="1"/>
  <c r="H183" i="1"/>
  <c r="I183" i="1" s="1"/>
  <c r="H182" i="1"/>
  <c r="I182" i="1" s="1"/>
  <c r="H181" i="1"/>
  <c r="I181" i="1" s="1"/>
  <c r="H180" i="1"/>
  <c r="I180" i="1" s="1"/>
  <c r="H176" i="1"/>
  <c r="I176" i="1" s="1"/>
  <c r="H174" i="1"/>
  <c r="I174" i="1" s="1"/>
  <c r="H173" i="1"/>
  <c r="I173" i="1" s="1"/>
  <c r="H172" i="1"/>
  <c r="I172" i="1" s="1"/>
  <c r="H171" i="1"/>
  <c r="I171" i="1" s="1"/>
  <c r="H170" i="1"/>
  <c r="I170" i="1" s="1"/>
  <c r="H169" i="1"/>
  <c r="I169" i="1" s="1"/>
  <c r="H168" i="1"/>
  <c r="I168" i="1" s="1"/>
  <c r="H167" i="1"/>
  <c r="I167" i="1" s="1"/>
  <c r="H166" i="1"/>
  <c r="I166" i="1" s="1"/>
  <c r="H165" i="1"/>
  <c r="I165" i="1" s="1"/>
  <c r="H164" i="1"/>
  <c r="I164" i="1" s="1"/>
  <c r="H163" i="1"/>
  <c r="I163" i="1" s="1"/>
  <c r="H162" i="1"/>
  <c r="I162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5" i="1"/>
  <c r="I155" i="1" s="1"/>
  <c r="H154" i="1"/>
  <c r="I154" i="1" s="1"/>
  <c r="H153" i="1"/>
  <c r="I153" i="1" s="1"/>
  <c r="H152" i="1"/>
  <c r="I152" i="1" s="1"/>
  <c r="H151" i="1"/>
  <c r="I151" i="1" s="1"/>
  <c r="H150" i="1"/>
  <c r="I150" i="1" s="1"/>
  <c r="H149" i="1"/>
  <c r="I149" i="1" s="1"/>
  <c r="H145" i="1"/>
  <c r="I145" i="1" s="1"/>
  <c r="H144" i="1"/>
  <c r="I144" i="1" s="1"/>
  <c r="H143" i="1"/>
  <c r="I143" i="1" s="1"/>
  <c r="H142" i="1"/>
  <c r="I142" i="1" s="1"/>
  <c r="H141" i="1"/>
  <c r="I141" i="1" s="1"/>
  <c r="H140" i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H134" i="1"/>
  <c r="I134" i="1" s="1"/>
  <c r="H133" i="1"/>
  <c r="I133" i="1" s="1"/>
  <c r="H132" i="1"/>
  <c r="I132" i="1" s="1"/>
  <c r="H131" i="1"/>
  <c r="I131" i="1" s="1"/>
  <c r="H129" i="1"/>
  <c r="I129" i="1" s="1"/>
  <c r="H128" i="1"/>
  <c r="I128" i="1" s="1"/>
  <c r="H126" i="1"/>
  <c r="I126" i="1" s="1"/>
  <c r="H125" i="1"/>
  <c r="I125" i="1" s="1"/>
  <c r="H124" i="1"/>
  <c r="I124" i="1" s="1"/>
  <c r="H123" i="1"/>
  <c r="I123" i="1" s="1"/>
  <c r="H122" i="1"/>
  <c r="I122" i="1" s="1"/>
  <c r="H121" i="1"/>
  <c r="I121" i="1" s="1"/>
  <c r="H118" i="1"/>
  <c r="I118" i="1" s="1"/>
  <c r="H117" i="1"/>
  <c r="I117" i="1" s="1"/>
  <c r="H116" i="1"/>
  <c r="I116" i="1" s="1"/>
  <c r="H115" i="1"/>
  <c r="I115" i="1" s="1"/>
  <c r="H114" i="1"/>
  <c r="I114" i="1" s="1"/>
  <c r="H113" i="1"/>
  <c r="I113" i="1" s="1"/>
  <c r="H112" i="1"/>
  <c r="I112" i="1" s="1"/>
  <c r="H102" i="1"/>
  <c r="I102" i="1" s="1"/>
  <c r="H101" i="1"/>
  <c r="I101" i="1" s="1"/>
  <c r="H100" i="1"/>
  <c r="I100" i="1" s="1"/>
  <c r="H99" i="1"/>
  <c r="I99" i="1" s="1"/>
  <c r="H98" i="1"/>
  <c r="I98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3" i="1"/>
  <c r="I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tc={B8159F65-AE0E-4CA6-B7FE-7E52DA5E7409}</author>
    <author>tc={87DD8E4A-40A5-4A58-8096-F9BBA16A4BFB}</author>
  </authors>
  <commentList>
    <comment ref="A138" authorId="0" shapeId="0" xr:uid="{B8159F65-AE0E-4CA6-B7FE-7E52DA5E74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Deletar depois de saber o preço</t>
      </text>
    </comment>
    <comment ref="D146" authorId="1" shapeId="0" xr:uid="{87DD8E4A-40A5-4A58-8096-F9BBA16A4BF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DUDA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<sst xmlns="http://schemas.openxmlformats.org/spreadsheetml/2006/main" count="1456" uniqueCount="630">
  <si>
    <t>FIRME?</t>
  </si>
  <si>
    <t>Unidade de Negócio</t>
  </si>
  <si>
    <t>Categoria</t>
  </si>
  <si>
    <t xml:space="preserve">EQUIPAMENTO </t>
  </si>
  <si>
    <t xml:space="preserve">MODELO </t>
  </si>
  <si>
    <t xml:space="preserve">FABRICANTE </t>
  </si>
  <si>
    <t>Valor unitário U$</t>
  </si>
  <si>
    <t>Valor unitário R$</t>
  </si>
  <si>
    <t>Valor Total R$</t>
  </si>
  <si>
    <t>Considerações</t>
  </si>
  <si>
    <t>SIM</t>
  </si>
  <si>
    <t>Oceanografia Física e Química</t>
  </si>
  <si>
    <t>CORRENTÔMETRO</t>
  </si>
  <si>
    <t>ADCP</t>
  </si>
  <si>
    <t>OS 150KHZ</t>
  </si>
  <si>
    <t xml:space="preserve">TELEDYNE </t>
  </si>
  <si>
    <t>IMP 221</t>
  </si>
  <si>
    <t>ATUAL</t>
  </si>
  <si>
    <t>OS 75KHZ</t>
  </si>
  <si>
    <t>ANTIGO</t>
  </si>
  <si>
    <t>OS 38KHZ</t>
  </si>
  <si>
    <t>PIO de 2014</t>
  </si>
  <si>
    <t>AWAC 1MHZ</t>
  </si>
  <si>
    <t>NORTEK</t>
  </si>
  <si>
    <t>Extrapolação com base no valor cotado de 600KHz</t>
  </si>
  <si>
    <t>AWAC 400KHZ</t>
  </si>
  <si>
    <t>AWAC 600KHZ</t>
  </si>
  <si>
    <t>Cotação do representante da Nortek no Brasil</t>
  </si>
  <si>
    <t>NÃO</t>
  </si>
  <si>
    <t>WH 75KHZ</t>
  </si>
  <si>
    <t>média Base planilha "Controle Importação2013"- SLI x projeção custos area oceanografia</t>
  </si>
  <si>
    <t>75KHZ</t>
  </si>
  <si>
    <t xml:space="preserve">NORTEK </t>
  </si>
  <si>
    <t>Planilha "Purchased_Equipament 2011/2012 - Importação SLI</t>
  </si>
  <si>
    <t>SIGNATURE 500 DW</t>
  </si>
  <si>
    <t>Segundo relação estimada valores itens de Oceanografia junto área Comercial</t>
  </si>
  <si>
    <t xml:space="preserve">SIGNATURE 55KHZ </t>
  </si>
  <si>
    <t>Cotação Leandro Almeida área Comercial</t>
  </si>
  <si>
    <t>WH 300KHZ</t>
  </si>
  <si>
    <t>Extrapolação Plínio</t>
  </si>
  <si>
    <t>SEA PROFILER</t>
  </si>
  <si>
    <t xml:space="preserve">ROWE </t>
  </si>
  <si>
    <t>Extrapolação valor média valores ADCP</t>
  </si>
  <si>
    <t>TEMOS ISSO?</t>
  </si>
  <si>
    <t xml:space="preserve">DUAL FREQUENCY </t>
  </si>
  <si>
    <t xml:space="preserve">AGITADOR MAGNÉTICO </t>
  </si>
  <si>
    <t>SANXIN</t>
  </si>
  <si>
    <t xml:space="preserve">   valor refeencia   https://loja.akso.com.br/produto/802---agitador-magnetico-com-aquecimento-25</t>
  </si>
  <si>
    <t xml:space="preserve">ALTIMETRO </t>
  </si>
  <si>
    <t>PSA-916</t>
  </si>
  <si>
    <t xml:space="preserve">BENTHOS </t>
  </si>
  <si>
    <t xml:space="preserve"> extrapolação Levantamento do Charles</t>
  </si>
  <si>
    <t>VA-500</t>
  </si>
  <si>
    <t xml:space="preserve">VALEPORT </t>
  </si>
  <si>
    <t>planilha custos Seabird</t>
  </si>
  <si>
    <t>PA500/6</t>
  </si>
  <si>
    <t xml:space="preserve">TRITECH </t>
  </si>
  <si>
    <t>Levantamento do Charles</t>
  </si>
  <si>
    <t>METEOROLOGIA</t>
  </si>
  <si>
    <t xml:space="preserve">ANEMOMETRO </t>
  </si>
  <si>
    <t xml:space="preserve">YOUNG </t>
  </si>
  <si>
    <t>IMP 1504</t>
  </si>
  <si>
    <t>EXTRAPOLAÇÃO VALOR IMP 1504</t>
  </si>
  <si>
    <t>Sistema de Posicionamento</t>
  </si>
  <si>
    <t>Posição, Attitude e Heading</t>
  </si>
  <si>
    <t xml:space="preserve">ANTENA GPS </t>
  </si>
  <si>
    <t>AT3075-460S-TNCF-008-RG45-NM-R</t>
  </si>
  <si>
    <t xml:space="preserve">VERIPOS </t>
  </si>
  <si>
    <t>AT3075-560S-TNCF-000-RG45-NM-R</t>
  </si>
  <si>
    <t>AT1675-540TS-TNCF-000-RG-45-NM-R</t>
  </si>
  <si>
    <t xml:space="preserve">TRIMBLE </t>
  </si>
  <si>
    <t>Extrapolando valores " Antena GPS" coonforme itens anteriores</t>
  </si>
  <si>
    <t xml:space="preserve">ZERPHY 2 </t>
  </si>
  <si>
    <t>cotação "https://www.xpertsurveyequipment.com/"</t>
  </si>
  <si>
    <t xml:space="preserve">AQUADOPP </t>
  </si>
  <si>
    <t>DW 3000</t>
  </si>
  <si>
    <t>IMP 1755 - 30.12.20 X U$ 5453,70 Base planilha "Controle Importação2013"- SLI</t>
  </si>
  <si>
    <t xml:space="preserve">2MHZ </t>
  </si>
  <si>
    <t>Extrapolação com base relação estimada valores itens de Oceanografia junto área Comercial</t>
  </si>
  <si>
    <t>DUVIDA NO CADASTRO</t>
  </si>
  <si>
    <t>DW</t>
  </si>
  <si>
    <t>PROFILER 400KHZ (ou 600KHz)</t>
  </si>
  <si>
    <t>Extrapolação com base no Signature 1000, que foi cotado diretamente com a Axys</t>
  </si>
  <si>
    <t>300m</t>
  </si>
  <si>
    <t xml:space="preserve">BAROMETRO </t>
  </si>
  <si>
    <t>61202V</t>
  </si>
  <si>
    <t>Extrapolação Pasta 011.14. RM Young - Importação SLI</t>
  </si>
  <si>
    <t>61302L</t>
  </si>
  <si>
    <t>Pasta 011.14. RM Young - Importação SLI</t>
  </si>
  <si>
    <t>61302V</t>
  </si>
  <si>
    <t>61402V</t>
  </si>
  <si>
    <t>Geofísica</t>
  </si>
  <si>
    <t>BEACON OCEANOGRÁFICO</t>
  </si>
  <si>
    <t>BEACON</t>
  </si>
  <si>
    <t>MAXI17-ST</t>
  </si>
  <si>
    <t xml:space="preserve">KONGSBERG </t>
  </si>
  <si>
    <t>EXTRAPOLAÇÃO IMP 1316 21.09.20</t>
  </si>
  <si>
    <t>MINI 17</t>
  </si>
  <si>
    <t>Commercial Invoice #41024290, September 24, 2014</t>
  </si>
  <si>
    <t xml:space="preserve">MINI 34 </t>
  </si>
  <si>
    <t>IMP 1316 21.09.20</t>
  </si>
  <si>
    <t>SIMRAD MST 319/N</t>
  </si>
  <si>
    <t>IBCN NOVATECH</t>
  </si>
  <si>
    <t xml:space="preserve">METOCEAN </t>
  </si>
  <si>
    <t>IR-7300</t>
  </si>
  <si>
    <t>IMP 855</t>
  </si>
  <si>
    <t>WSM6</t>
  </si>
  <si>
    <t xml:space="preserve">SONARDYNE </t>
  </si>
  <si>
    <t>Libra Estelina 5.398 reverter p/ U$ / Levantamento do Charles</t>
  </si>
  <si>
    <t>KILO</t>
  </si>
  <si>
    <t xml:space="preserve">XEOS </t>
  </si>
  <si>
    <t>XEOS INVOICE 1515</t>
  </si>
  <si>
    <t>BOIA</t>
  </si>
  <si>
    <t xml:space="preserve">BOIA 37 </t>
  </si>
  <si>
    <t>-</t>
  </si>
  <si>
    <t xml:space="preserve">LARANJA DEEP WATER </t>
  </si>
  <si>
    <t>IMP 227 - Segundo relação estimada valores itens de Oceanografia junto área Comercial</t>
  </si>
  <si>
    <t>BOIA BMO</t>
  </si>
  <si>
    <t>BMT/HOLOS</t>
  </si>
  <si>
    <t>BMO</t>
  </si>
  <si>
    <t>Média NFs 000000376 e 000000380  - "Gardline - Depreciação e Amortização - 2022" - Segundo relação estimada valores itens de Oceanografia junto área Comercial</t>
  </si>
  <si>
    <t>MERO</t>
  </si>
  <si>
    <t xml:space="preserve">AXYS </t>
  </si>
  <si>
    <t>Extrapolação do Plínio através do embasamento pelos valores da Axys</t>
  </si>
  <si>
    <t>TRIAXYS DIRECTIONAL WAVE AND CURRENTS</t>
  </si>
  <si>
    <t>AXYS</t>
  </si>
  <si>
    <t>Cotação pela Axys</t>
  </si>
  <si>
    <t>BOIA DE MEDIÇÃO DE ONDAS</t>
  </si>
  <si>
    <t>DWR-MKIII</t>
  </si>
  <si>
    <t>IRIDIUM</t>
  </si>
  <si>
    <t>BOIA SINTÉTICA 35 POLEGADAS</t>
  </si>
  <si>
    <t>SF-35-3000M</t>
  </si>
  <si>
    <t>MOORING SYSTEM</t>
  </si>
  <si>
    <t>IMP 1531 - Segundo relação estimada valores itens de Oceanografia junto área Comercial</t>
  </si>
  <si>
    <t>BOIA WATCHMATE</t>
  </si>
  <si>
    <t>WATCHMATE</t>
  </si>
  <si>
    <t>IMP 401 - - Segundo relação estimada valores itens de Oceanografia junto área Comercial</t>
  </si>
  <si>
    <t xml:space="preserve">BOMBA CTD </t>
  </si>
  <si>
    <t>5M</t>
  </si>
  <si>
    <t xml:space="preserve">SEABIRD </t>
  </si>
  <si>
    <t>5T</t>
  </si>
  <si>
    <t xml:space="preserve">5P </t>
  </si>
  <si>
    <t xml:space="preserve">BOMBA DE VACUO </t>
  </si>
  <si>
    <t>DOA-P704-AA</t>
  </si>
  <si>
    <t xml:space="preserve">GAST </t>
  </si>
  <si>
    <t>COTAÇÃO CAROLINE MANTOVANI</t>
  </si>
  <si>
    <t>JETS 029150310</t>
  </si>
  <si>
    <t>JEST</t>
  </si>
  <si>
    <t>EXTRAPOLAÇÃO MEDIA COTAÇÕES CAROLINE MANTOVANI</t>
  </si>
  <si>
    <t xml:space="preserve">WP61 </t>
  </si>
  <si>
    <t xml:space="preserve">MILLIPORE </t>
  </si>
  <si>
    <t>EXTRAPOLAÇÃO COTAÇÃO CAROLINE MANTOVANI</t>
  </si>
  <si>
    <t xml:space="preserve">PRISMATEC </t>
  </si>
  <si>
    <t xml:space="preserve">BOMBA PERISTÁLTICA DIGITAL </t>
  </si>
  <si>
    <t>7522-20 600 RPM</t>
  </si>
  <si>
    <t xml:space="preserve">MASTERFLEX </t>
  </si>
  <si>
    <t>https://www.radwell.com/en-US/Buy/MASTERFLEX/MASTERFLEX/77202-50</t>
  </si>
  <si>
    <t xml:space="preserve">CONE </t>
  </si>
  <si>
    <t>N3K 2cm</t>
  </si>
  <si>
    <t xml:space="preserve">DATEM </t>
  </si>
  <si>
    <t>Fonte IMP 2023</t>
  </si>
  <si>
    <t>N3K 5cm</t>
  </si>
  <si>
    <t xml:space="preserve">CORRENTOMETRO </t>
  </si>
  <si>
    <t>ACM-PLUS 7000 (7000M DBAR)</t>
  </si>
  <si>
    <t xml:space="preserve">FSI </t>
  </si>
  <si>
    <t>Pasta 024.13_fsi - Importação SLI</t>
  </si>
  <si>
    <t>Oceanografia Geológica/Geotecnia</t>
  </si>
  <si>
    <t>Geotécnicos</t>
  </si>
  <si>
    <t xml:space="preserve">CPT </t>
  </si>
  <si>
    <t>NEPTUNE 3000</t>
  </si>
  <si>
    <t>Levantamento do Isabel</t>
  </si>
  <si>
    <t xml:space="preserve">CT </t>
  </si>
  <si>
    <t xml:space="preserve">CT 620 </t>
  </si>
  <si>
    <t>CTD/ROSETTE</t>
  </si>
  <si>
    <t xml:space="preserve">CTD </t>
  </si>
  <si>
    <t xml:space="preserve">MINOS X </t>
  </si>
  <si>
    <t xml:space="preserve">AML OCEANOGRAPHIC </t>
  </si>
  <si>
    <t>IMP 1349</t>
  </si>
  <si>
    <t>1000m</t>
  </si>
  <si>
    <t xml:space="preserve">TELEDYNE/CITADEL </t>
  </si>
  <si>
    <t>IMP 242</t>
  </si>
  <si>
    <t>2000m</t>
  </si>
  <si>
    <t>7000m</t>
  </si>
  <si>
    <t xml:space="preserve">16 PLUS </t>
  </si>
  <si>
    <t>19 PLUS 3500M</t>
  </si>
  <si>
    <t>19 PLUS 7000M</t>
  </si>
  <si>
    <t xml:space="preserve">19 PLUS 600M </t>
  </si>
  <si>
    <t xml:space="preserve">37SM </t>
  </si>
  <si>
    <t xml:space="preserve">9 PLUS </t>
  </si>
  <si>
    <t xml:space="preserve">PROBE </t>
  </si>
  <si>
    <t xml:space="preserve">SEATRONICS </t>
  </si>
  <si>
    <t>Extrapolação média valores CTDs</t>
  </si>
  <si>
    <t xml:space="preserve">DATA LOGGER TEMPERATURA </t>
  </si>
  <si>
    <t>ESCORT iMINI</t>
  </si>
  <si>
    <t xml:space="preserve">CRYOPAK </t>
  </si>
  <si>
    <t>https://www.askey.nl/nl/products/escort/imini/product/escort-imini-mx-in-s-8-l-1</t>
  </si>
  <si>
    <t xml:space="preserve">DESMAGNETIZADOR </t>
  </si>
  <si>
    <t>ITDM 300</t>
  </si>
  <si>
    <t xml:space="preserve">MAGTEK </t>
  </si>
  <si>
    <t>DIGIBAR - SVP (CONTROLLER)</t>
  </si>
  <si>
    <t>DIGIBAR PRO DB1200</t>
  </si>
  <si>
    <t xml:space="preserve">TELEDYNE ODOM </t>
  </si>
  <si>
    <t>Base planilha "Controle Importação"- SLI</t>
  </si>
  <si>
    <t xml:space="preserve">DISPARADOR XBT </t>
  </si>
  <si>
    <t xml:space="preserve">LM3A </t>
  </si>
  <si>
    <t>LOCKHEED MARTIN</t>
  </si>
  <si>
    <t>IMP 1375</t>
  </si>
  <si>
    <t xml:space="preserve">ECOBATÍMETRO </t>
  </si>
  <si>
    <t xml:space="preserve">ECHOTRAC CVM </t>
  </si>
  <si>
    <t>Extrapolação valor encontrado Pasta 02.14_Teledyne ECHOTRAC - Importação SLI</t>
  </si>
  <si>
    <t>ECHOTRAC CV-100</t>
  </si>
  <si>
    <t xml:space="preserve"> Pasta 02.14_Teledyne ECHOTRAC - Importação SLI</t>
  </si>
  <si>
    <t>ELETRODO DE ORP (REDOX)</t>
  </si>
  <si>
    <t>HI3148B</t>
  </si>
  <si>
    <t xml:space="preserve">HANNA </t>
  </si>
  <si>
    <t>HI3230B</t>
  </si>
  <si>
    <t xml:space="preserve">ELETRODO DE PH </t>
  </si>
  <si>
    <t>HI72911</t>
  </si>
  <si>
    <t xml:space="preserve">ELETRODOTO DE REFERENCIA </t>
  </si>
  <si>
    <t xml:space="preserve">HI7662 </t>
  </si>
  <si>
    <t xml:space="preserve">ESTAÇÃO METEOROLOGICA </t>
  </si>
  <si>
    <t>GMX200-2B</t>
  </si>
  <si>
    <t>GILL</t>
  </si>
  <si>
    <t xml:space="preserve">GMX500-5B </t>
  </si>
  <si>
    <t>GMX501</t>
  </si>
  <si>
    <t>NF enviada por Gustavo Ferreira/Carlos Ataliba</t>
  </si>
  <si>
    <t>WTX536</t>
  </si>
  <si>
    <t xml:space="preserve">VAISALA </t>
  </si>
  <si>
    <t>EXTRAPOLAÇÃO VALOR IMP 164</t>
  </si>
  <si>
    <t xml:space="preserve">PTB330TS </t>
  </si>
  <si>
    <t xml:space="preserve">FLUORIMETRO </t>
  </si>
  <si>
    <t>C3 SUBMERSIBLE FLUOREMETER</t>
  </si>
  <si>
    <t>TURNER DESIGN</t>
  </si>
  <si>
    <t>Cotação por email "Turner Designs - C3 Fluorometer....", de 24.11.20</t>
  </si>
  <si>
    <t xml:space="preserve">FLUXOMETRO ANALÓGICO </t>
  </si>
  <si>
    <t xml:space="preserve">2030R </t>
  </si>
  <si>
    <t xml:space="preserve">GENERAL OCEANICS </t>
  </si>
  <si>
    <t>IMP 1725</t>
  </si>
  <si>
    <t>GLIDER</t>
  </si>
  <si>
    <t xml:space="preserve">GLIDER </t>
  </si>
  <si>
    <t>ME3193021</t>
  </si>
  <si>
    <t>IMP 2995</t>
  </si>
  <si>
    <t>DGPS</t>
  </si>
  <si>
    <t xml:space="preserve">DSM232 </t>
  </si>
  <si>
    <t>Extrapolação Planilha "004.11_Invoice"- Importação SLI</t>
  </si>
  <si>
    <t xml:space="preserve">LD3 </t>
  </si>
  <si>
    <t>Extrapolação Levantamento do Charles</t>
  </si>
  <si>
    <t>LD5</t>
  </si>
  <si>
    <t>SEASTAR 9205</t>
  </si>
  <si>
    <t>FUGRO</t>
  </si>
  <si>
    <t xml:space="preserve">SPS852 </t>
  </si>
  <si>
    <t>Planilha "004.11_Invoice"- Importação SLI</t>
  </si>
  <si>
    <t>GRAVADOR ACÚSTICO</t>
  </si>
  <si>
    <t xml:space="preserve">GRAVADOR ACUSTICO </t>
  </si>
  <si>
    <t xml:space="preserve">AMAR G3A </t>
  </si>
  <si>
    <t xml:space="preserve">JASCO </t>
  </si>
  <si>
    <t>IMP1394 - 12.08.21</t>
  </si>
  <si>
    <t xml:space="preserve">AMAR G4 </t>
  </si>
  <si>
    <t>IMP 1551 - 05.01.21</t>
  </si>
  <si>
    <t xml:space="preserve">GTI BOX </t>
  </si>
  <si>
    <t>M351-100</t>
  </si>
  <si>
    <t>GeoSpectrum Technologies Inc</t>
  </si>
  <si>
    <t>IMP 2135</t>
  </si>
  <si>
    <t xml:space="preserve">GYROCOMPASS </t>
  </si>
  <si>
    <t>B931060</t>
  </si>
  <si>
    <t>Extrapolação valor encontrado IMP 798</t>
  </si>
  <si>
    <t>HIDROFONE</t>
  </si>
  <si>
    <t>M14_V20_370</t>
  </si>
  <si>
    <t>M36_V35_100</t>
  </si>
  <si>
    <t>M14_V20_900</t>
  </si>
  <si>
    <t>M36_V20_370</t>
  </si>
  <si>
    <t>Oceanografia Biológica</t>
  </si>
  <si>
    <t>PAM</t>
  </si>
  <si>
    <t>Orçamento da OCP</t>
  </si>
  <si>
    <t>USBL</t>
  </si>
  <si>
    <t>USBL - SISTEMA RANGER 2</t>
  </si>
  <si>
    <t>RANGER 2</t>
  </si>
  <si>
    <t>Orçamento da Sonardyne</t>
  </si>
  <si>
    <t>USBL - SISTEMA RANGER 1</t>
  </si>
  <si>
    <t>RANGER 1</t>
  </si>
  <si>
    <t>USBL - SISTEMA 352P</t>
  </si>
  <si>
    <t>351P/352P</t>
  </si>
  <si>
    <t>SISTEMA HIPAP 101</t>
  </si>
  <si>
    <t>Liberador Acústico</t>
  </si>
  <si>
    <t xml:space="preserve">LIBERADOR ACUSTICO </t>
  </si>
  <si>
    <t xml:space="preserve">865-A </t>
  </si>
  <si>
    <t>8242XS</t>
  </si>
  <si>
    <t xml:space="preserve">EDGETECH </t>
  </si>
  <si>
    <t>IMP 1611 10.11.20</t>
  </si>
  <si>
    <t xml:space="preserve">1090ED </t>
  </si>
  <si>
    <t xml:space="preserve">INTEROCEAN </t>
  </si>
  <si>
    <t xml:space="preserve">IMP 1766 23.02.21 </t>
  </si>
  <si>
    <t xml:space="preserve">2500 S </t>
  </si>
  <si>
    <t xml:space="preserve">IXSEA </t>
  </si>
  <si>
    <t xml:space="preserve">IMP 1766 23.02.21 - </t>
  </si>
  <si>
    <t xml:space="preserve">SUBSONICS </t>
  </si>
  <si>
    <t>Extrapolação média valores Liberadores Acústicos</t>
  </si>
  <si>
    <t xml:space="preserve">866-A </t>
  </si>
  <si>
    <t>Extrapolação valor IMP 225</t>
  </si>
  <si>
    <t>EMT-01-1 - SONOTRONICS</t>
  </si>
  <si>
    <t xml:space="preserve">SONOTRONICS </t>
  </si>
  <si>
    <t>Pasta 01.14_Sonotronics- Importação SLI</t>
  </si>
  <si>
    <t>DECK UNIT LIBERADOR ACÚSTICO</t>
  </si>
  <si>
    <t>UTS-9525E</t>
  </si>
  <si>
    <t>TELEDYNE</t>
  </si>
  <si>
    <t>Extrapolação do Plíno por comparação</t>
  </si>
  <si>
    <t>MODEL 8011M</t>
  </si>
  <si>
    <t>EDGETECH</t>
  </si>
  <si>
    <t>Cotação com a EdgeTech</t>
  </si>
  <si>
    <t xml:space="preserve">LINIGRAFO </t>
  </si>
  <si>
    <t>U20L-1</t>
  </si>
  <si>
    <t xml:space="preserve">HOBO </t>
  </si>
  <si>
    <t>Cotação recebida Sigma Sensors</t>
  </si>
  <si>
    <t xml:space="preserve">LISST DEEP </t>
  </si>
  <si>
    <t xml:space="preserve">SEQUOIA SCIENTIFIC </t>
  </si>
  <si>
    <t>Imp 1752 09.02.21</t>
  </si>
  <si>
    <t>LODERSTAR 500 1K 5-CONN</t>
  </si>
  <si>
    <t>8084-1100</t>
  </si>
  <si>
    <t>IMP 1323 28.08.20</t>
  </si>
  <si>
    <t xml:space="preserve">LRT ROPE CANISTER </t>
  </si>
  <si>
    <t>7986-008-01</t>
  </si>
  <si>
    <t>MAG</t>
  </si>
  <si>
    <t xml:space="preserve">MAGNETOMETRO </t>
  </si>
  <si>
    <t>G882SX</t>
  </si>
  <si>
    <t xml:space="preserve">GEOMETRICS </t>
  </si>
  <si>
    <t>Cotação em janeiro de 2010</t>
  </si>
  <si>
    <t>MAREGRAFO DE RADAR</t>
  </si>
  <si>
    <t xml:space="preserve">MAREGRAFO </t>
  </si>
  <si>
    <t>VALEPORT DATA TELEMETRY UNIT</t>
  </si>
  <si>
    <t>Pasta 018.13_Valeport - Importações SLI</t>
  </si>
  <si>
    <t xml:space="preserve">TIDEMASTER </t>
  </si>
  <si>
    <t>Fonte planilha "controle_Importação - pasta importados SLI</t>
  </si>
  <si>
    <t xml:space="preserve">MINITIDE </t>
  </si>
  <si>
    <t>IMP 234</t>
  </si>
  <si>
    <t xml:space="preserve">MAREGRAFO DE RADAR </t>
  </si>
  <si>
    <t xml:space="preserve">TIDEMASTER COM VRS-20 </t>
  </si>
  <si>
    <t>NF 000000551 DE A2 SOLUTIONS COMERCIO E SERVICOS EIRELI - Marégrafo Tidemaster por radar</t>
  </si>
  <si>
    <t>MBES</t>
  </si>
  <si>
    <t>MBES 7150</t>
  </si>
  <si>
    <t xml:space="preserve">TELEDYNE RESON </t>
  </si>
  <si>
    <t>MBES T20</t>
  </si>
  <si>
    <t>SEABAT T20-P</t>
  </si>
  <si>
    <t>extrapolação NF n. 3274 de NC Brasil Ltda - Sistema multifeixe 7125 teledyne reson</t>
  </si>
  <si>
    <t xml:space="preserve">MEGOMETRO DIGITAL </t>
  </si>
  <si>
    <t xml:space="preserve">DMG 10 K I </t>
  </si>
  <si>
    <t xml:space="preserve">INSTRUM </t>
  </si>
  <si>
    <t>https://www.instrumbrasil.com.br/eletrica/megohmetro-1/megohmetro-10-kv-instrum-dmg-10ki.phtml</t>
  </si>
  <si>
    <t xml:space="preserve">MICROPIPETA </t>
  </si>
  <si>
    <t>K1-1000C(H1000)</t>
  </si>
  <si>
    <t xml:space="preserve">OLEN </t>
  </si>
  <si>
    <t>https://www.produtosparalaboratorios.com.br/micropipeta-monocanal-de-volume-variavel-olen-K1-1000C-</t>
  </si>
  <si>
    <t>MILLI-Q</t>
  </si>
  <si>
    <t>INTEGRAL 5</t>
  </si>
  <si>
    <t>COTAÇÃO ATALIBA</t>
  </si>
  <si>
    <t xml:space="preserve">MOXA </t>
  </si>
  <si>
    <t>NP5450</t>
  </si>
  <si>
    <t xml:space="preserve">NPORT </t>
  </si>
  <si>
    <t>IMP 1604</t>
  </si>
  <si>
    <t xml:space="preserve">MRU </t>
  </si>
  <si>
    <t>DMS-25</t>
  </si>
  <si>
    <t>Pasta 03.14_Teledyne TSS-DMS-25 - Importação SLI</t>
  </si>
  <si>
    <t xml:space="preserve">MRU-5 </t>
  </si>
  <si>
    <t>MBES 7160</t>
  </si>
  <si>
    <t>IMP 3304</t>
  </si>
  <si>
    <t>Amostradores Bio</t>
  </si>
  <si>
    <t xml:space="preserve">MULTINET </t>
  </si>
  <si>
    <t>MPS MAXI COMBI</t>
  </si>
  <si>
    <t xml:space="preserve">HYDROBIOS </t>
  </si>
  <si>
    <t>Fonte IMP 2076</t>
  </si>
  <si>
    <t xml:space="preserve">MULTIPARAMETRO </t>
  </si>
  <si>
    <t>6600-D</t>
  </si>
  <si>
    <t xml:space="preserve">YSI </t>
  </si>
  <si>
    <t xml:space="preserve"> atualização cotação produto equivalente; https://www.ysi.com/prodss</t>
  </si>
  <si>
    <t>PDIM 6800M</t>
  </si>
  <si>
    <t>SBE PDIM 708</t>
  </si>
  <si>
    <t xml:space="preserve">PINGER </t>
  </si>
  <si>
    <t>NETSHIELD 70KHz</t>
  </si>
  <si>
    <t>já te man</t>
  </si>
  <si>
    <t>https://tecomart.co/shop/future-ocean/netshield/</t>
  </si>
  <si>
    <t xml:space="preserve">PIRANOMETRO </t>
  </si>
  <si>
    <t>SPP</t>
  </si>
  <si>
    <t xml:space="preserve">EPPLEY </t>
  </si>
  <si>
    <t xml:space="preserve">PLUVIOMETRO </t>
  </si>
  <si>
    <t>https://www.scaledinstruments.com/shop/rm-young/precipitation-and-pressure/tipping-bucket-rain-gauge/rm-young-52203-20-tipping-bucket-rain-gauge-stainless-steel-housing-unheated/</t>
  </si>
  <si>
    <t xml:space="preserve">PORTASAL </t>
  </si>
  <si>
    <t xml:space="preserve">8410A </t>
  </si>
  <si>
    <t>OSIL</t>
  </si>
  <si>
    <t>Cotação Osil 06.09.22</t>
  </si>
  <si>
    <t>SISTEMA POSMV 320</t>
  </si>
  <si>
    <t xml:space="preserve">320 PSC V5 </t>
  </si>
  <si>
    <t xml:space="preserve">APPLANIX </t>
  </si>
  <si>
    <t>SISTEMA POSMV WAVEMASTER</t>
  </si>
  <si>
    <t xml:space="preserve">WaveMaster PSC V5 </t>
  </si>
  <si>
    <t>SISTEMA POSMV 220</t>
  </si>
  <si>
    <t xml:space="preserve">220 PSC V5 </t>
  </si>
  <si>
    <t>Referencia planilha "Controle Fornecedores" - SLI</t>
  </si>
  <si>
    <t>REGISTRADOR DE SENSOR DE RADIÂNCIA</t>
  </si>
  <si>
    <t>LI-1500G</t>
  </si>
  <si>
    <t>LI-COR</t>
  </si>
  <si>
    <t>Fonte IMP 2279</t>
  </si>
  <si>
    <t xml:space="preserve">ROSETTE </t>
  </si>
  <si>
    <t xml:space="preserve">SBE 32 </t>
  </si>
  <si>
    <t>IMP 1313 17.02.21</t>
  </si>
  <si>
    <t xml:space="preserve">MARÉGRAFO SEAGUARD </t>
  </si>
  <si>
    <t xml:space="preserve">RCM 1W </t>
  </si>
  <si>
    <t xml:space="preserve">ANDERAA </t>
  </si>
  <si>
    <t>Base referência Planilha "Controle Fornecedores"  - Importação SLI</t>
  </si>
  <si>
    <t>SENSORES</t>
  </si>
  <si>
    <t xml:space="preserve">SENSOR DE CONDUTIVIDADE </t>
  </si>
  <si>
    <t xml:space="preserve">4C </t>
  </si>
  <si>
    <t xml:space="preserve">SENSOR DE FLUORIMETRO </t>
  </si>
  <si>
    <t>2160-000</t>
  </si>
  <si>
    <t>TURNER DESIGNS</t>
  </si>
  <si>
    <t>FLRTD</t>
  </si>
  <si>
    <t xml:space="preserve">WETLABS </t>
  </si>
  <si>
    <t>ECO FLRTD G4</t>
  </si>
  <si>
    <t xml:space="preserve">SCF </t>
  </si>
  <si>
    <t xml:space="preserve">SEAPOINT </t>
  </si>
  <si>
    <t xml:space="preserve">SENSOR DE LUMINOSIDADE </t>
  </si>
  <si>
    <t>LI-193 SPHERICAL QUANTUM</t>
  </si>
  <si>
    <t>SENSOR DE LUMINOSIDADE / PAR / RADIOMETRO</t>
  </si>
  <si>
    <t>QSP-2300</t>
  </si>
  <si>
    <t>BIOSPHERICAL</t>
  </si>
  <si>
    <t xml:space="preserve">SENSOR DE ONDA INERCIAL </t>
  </si>
  <si>
    <t>WAVE II 9DOF</t>
  </si>
  <si>
    <t>PLANET OCEAN LTD</t>
  </si>
  <si>
    <t xml:space="preserve">SENSOR DE OXIGENIO DISSOLVIDO </t>
  </si>
  <si>
    <t xml:space="preserve">SBE 43 </t>
  </si>
  <si>
    <t xml:space="preserve">SENSOR DE PH </t>
  </si>
  <si>
    <t xml:space="preserve">SBE 18 </t>
  </si>
  <si>
    <t>SENSOR DE RADIAÇÃO SOLAR WIRELESS</t>
  </si>
  <si>
    <t>RXW-LIB-900</t>
  </si>
  <si>
    <t>ONSET HOBO</t>
  </si>
  <si>
    <t>https://www.onsetcomp.com/site-search/products/RXW-LIB-900/1</t>
  </si>
  <si>
    <t>SENSOR DE RADIANCIA FOTOSSINTETICAMENTE ATIVA</t>
  </si>
  <si>
    <t>PAR-LOG ICSW</t>
  </si>
  <si>
    <t xml:space="preserve">SENSOR DE TEMPERATURA  </t>
  </si>
  <si>
    <t xml:space="preserve">SBE 38 </t>
  </si>
  <si>
    <t xml:space="preserve">SBE 3PLUS </t>
  </si>
  <si>
    <t xml:space="preserve">SBE 56 </t>
  </si>
  <si>
    <t xml:space="preserve">SENSOR DE TEMPERATURA E PROFUNDIDADE </t>
  </si>
  <si>
    <t>ATD-HR</t>
  </si>
  <si>
    <t>JFE ADVANTECH</t>
  </si>
  <si>
    <t>Extrapolação media sensores temperatura</t>
  </si>
  <si>
    <t xml:space="preserve">SENSOR DE TURBIDEZ </t>
  </si>
  <si>
    <t>6000M</t>
  </si>
  <si>
    <t>NTRUT</t>
  </si>
  <si>
    <t xml:space="preserve">NTUS </t>
  </si>
  <si>
    <t xml:space="preserve">SENSOR DE VISIBILIDADE </t>
  </si>
  <si>
    <t>VS20K</t>
  </si>
  <si>
    <t xml:space="preserve">OTT HYDROMET </t>
  </si>
  <si>
    <t xml:space="preserve">
NFE 6629 ROMIOTTO IND E COM DE INSTRUM MEDICAO LTDA - SENSOR DE VISIBILIDADE, MOD VS20K UMB, COD 8366-U90 - IMPORTAÇÃO SLI</t>
  </si>
  <si>
    <t>SENSOR DIRECIONAL DE ONDA</t>
  </si>
  <si>
    <t>TRIAXYS NEXT WAVE II</t>
  </si>
  <si>
    <t>SENSOR FLUORIMETRO SUBMERSÍVEL - OIL CRUDE</t>
  </si>
  <si>
    <t xml:space="preserve">CYCLOPS-6K </t>
  </si>
  <si>
    <t>Fonte IMP 2165</t>
  </si>
  <si>
    <t>SENSOR OPTICO DE OXIGENIO DISSOLVIDO</t>
  </si>
  <si>
    <t xml:space="preserve">SBE 63 </t>
  </si>
  <si>
    <t>SSS</t>
  </si>
  <si>
    <t xml:space="preserve">SIDE SCAN SONAR </t>
  </si>
  <si>
    <t>2000 TV-D</t>
  </si>
  <si>
    <t>Extrapolação vaor média SIde Scan Sonar</t>
  </si>
  <si>
    <t>DECK UNIT SSS 4125</t>
  </si>
  <si>
    <t>NOTEBOOK SSS 4125</t>
  </si>
  <si>
    <t>DELL</t>
  </si>
  <si>
    <t>ASA DEFLETORA</t>
  </si>
  <si>
    <t>4200 MP</t>
  </si>
  <si>
    <t>Fonte "Comercial Invoice BR" - Importação SLI</t>
  </si>
  <si>
    <t xml:space="preserve">SKYWAVE  </t>
  </si>
  <si>
    <t>IDP-690</t>
  </si>
  <si>
    <t xml:space="preserve">SKYWAVE </t>
  </si>
  <si>
    <t>https://shop.remotesatellite.com/products/skywave-idp-690</t>
  </si>
  <si>
    <t xml:space="preserve">SLIP RING </t>
  </si>
  <si>
    <t>343-002-117</t>
  </si>
  <si>
    <t>ALPHA SLIP RINGS</t>
  </si>
  <si>
    <t>IMP 1591 09.10.20</t>
  </si>
  <si>
    <t>SONDA DE MONITORAMENTO ÓPTICO</t>
  </si>
  <si>
    <t xml:space="preserve">600 OMS </t>
  </si>
  <si>
    <t xml:space="preserve">SONDA SVP </t>
  </si>
  <si>
    <t xml:space="preserve">SVP 70 </t>
  </si>
  <si>
    <t>TELEDYNE RESON</t>
  </si>
  <si>
    <t>SBP</t>
  </si>
  <si>
    <t>SUB BOTTOM PROFILE</t>
  </si>
  <si>
    <t xml:space="preserve">CHIRP 512 </t>
  </si>
  <si>
    <t xml:space="preserve">EDGETCH </t>
  </si>
  <si>
    <t>GEOPULSE PLUS</t>
  </si>
  <si>
    <t>KONGSBERG GEOACOUSTICS</t>
  </si>
  <si>
    <t>IMP 488</t>
  </si>
  <si>
    <t>GARRAFA ELETRONICA DP-02</t>
  </si>
  <si>
    <t xml:space="preserve">TOPSIDE PLUS </t>
  </si>
  <si>
    <t>SUB BOTTOM PROFILE CHIRP3</t>
  </si>
  <si>
    <t>CHIRP III / DSP-665</t>
  </si>
  <si>
    <t>Extrapolação média IMPs 488 e 642 e CHIRP 512</t>
  </si>
  <si>
    <t>SUB BOTTOM PROFILE 3260</t>
  </si>
  <si>
    <t>CHIRP 3260</t>
  </si>
  <si>
    <t>KNUDSEN</t>
  </si>
  <si>
    <t>IMP 642</t>
  </si>
  <si>
    <t xml:space="preserve">SVP </t>
  </si>
  <si>
    <t>MICRO-X</t>
  </si>
  <si>
    <t>extrapolação IMP 1349</t>
  </si>
  <si>
    <t>SV-XCHANGE</t>
  </si>
  <si>
    <t xml:space="preserve">T BAR </t>
  </si>
  <si>
    <t>Cotação Isabel Perez</t>
  </si>
  <si>
    <t>TERMOHIGROMETRO</t>
  </si>
  <si>
    <t>MP101-A-T7W4W</t>
  </si>
  <si>
    <t>ROTRONIC</t>
  </si>
  <si>
    <t xml:space="preserve">IMP 1595 </t>
  </si>
  <si>
    <t xml:space="preserve">TERMOHIGROMETRO </t>
  </si>
  <si>
    <t>41382VC</t>
  </si>
  <si>
    <t>Pasta 011.14 RM Young - Importação SLI</t>
  </si>
  <si>
    <t xml:space="preserve">608-H1 </t>
  </si>
  <si>
    <t>TESTO</t>
  </si>
  <si>
    <t>Busca na Internet</t>
  </si>
  <si>
    <t>TERMOSALINÓGRAFO MICRO TSG</t>
  </si>
  <si>
    <t>SBE 45</t>
  </si>
  <si>
    <t>TRANSMISSOMETRO C-STAR</t>
  </si>
  <si>
    <t>25CM X 660NM</t>
  </si>
  <si>
    <t xml:space="preserve">TRANSPONDER </t>
  </si>
  <si>
    <t>COMPATT 6+ FUSION 2</t>
  </si>
  <si>
    <t>Libra Estelina 23.735, reverter p/ U$ / Levantamento do Charles</t>
  </si>
  <si>
    <t xml:space="preserve">MPT 163 </t>
  </si>
  <si>
    <t>Sonardyne - Basear pelo valor</t>
  </si>
  <si>
    <t>TRANSPONDER - DEEP OCEANOGRAFIC RELEASE TRANSPONDER</t>
  </si>
  <si>
    <t>7710-000-01</t>
  </si>
  <si>
    <t>SONARDYNE</t>
  </si>
  <si>
    <t>Libra Estelina 14.703, reverter p/ U$ / Levantamento do Charles</t>
  </si>
  <si>
    <t>TRANSPONDER TZ</t>
  </si>
  <si>
    <t>7815-000-06</t>
  </si>
  <si>
    <t xml:space="preserve"> Extrapolação Libra Estelina 23.735, reverter p/ U$ / Levantamento do Charles</t>
  </si>
  <si>
    <t>TURBIDÍMETRO DE BANCADA</t>
  </si>
  <si>
    <t>HI98703</t>
  </si>
  <si>
    <t xml:space="preserve">XBT </t>
  </si>
  <si>
    <t>T10</t>
  </si>
  <si>
    <t xml:space="preserve"> EXTRAPOLANDO COTAÇÃO ATALIBA</t>
  </si>
  <si>
    <t>T5</t>
  </si>
  <si>
    <t xml:space="preserve">XEOS FLASHER </t>
  </si>
  <si>
    <t xml:space="preserve">XEOS TECH </t>
  </si>
  <si>
    <t xml:space="preserve">XEOS KILO </t>
  </si>
  <si>
    <t>Bancada</t>
  </si>
  <si>
    <t>Sensores de bancada</t>
  </si>
  <si>
    <t>N/A</t>
  </si>
  <si>
    <t>Hanna</t>
  </si>
  <si>
    <t>Redes</t>
  </si>
  <si>
    <t>Indústrias Flemming</t>
  </si>
  <si>
    <t>Catamarã</t>
  </si>
  <si>
    <t>HYDROBIOS</t>
  </si>
  <si>
    <t>Amostradores Geo</t>
  </si>
  <si>
    <t>VAN VEEN 230L</t>
  </si>
  <si>
    <t>Husky Duck</t>
  </si>
  <si>
    <t>EXTRAPOLAÇÃO LUCAS BLANCO</t>
  </si>
  <si>
    <t>BOX CORE 50 X 50</t>
  </si>
  <si>
    <t>BOX CORE 30 X 30</t>
  </si>
  <si>
    <t>Imagem</t>
  </si>
  <si>
    <t>SPI</t>
  </si>
  <si>
    <t>Ocean Imaging Systems</t>
  </si>
  <si>
    <t>IMP 1679 Equipamento com valor de 157.625,75</t>
  </si>
  <si>
    <t>DROP CÂMERA</t>
  </si>
  <si>
    <t>DTS6000</t>
  </si>
  <si>
    <t>SEATRONICS</t>
  </si>
  <si>
    <t>VIBRO CORER</t>
  </si>
  <si>
    <t>GDL UK</t>
  </si>
  <si>
    <t>PISTON CORER</t>
  </si>
  <si>
    <t>ARTIG</t>
  </si>
  <si>
    <t>Carga</t>
  </si>
  <si>
    <t>GUINCHOS</t>
  </si>
  <si>
    <t>GUINCHO #01</t>
  </si>
  <si>
    <t>Guincho Eletrico Hidráulico/1,6t</t>
  </si>
  <si>
    <t>ALEXIL</t>
  </si>
  <si>
    <t>GUINCHO #02</t>
  </si>
  <si>
    <t>Guincho Eletrico Hidráulico/5t</t>
  </si>
  <si>
    <t>SEAMAC</t>
  </si>
  <si>
    <t>GUINCHO #03</t>
  </si>
  <si>
    <t>Guincho Hidráulico/10t</t>
  </si>
  <si>
    <t>MARCO</t>
  </si>
  <si>
    <t>GUINCHO #04</t>
  </si>
  <si>
    <t>Guincho Hidráulico/1t</t>
  </si>
  <si>
    <t>STABBERT MARITIME</t>
  </si>
  <si>
    <t>GUINCHO #08</t>
  </si>
  <si>
    <t>Guincho Eletrico Hidráulico/2t</t>
  </si>
  <si>
    <t>GUINCHO #10</t>
  </si>
  <si>
    <t>Guincho Eletrico/1t</t>
  </si>
  <si>
    <t>GUINCHO #11</t>
  </si>
  <si>
    <t>DT MARINE</t>
  </si>
  <si>
    <t>GUINCHO #12</t>
  </si>
  <si>
    <t>Guincho Eletrico Hidráulico/3t</t>
  </si>
  <si>
    <t>GUINCHO #13</t>
  </si>
  <si>
    <t>Guincho Eletrico/10t</t>
  </si>
  <si>
    <t>IBERCISA</t>
  </si>
  <si>
    <t>GUINCHO #14</t>
  </si>
  <si>
    <t>Guincho Eletrico Hidráulico/500kg</t>
  </si>
  <si>
    <t>GUINCHO #15</t>
  </si>
  <si>
    <t>GDLUK</t>
  </si>
  <si>
    <t>GUINCHO D02</t>
  </si>
  <si>
    <t>MARKEY</t>
  </si>
  <si>
    <t>GUINCHO D03</t>
  </si>
  <si>
    <t>Guincho Hidráulico/2,5t</t>
  </si>
  <si>
    <t>GUINCHO D04</t>
  </si>
  <si>
    <t>Guincho Hidráulico/5t</t>
  </si>
  <si>
    <t>GUINCHO D05</t>
  </si>
  <si>
    <t>Guincho Hidráulico/3t</t>
  </si>
  <si>
    <t>A-Frames</t>
  </si>
  <si>
    <t>'A-FRAME A1''</t>
  </si>
  <si>
    <t>Dimensão(MM) 2500/6000  Ton(5T)</t>
  </si>
  <si>
    <t>C&amp;C</t>
  </si>
  <si>
    <t>'A-FRAME A2''</t>
  </si>
  <si>
    <t>Dimensão(MM) 6000/7500 Ton(8t)</t>
  </si>
  <si>
    <t>MG Usinagem</t>
  </si>
  <si>
    <t>'A-FRAME A4''</t>
  </si>
  <si>
    <t>Dimensão(MM) 2000/6800 Ton(5t)</t>
  </si>
  <si>
    <t>NATEC</t>
  </si>
  <si>
    <t>'A-FRAME A5''</t>
  </si>
  <si>
    <t>Dimensão(MM) 8000/10000 Ton(15t)</t>
  </si>
  <si>
    <t>'A-FRAME A6''</t>
  </si>
  <si>
    <t>Dimensão(MM) N/A Ton(10t)</t>
  </si>
  <si>
    <t>HARBOR BRANCH</t>
  </si>
  <si>
    <t>'A-FRAME A7''</t>
  </si>
  <si>
    <t>Dimensão(MM) 2500/6500 Ton(8t)</t>
  </si>
  <si>
    <t>'A-FRAME A9''</t>
  </si>
  <si>
    <t>Dimensão(MM) 2200/4000  Ton(1,5t)</t>
  </si>
  <si>
    <t>'A-FRAME A10''</t>
  </si>
  <si>
    <t>Dimensão(MM) 1800/3500 Ton(1,5t)</t>
  </si>
  <si>
    <t>'A-FRAME A11''</t>
  </si>
  <si>
    <t>Dimensão(MM) 1650/4500 Ton(2t)</t>
  </si>
  <si>
    <t>Lista de Unidades</t>
  </si>
  <si>
    <t>Lista de Categorias</t>
  </si>
  <si>
    <t>LIBERADOR ACÚSTICO</t>
  </si>
  <si>
    <t>BOIAS</t>
  </si>
  <si>
    <t>Guinchos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</si>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</sst>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_-[$$-409]* #,##0.00_ ;_-[$$-409]* \-#,##0.00\ ;_-[$$-409]* &quot;-&quot;??_ ;_-@_ "/>
    <numFmt numFmtId="166" formatCode="&quot;R$&quot;\ 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thin">
        <color rgb="FF000000"/>
      </bottom>
      <diagonal/>
    </border>
    <border>
      <left style="thin">
        <color rgb="FF000000"/>
      </left>
      <right style="slantDashDot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thin">
        <color rgb="FF000000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/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/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/>
      <diagonal/>
    </border>
    <border>
      <left style="medium">
        <color indexed="64"/>
      </left>
      <right style="slantDashDot">
        <color indexed="64"/>
      </right>
      <top style="thin">
        <color rgb="FF000000"/>
      </top>
      <bottom/>
      <diagonal/>
    </border>
    <border>
      <left style="medium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44" fontId="0" fillId="4" borderId="2" xfId="1" applyFont="1" applyFill="1" applyBorder="1" applyAlignment="1">
      <alignment horizontal="center"/>
    </xf>
    <xf numFmtId="0" fontId="3" fillId="5" borderId="3" xfId="0" applyFont="1" applyFill="1" applyBorder="1"/>
    <xf numFmtId="44" fontId="0" fillId="3" borderId="2" xfId="1" applyFont="1" applyFill="1" applyBorder="1" applyAlignment="1">
      <alignment horizontal="center"/>
    </xf>
    <xf numFmtId="0" fontId="4" fillId="6" borderId="3" xfId="0" applyFont="1" applyFill="1" applyBorder="1"/>
    <xf numFmtId="0" fontId="0" fillId="7" borderId="0" xfId="0" applyFill="1"/>
    <xf numFmtId="0" fontId="5" fillId="7" borderId="0" xfId="0" applyFont="1" applyFill="1"/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7" fillId="0" borderId="5" xfId="2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5" fontId="5" fillId="8" borderId="1" xfId="0" applyNumberFormat="1" applyFont="1" applyFill="1" applyBorder="1" applyAlignment="1">
      <alignment horizontal="center"/>
    </xf>
    <xf numFmtId="164" fontId="5" fillId="8" borderId="1" xfId="0" applyNumberFormat="1" applyFont="1" applyFill="1" applyBorder="1" applyAlignment="1">
      <alignment horizontal="center"/>
    </xf>
    <xf numFmtId="165" fontId="4" fillId="8" borderId="1" xfId="0" applyNumberFormat="1" applyFont="1" applyFill="1" applyBorder="1" applyAlignment="1">
      <alignment horizontal="center"/>
    </xf>
    <xf numFmtId="165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65" fontId="5" fillId="8" borderId="4" xfId="0" applyNumberFormat="1" applyFont="1" applyFill="1" applyBorder="1" applyAlignment="1">
      <alignment horizontal="center"/>
    </xf>
    <xf numFmtId="0" fontId="5" fillId="10" borderId="14" xfId="0" applyFont="1" applyFill="1" applyBorder="1" applyAlignment="1">
      <alignment horizontal="center"/>
    </xf>
    <xf numFmtId="0" fontId="5" fillId="10" borderId="20" xfId="0" applyFont="1" applyFill="1" applyBorder="1" applyAlignment="1">
      <alignment horizontal="center"/>
    </xf>
    <xf numFmtId="165" fontId="5" fillId="9" borderId="4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11" borderId="20" xfId="0" applyFont="1" applyFill="1" applyBorder="1" applyAlignment="1">
      <alignment horizontal="center"/>
    </xf>
    <xf numFmtId="0" fontId="5" fillId="11" borderId="26" xfId="0" applyFont="1" applyFill="1" applyBorder="1" applyAlignment="1">
      <alignment horizontal="center"/>
    </xf>
    <xf numFmtId="0" fontId="5" fillId="11" borderId="27" xfId="0" applyFont="1" applyFill="1" applyBorder="1" applyAlignment="1">
      <alignment horizontal="center"/>
    </xf>
    <xf numFmtId="0" fontId="5" fillId="11" borderId="14" xfId="0" applyFont="1" applyFill="1" applyBorder="1" applyAlignment="1">
      <alignment horizontal="center"/>
    </xf>
    <xf numFmtId="0" fontId="5" fillId="10" borderId="26" xfId="0" applyFont="1" applyFill="1" applyBorder="1" applyAlignment="1">
      <alignment horizontal="center"/>
    </xf>
    <xf numFmtId="0" fontId="5" fillId="10" borderId="27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12" borderId="5" xfId="0" applyFont="1" applyFill="1" applyBorder="1" applyAlignment="1">
      <alignment horizontal="left" vertical="center"/>
    </xf>
    <xf numFmtId="0" fontId="9" fillId="0" borderId="0" xfId="0" applyFont="1"/>
    <xf numFmtId="0" fontId="5" fillId="0" borderId="0" xfId="0" applyFont="1" applyAlignment="1">
      <alignment horizontal="center"/>
    </xf>
    <xf numFmtId="0" fontId="6" fillId="0" borderId="6" xfId="0" applyFont="1" applyBorder="1" applyAlignment="1">
      <alignment horizontal="left"/>
    </xf>
    <xf numFmtId="0" fontId="11" fillId="13" borderId="0" xfId="0" applyFont="1" applyFill="1" applyAlignment="1">
      <alignment horizontal="center"/>
    </xf>
    <xf numFmtId="0" fontId="5" fillId="15" borderId="5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center"/>
    </xf>
    <xf numFmtId="166" fontId="0" fillId="7" borderId="0" xfId="0" applyNumberFormat="1" applyFill="1"/>
    <xf numFmtId="0" fontId="12" fillId="18" borderId="1" xfId="0" applyFont="1" applyFill="1" applyBorder="1"/>
    <xf numFmtId="0" fontId="12" fillId="16" borderId="1" xfId="0" applyFont="1" applyFill="1" applyBorder="1"/>
    <xf numFmtId="0" fontId="12" fillId="17" borderId="1" xfId="0" applyFont="1" applyFill="1" applyBorder="1"/>
    <xf numFmtId="0" fontId="12" fillId="19" borderId="1" xfId="0" applyFont="1" applyFill="1" applyBorder="1"/>
    <xf numFmtId="0" fontId="12" fillId="20" borderId="1" xfId="0" applyFont="1" applyFill="1" applyBorder="1"/>
    <xf numFmtId="0" fontId="12" fillId="21" borderId="1" xfId="0" applyFont="1" applyFill="1" applyBorder="1"/>
    <xf numFmtId="0" fontId="0" fillId="22" borderId="4" xfId="0" applyFill="1" applyBorder="1" applyAlignment="1">
      <alignment horizontal="center"/>
    </xf>
    <xf numFmtId="0" fontId="0" fillId="22" borderId="22" xfId="0" applyFill="1" applyBorder="1" applyAlignment="1">
      <alignment horizontal="center"/>
    </xf>
    <xf numFmtId="0" fontId="0" fillId="22" borderId="23" xfId="0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Hyperlink" xfId="2" xr:uid="{00000000-000B-0000-0000-000008000000}"/>
    <cellStyle name="Moeda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solid">
          <fgColor indexed="64"/>
          <bgColor rgb="FFC6E0B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Silva" id="{FAF0C1AF-5BDB-4E97-83AB-71C78E1EA9ED}" userId="S::christian.silva@oceanpact.com::4be5c8d3-6589-4fda-a75a-d3a0edfdf590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pt-BR</v>
    <v>avylgh</v>
    <v>268435456</v>
    <v>1</v>
    <v>Da plataforma Refinitiv</v>
    <v>0</v>
    <v>1</v>
    <v>USD/BRL</v>
    <v>3</v>
    <v>4</v>
    <v>Finance</v>
    <v>5</v>
    <v>5.5297000000000001</v>
    <v>4.6896000000000004</v>
    <v>5.0151000000000003</v>
    <v>4.9741</v>
    <v>USD</v>
    <v>4.9939</v>
    <v>45075.767384259256</v>
    <v>BRL</v>
    <v>US Dollar/Brazilian Real FX Spot Rate</v>
    <v>4.9939</v>
    <v>5.0037000000000003</v>
    <v>USDBRL</v>
    <v>Par de Moedas</v>
    <v>USD/BRL</v>
    <v>9.7999999999999997E-3</v>
    <v>1.9620000000000002E-3</v>
  </rv>
  <rv s="1">
    <v>0</v>
  </rv>
  <rv s="0">
    <v>pt-BR</v>
    <v>av8tf2</v>
    <v>268435456</v>
    <v>1</v>
    <v>Da plataforma Refinitiv</v>
    <v>0</v>
    <v>1</v>
    <v>EUR/BRL</v>
    <v>3</v>
    <v>4</v>
    <v>Finance</v>
    <v>5</v>
    <v>5.8277000000000001</v>
    <v>4.9504000000000001</v>
    <v>5.3722000000000003</v>
    <v>5.3288000000000002</v>
    <v>EUR</v>
    <v>5.3555000000000001</v>
    <v>45075.767384259256</v>
    <v>BRL</v>
    <v>Euro/Brazilian Real FX Cross Rate</v>
    <v>5.3555000000000001</v>
    <v>5.3594999999999997</v>
    <v>EURBRL</v>
    <v>Par de Moedas</v>
    <v>EUR/BRL</v>
    <v>4.0000000000000001E-3</v>
    <v>7.469000000000001E-4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0" formatCode="General"/>
    </x:dxf>
    <x:dxf>
      <x:numFmt numFmtId="14" formatCode="0.00%"/>
    </x:dxf>
    <x:dxf>
      <x:numFmt numFmtId="2" formatCode="0.00"/>
    </x:dxf>
    <x:dxf>
      <x:numFmt numFmtId="27" formatCode="dd/mm/yyyy\ hh:mm"/>
    </x:dxf>
  </dxfs>
  <richProperties>
    <rPr n="NumberFormat" t="s"/>
    <rPr n="IsTitleField" t="b"/>
  </richProperties>
  <richStyles>
    <rSty dxfid="0">
      <rpv i="0">_-[$R$-pt-BR] * #,##0.00_-;-[$R$-pt-BR] * #,##0.00_-;_-[$R$-pt-BR] * "-"??_-;_-@_-</rpv>
    </rSty>
    <rSty>
      <rpv i="1">1</rpv>
    </rSty>
    <rSty dxfid="1"/>
    <rSty dxfid="2">
      <rpv i="0">0.00</rpv>
    </rSty>
    <rSty dxfid="3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EB123-9A0E-4DE6-AC09-2D80046E6087}" name="Tabela1" displayName="Tabela1" ref="A1:K242" totalsRowShown="0" headerRowDxfId="15" dataDxfId="13" headerRowBorderDxfId="14" tableBorderDxfId="12" totalsRowBorderDxfId="11">
  <autoFilter ref="A1:K242" xr:uid="{487EB123-9A0E-4DE6-AC09-2D80046E6087}">
    <filterColumn colId="1">
      <filters>
        <filter val="Carga"/>
        <filter val="Geofísica"/>
        <filter val="Oceanografia Biológica"/>
        <filter val="Oceanografia Física e Química"/>
        <filter val="Oceanografia Geológica/Geotecnia"/>
        <filter val="Sistema de Posicionamento"/>
      </filters>
    </filterColumn>
  </autoFilter>
  <tableColumns count="11">
    <tableColumn id="1" xr3:uid="{3DB87A71-FCE0-4F2B-8162-CE1B89AB53E9}" name="FIRME?" dataDxfId="10"/>
    <tableColumn id="11" xr3:uid="{40AB216F-DB61-4467-807D-36EEE491B8FF}" name="Unidade de Negócio" dataDxfId="9"/>
    <tableColumn id="10" xr3:uid="{2A56E686-94F8-486A-B46E-D41A7FC0E8E1}" name="Categoria" dataDxfId="8"/>
    <tableColumn id="2" xr3:uid="{EE4B3566-6BF5-45B0-A0D3-63D6CA95561B}" name="EQUIPAMENTO " dataDxfId="7"/>
    <tableColumn id="3" xr3:uid="{7146908F-C6DD-47C3-951F-4895D5E1C4A0}" name="MODELO " dataDxfId="6"/>
    <tableColumn id="4" xr3:uid="{880FBB44-335E-4073-B114-3F0CA9EC1F7A}" name="FABRICANTE " dataDxfId="5"/>
    <tableColumn id="5" xr3:uid="{F2F7C6C6-7824-410C-876B-D18A963127EA}" name="Valor unitário U$" dataDxfId="4"/>
    <tableColumn id="6" xr3:uid="{11D8FA79-BAD9-45AD-BBBD-5FCC99B8D9DB}" name="Valor unitário R$" dataDxfId="3"/>
    <tableColumn id="9" xr3:uid="{44D84F34-B1C0-4D1D-8FA1-2684524348BA}" name="Valor Total R$" dataDxfId="2"/>
    <tableColumn id="7" xr3:uid="{B26035F9-D6EE-4312-A3AE-A33E3DFB4B04}" name="Quantidade" dataDxfId="1"/>
    <tableColumn id="8" xr3:uid="{954C0132-8434-418B-B70E-15D2E4310BDD}" name="Consideraçõ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8" dT="2023-05-24T20:39:03.71" personId="{FAF0C1AF-5BDB-4E97-83AB-71C78E1EA9ED}" id="{B8159F65-AE0E-4CA6-B7FE-7E52DA5E7409}">
    <text>Deletar depois de saber o preço</text>
  </threadedComment>
  <threadedComment ref="D146" dT="2023-05-24T23:07:53.27" personId="{FAF0C1AF-5BDB-4E97-83AB-71C78E1EA9ED}" id="{87DD8E4A-40A5-4A58-8096-F9BBA16A4BFB}">
    <text>DUDA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si.com/prodss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scaledinstruments.com/shop/rm-young/precipitation-and-pressure/tipping-bucket-rain-gauge/rm-young-52203-20-tipping-bucket-rain-gauge-stainless-steel-housing-unheated/" TargetMode="External"/><Relationship Id="rId7" Type="http://schemas.openxmlformats.org/officeDocument/2006/relationships/hyperlink" Target="https://www.radwell.com/en-US/Buy/MASTERFLEX/MASTERFLEX/77202-50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shop.remotesatellite.com/products/skywave-idp-690" TargetMode="External"/><Relationship Id="rId1" Type="http://schemas.openxmlformats.org/officeDocument/2006/relationships/hyperlink" Target="https://www.onsetcomp.com/site-search/products/RXW-LIB-900/1" TargetMode="External"/><Relationship Id="rId6" Type="http://schemas.openxmlformats.org/officeDocument/2006/relationships/hyperlink" Target="https://www.instrumbrasil.com.br/eletrica/megohmetro-1/megohmetro-10-kv-instrum-dmg-10ki.p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produtosparalaboratorios.com.br/micropipeta-monocanal-de-volume-variavel-olen-K1-1000C-" TargetMode="External"/><Relationship Id="rId15" Type="http://schemas.microsoft.com/office/2017/10/relationships/threadedComment" Target="../threadedComments/threadedComment1.xml"/><Relationship Id="rId10" Type="http://schemas.openxmlformats.org/officeDocument/2006/relationships/hyperlink" Target="https://www.askey.nl/nl/products/escort/imini/product/escort-imini-mx-in-s-8-l-1" TargetMode="External"/><Relationship Id="rId4" Type="http://schemas.openxmlformats.org/officeDocument/2006/relationships/hyperlink" Target="https://tecomart.co/shop/future-ocean/netshield/" TargetMode="External"/><Relationship Id="rId9" Type="http://schemas.openxmlformats.org/officeDocument/2006/relationships/hyperlink" Target="https://loja.akso.com.br/produto/802---agitador-magnetico-com-aquecimento-25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5"/>
  <sheetViews>
    <sheetView tabSelected="1" zoomScale="65" workbookViewId="0">
      <pane ySplit="1" topLeftCell="A2" activePane="bottomLeft" state="frozen"/>
      <selection pane="bottomLeft" activeCell="J2" sqref="J2"/>
    </sheetView>
  </sheetViews>
  <sheetFormatPr defaultRowHeight="15" customHeight="1" x14ac:dyDescent="0.3"/>
  <cols>
    <col min="1" max="1" width="13" bestFit="1" customWidth="1"/>
    <col min="2" max="2" width="32.88671875" customWidth="1"/>
    <col min="3" max="3" width="26.5546875" customWidth="1"/>
    <col min="4" max="4" width="58.33203125" customWidth="1"/>
    <col min="5" max="5" width="35.44140625" bestFit="1" customWidth="1"/>
    <col min="6" max="6" width="28.5546875" bestFit="1" customWidth="1"/>
    <col min="7" max="7" width="30.6640625" style="7" customWidth="1"/>
    <col min="8" max="9" width="24.88671875" style="6" customWidth="1"/>
    <col min="10" max="10" width="19" style="7" bestFit="1" customWidth="1"/>
    <col min="11" max="11" width="172.5546875" customWidth="1"/>
    <col min="12" max="14" width="9.109375" customWidth="1"/>
  </cols>
  <sheetData>
    <row r="1" spans="1:14" ht="21" x14ac:dyDescent="0.4">
      <c r="A1" s="17" t="s">
        <v>0</v>
      </c>
      <c r="B1" s="65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23" t="s">
        <v>6</v>
      </c>
      <c r="H1" s="24" t="s">
        <v>7</v>
      </c>
      <c r="I1" s="24" t="s">
        <v>8</v>
      </c>
      <c r="J1" s="18" t="s">
        <v>629</v>
      </c>
      <c r="K1" s="19" t="s">
        <v>9</v>
      </c>
      <c r="L1" s="1"/>
    </row>
    <row r="2" spans="1:14" ht="14.4" x14ac:dyDescent="0.3">
      <c r="A2" s="8" t="s">
        <v>10</v>
      </c>
      <c r="B2" s="8" t="s">
        <v>11</v>
      </c>
      <c r="C2" s="8" t="s">
        <v>12</v>
      </c>
      <c r="D2" s="9" t="s">
        <v>13</v>
      </c>
      <c r="E2" s="9" t="s">
        <v>14</v>
      </c>
      <c r="F2" s="9" t="s">
        <v>15</v>
      </c>
      <c r="G2" s="20">
        <v>41370</v>
      </c>
      <c r="H2" s="21">
        <f>G2*M2</f>
        <v>207003.06900000002</v>
      </c>
      <c r="I2" s="21">
        <f>H2*J2</f>
        <v>414006.13800000004</v>
      </c>
      <c r="J2" s="10">
        <v>2</v>
      </c>
      <c r="K2" s="11" t="s">
        <v>16</v>
      </c>
      <c r="L2" t="e" vm="1">
        <v>#VALUE!</v>
      </c>
      <c r="M2" s="2" cm="1">
        <f t="array" ref="M2">_FV(L2,"Preço",TRUE)</f>
        <v>5.0037000000000003</v>
      </c>
      <c r="N2" s="3" t="s">
        <v>17</v>
      </c>
    </row>
    <row r="3" spans="1:14" ht="14.4" x14ac:dyDescent="0.3">
      <c r="A3" s="8" t="s">
        <v>10</v>
      </c>
      <c r="B3" s="8" t="s">
        <v>11</v>
      </c>
      <c r="C3" s="8" t="s">
        <v>12</v>
      </c>
      <c r="D3" s="9" t="s">
        <v>13</v>
      </c>
      <c r="E3" s="9" t="s">
        <v>18</v>
      </c>
      <c r="F3" s="9" t="s">
        <v>15</v>
      </c>
      <c r="G3" s="22">
        <v>54014.879999999997</v>
      </c>
      <c r="H3" s="21">
        <f>G3*M2</f>
        <v>270274.25505600002</v>
      </c>
      <c r="I3" s="21">
        <f t="shared" ref="I3:I66" si="0">H3*J3</f>
        <v>540548.51011200005</v>
      </c>
      <c r="J3" s="10">
        <v>2</v>
      </c>
      <c r="K3" s="11"/>
      <c r="M3" s="4">
        <v>5.01</v>
      </c>
      <c r="N3" s="5" t="s">
        <v>19</v>
      </c>
    </row>
    <row r="4" spans="1:14" ht="14.4" x14ac:dyDescent="0.3">
      <c r="A4" s="8" t="s">
        <v>10</v>
      </c>
      <c r="B4" s="8" t="s">
        <v>11</v>
      </c>
      <c r="C4" s="8" t="s">
        <v>12</v>
      </c>
      <c r="D4" s="9" t="s">
        <v>13</v>
      </c>
      <c r="E4" s="9" t="s">
        <v>20</v>
      </c>
      <c r="F4" s="9" t="s">
        <v>15</v>
      </c>
      <c r="G4" s="22">
        <v>158433</v>
      </c>
      <c r="H4" s="21">
        <f>M$2*G4</f>
        <v>792751.20209999999</v>
      </c>
      <c r="I4" s="21">
        <f t="shared" si="0"/>
        <v>1585502.4042</v>
      </c>
      <c r="J4" s="10">
        <v>2</v>
      </c>
      <c r="K4" s="67" t="s">
        <v>21</v>
      </c>
    </row>
    <row r="5" spans="1:14" ht="14.4" x14ac:dyDescent="0.3">
      <c r="A5" s="8" t="s">
        <v>10</v>
      </c>
      <c r="B5" s="8" t="s">
        <v>11</v>
      </c>
      <c r="C5" s="8" t="s">
        <v>12</v>
      </c>
      <c r="D5" s="9" t="s">
        <v>13</v>
      </c>
      <c r="E5" s="9" t="s">
        <v>22</v>
      </c>
      <c r="F5" s="9" t="s">
        <v>23</v>
      </c>
      <c r="G5" s="20">
        <f>G7-2000</f>
        <v>26276</v>
      </c>
      <c r="H5" s="21">
        <f>M2*G5</f>
        <v>131477.2212</v>
      </c>
      <c r="I5" s="21">
        <f t="shared" si="0"/>
        <v>1446249.4332000001</v>
      </c>
      <c r="J5" s="10">
        <v>11</v>
      </c>
      <c r="K5" s="62" t="s">
        <v>24</v>
      </c>
      <c r="L5" s="1" t="e" vm="2">
        <v>#VALUE!</v>
      </c>
      <c r="M5" t="str" cm="1">
        <f t="array" ref="M5">_FV(L5,"Moeda",TRUE)</f>
        <v>BRL</v>
      </c>
    </row>
    <row r="6" spans="1:14" ht="14.4" x14ac:dyDescent="0.3">
      <c r="A6" s="8" t="s">
        <v>10</v>
      </c>
      <c r="B6" s="8" t="s">
        <v>11</v>
      </c>
      <c r="C6" s="8" t="s">
        <v>12</v>
      </c>
      <c r="D6" s="9" t="s">
        <v>13</v>
      </c>
      <c r="E6" s="9" t="s">
        <v>25</v>
      </c>
      <c r="F6" s="9" t="s">
        <v>23</v>
      </c>
      <c r="G6" s="20">
        <f>G7+3000</f>
        <v>31276</v>
      </c>
      <c r="H6" s="21">
        <f>M2*G6</f>
        <v>156495.7212</v>
      </c>
      <c r="I6" s="21">
        <f t="shared" si="0"/>
        <v>156495.7212</v>
      </c>
      <c r="J6" s="9">
        <v>1</v>
      </c>
      <c r="K6" s="62" t="s">
        <v>24</v>
      </c>
      <c r="L6" s="1" t="str">
        <f>""</f>
        <v/>
      </c>
    </row>
    <row r="7" spans="1:14" ht="14.4" x14ac:dyDescent="0.3">
      <c r="A7" s="8" t="s">
        <v>10</v>
      </c>
      <c r="B7" s="8" t="s">
        <v>11</v>
      </c>
      <c r="C7" s="8" t="s">
        <v>12</v>
      </c>
      <c r="D7" s="9" t="s">
        <v>13</v>
      </c>
      <c r="E7" s="9" t="s">
        <v>26</v>
      </c>
      <c r="F7" s="9" t="s">
        <v>23</v>
      </c>
      <c r="G7" s="20">
        <v>28276</v>
      </c>
      <c r="H7" s="21">
        <f>M2*G7</f>
        <v>141484.62119999999</v>
      </c>
      <c r="I7" s="21">
        <f t="shared" si="0"/>
        <v>990392.34840000002</v>
      </c>
      <c r="J7" s="9">
        <v>7</v>
      </c>
      <c r="K7" s="62" t="s">
        <v>27</v>
      </c>
      <c r="L7" s="1" t="str">
        <f>""</f>
        <v/>
      </c>
    </row>
    <row r="8" spans="1:14" ht="14.4" x14ac:dyDescent="0.3">
      <c r="A8" s="8" t="s">
        <v>28</v>
      </c>
      <c r="B8" s="8" t="s">
        <v>11</v>
      </c>
      <c r="C8" s="8" t="s">
        <v>12</v>
      </c>
      <c r="D8" s="9" t="s">
        <v>13</v>
      </c>
      <c r="E8" s="9" t="s">
        <v>29</v>
      </c>
      <c r="F8" s="9" t="s">
        <v>15</v>
      </c>
      <c r="G8" s="20">
        <v>54014.879999999997</v>
      </c>
      <c r="H8" s="21">
        <f>M2*G8</f>
        <v>270274.25505600002</v>
      </c>
      <c r="I8" s="21">
        <f t="shared" si="0"/>
        <v>10000147.437072001</v>
      </c>
      <c r="J8" s="10">
        <v>37</v>
      </c>
      <c r="K8" s="11" t="s">
        <v>30</v>
      </c>
      <c r="L8" s="1" t="str">
        <f>""</f>
        <v/>
      </c>
    </row>
    <row r="9" spans="1:14" ht="14.4" x14ac:dyDescent="0.3">
      <c r="A9" s="8" t="s">
        <v>28</v>
      </c>
      <c r="B9" s="8" t="s">
        <v>11</v>
      </c>
      <c r="C9" s="8" t="s">
        <v>12</v>
      </c>
      <c r="D9" s="9" t="s">
        <v>13</v>
      </c>
      <c r="E9" s="9" t="s">
        <v>31</v>
      </c>
      <c r="F9" s="9" t="s">
        <v>32</v>
      </c>
      <c r="G9" s="20">
        <v>37000</v>
      </c>
      <c r="H9" s="21">
        <f>M2*G9</f>
        <v>185136.90000000002</v>
      </c>
      <c r="I9" s="21">
        <f t="shared" si="0"/>
        <v>555410.70000000007</v>
      </c>
      <c r="J9" s="9">
        <v>3</v>
      </c>
      <c r="K9" s="11" t="s">
        <v>33</v>
      </c>
      <c r="L9" s="1" t="str">
        <f>""</f>
        <v/>
      </c>
    </row>
    <row r="10" spans="1:14" ht="14.4" x14ac:dyDescent="0.3">
      <c r="A10" s="8" t="s">
        <v>28</v>
      </c>
      <c r="B10" s="8" t="s">
        <v>11</v>
      </c>
      <c r="C10" s="8" t="s">
        <v>12</v>
      </c>
      <c r="D10" s="9" t="s">
        <v>13</v>
      </c>
      <c r="E10" s="9" t="s">
        <v>34</v>
      </c>
      <c r="F10" s="9" t="s">
        <v>32</v>
      </c>
      <c r="G10" s="20">
        <v>32416.51</v>
      </c>
      <c r="H10" s="21">
        <f>M2*G10</f>
        <v>162202.491087</v>
      </c>
      <c r="I10" s="21">
        <f t="shared" si="0"/>
        <v>324404.982174</v>
      </c>
      <c r="J10" s="9">
        <v>2</v>
      </c>
      <c r="K10" s="11" t="s">
        <v>35</v>
      </c>
      <c r="L10" s="1" t="str">
        <f>""</f>
        <v/>
      </c>
    </row>
    <row r="11" spans="1:14" ht="15" customHeight="1" x14ac:dyDescent="0.3">
      <c r="A11" s="8" t="s">
        <v>28</v>
      </c>
      <c r="B11" s="8" t="s">
        <v>11</v>
      </c>
      <c r="C11" s="8" t="s">
        <v>12</v>
      </c>
      <c r="D11" s="9" t="s">
        <v>13</v>
      </c>
      <c r="E11" s="9" t="s">
        <v>36</v>
      </c>
      <c r="F11" s="9" t="s">
        <v>23</v>
      </c>
      <c r="G11" s="20">
        <v>76973</v>
      </c>
      <c r="H11" s="21">
        <f>M2*G11</f>
        <v>385149.80009999999</v>
      </c>
      <c r="I11" s="21">
        <f t="shared" si="0"/>
        <v>1155449.4002999999</v>
      </c>
      <c r="J11" s="9">
        <v>3</v>
      </c>
      <c r="K11" s="11" t="s">
        <v>37</v>
      </c>
      <c r="L11" s="1" t="str">
        <f>""</f>
        <v/>
      </c>
    </row>
    <row r="12" spans="1:14" ht="14.4" x14ac:dyDescent="0.3">
      <c r="A12" s="8" t="s">
        <v>10</v>
      </c>
      <c r="B12" s="8" t="s">
        <v>11</v>
      </c>
      <c r="C12" s="8" t="s">
        <v>12</v>
      </c>
      <c r="D12" s="9" t="s">
        <v>13</v>
      </c>
      <c r="E12" s="9" t="s">
        <v>38</v>
      </c>
      <c r="F12" s="9" t="s">
        <v>15</v>
      </c>
      <c r="G12" s="20">
        <v>24000</v>
      </c>
      <c r="H12" s="21">
        <f>M2*G12</f>
        <v>120088.8</v>
      </c>
      <c r="I12" s="21">
        <f t="shared" si="0"/>
        <v>480355.2</v>
      </c>
      <c r="J12" s="9">
        <v>4</v>
      </c>
      <c r="K12" s="11" t="s">
        <v>39</v>
      </c>
      <c r="L12" s="1" t="str">
        <f>""</f>
        <v/>
      </c>
    </row>
    <row r="13" spans="1:14" ht="15" customHeight="1" x14ac:dyDescent="0.3">
      <c r="A13" s="8" t="s">
        <v>10</v>
      </c>
      <c r="B13" s="8" t="s">
        <v>11</v>
      </c>
      <c r="C13" s="8" t="s">
        <v>12</v>
      </c>
      <c r="D13" s="9" t="s">
        <v>13</v>
      </c>
      <c r="E13" s="9" t="s">
        <v>40</v>
      </c>
      <c r="F13" s="9" t="s">
        <v>41</v>
      </c>
      <c r="G13" s="20">
        <v>33817</v>
      </c>
      <c r="H13" s="21">
        <f>M2*G13</f>
        <v>169210.12290000002</v>
      </c>
      <c r="I13" s="21">
        <f t="shared" si="0"/>
        <v>169210.12290000002</v>
      </c>
      <c r="J13" s="9">
        <v>1</v>
      </c>
      <c r="K13" s="11" t="s">
        <v>42</v>
      </c>
      <c r="L13" s="79" t="s">
        <v>43</v>
      </c>
      <c r="M13" s="79"/>
      <c r="N13" s="79"/>
    </row>
    <row r="14" spans="1:14" ht="14.4" x14ac:dyDescent="0.3">
      <c r="A14" s="8" t="s">
        <v>10</v>
      </c>
      <c r="B14" s="8" t="s">
        <v>11</v>
      </c>
      <c r="C14" s="8" t="s">
        <v>12</v>
      </c>
      <c r="D14" s="9" t="s">
        <v>13</v>
      </c>
      <c r="E14" s="9" t="s">
        <v>44</v>
      </c>
      <c r="F14" s="9" t="s">
        <v>41</v>
      </c>
      <c r="G14" s="20">
        <v>33817</v>
      </c>
      <c r="H14" s="21">
        <f>M2*G14</f>
        <v>169210.12290000002</v>
      </c>
      <c r="I14" s="21">
        <f t="shared" si="0"/>
        <v>169210.12290000002</v>
      </c>
      <c r="J14" s="9">
        <v>1</v>
      </c>
      <c r="K14" s="11" t="s">
        <v>42</v>
      </c>
      <c r="L14" s="79" t="s">
        <v>43</v>
      </c>
      <c r="M14" s="79"/>
      <c r="N14" s="79"/>
    </row>
    <row r="15" spans="1:14" ht="14.4" hidden="1" x14ac:dyDescent="0.3">
      <c r="A15" s="8" t="s">
        <v>10</v>
      </c>
      <c r="B15" s="8"/>
      <c r="C15" s="8"/>
      <c r="D15" s="9" t="s">
        <v>45</v>
      </c>
      <c r="E15" s="9">
        <v>801</v>
      </c>
      <c r="F15" s="9" t="s">
        <v>46</v>
      </c>
      <c r="G15" s="20">
        <v>235.81</v>
      </c>
      <c r="H15" s="21">
        <f>M2*G15</f>
        <v>1179.922497</v>
      </c>
      <c r="I15" s="21">
        <f t="shared" si="0"/>
        <v>4719.6899880000001</v>
      </c>
      <c r="J15" s="9">
        <v>4</v>
      </c>
      <c r="K15" s="12" t="s">
        <v>47</v>
      </c>
      <c r="L15" s="1" t="str">
        <f>""</f>
        <v/>
      </c>
    </row>
    <row r="16" spans="1:14" ht="14.4" hidden="1" x14ac:dyDescent="0.3">
      <c r="A16" s="8"/>
      <c r="B16" s="8"/>
      <c r="C16" s="8"/>
      <c r="D16" s="9" t="s">
        <v>48</v>
      </c>
      <c r="E16" s="9" t="s">
        <v>49</v>
      </c>
      <c r="F16" s="9" t="s">
        <v>50</v>
      </c>
      <c r="G16" s="20">
        <v>6950</v>
      </c>
      <c r="H16" s="21">
        <f>M2*G16</f>
        <v>34775.715000000004</v>
      </c>
      <c r="I16" s="21">
        <f t="shared" si="0"/>
        <v>104327.14500000002</v>
      </c>
      <c r="J16" s="9">
        <v>3</v>
      </c>
      <c r="K16" s="11" t="s">
        <v>51</v>
      </c>
      <c r="L16" s="1" t="str">
        <f>""</f>
        <v/>
      </c>
    </row>
    <row r="17" spans="1:14" ht="14.4" hidden="1" x14ac:dyDescent="0.3">
      <c r="A17" s="8"/>
      <c r="B17" s="8"/>
      <c r="C17" s="8"/>
      <c r="D17" s="9" t="s">
        <v>48</v>
      </c>
      <c r="E17" s="9" t="s">
        <v>52</v>
      </c>
      <c r="F17" s="9" t="s">
        <v>53</v>
      </c>
      <c r="G17" s="20">
        <v>5125</v>
      </c>
      <c r="H17" s="21">
        <f>M2*G17</f>
        <v>25643.962500000001</v>
      </c>
      <c r="I17" s="21">
        <f t="shared" si="0"/>
        <v>102575.85</v>
      </c>
      <c r="J17" s="9">
        <v>4</v>
      </c>
      <c r="K17" s="11" t="s">
        <v>54</v>
      </c>
      <c r="L17" s="1" t="str">
        <f>""</f>
        <v/>
      </c>
    </row>
    <row r="18" spans="1:14" ht="14.4" hidden="1" x14ac:dyDescent="0.3">
      <c r="A18" s="8"/>
      <c r="B18" s="8"/>
      <c r="C18" s="8"/>
      <c r="D18" s="9" t="s">
        <v>48</v>
      </c>
      <c r="E18" s="9" t="s">
        <v>55</v>
      </c>
      <c r="F18" s="9" t="s">
        <v>56</v>
      </c>
      <c r="G18" s="20">
        <v>6950</v>
      </c>
      <c r="H18" s="21">
        <f>M2*G18</f>
        <v>34775.715000000004</v>
      </c>
      <c r="I18" s="21">
        <f t="shared" si="0"/>
        <v>34775.715000000004</v>
      </c>
      <c r="J18" s="9">
        <v>1</v>
      </c>
      <c r="K18" s="11" t="s">
        <v>57</v>
      </c>
      <c r="L18" s="1" t="str">
        <f>""</f>
        <v/>
      </c>
    </row>
    <row r="19" spans="1:14" ht="15" customHeight="1" x14ac:dyDescent="0.3">
      <c r="A19" s="8" t="s">
        <v>10</v>
      </c>
      <c r="B19" s="8" t="s">
        <v>11</v>
      </c>
      <c r="C19" s="8" t="s">
        <v>58</v>
      </c>
      <c r="D19" s="9" t="s">
        <v>59</v>
      </c>
      <c r="E19" s="9">
        <v>5108</v>
      </c>
      <c r="F19" s="9" t="s">
        <v>60</v>
      </c>
      <c r="G19" s="20">
        <v>3201.19</v>
      </c>
      <c r="H19" s="21">
        <f>M2*G19</f>
        <v>16017.794403000002</v>
      </c>
      <c r="I19" s="21">
        <f t="shared" si="0"/>
        <v>16017.794403000002</v>
      </c>
      <c r="J19" s="9">
        <v>1</v>
      </c>
      <c r="K19" s="11" t="s">
        <v>61</v>
      </c>
      <c r="L19" s="1" t="str">
        <f>""</f>
        <v/>
      </c>
    </row>
    <row r="20" spans="1:14" ht="14.4" x14ac:dyDescent="0.3">
      <c r="A20" s="8" t="s">
        <v>10</v>
      </c>
      <c r="B20" s="8" t="s">
        <v>11</v>
      </c>
      <c r="C20" s="8" t="s">
        <v>58</v>
      </c>
      <c r="D20" s="9" t="s">
        <v>59</v>
      </c>
      <c r="E20" s="9">
        <v>5103</v>
      </c>
      <c r="F20" s="9" t="s">
        <v>60</v>
      </c>
      <c r="G20" s="20">
        <v>3201.19</v>
      </c>
      <c r="H20" s="21">
        <f>M2*G20</f>
        <v>16017.794403000002</v>
      </c>
      <c r="I20" s="21">
        <f t="shared" si="0"/>
        <v>16017.794403000002</v>
      </c>
      <c r="J20" s="9">
        <v>1</v>
      </c>
      <c r="K20" s="11" t="s">
        <v>62</v>
      </c>
      <c r="L20" s="1" t="str">
        <f>""</f>
        <v/>
      </c>
    </row>
    <row r="21" spans="1:14" ht="14.4" x14ac:dyDescent="0.3">
      <c r="A21" s="8" t="s">
        <v>10</v>
      </c>
      <c r="B21" s="8" t="s">
        <v>11</v>
      </c>
      <c r="C21" s="8" t="s">
        <v>58</v>
      </c>
      <c r="D21" s="9" t="s">
        <v>59</v>
      </c>
      <c r="E21" s="9">
        <v>5106</v>
      </c>
      <c r="F21" s="9" t="s">
        <v>60</v>
      </c>
      <c r="G21" s="20">
        <v>3201.19</v>
      </c>
      <c r="H21" s="21">
        <f>M2*G21</f>
        <v>16017.794403000002</v>
      </c>
      <c r="I21" s="21">
        <f t="shared" si="0"/>
        <v>256284.71044800003</v>
      </c>
      <c r="J21" s="10">
        <v>16</v>
      </c>
      <c r="K21" s="11" t="s">
        <v>62</v>
      </c>
      <c r="L21" s="1" t="str">
        <f>""</f>
        <v/>
      </c>
    </row>
    <row r="22" spans="1:14" ht="14.4" x14ac:dyDescent="0.3">
      <c r="A22" s="8" t="s">
        <v>28</v>
      </c>
      <c r="B22" s="8" t="s">
        <v>11</v>
      </c>
      <c r="C22" s="8" t="s">
        <v>58</v>
      </c>
      <c r="D22" s="9" t="s">
        <v>59</v>
      </c>
      <c r="E22" s="9">
        <v>85106</v>
      </c>
      <c r="F22" s="9" t="s">
        <v>60</v>
      </c>
      <c r="G22" s="20">
        <v>434.08</v>
      </c>
      <c r="H22" s="21">
        <f>M2*G22</f>
        <v>2172.0060960000001</v>
      </c>
      <c r="I22" s="21">
        <f t="shared" si="0"/>
        <v>2172.0060960000001</v>
      </c>
      <c r="J22" s="9">
        <v>1</v>
      </c>
      <c r="K22" s="11" t="s">
        <v>62</v>
      </c>
      <c r="L22" s="1" t="str">
        <f>""</f>
        <v/>
      </c>
    </row>
    <row r="23" spans="1:14" ht="14.4" x14ac:dyDescent="0.3">
      <c r="A23" s="8" t="s">
        <v>28</v>
      </c>
      <c r="B23" s="8" t="s">
        <v>63</v>
      </c>
      <c r="C23" s="8" t="s">
        <v>64</v>
      </c>
      <c r="D23" s="9" t="s">
        <v>65</v>
      </c>
      <c r="E23" s="9" t="s">
        <v>66</v>
      </c>
      <c r="F23" s="9" t="s">
        <v>67</v>
      </c>
      <c r="G23" s="20">
        <v>2000</v>
      </c>
      <c r="H23" s="21">
        <f>M2*G23</f>
        <v>10007.4</v>
      </c>
      <c r="I23" s="21">
        <f t="shared" si="0"/>
        <v>30022.199999999997</v>
      </c>
      <c r="J23" s="9">
        <v>3</v>
      </c>
      <c r="K23" s="11" t="s">
        <v>57</v>
      </c>
      <c r="L23" s="1" t="str">
        <f>""</f>
        <v/>
      </c>
    </row>
    <row r="24" spans="1:14" ht="14.4" x14ac:dyDescent="0.3">
      <c r="A24" s="8" t="s">
        <v>28</v>
      </c>
      <c r="B24" s="8" t="s">
        <v>63</v>
      </c>
      <c r="C24" s="8" t="s">
        <v>64</v>
      </c>
      <c r="D24" s="9" t="s">
        <v>65</v>
      </c>
      <c r="E24" s="9" t="s">
        <v>68</v>
      </c>
      <c r="F24" s="9" t="s">
        <v>67</v>
      </c>
      <c r="G24" s="20">
        <v>2000</v>
      </c>
      <c r="H24" s="21">
        <f>M2*G24</f>
        <v>10007.4</v>
      </c>
      <c r="I24" s="21">
        <f t="shared" si="0"/>
        <v>50037</v>
      </c>
      <c r="J24" s="9">
        <v>5</v>
      </c>
      <c r="K24" s="11" t="s">
        <v>57</v>
      </c>
      <c r="L24" s="1" t="str">
        <f>""</f>
        <v/>
      </c>
    </row>
    <row r="25" spans="1:14" ht="15" customHeight="1" x14ac:dyDescent="0.3">
      <c r="A25" s="8" t="s">
        <v>28</v>
      </c>
      <c r="B25" s="8" t="s">
        <v>63</v>
      </c>
      <c r="C25" s="8" t="s">
        <v>64</v>
      </c>
      <c r="D25" s="9" t="s">
        <v>65</v>
      </c>
      <c r="E25" s="9" t="s">
        <v>69</v>
      </c>
      <c r="F25" s="9" t="s">
        <v>70</v>
      </c>
      <c r="G25" s="20">
        <v>2000</v>
      </c>
      <c r="H25" s="21">
        <f>M2*G25</f>
        <v>10007.4</v>
      </c>
      <c r="I25" s="21">
        <f t="shared" si="0"/>
        <v>20014.8</v>
      </c>
      <c r="J25" s="9">
        <v>2</v>
      </c>
      <c r="K25" s="11" t="s">
        <v>71</v>
      </c>
      <c r="L25" s="1" t="str">
        <f>""</f>
        <v/>
      </c>
    </row>
    <row r="26" spans="1:14" ht="14.4" x14ac:dyDescent="0.3">
      <c r="A26" s="8" t="s">
        <v>28</v>
      </c>
      <c r="B26" s="8" t="s">
        <v>63</v>
      </c>
      <c r="C26" s="8" t="s">
        <v>64</v>
      </c>
      <c r="D26" s="9" t="s">
        <v>65</v>
      </c>
      <c r="E26" s="9" t="s">
        <v>72</v>
      </c>
      <c r="F26" s="9" t="s">
        <v>70</v>
      </c>
      <c r="G26" s="20">
        <v>979</v>
      </c>
      <c r="H26" s="21">
        <f>M2*G26</f>
        <v>4898.6223</v>
      </c>
      <c r="I26" s="21">
        <f t="shared" si="0"/>
        <v>9797.2446</v>
      </c>
      <c r="J26" s="9">
        <v>2</v>
      </c>
      <c r="K26" s="11" t="s">
        <v>73</v>
      </c>
      <c r="L26" s="1" t="str">
        <f>""</f>
        <v/>
      </c>
    </row>
    <row r="27" spans="1:14" ht="14.4" x14ac:dyDescent="0.3">
      <c r="A27" s="8" t="s">
        <v>28</v>
      </c>
      <c r="B27" s="8" t="s">
        <v>11</v>
      </c>
      <c r="C27" s="8" t="s">
        <v>12</v>
      </c>
      <c r="D27" s="9" t="s">
        <v>74</v>
      </c>
      <c r="E27" s="9" t="s">
        <v>75</v>
      </c>
      <c r="F27" s="9" t="s">
        <v>23</v>
      </c>
      <c r="G27" s="20">
        <v>15219.3</v>
      </c>
      <c r="H27" s="21">
        <f>M2*G27</f>
        <v>76152.811409999995</v>
      </c>
      <c r="I27" s="21">
        <f t="shared" si="0"/>
        <v>1599209.0396099999</v>
      </c>
      <c r="J27" s="10">
        <v>21</v>
      </c>
      <c r="K27" s="11" t="s">
        <v>76</v>
      </c>
      <c r="L27" s="1" t="str">
        <f>""</f>
        <v/>
      </c>
    </row>
    <row r="28" spans="1:14" ht="14.4" customHeight="1" x14ac:dyDescent="0.3">
      <c r="A28" s="8" t="s">
        <v>28</v>
      </c>
      <c r="B28" s="8" t="s">
        <v>11</v>
      </c>
      <c r="C28" s="8" t="s">
        <v>12</v>
      </c>
      <c r="D28" s="9" t="s">
        <v>74</v>
      </c>
      <c r="E28" s="9" t="s">
        <v>77</v>
      </c>
      <c r="F28" s="9" t="s">
        <v>23</v>
      </c>
      <c r="G28" s="20">
        <v>11000</v>
      </c>
      <c r="H28" s="21">
        <f>M2*G28</f>
        <v>55040.700000000004</v>
      </c>
      <c r="I28" s="21">
        <f t="shared" si="0"/>
        <v>165122.1</v>
      </c>
      <c r="J28" s="9">
        <v>3</v>
      </c>
      <c r="K28" s="11" t="s">
        <v>78</v>
      </c>
      <c r="L28" s="79" t="s">
        <v>79</v>
      </c>
      <c r="M28" s="79"/>
      <c r="N28" s="79"/>
    </row>
    <row r="29" spans="1:14" ht="15" customHeight="1" x14ac:dyDescent="0.3">
      <c r="A29" s="8" t="s">
        <v>28</v>
      </c>
      <c r="B29" s="8" t="s">
        <v>11</v>
      </c>
      <c r="C29" s="8" t="s">
        <v>12</v>
      </c>
      <c r="D29" s="9" t="s">
        <v>74</v>
      </c>
      <c r="E29" s="9" t="s">
        <v>80</v>
      </c>
      <c r="F29" s="9" t="s">
        <v>23</v>
      </c>
      <c r="G29" s="20">
        <v>11000</v>
      </c>
      <c r="H29" s="21">
        <f>M2*G29</f>
        <v>55040.700000000004</v>
      </c>
      <c r="I29" s="21">
        <f t="shared" si="0"/>
        <v>660488.4</v>
      </c>
      <c r="J29" s="10">
        <v>12</v>
      </c>
      <c r="K29" s="11" t="s">
        <v>35</v>
      </c>
      <c r="L29" s="79" t="s">
        <v>79</v>
      </c>
      <c r="M29" s="79"/>
      <c r="N29" s="79"/>
    </row>
    <row r="30" spans="1:14" ht="15" customHeight="1" x14ac:dyDescent="0.3">
      <c r="A30" s="8" t="s">
        <v>10</v>
      </c>
      <c r="B30" s="8" t="s">
        <v>11</v>
      </c>
      <c r="C30" s="8" t="s">
        <v>12</v>
      </c>
      <c r="D30" s="9" t="s">
        <v>74</v>
      </c>
      <c r="E30" s="9" t="s">
        <v>81</v>
      </c>
      <c r="F30" s="9" t="s">
        <v>32</v>
      </c>
      <c r="G30" s="20">
        <v>18000</v>
      </c>
      <c r="H30" s="21">
        <f>M$2*G30</f>
        <v>90066.6</v>
      </c>
      <c r="I30" s="21">
        <f t="shared" si="0"/>
        <v>90066.6</v>
      </c>
      <c r="J30" s="9">
        <v>1</v>
      </c>
      <c r="K30" s="62" t="s">
        <v>82</v>
      </c>
      <c r="L30" s="1"/>
      <c r="M30" s="1"/>
      <c r="N30" s="1"/>
    </row>
    <row r="31" spans="1:14" ht="14.4" x14ac:dyDescent="0.3">
      <c r="A31" s="8" t="s">
        <v>10</v>
      </c>
      <c r="B31" s="8" t="s">
        <v>11</v>
      </c>
      <c r="C31" s="8" t="s">
        <v>12</v>
      </c>
      <c r="D31" s="9" t="s">
        <v>74</v>
      </c>
      <c r="E31" s="9" t="s">
        <v>83</v>
      </c>
      <c r="F31" s="9" t="s">
        <v>23</v>
      </c>
      <c r="G31" s="20">
        <v>5000</v>
      </c>
      <c r="H31" s="21">
        <f>M2*G31</f>
        <v>25018.5</v>
      </c>
      <c r="I31" s="21">
        <f t="shared" si="0"/>
        <v>100074</v>
      </c>
      <c r="J31" s="10">
        <v>4</v>
      </c>
      <c r="K31" s="62"/>
      <c r="L31" s="79" t="s">
        <v>79</v>
      </c>
      <c r="M31" s="79"/>
      <c r="N31" s="79"/>
    </row>
    <row r="32" spans="1:14" ht="14.4" x14ac:dyDescent="0.3">
      <c r="A32" s="8" t="s">
        <v>10</v>
      </c>
      <c r="B32" s="8" t="s">
        <v>11</v>
      </c>
      <c r="C32" s="8" t="s">
        <v>58</v>
      </c>
      <c r="D32" s="9" t="s">
        <v>84</v>
      </c>
      <c r="E32" s="9" t="s">
        <v>85</v>
      </c>
      <c r="F32" s="9" t="s">
        <v>60</v>
      </c>
      <c r="G32" s="20">
        <v>664</v>
      </c>
      <c r="H32" s="21">
        <f>M2*G32</f>
        <v>3322.4568000000004</v>
      </c>
      <c r="I32" s="21">
        <f t="shared" si="0"/>
        <v>16612.284000000003</v>
      </c>
      <c r="J32" s="9">
        <v>5</v>
      </c>
      <c r="K32" s="11" t="s">
        <v>86</v>
      </c>
      <c r="L32" s="1" t="str">
        <f>""</f>
        <v/>
      </c>
    </row>
    <row r="33" spans="1:12" ht="14.4" x14ac:dyDescent="0.3">
      <c r="A33" s="8" t="s">
        <v>10</v>
      </c>
      <c r="B33" s="8" t="s">
        <v>11</v>
      </c>
      <c r="C33" s="8" t="s">
        <v>58</v>
      </c>
      <c r="D33" s="9" t="s">
        <v>84</v>
      </c>
      <c r="E33" s="9" t="s">
        <v>87</v>
      </c>
      <c r="F33" s="9" t="s">
        <v>60</v>
      </c>
      <c r="G33" s="20">
        <v>664</v>
      </c>
      <c r="H33" s="21">
        <f>M2*G33</f>
        <v>3322.4568000000004</v>
      </c>
      <c r="I33" s="21">
        <f t="shared" si="0"/>
        <v>122930.90160000001</v>
      </c>
      <c r="J33" s="10">
        <v>37</v>
      </c>
      <c r="K33" s="11" t="s">
        <v>88</v>
      </c>
      <c r="L33" s="1" t="str">
        <f>""</f>
        <v/>
      </c>
    </row>
    <row r="34" spans="1:12" ht="14.4" x14ac:dyDescent="0.3">
      <c r="A34" s="8" t="s">
        <v>10</v>
      </c>
      <c r="B34" s="8" t="s">
        <v>11</v>
      </c>
      <c r="C34" s="8" t="s">
        <v>58</v>
      </c>
      <c r="D34" s="9" t="s">
        <v>84</v>
      </c>
      <c r="E34" s="9" t="s">
        <v>89</v>
      </c>
      <c r="F34" s="9" t="s">
        <v>60</v>
      </c>
      <c r="G34" s="20">
        <v>664</v>
      </c>
      <c r="H34" s="21">
        <f>M2*G34</f>
        <v>3322.4568000000004</v>
      </c>
      <c r="I34" s="21">
        <f t="shared" si="0"/>
        <v>9967.3704000000016</v>
      </c>
      <c r="J34" s="9">
        <v>3</v>
      </c>
      <c r="K34" s="11" t="s">
        <v>86</v>
      </c>
      <c r="L34" s="1" t="str">
        <f>""</f>
        <v/>
      </c>
    </row>
    <row r="35" spans="1:12" ht="14.4" x14ac:dyDescent="0.3">
      <c r="A35" s="8" t="s">
        <v>10</v>
      </c>
      <c r="B35" s="8" t="s">
        <v>11</v>
      </c>
      <c r="C35" s="8" t="s">
        <v>58</v>
      </c>
      <c r="D35" s="9" t="s">
        <v>84</v>
      </c>
      <c r="E35" s="9" t="s">
        <v>90</v>
      </c>
      <c r="F35" s="9" t="s">
        <v>60</v>
      </c>
      <c r="G35" s="20">
        <v>664</v>
      </c>
      <c r="H35" s="21">
        <f>M2*G35</f>
        <v>3322.4568000000004</v>
      </c>
      <c r="I35" s="21">
        <f t="shared" si="0"/>
        <v>6644.9136000000008</v>
      </c>
      <c r="J35" s="9">
        <v>2</v>
      </c>
      <c r="K35" s="11" t="s">
        <v>86</v>
      </c>
      <c r="L35" s="1" t="str">
        <f>""</f>
        <v/>
      </c>
    </row>
    <row r="36" spans="1:12" ht="14.4" x14ac:dyDescent="0.3">
      <c r="A36" s="8" t="s">
        <v>10</v>
      </c>
      <c r="B36" s="8" t="s">
        <v>91</v>
      </c>
      <c r="C36" s="9" t="s">
        <v>92</v>
      </c>
      <c r="D36" s="9" t="s">
        <v>93</v>
      </c>
      <c r="E36" s="9" t="s">
        <v>94</v>
      </c>
      <c r="F36" s="9" t="s">
        <v>95</v>
      </c>
      <c r="G36" s="20">
        <v>5052</v>
      </c>
      <c r="H36" s="21">
        <f>M2*G36</f>
        <v>25278.6924</v>
      </c>
      <c r="I36" s="21">
        <f t="shared" si="0"/>
        <v>25278.6924</v>
      </c>
      <c r="J36" s="9">
        <v>1</v>
      </c>
      <c r="K36" s="11" t="s">
        <v>96</v>
      </c>
      <c r="L36" s="1" t="str">
        <f>""</f>
        <v/>
      </c>
    </row>
    <row r="37" spans="1:12" ht="14.4" x14ac:dyDescent="0.3">
      <c r="A37" s="8" t="s">
        <v>10</v>
      </c>
      <c r="B37" s="8" t="s">
        <v>91</v>
      </c>
      <c r="C37" s="9" t="s">
        <v>92</v>
      </c>
      <c r="D37" s="9" t="s">
        <v>93</v>
      </c>
      <c r="E37" s="9" t="s">
        <v>97</v>
      </c>
      <c r="F37" s="9" t="s">
        <v>95</v>
      </c>
      <c r="G37" s="20">
        <v>12500</v>
      </c>
      <c r="H37" s="21">
        <f>M2*G37</f>
        <v>62546.25</v>
      </c>
      <c r="I37" s="21">
        <f t="shared" si="0"/>
        <v>312731.25</v>
      </c>
      <c r="J37" s="9">
        <v>5</v>
      </c>
      <c r="K37" s="11" t="s">
        <v>98</v>
      </c>
      <c r="L37" s="1" t="str">
        <f>""</f>
        <v/>
      </c>
    </row>
    <row r="38" spans="1:12" ht="14.4" x14ac:dyDescent="0.3">
      <c r="A38" s="8" t="s">
        <v>10</v>
      </c>
      <c r="B38" s="8" t="s">
        <v>91</v>
      </c>
      <c r="C38" s="9" t="s">
        <v>92</v>
      </c>
      <c r="D38" s="9" t="s">
        <v>93</v>
      </c>
      <c r="E38" s="9" t="s">
        <v>99</v>
      </c>
      <c r="F38" s="9" t="s">
        <v>95</v>
      </c>
      <c r="G38" s="20">
        <v>5052</v>
      </c>
      <c r="H38" s="21">
        <f>M2*G38</f>
        <v>25278.6924</v>
      </c>
      <c r="I38" s="21">
        <f t="shared" si="0"/>
        <v>455016.4632</v>
      </c>
      <c r="J38" s="9">
        <v>18</v>
      </c>
      <c r="K38" s="11" t="s">
        <v>100</v>
      </c>
      <c r="L38" s="1" t="str">
        <f>""</f>
        <v/>
      </c>
    </row>
    <row r="39" spans="1:12" ht="14.4" x14ac:dyDescent="0.3">
      <c r="A39" s="8" t="s">
        <v>10</v>
      </c>
      <c r="B39" s="8" t="s">
        <v>91</v>
      </c>
      <c r="C39" s="9" t="s">
        <v>92</v>
      </c>
      <c r="D39" s="9" t="s">
        <v>93</v>
      </c>
      <c r="E39" s="9" t="s">
        <v>101</v>
      </c>
      <c r="F39" s="9" t="s">
        <v>95</v>
      </c>
      <c r="G39" s="20">
        <v>5052</v>
      </c>
      <c r="H39" s="21">
        <f>M2*G39</f>
        <v>25278.6924</v>
      </c>
      <c r="I39" s="21">
        <f t="shared" si="0"/>
        <v>25278.6924</v>
      </c>
      <c r="J39" s="9">
        <v>1</v>
      </c>
      <c r="K39" s="11" t="s">
        <v>96</v>
      </c>
      <c r="L39" s="1" t="str">
        <f>""</f>
        <v/>
      </c>
    </row>
    <row r="40" spans="1:12" ht="14.4" x14ac:dyDescent="0.3">
      <c r="A40" s="8" t="s">
        <v>10</v>
      </c>
      <c r="B40" s="8" t="s">
        <v>11</v>
      </c>
      <c r="C40" s="9" t="s">
        <v>92</v>
      </c>
      <c r="D40" s="9" t="s">
        <v>93</v>
      </c>
      <c r="E40" s="9" t="s">
        <v>102</v>
      </c>
      <c r="F40" s="9" t="s">
        <v>103</v>
      </c>
      <c r="G40" s="20">
        <v>3500</v>
      </c>
      <c r="H40" s="21">
        <f>M2*G40</f>
        <v>17512.95</v>
      </c>
      <c r="I40" s="21">
        <f t="shared" si="0"/>
        <v>140103.6</v>
      </c>
      <c r="J40" s="9">
        <v>8</v>
      </c>
      <c r="K40" s="11" t="s">
        <v>78</v>
      </c>
      <c r="L40" s="1" t="str">
        <f>""</f>
        <v/>
      </c>
    </row>
    <row r="41" spans="1:12" ht="14.4" x14ac:dyDescent="0.3">
      <c r="A41" s="8" t="s">
        <v>10</v>
      </c>
      <c r="B41" s="8" t="s">
        <v>11</v>
      </c>
      <c r="C41" s="9" t="s">
        <v>92</v>
      </c>
      <c r="D41" s="9" t="s">
        <v>93</v>
      </c>
      <c r="E41" s="9" t="s">
        <v>104</v>
      </c>
      <c r="F41" s="9" t="s">
        <v>103</v>
      </c>
      <c r="G41" s="20">
        <v>4500</v>
      </c>
      <c r="H41" s="21">
        <f>M2*G41</f>
        <v>22516.65</v>
      </c>
      <c r="I41" s="21">
        <f t="shared" si="0"/>
        <v>427816.35000000003</v>
      </c>
      <c r="J41" s="9">
        <v>19</v>
      </c>
      <c r="K41" s="11" t="s">
        <v>105</v>
      </c>
      <c r="L41" s="1" t="str">
        <f>""</f>
        <v/>
      </c>
    </row>
    <row r="42" spans="1:12" ht="14.4" x14ac:dyDescent="0.3">
      <c r="A42" s="8" t="s">
        <v>10</v>
      </c>
      <c r="B42" s="8" t="s">
        <v>91</v>
      </c>
      <c r="C42" s="9" t="s">
        <v>92</v>
      </c>
      <c r="D42" s="9" t="s">
        <v>93</v>
      </c>
      <c r="E42" s="9" t="s">
        <v>106</v>
      </c>
      <c r="F42" s="9" t="s">
        <v>107</v>
      </c>
      <c r="G42" s="20">
        <v>6315.66</v>
      </c>
      <c r="H42" s="21">
        <f>M2*G42</f>
        <v>31601.667942</v>
      </c>
      <c r="I42" s="21">
        <f t="shared" si="0"/>
        <v>189610.007652</v>
      </c>
      <c r="J42" s="9">
        <v>6</v>
      </c>
      <c r="K42" s="11" t="s">
        <v>108</v>
      </c>
      <c r="L42" s="1" t="str">
        <f>""</f>
        <v/>
      </c>
    </row>
    <row r="43" spans="1:12" ht="14.4" x14ac:dyDescent="0.3">
      <c r="A43" s="8" t="s">
        <v>10</v>
      </c>
      <c r="B43" s="8" t="s">
        <v>11</v>
      </c>
      <c r="C43" s="9" t="s">
        <v>92</v>
      </c>
      <c r="D43" s="9" t="s">
        <v>93</v>
      </c>
      <c r="E43" s="9" t="s">
        <v>109</v>
      </c>
      <c r="F43" s="9" t="s">
        <v>110</v>
      </c>
      <c r="G43" s="20">
        <v>3132</v>
      </c>
      <c r="H43" s="21">
        <f>M2*G43</f>
        <v>15671.588400000001</v>
      </c>
      <c r="I43" s="21">
        <f t="shared" si="0"/>
        <v>156715.88400000002</v>
      </c>
      <c r="J43" s="9">
        <v>10</v>
      </c>
      <c r="K43" s="11" t="s">
        <v>111</v>
      </c>
      <c r="L43" s="1" t="str">
        <f>""</f>
        <v/>
      </c>
    </row>
    <row r="44" spans="1:12" ht="14.4" x14ac:dyDescent="0.3">
      <c r="A44" s="8" t="s">
        <v>10</v>
      </c>
      <c r="B44" s="8" t="s">
        <v>11</v>
      </c>
      <c r="C44" s="8" t="s">
        <v>112</v>
      </c>
      <c r="D44" s="9" t="s">
        <v>113</v>
      </c>
      <c r="E44" s="9" t="s">
        <v>114</v>
      </c>
      <c r="F44" s="9" t="s">
        <v>115</v>
      </c>
      <c r="G44" s="20">
        <v>6440</v>
      </c>
      <c r="H44" s="21">
        <f>M2*G44</f>
        <v>32223.828000000001</v>
      </c>
      <c r="I44" s="21">
        <f t="shared" si="0"/>
        <v>64447.656000000003</v>
      </c>
      <c r="J44" s="9">
        <v>2</v>
      </c>
      <c r="K44" s="11" t="s">
        <v>116</v>
      </c>
      <c r="L44" s="1" t="str">
        <f>""</f>
        <v/>
      </c>
    </row>
    <row r="45" spans="1:12" ht="14.4" x14ac:dyDescent="0.3">
      <c r="A45" s="8" t="s">
        <v>10</v>
      </c>
      <c r="B45" s="8" t="s">
        <v>11</v>
      </c>
      <c r="C45" s="8" t="s">
        <v>112</v>
      </c>
      <c r="D45" s="13" t="s">
        <v>117</v>
      </c>
      <c r="E45" s="9" t="s">
        <v>118</v>
      </c>
      <c r="F45" s="9" t="s">
        <v>119</v>
      </c>
      <c r="G45" s="20">
        <v>9264.98</v>
      </c>
      <c r="H45" s="21">
        <f>M2*G45</f>
        <v>46359.180425999999</v>
      </c>
      <c r="I45" s="21">
        <f t="shared" si="0"/>
        <v>46359.180425999999</v>
      </c>
      <c r="J45" s="9">
        <v>1</v>
      </c>
      <c r="K45" s="11" t="s">
        <v>120</v>
      </c>
      <c r="L45" s="1" t="str">
        <f>""</f>
        <v/>
      </c>
    </row>
    <row r="46" spans="1:12" ht="14.4" x14ac:dyDescent="0.3">
      <c r="A46" s="8" t="s">
        <v>10</v>
      </c>
      <c r="B46" s="8" t="s">
        <v>11</v>
      </c>
      <c r="C46" s="8" t="s">
        <v>112</v>
      </c>
      <c r="D46" s="9" t="s">
        <v>112</v>
      </c>
      <c r="E46" s="9" t="s">
        <v>121</v>
      </c>
      <c r="F46" s="9" t="s">
        <v>122</v>
      </c>
      <c r="G46" s="20">
        <v>80000</v>
      </c>
      <c r="H46" s="21">
        <f>M$2*G46</f>
        <v>400296</v>
      </c>
      <c r="I46" s="21">
        <f t="shared" si="0"/>
        <v>400296</v>
      </c>
      <c r="J46" s="9">
        <v>1</v>
      </c>
      <c r="K46" s="62" t="s">
        <v>123</v>
      </c>
      <c r="L46" s="1"/>
    </row>
    <row r="47" spans="1:12" ht="14.4" x14ac:dyDescent="0.3">
      <c r="A47" s="8" t="s">
        <v>10</v>
      </c>
      <c r="B47" s="8" t="s">
        <v>11</v>
      </c>
      <c r="C47" s="8" t="s">
        <v>112</v>
      </c>
      <c r="D47" s="9" t="s">
        <v>112</v>
      </c>
      <c r="E47" s="63" t="s">
        <v>124</v>
      </c>
      <c r="F47" s="9" t="s">
        <v>125</v>
      </c>
      <c r="G47" s="20">
        <v>53000</v>
      </c>
      <c r="H47" s="21">
        <f>M$2*G47</f>
        <v>265196.10000000003</v>
      </c>
      <c r="I47" s="21">
        <f t="shared" si="0"/>
        <v>265196.10000000003</v>
      </c>
      <c r="J47" s="9">
        <v>1</v>
      </c>
      <c r="K47" s="62" t="s">
        <v>126</v>
      </c>
      <c r="L47" s="1"/>
    </row>
    <row r="48" spans="1:12" ht="14.4" x14ac:dyDescent="0.3">
      <c r="A48" s="8" t="s">
        <v>10</v>
      </c>
      <c r="B48" s="8" t="s">
        <v>11</v>
      </c>
      <c r="C48" s="8" t="s">
        <v>112</v>
      </c>
      <c r="D48" s="9" t="s">
        <v>127</v>
      </c>
      <c r="E48" s="9" t="s">
        <v>128</v>
      </c>
      <c r="F48" s="9" t="s">
        <v>129</v>
      </c>
      <c r="G48" s="20">
        <v>57960</v>
      </c>
      <c r="H48" s="21">
        <f>M2*G48</f>
        <v>290014.45199999999</v>
      </c>
      <c r="I48" s="21">
        <f t="shared" si="0"/>
        <v>1160057.808</v>
      </c>
      <c r="J48" s="9">
        <v>4</v>
      </c>
      <c r="K48" s="11" t="s">
        <v>116</v>
      </c>
      <c r="L48" s="1" t="str">
        <f>""</f>
        <v/>
      </c>
    </row>
    <row r="49" spans="1:12" ht="14.4" x14ac:dyDescent="0.3">
      <c r="A49" s="8" t="s">
        <v>10</v>
      </c>
      <c r="B49" s="8" t="s">
        <v>11</v>
      </c>
      <c r="C49" s="8" t="s">
        <v>112</v>
      </c>
      <c r="D49" s="9" t="s">
        <v>130</v>
      </c>
      <c r="E49" s="9" t="s">
        <v>131</v>
      </c>
      <c r="F49" s="9" t="s">
        <v>132</v>
      </c>
      <c r="G49" s="20">
        <v>4935</v>
      </c>
      <c r="H49" s="21">
        <f>M2*G49</f>
        <v>24693.2595</v>
      </c>
      <c r="I49" s="21">
        <f t="shared" si="0"/>
        <v>24693.2595</v>
      </c>
      <c r="J49" s="9">
        <v>1</v>
      </c>
      <c r="K49" s="11" t="s">
        <v>133</v>
      </c>
      <c r="L49" s="1" t="str">
        <f>""</f>
        <v/>
      </c>
    </row>
    <row r="50" spans="1:12" ht="14.4" x14ac:dyDescent="0.3">
      <c r="A50" s="8" t="s">
        <v>10</v>
      </c>
      <c r="B50" s="8" t="s">
        <v>11</v>
      </c>
      <c r="C50" s="8" t="s">
        <v>112</v>
      </c>
      <c r="D50" s="9" t="s">
        <v>134</v>
      </c>
      <c r="E50" s="9" t="s">
        <v>135</v>
      </c>
      <c r="F50" s="9" t="s">
        <v>122</v>
      </c>
      <c r="G50" s="20">
        <v>105159</v>
      </c>
      <c r="H50" s="21">
        <f>M2*G50</f>
        <v>526184.08830000006</v>
      </c>
      <c r="I50" s="21">
        <f t="shared" si="0"/>
        <v>526184.08830000006</v>
      </c>
      <c r="J50" s="9">
        <v>1</v>
      </c>
      <c r="K50" s="11" t="s">
        <v>136</v>
      </c>
      <c r="L50" s="1" t="str">
        <f>""</f>
        <v/>
      </c>
    </row>
    <row r="51" spans="1:12" ht="14.4" hidden="1" x14ac:dyDescent="0.3">
      <c r="A51" s="8"/>
      <c r="B51" s="8"/>
      <c r="C51" s="8"/>
      <c r="D51" s="9" t="s">
        <v>137</v>
      </c>
      <c r="E51" s="9" t="s">
        <v>138</v>
      </c>
      <c r="F51" s="9" t="s">
        <v>139</v>
      </c>
      <c r="G51" s="20">
        <v>2250</v>
      </c>
      <c r="H51" s="21">
        <f>M2*G51</f>
        <v>11258.325000000001</v>
      </c>
      <c r="I51" s="21">
        <f t="shared" si="0"/>
        <v>180133.2</v>
      </c>
      <c r="J51" s="9">
        <v>16</v>
      </c>
      <c r="K51" s="11" t="s">
        <v>54</v>
      </c>
      <c r="L51" s="1" t="str">
        <f>""</f>
        <v/>
      </c>
    </row>
    <row r="52" spans="1:12" ht="14.4" hidden="1" x14ac:dyDescent="0.3">
      <c r="A52" s="8"/>
      <c r="B52" s="8"/>
      <c r="C52" s="8"/>
      <c r="D52" s="9" t="s">
        <v>137</v>
      </c>
      <c r="E52" s="9" t="s">
        <v>140</v>
      </c>
      <c r="F52" s="9" t="s">
        <v>139</v>
      </c>
      <c r="G52" s="20">
        <v>3355</v>
      </c>
      <c r="H52" s="21">
        <f>M2*G52</f>
        <v>16787.413500000002</v>
      </c>
      <c r="I52" s="21">
        <f t="shared" si="0"/>
        <v>268598.61600000004</v>
      </c>
      <c r="J52" s="9">
        <v>16</v>
      </c>
      <c r="K52" s="11" t="s">
        <v>54</v>
      </c>
      <c r="L52" s="1" t="str">
        <f>""</f>
        <v/>
      </c>
    </row>
    <row r="53" spans="1:12" ht="14.4" hidden="1" x14ac:dyDescent="0.3">
      <c r="A53" s="8"/>
      <c r="B53" s="8"/>
      <c r="C53" s="8"/>
      <c r="D53" s="9" t="s">
        <v>137</v>
      </c>
      <c r="E53" s="9" t="s">
        <v>141</v>
      </c>
      <c r="F53" s="9" t="s">
        <v>139</v>
      </c>
      <c r="G53" s="20">
        <v>2980</v>
      </c>
      <c r="H53" s="21">
        <f>M2*G53</f>
        <v>14911.026000000002</v>
      </c>
      <c r="I53" s="21">
        <f t="shared" si="0"/>
        <v>14911.026000000002</v>
      </c>
      <c r="J53" s="9">
        <v>1</v>
      </c>
      <c r="K53" s="11" t="s">
        <v>54</v>
      </c>
      <c r="L53" s="1" t="str">
        <f>""</f>
        <v/>
      </c>
    </row>
    <row r="54" spans="1:12" ht="14.4" hidden="1" x14ac:dyDescent="0.3">
      <c r="A54" s="8"/>
      <c r="B54" s="8"/>
      <c r="C54" s="8"/>
      <c r="D54" s="9" t="s">
        <v>142</v>
      </c>
      <c r="E54" s="9" t="s">
        <v>143</v>
      </c>
      <c r="F54" s="9" t="s">
        <v>144</v>
      </c>
      <c r="G54" s="20">
        <v>547.30999999999995</v>
      </c>
      <c r="H54" s="21">
        <f>M2*G54</f>
        <v>2738.5750469999998</v>
      </c>
      <c r="I54" s="21">
        <f t="shared" si="0"/>
        <v>2738.5750469999998</v>
      </c>
      <c r="J54" s="9">
        <v>1</v>
      </c>
      <c r="K54" s="11" t="s">
        <v>145</v>
      </c>
      <c r="L54" s="1" t="str">
        <f>""</f>
        <v/>
      </c>
    </row>
    <row r="55" spans="1:12" ht="14.4" hidden="1" x14ac:dyDescent="0.3">
      <c r="A55" s="8"/>
      <c r="B55" s="8"/>
      <c r="C55" s="8"/>
      <c r="D55" s="9" t="s">
        <v>142</v>
      </c>
      <c r="E55" s="9" t="s">
        <v>146</v>
      </c>
      <c r="F55" s="9" t="s">
        <v>147</v>
      </c>
      <c r="G55" s="20">
        <v>956.11</v>
      </c>
      <c r="H55" s="21">
        <f>M2*G55</f>
        <v>4784.0876070000004</v>
      </c>
      <c r="I55" s="21">
        <f t="shared" si="0"/>
        <v>4784.0876070000004</v>
      </c>
      <c r="J55" s="9">
        <v>1</v>
      </c>
      <c r="K55" s="11" t="s">
        <v>148</v>
      </c>
      <c r="L55" s="1" t="str">
        <f>""</f>
        <v/>
      </c>
    </row>
    <row r="56" spans="1:12" ht="14.4" hidden="1" x14ac:dyDescent="0.3">
      <c r="A56" s="8"/>
      <c r="B56" s="8"/>
      <c r="C56" s="8"/>
      <c r="D56" s="9" t="s">
        <v>142</v>
      </c>
      <c r="E56" s="9" t="s">
        <v>149</v>
      </c>
      <c r="F56" s="9" t="s">
        <v>150</v>
      </c>
      <c r="G56" s="20">
        <v>1499.95</v>
      </c>
      <c r="H56" s="21">
        <f>M2*G56</f>
        <v>7505.2998150000003</v>
      </c>
      <c r="I56" s="21">
        <f t="shared" si="0"/>
        <v>22515.899445000003</v>
      </c>
      <c r="J56" s="9">
        <v>3</v>
      </c>
      <c r="K56" s="11" t="s">
        <v>151</v>
      </c>
      <c r="L56" s="1" t="str">
        <f>""</f>
        <v/>
      </c>
    </row>
    <row r="57" spans="1:12" ht="14.4" hidden="1" x14ac:dyDescent="0.3">
      <c r="A57" s="8"/>
      <c r="B57" s="8"/>
      <c r="C57" s="8"/>
      <c r="D57" s="9" t="s">
        <v>142</v>
      </c>
      <c r="E57" s="9">
        <v>131</v>
      </c>
      <c r="F57" s="9" t="s">
        <v>152</v>
      </c>
      <c r="G57" s="20">
        <v>561.1</v>
      </c>
      <c r="H57" s="21">
        <f>M2*G57</f>
        <v>2807.5760700000001</v>
      </c>
      <c r="I57" s="21">
        <f t="shared" si="0"/>
        <v>5615.1521400000001</v>
      </c>
      <c r="J57" s="9">
        <v>2</v>
      </c>
      <c r="K57" s="11" t="s">
        <v>145</v>
      </c>
      <c r="L57" s="1" t="str">
        <f>""</f>
        <v/>
      </c>
    </row>
    <row r="58" spans="1:12" ht="14.4" hidden="1" x14ac:dyDescent="0.3">
      <c r="A58" s="8"/>
      <c r="B58" s="8"/>
      <c r="C58" s="8"/>
      <c r="D58" s="9" t="s">
        <v>142</v>
      </c>
      <c r="E58" s="9">
        <v>132</v>
      </c>
      <c r="F58" s="9" t="s">
        <v>152</v>
      </c>
      <c r="G58" s="20">
        <v>807.27</v>
      </c>
      <c r="H58" s="21">
        <f>M2*G58</f>
        <v>4039.3368989999999</v>
      </c>
      <c r="I58" s="21">
        <f t="shared" si="0"/>
        <v>12118.010697</v>
      </c>
      <c r="J58" s="9">
        <v>3</v>
      </c>
      <c r="K58" s="11" t="s">
        <v>145</v>
      </c>
      <c r="L58" s="1" t="str">
        <f>""</f>
        <v/>
      </c>
    </row>
    <row r="59" spans="1:12" ht="14.4" hidden="1" x14ac:dyDescent="0.3">
      <c r="A59" s="8"/>
      <c r="B59" s="8"/>
      <c r="C59" s="8"/>
      <c r="D59" s="9" t="s">
        <v>153</v>
      </c>
      <c r="E59" s="9" t="s">
        <v>154</v>
      </c>
      <c r="F59" s="9" t="s">
        <v>155</v>
      </c>
      <c r="G59" s="20">
        <v>477</v>
      </c>
      <c r="H59" s="21">
        <f>M2*G59</f>
        <v>2386.7649000000001</v>
      </c>
      <c r="I59" s="21">
        <f t="shared" si="0"/>
        <v>4773.5298000000003</v>
      </c>
      <c r="J59" s="9">
        <v>2</v>
      </c>
      <c r="K59" s="12" t="s">
        <v>156</v>
      </c>
      <c r="L59" s="1" t="str">
        <f>""</f>
        <v/>
      </c>
    </row>
    <row r="60" spans="1:12" ht="14.4" hidden="1" x14ac:dyDescent="0.3">
      <c r="A60" s="8"/>
      <c r="B60" s="8"/>
      <c r="C60" s="8"/>
      <c r="D60" s="9" t="s">
        <v>157</v>
      </c>
      <c r="E60" s="9" t="s">
        <v>158</v>
      </c>
      <c r="F60" s="9" t="s">
        <v>159</v>
      </c>
      <c r="G60" s="20">
        <v>6054.77</v>
      </c>
      <c r="H60" s="21">
        <f>M2*G60</f>
        <v>30296.252649000005</v>
      </c>
      <c r="I60" s="21">
        <f t="shared" si="0"/>
        <v>151481.26324500004</v>
      </c>
      <c r="J60" s="9">
        <v>5</v>
      </c>
      <c r="K60" s="11" t="s">
        <v>160</v>
      </c>
      <c r="L60" s="1" t="str">
        <f>""</f>
        <v/>
      </c>
    </row>
    <row r="61" spans="1:12" ht="14.4" hidden="1" x14ac:dyDescent="0.3">
      <c r="A61" s="8"/>
      <c r="B61" s="8"/>
      <c r="C61" s="8"/>
      <c r="D61" s="9" t="s">
        <v>157</v>
      </c>
      <c r="E61" s="9" t="s">
        <v>161</v>
      </c>
      <c r="F61" s="9" t="s">
        <v>159</v>
      </c>
      <c r="G61" s="20">
        <v>6054.77</v>
      </c>
      <c r="H61" s="21">
        <f>M2*G61</f>
        <v>30296.252649000005</v>
      </c>
      <c r="I61" s="21">
        <f t="shared" si="0"/>
        <v>454443.78973500006</v>
      </c>
      <c r="J61" s="9">
        <v>15</v>
      </c>
      <c r="K61" s="11" t="s">
        <v>160</v>
      </c>
      <c r="L61" s="1" t="str">
        <f>""</f>
        <v/>
      </c>
    </row>
    <row r="62" spans="1:12" ht="14.4" hidden="1" x14ac:dyDescent="0.3">
      <c r="A62" s="8"/>
      <c r="B62" s="8"/>
      <c r="C62" s="8"/>
      <c r="D62" s="9" t="s">
        <v>162</v>
      </c>
      <c r="E62" s="9" t="s">
        <v>163</v>
      </c>
      <c r="F62" s="9" t="s">
        <v>164</v>
      </c>
      <c r="G62" s="20">
        <v>19768</v>
      </c>
      <c r="H62" s="21">
        <f>M2*G62</f>
        <v>98913.141600000003</v>
      </c>
      <c r="I62" s="21">
        <f t="shared" si="0"/>
        <v>791305.13280000002</v>
      </c>
      <c r="J62" s="9">
        <v>8</v>
      </c>
      <c r="K62" s="11" t="s">
        <v>165</v>
      </c>
      <c r="L62" s="1" t="str">
        <f>""</f>
        <v/>
      </c>
    </row>
    <row r="63" spans="1:12" ht="14.4" x14ac:dyDescent="0.3">
      <c r="A63" s="8"/>
      <c r="B63" s="8" t="s">
        <v>166</v>
      </c>
      <c r="C63" s="8" t="s">
        <v>167</v>
      </c>
      <c r="D63" s="9" t="s">
        <v>168</v>
      </c>
      <c r="E63" s="9" t="s">
        <v>169</v>
      </c>
      <c r="F63" s="9" t="s">
        <v>159</v>
      </c>
      <c r="G63" s="20">
        <v>165000</v>
      </c>
      <c r="H63" s="21">
        <f>M2*G63</f>
        <v>825610.5</v>
      </c>
      <c r="I63" s="21">
        <f t="shared" si="0"/>
        <v>825610.5</v>
      </c>
      <c r="J63" s="9">
        <v>1</v>
      </c>
      <c r="K63" s="11" t="s">
        <v>170</v>
      </c>
      <c r="L63" s="1" t="str">
        <f>""</f>
        <v/>
      </c>
    </row>
    <row r="64" spans="1:12" ht="14.4" hidden="1" x14ac:dyDescent="0.3">
      <c r="A64" s="8" t="s">
        <v>28</v>
      </c>
      <c r="B64" s="8"/>
      <c r="C64" s="8"/>
      <c r="D64" s="9" t="s">
        <v>171</v>
      </c>
      <c r="E64" s="9" t="s">
        <v>172</v>
      </c>
      <c r="F64" s="9" t="s">
        <v>53</v>
      </c>
      <c r="G64" s="20"/>
      <c r="H64" s="21">
        <f>M2*G64</f>
        <v>0</v>
      </c>
      <c r="I64" s="21">
        <f t="shared" si="0"/>
        <v>0</v>
      </c>
      <c r="J64" s="9">
        <v>3</v>
      </c>
      <c r="K64" s="11"/>
      <c r="L64" s="1" t="str">
        <f>""</f>
        <v/>
      </c>
    </row>
    <row r="65" spans="1:12" ht="14.4" x14ac:dyDescent="0.3">
      <c r="A65" s="8"/>
      <c r="B65" s="8" t="s">
        <v>11</v>
      </c>
      <c r="C65" s="8" t="s">
        <v>173</v>
      </c>
      <c r="D65" s="9" t="s">
        <v>174</v>
      </c>
      <c r="E65" s="9" t="s">
        <v>175</v>
      </c>
      <c r="F65" s="9" t="s">
        <v>176</v>
      </c>
      <c r="G65" s="20">
        <v>8665</v>
      </c>
      <c r="H65" s="21">
        <f>M2*G65</f>
        <v>43357.0605</v>
      </c>
      <c r="I65" s="21">
        <f t="shared" si="0"/>
        <v>130071.18150000001</v>
      </c>
      <c r="J65" s="9">
        <v>3</v>
      </c>
      <c r="K65" s="11" t="s">
        <v>177</v>
      </c>
      <c r="L65" s="1" t="str">
        <f>""</f>
        <v/>
      </c>
    </row>
    <row r="66" spans="1:12" ht="14.4" x14ac:dyDescent="0.3">
      <c r="A66" s="8"/>
      <c r="B66" s="8" t="s">
        <v>11</v>
      </c>
      <c r="C66" s="8" t="s">
        <v>173</v>
      </c>
      <c r="D66" s="9" t="s">
        <v>174</v>
      </c>
      <c r="E66" s="9" t="s">
        <v>178</v>
      </c>
      <c r="F66" s="9" t="s">
        <v>179</v>
      </c>
      <c r="G66" s="20">
        <v>8940.1200000000008</v>
      </c>
      <c r="H66" s="21">
        <f>M2*G66</f>
        <v>44733.678444000005</v>
      </c>
      <c r="I66" s="21">
        <f t="shared" si="0"/>
        <v>44733.678444000005</v>
      </c>
      <c r="J66" s="9">
        <v>1</v>
      </c>
      <c r="K66" s="11" t="s">
        <v>180</v>
      </c>
      <c r="L66" s="1" t="str">
        <f>""</f>
        <v/>
      </c>
    </row>
    <row r="67" spans="1:12" ht="14.4" x14ac:dyDescent="0.3">
      <c r="A67" s="8"/>
      <c r="B67" s="8" t="s">
        <v>11</v>
      </c>
      <c r="C67" s="8" t="s">
        <v>173</v>
      </c>
      <c r="D67" s="9" t="s">
        <v>174</v>
      </c>
      <c r="E67" s="9" t="s">
        <v>181</v>
      </c>
      <c r="F67" s="9" t="s">
        <v>179</v>
      </c>
      <c r="G67" s="20">
        <v>8940.1200000000008</v>
      </c>
      <c r="H67" s="21">
        <f>M2*G67</f>
        <v>44733.678444000005</v>
      </c>
      <c r="I67" s="21">
        <f t="shared" ref="I67:I130" si="1">H67*J67</f>
        <v>89467.356888000009</v>
      </c>
      <c r="J67" s="9">
        <v>2</v>
      </c>
      <c r="K67" s="11" t="s">
        <v>180</v>
      </c>
      <c r="L67" s="1" t="str">
        <f>""</f>
        <v/>
      </c>
    </row>
    <row r="68" spans="1:12" ht="14.4" x14ac:dyDescent="0.3">
      <c r="A68" s="8"/>
      <c r="B68" s="8" t="s">
        <v>11</v>
      </c>
      <c r="C68" s="8" t="s">
        <v>173</v>
      </c>
      <c r="D68" s="9" t="s">
        <v>174</v>
      </c>
      <c r="E68" s="9" t="s">
        <v>182</v>
      </c>
      <c r="F68" s="9" t="s">
        <v>179</v>
      </c>
      <c r="G68" s="20">
        <v>8940.1200000000008</v>
      </c>
      <c r="H68" s="21">
        <f>M2*G68</f>
        <v>44733.678444000005</v>
      </c>
      <c r="I68" s="21">
        <f t="shared" si="1"/>
        <v>44733.678444000005</v>
      </c>
      <c r="J68" s="9">
        <v>1</v>
      </c>
      <c r="K68" s="11" t="s">
        <v>180</v>
      </c>
      <c r="L68" s="1" t="str">
        <f>""</f>
        <v/>
      </c>
    </row>
    <row r="69" spans="1:12" ht="14.4" x14ac:dyDescent="0.3">
      <c r="A69" s="8"/>
      <c r="B69" s="8" t="s">
        <v>11</v>
      </c>
      <c r="C69" s="8" t="s">
        <v>173</v>
      </c>
      <c r="D69" s="9" t="s">
        <v>174</v>
      </c>
      <c r="E69" s="9" t="s">
        <v>183</v>
      </c>
      <c r="F69" s="9" t="s">
        <v>139</v>
      </c>
      <c r="G69" s="20">
        <v>25060</v>
      </c>
      <c r="H69" s="21">
        <f>M2*G69</f>
        <v>125392.72200000001</v>
      </c>
      <c r="I69" s="21">
        <f t="shared" si="1"/>
        <v>1003141.7760000001</v>
      </c>
      <c r="J69" s="9">
        <v>8</v>
      </c>
      <c r="K69" s="11" t="s">
        <v>54</v>
      </c>
      <c r="L69" s="1" t="str">
        <f>""</f>
        <v/>
      </c>
    </row>
    <row r="70" spans="1:12" ht="14.4" x14ac:dyDescent="0.3">
      <c r="A70" s="8" t="s">
        <v>10</v>
      </c>
      <c r="B70" s="8" t="s">
        <v>11</v>
      </c>
      <c r="C70" s="8" t="s">
        <v>173</v>
      </c>
      <c r="D70" s="9" t="s">
        <v>174</v>
      </c>
      <c r="E70" s="9" t="s">
        <v>184</v>
      </c>
      <c r="F70" s="9" t="s">
        <v>139</v>
      </c>
      <c r="G70" s="20">
        <v>25750</v>
      </c>
      <c r="H70" s="21">
        <f>M2*G70</f>
        <v>128845.27500000001</v>
      </c>
      <c r="I70" s="21">
        <f t="shared" si="1"/>
        <v>644226.375</v>
      </c>
      <c r="J70" s="9">
        <v>5</v>
      </c>
      <c r="K70" s="11" t="s">
        <v>54</v>
      </c>
      <c r="L70" s="1" t="str">
        <f>""</f>
        <v/>
      </c>
    </row>
    <row r="71" spans="1:12" ht="14.4" x14ac:dyDescent="0.3">
      <c r="A71" s="8" t="s">
        <v>10</v>
      </c>
      <c r="B71" s="8" t="s">
        <v>11</v>
      </c>
      <c r="C71" s="8" t="s">
        <v>173</v>
      </c>
      <c r="D71" s="9" t="s">
        <v>174</v>
      </c>
      <c r="E71" s="9" t="s">
        <v>185</v>
      </c>
      <c r="F71" s="9" t="s">
        <v>139</v>
      </c>
      <c r="G71" s="20">
        <v>25935</v>
      </c>
      <c r="H71" s="21">
        <f>M2*G71</f>
        <v>129770.95950000001</v>
      </c>
      <c r="I71" s="21">
        <f t="shared" si="1"/>
        <v>129770.95950000001</v>
      </c>
      <c r="J71" s="9">
        <v>1</v>
      </c>
      <c r="K71" s="11" t="s">
        <v>54</v>
      </c>
      <c r="L71" s="1" t="str">
        <f>""</f>
        <v/>
      </c>
    </row>
    <row r="72" spans="1:12" ht="14.4" x14ac:dyDescent="0.3">
      <c r="A72" s="8" t="s">
        <v>10</v>
      </c>
      <c r="B72" s="8" t="s">
        <v>11</v>
      </c>
      <c r="C72" s="8" t="s">
        <v>173</v>
      </c>
      <c r="D72" s="9" t="s">
        <v>174</v>
      </c>
      <c r="E72" s="9" t="s">
        <v>186</v>
      </c>
      <c r="F72" s="9" t="s">
        <v>139</v>
      </c>
      <c r="G72" s="20">
        <v>21800</v>
      </c>
      <c r="H72" s="21">
        <f>M2*G72</f>
        <v>109080.66</v>
      </c>
      <c r="I72" s="21">
        <f t="shared" si="1"/>
        <v>109080.66</v>
      </c>
      <c r="J72" s="9">
        <v>1</v>
      </c>
      <c r="K72" s="11" t="s">
        <v>54</v>
      </c>
      <c r="L72" s="1" t="str">
        <f>""</f>
        <v/>
      </c>
    </row>
    <row r="73" spans="1:12" ht="14.4" x14ac:dyDescent="0.3">
      <c r="A73" s="8" t="s">
        <v>10</v>
      </c>
      <c r="B73" s="8" t="s">
        <v>11</v>
      </c>
      <c r="C73" s="8" t="s">
        <v>173</v>
      </c>
      <c r="D73" s="9" t="s">
        <v>174</v>
      </c>
      <c r="E73" s="9" t="s">
        <v>187</v>
      </c>
      <c r="F73" s="9" t="s">
        <v>139</v>
      </c>
      <c r="G73" s="20">
        <v>10305</v>
      </c>
      <c r="H73" s="21">
        <f>M2*G73</f>
        <v>51563.128500000006</v>
      </c>
      <c r="I73" s="21">
        <f t="shared" si="1"/>
        <v>3300040.2240000004</v>
      </c>
      <c r="J73" s="10">
        <v>64</v>
      </c>
      <c r="K73" s="11" t="s">
        <v>54</v>
      </c>
      <c r="L73" s="1" t="str">
        <f>""</f>
        <v/>
      </c>
    </row>
    <row r="74" spans="1:12" ht="14.4" x14ac:dyDescent="0.3">
      <c r="A74" s="8" t="s">
        <v>10</v>
      </c>
      <c r="B74" s="8" t="s">
        <v>11</v>
      </c>
      <c r="C74" s="8" t="s">
        <v>173</v>
      </c>
      <c r="D74" s="9" t="s">
        <v>174</v>
      </c>
      <c r="E74" s="9" t="s">
        <v>188</v>
      </c>
      <c r="F74" s="9" t="s">
        <v>139</v>
      </c>
      <c r="G74" s="20">
        <v>59280</v>
      </c>
      <c r="H74" s="21">
        <f>M2*G74</f>
        <v>296619.33600000001</v>
      </c>
      <c r="I74" s="21">
        <f t="shared" si="1"/>
        <v>593238.67200000002</v>
      </c>
      <c r="J74" s="9">
        <v>2</v>
      </c>
      <c r="K74" s="11" t="s">
        <v>54</v>
      </c>
      <c r="L74" s="1" t="str">
        <f>""</f>
        <v/>
      </c>
    </row>
    <row r="75" spans="1:12" ht="14.4" x14ac:dyDescent="0.3">
      <c r="A75" s="8"/>
      <c r="B75" s="8" t="s">
        <v>11</v>
      </c>
      <c r="C75" s="8" t="s">
        <v>173</v>
      </c>
      <c r="D75" s="9" t="s">
        <v>174</v>
      </c>
      <c r="E75" s="9" t="s">
        <v>189</v>
      </c>
      <c r="F75" s="9" t="s">
        <v>190</v>
      </c>
      <c r="G75" s="20">
        <v>21661</v>
      </c>
      <c r="H75" s="21">
        <f>M2*G75</f>
        <v>108385.14570000001</v>
      </c>
      <c r="I75" s="21">
        <f t="shared" si="1"/>
        <v>108385.14570000001</v>
      </c>
      <c r="J75" s="9">
        <v>1</v>
      </c>
      <c r="K75" s="11" t="s">
        <v>191</v>
      </c>
      <c r="L75" s="1" t="str">
        <f>""</f>
        <v/>
      </c>
    </row>
    <row r="76" spans="1:12" ht="14.4" hidden="1" x14ac:dyDescent="0.3">
      <c r="A76" s="8"/>
      <c r="B76" s="8"/>
      <c r="C76" s="8"/>
      <c r="D76" s="9" t="s">
        <v>192</v>
      </c>
      <c r="E76" s="9" t="s">
        <v>193</v>
      </c>
      <c r="F76" s="9" t="s">
        <v>194</v>
      </c>
      <c r="G76" s="20">
        <v>100.34</v>
      </c>
      <c r="H76" s="21">
        <f>M2*G76</f>
        <v>502.07125800000006</v>
      </c>
      <c r="I76" s="21">
        <f t="shared" si="1"/>
        <v>4518.6413220000004</v>
      </c>
      <c r="J76" s="9">
        <v>9</v>
      </c>
      <c r="K76" s="12" t="s">
        <v>195</v>
      </c>
      <c r="L76" s="1" t="str">
        <f>""</f>
        <v/>
      </c>
    </row>
    <row r="77" spans="1:12" ht="14.4" hidden="1" x14ac:dyDescent="0.3">
      <c r="A77" s="8" t="s">
        <v>28</v>
      </c>
      <c r="B77" s="8"/>
      <c r="C77" s="8"/>
      <c r="D77" s="9" t="s">
        <v>196</v>
      </c>
      <c r="E77" s="9" t="s">
        <v>197</v>
      </c>
      <c r="F77" s="9" t="s">
        <v>198</v>
      </c>
      <c r="G77" s="20"/>
      <c r="H77" s="21">
        <f>M2*G77</f>
        <v>0</v>
      </c>
      <c r="I77" s="21">
        <f t="shared" si="1"/>
        <v>0</v>
      </c>
      <c r="J77" s="9">
        <v>3</v>
      </c>
      <c r="K77" s="11"/>
      <c r="L77" s="1" t="str">
        <f>""</f>
        <v/>
      </c>
    </row>
    <row r="78" spans="1:12" ht="14.4" hidden="1" x14ac:dyDescent="0.3">
      <c r="A78" s="8"/>
      <c r="B78" s="8"/>
      <c r="C78" s="8"/>
      <c r="D78" s="9" t="s">
        <v>199</v>
      </c>
      <c r="E78" s="9" t="s">
        <v>200</v>
      </c>
      <c r="F78" s="9" t="s">
        <v>201</v>
      </c>
      <c r="G78" s="20">
        <v>25554.66</v>
      </c>
      <c r="H78" s="21">
        <f>M2*G78</f>
        <v>127867.85224200001</v>
      </c>
      <c r="I78" s="21">
        <f t="shared" si="1"/>
        <v>383603.55672600004</v>
      </c>
      <c r="J78" s="9">
        <v>3</v>
      </c>
      <c r="K78" s="11" t="s">
        <v>202</v>
      </c>
      <c r="L78" s="1" t="str">
        <f>""</f>
        <v/>
      </c>
    </row>
    <row r="79" spans="1:12" ht="14.4" hidden="1" x14ac:dyDescent="0.3">
      <c r="A79" s="8"/>
      <c r="B79" s="8"/>
      <c r="C79" s="8"/>
      <c r="D79" s="9" t="s">
        <v>203</v>
      </c>
      <c r="E79" s="9" t="s">
        <v>204</v>
      </c>
      <c r="F79" s="9" t="s">
        <v>205</v>
      </c>
      <c r="G79" s="20">
        <v>1672.43</v>
      </c>
      <c r="H79" s="21">
        <f>M2*G79</f>
        <v>8368.3379910000003</v>
      </c>
      <c r="I79" s="21">
        <f t="shared" si="1"/>
        <v>8368.3379910000003</v>
      </c>
      <c r="J79" s="9">
        <v>1</v>
      </c>
      <c r="K79" s="11" t="s">
        <v>206</v>
      </c>
      <c r="L79" s="1" t="str">
        <f>""</f>
        <v/>
      </c>
    </row>
    <row r="80" spans="1:12" ht="14.4" hidden="1" x14ac:dyDescent="0.3">
      <c r="A80" s="8"/>
      <c r="B80" s="8"/>
      <c r="C80" s="8"/>
      <c r="D80" s="9" t="s">
        <v>207</v>
      </c>
      <c r="E80" s="9" t="s">
        <v>208</v>
      </c>
      <c r="F80" s="9" t="s">
        <v>15</v>
      </c>
      <c r="G80" s="20">
        <v>8450</v>
      </c>
      <c r="H80" s="21">
        <f>M2*G80</f>
        <v>42281.264999999999</v>
      </c>
      <c r="I80" s="21">
        <f t="shared" si="1"/>
        <v>42281.264999999999</v>
      </c>
      <c r="J80" s="9">
        <v>1</v>
      </c>
      <c r="K80" s="11" t="s">
        <v>209</v>
      </c>
      <c r="L80" s="1" t="str">
        <f>""</f>
        <v/>
      </c>
    </row>
    <row r="81" spans="1:12" ht="14.4" hidden="1" x14ac:dyDescent="0.3">
      <c r="A81" s="8"/>
      <c r="B81" s="8"/>
      <c r="C81" s="8"/>
      <c r="D81" s="9" t="s">
        <v>207</v>
      </c>
      <c r="E81" s="9" t="s">
        <v>210</v>
      </c>
      <c r="F81" s="9" t="s">
        <v>15</v>
      </c>
      <c r="G81" s="20">
        <v>8450</v>
      </c>
      <c r="H81" s="21">
        <f>M2*G81</f>
        <v>42281.264999999999</v>
      </c>
      <c r="I81" s="21">
        <f t="shared" si="1"/>
        <v>126843.795</v>
      </c>
      <c r="J81" s="9">
        <v>3</v>
      </c>
      <c r="K81" s="11" t="s">
        <v>211</v>
      </c>
      <c r="L81" s="1" t="str">
        <f>""</f>
        <v/>
      </c>
    </row>
    <row r="82" spans="1:12" ht="14.4" hidden="1" x14ac:dyDescent="0.3">
      <c r="A82" s="8"/>
      <c r="B82" s="8"/>
      <c r="C82" s="8"/>
      <c r="D82" s="9" t="s">
        <v>212</v>
      </c>
      <c r="E82" s="9" t="s">
        <v>213</v>
      </c>
      <c r="F82" s="9" t="s">
        <v>214</v>
      </c>
      <c r="G82" s="20">
        <v>284.08999999999997</v>
      </c>
      <c r="H82" s="21">
        <f>M2*G82</f>
        <v>1421.501133</v>
      </c>
      <c r="I82" s="21">
        <f t="shared" si="1"/>
        <v>2843.002266</v>
      </c>
      <c r="J82" s="9">
        <v>2</v>
      </c>
      <c r="K82" s="11" t="s">
        <v>145</v>
      </c>
      <c r="L82" s="1" t="str">
        <f>""</f>
        <v/>
      </c>
    </row>
    <row r="83" spans="1:12" ht="14.4" hidden="1" x14ac:dyDescent="0.3">
      <c r="A83" s="8"/>
      <c r="B83" s="8"/>
      <c r="C83" s="8"/>
      <c r="D83" s="9" t="s">
        <v>212</v>
      </c>
      <c r="E83" s="9" t="s">
        <v>215</v>
      </c>
      <c r="F83" s="9" t="s">
        <v>214</v>
      </c>
      <c r="G83" s="20">
        <v>222.99</v>
      </c>
      <c r="H83" s="21">
        <f>M2*G83</f>
        <v>1115.775063</v>
      </c>
      <c r="I83" s="21">
        <f t="shared" si="1"/>
        <v>1115.775063</v>
      </c>
      <c r="J83" s="9">
        <v>1</v>
      </c>
      <c r="K83" s="11" t="s">
        <v>145</v>
      </c>
      <c r="L83" s="1" t="str">
        <f>""</f>
        <v/>
      </c>
    </row>
    <row r="84" spans="1:12" ht="14.4" hidden="1" x14ac:dyDescent="0.3">
      <c r="A84" s="8"/>
      <c r="B84" s="8"/>
      <c r="C84" s="8"/>
      <c r="D84" s="9" t="s">
        <v>216</v>
      </c>
      <c r="E84" s="9" t="s">
        <v>217</v>
      </c>
      <c r="F84" s="9" t="s">
        <v>214</v>
      </c>
      <c r="G84" s="20">
        <v>259.33</v>
      </c>
      <c r="H84" s="21">
        <f>M2*G84</f>
        <v>1297.6095210000001</v>
      </c>
      <c r="I84" s="21">
        <f t="shared" si="1"/>
        <v>2595.2190420000002</v>
      </c>
      <c r="J84" s="9">
        <v>2</v>
      </c>
      <c r="K84" s="11" t="s">
        <v>145</v>
      </c>
      <c r="L84" s="1" t="str">
        <f>""</f>
        <v/>
      </c>
    </row>
    <row r="85" spans="1:12" ht="14.4" hidden="1" x14ac:dyDescent="0.3">
      <c r="A85" s="8"/>
      <c r="B85" s="8"/>
      <c r="C85" s="8"/>
      <c r="D85" s="9" t="s">
        <v>218</v>
      </c>
      <c r="E85" s="9" t="s">
        <v>219</v>
      </c>
      <c r="F85" s="9" t="s">
        <v>214</v>
      </c>
      <c r="G85" s="20">
        <v>121.41</v>
      </c>
      <c r="H85" s="21">
        <f>M2*G85</f>
        <v>607.49921700000004</v>
      </c>
      <c r="I85" s="21">
        <f t="shared" si="1"/>
        <v>1822.4976510000001</v>
      </c>
      <c r="J85" s="9">
        <v>3</v>
      </c>
      <c r="K85" s="11" t="s">
        <v>145</v>
      </c>
      <c r="L85" s="1" t="str">
        <f>""</f>
        <v/>
      </c>
    </row>
    <row r="86" spans="1:12" ht="14.4" x14ac:dyDescent="0.3">
      <c r="A86" s="8" t="s">
        <v>10</v>
      </c>
      <c r="B86" s="8" t="s">
        <v>11</v>
      </c>
      <c r="C86" s="8" t="s">
        <v>58</v>
      </c>
      <c r="D86" s="9" t="s">
        <v>220</v>
      </c>
      <c r="E86" s="9" t="s">
        <v>221</v>
      </c>
      <c r="F86" s="9" t="s">
        <v>222</v>
      </c>
      <c r="G86" s="20">
        <v>8022.94</v>
      </c>
      <c r="H86" s="21">
        <f>M2*G86</f>
        <v>40144.384877999997</v>
      </c>
      <c r="I86" s="21">
        <f t="shared" si="1"/>
        <v>40144.384877999997</v>
      </c>
      <c r="J86" s="9">
        <v>1</v>
      </c>
      <c r="K86" s="11" t="s">
        <v>57</v>
      </c>
      <c r="L86" s="1" t="str">
        <f>""</f>
        <v/>
      </c>
    </row>
    <row r="87" spans="1:12" ht="14.4" x14ac:dyDescent="0.3">
      <c r="A87" s="8" t="s">
        <v>10</v>
      </c>
      <c r="B87" s="8" t="s">
        <v>11</v>
      </c>
      <c r="C87" s="8" t="s">
        <v>58</v>
      </c>
      <c r="D87" s="9" t="s">
        <v>220</v>
      </c>
      <c r="E87" s="9" t="s">
        <v>223</v>
      </c>
      <c r="F87" s="9" t="s">
        <v>222</v>
      </c>
      <c r="G87" s="20">
        <v>8022.94</v>
      </c>
      <c r="H87" s="21">
        <f>M2*G87</f>
        <v>40144.384877999997</v>
      </c>
      <c r="I87" s="21">
        <f t="shared" si="1"/>
        <v>40144.384877999997</v>
      </c>
      <c r="J87" s="9">
        <v>1</v>
      </c>
      <c r="K87" s="11" t="s">
        <v>57</v>
      </c>
      <c r="L87" s="1" t="str">
        <f>""</f>
        <v/>
      </c>
    </row>
    <row r="88" spans="1:12" ht="14.4" x14ac:dyDescent="0.3">
      <c r="A88" s="8" t="s">
        <v>10</v>
      </c>
      <c r="B88" s="8" t="s">
        <v>11</v>
      </c>
      <c r="C88" s="8" t="s">
        <v>58</v>
      </c>
      <c r="D88" s="9" t="s">
        <v>220</v>
      </c>
      <c r="E88" s="9" t="s">
        <v>224</v>
      </c>
      <c r="F88" s="9" t="s">
        <v>222</v>
      </c>
      <c r="G88" s="20">
        <v>8022.94</v>
      </c>
      <c r="H88" s="21">
        <f>M2*G88</f>
        <v>40144.384877999997</v>
      </c>
      <c r="I88" s="21">
        <f t="shared" si="1"/>
        <v>120433.15463399999</v>
      </c>
      <c r="J88" s="10">
        <v>3</v>
      </c>
      <c r="K88" s="11" t="s">
        <v>225</v>
      </c>
      <c r="L88" s="1" t="str">
        <f>""</f>
        <v/>
      </c>
    </row>
    <row r="89" spans="1:12" ht="14.4" x14ac:dyDescent="0.3">
      <c r="A89" s="8" t="s">
        <v>10</v>
      </c>
      <c r="B89" s="8" t="s">
        <v>11</v>
      </c>
      <c r="C89" s="8" t="s">
        <v>58</v>
      </c>
      <c r="D89" s="9" t="s">
        <v>220</v>
      </c>
      <c r="E89" s="9" t="s">
        <v>226</v>
      </c>
      <c r="F89" s="9" t="s">
        <v>227</v>
      </c>
      <c r="G89" s="20">
        <v>3245</v>
      </c>
      <c r="H89" s="21">
        <f>M2*G89</f>
        <v>16237.006500000001</v>
      </c>
      <c r="I89" s="21">
        <f t="shared" si="1"/>
        <v>48711.019500000002</v>
      </c>
      <c r="J89" s="10">
        <v>3</v>
      </c>
      <c r="K89" s="11" t="s">
        <v>228</v>
      </c>
      <c r="L89" s="1" t="str">
        <f>""</f>
        <v/>
      </c>
    </row>
    <row r="90" spans="1:12" ht="14.4" x14ac:dyDescent="0.3">
      <c r="A90" s="8" t="s">
        <v>10</v>
      </c>
      <c r="B90" s="8" t="s">
        <v>11</v>
      </c>
      <c r="C90" s="8" t="s">
        <v>58</v>
      </c>
      <c r="D90" s="9" t="s">
        <v>220</v>
      </c>
      <c r="E90" s="9" t="s">
        <v>229</v>
      </c>
      <c r="F90" s="9" t="s">
        <v>227</v>
      </c>
      <c r="G90" s="20">
        <v>3245</v>
      </c>
      <c r="H90" s="21">
        <f>M2*G90</f>
        <v>16237.006500000001</v>
      </c>
      <c r="I90" s="21">
        <f t="shared" si="1"/>
        <v>16237.006500000001</v>
      </c>
      <c r="J90" s="9">
        <v>1</v>
      </c>
      <c r="K90" s="11" t="s">
        <v>228</v>
      </c>
      <c r="L90" s="1" t="str">
        <f>""</f>
        <v/>
      </c>
    </row>
    <row r="91" spans="1:12" ht="14.4" hidden="1" x14ac:dyDescent="0.3">
      <c r="A91" s="8"/>
      <c r="B91" s="8"/>
      <c r="C91" s="8"/>
      <c r="D91" s="9" t="s">
        <v>230</v>
      </c>
      <c r="E91" s="9" t="s">
        <v>231</v>
      </c>
      <c r="F91" s="9" t="s">
        <v>232</v>
      </c>
      <c r="G91" s="20">
        <v>14000</v>
      </c>
      <c r="H91" s="21">
        <f>M2*G91</f>
        <v>70051.8</v>
      </c>
      <c r="I91" s="21">
        <f t="shared" si="1"/>
        <v>70051.8</v>
      </c>
      <c r="J91" s="9">
        <v>1</v>
      </c>
      <c r="K91" s="11" t="s">
        <v>233</v>
      </c>
      <c r="L91" s="1" t="str">
        <f>""</f>
        <v/>
      </c>
    </row>
    <row r="92" spans="1:12" ht="14.4" hidden="1" x14ac:dyDescent="0.3">
      <c r="A92" s="8"/>
      <c r="B92" s="8"/>
      <c r="C92" s="8"/>
      <c r="D92" s="9" t="s">
        <v>234</v>
      </c>
      <c r="E92" s="9" t="s">
        <v>235</v>
      </c>
      <c r="F92" s="9" t="s">
        <v>236</v>
      </c>
      <c r="G92" s="20">
        <v>1750</v>
      </c>
      <c r="H92" s="21">
        <f>M2*G92</f>
        <v>8756.4750000000004</v>
      </c>
      <c r="I92" s="21">
        <f t="shared" si="1"/>
        <v>245181.30000000002</v>
      </c>
      <c r="J92" s="9">
        <v>28</v>
      </c>
      <c r="K92" s="11" t="s">
        <v>237</v>
      </c>
      <c r="L92" s="1" t="str">
        <f>""</f>
        <v/>
      </c>
    </row>
    <row r="93" spans="1:12" ht="14.4" x14ac:dyDescent="0.3">
      <c r="A93" s="8" t="s">
        <v>10</v>
      </c>
      <c r="B93" s="8" t="s">
        <v>11</v>
      </c>
      <c r="C93" s="8" t="s">
        <v>238</v>
      </c>
      <c r="D93" s="9" t="s">
        <v>239</v>
      </c>
      <c r="E93" s="9" t="s">
        <v>240</v>
      </c>
      <c r="F93" s="9" t="s">
        <v>15</v>
      </c>
      <c r="G93" s="20">
        <v>262419.53000000003</v>
      </c>
      <c r="H93" s="21">
        <f>M2*G93</f>
        <v>1313068.6022610003</v>
      </c>
      <c r="I93" s="21">
        <f t="shared" si="1"/>
        <v>3939205.8067830009</v>
      </c>
      <c r="J93" s="9">
        <v>3</v>
      </c>
      <c r="K93" s="11" t="s">
        <v>241</v>
      </c>
      <c r="L93" s="1" t="str">
        <f>""</f>
        <v/>
      </c>
    </row>
    <row r="94" spans="1:12" ht="14.4" x14ac:dyDescent="0.3">
      <c r="A94" s="8" t="s">
        <v>10</v>
      </c>
      <c r="B94" s="8" t="s">
        <v>63</v>
      </c>
      <c r="C94" s="8" t="s">
        <v>64</v>
      </c>
      <c r="D94" s="9" t="s">
        <v>242</v>
      </c>
      <c r="E94" s="9" t="s">
        <v>243</v>
      </c>
      <c r="F94" s="9" t="s">
        <v>70</v>
      </c>
      <c r="G94" s="20">
        <v>4940</v>
      </c>
      <c r="H94" s="21">
        <f>M2*G94</f>
        <v>24718.278000000002</v>
      </c>
      <c r="I94" s="21">
        <f t="shared" si="1"/>
        <v>24718.278000000002</v>
      </c>
      <c r="J94" s="9">
        <v>1</v>
      </c>
      <c r="K94" s="11" t="s">
        <v>244</v>
      </c>
      <c r="L94" s="1" t="str">
        <f>""</f>
        <v/>
      </c>
    </row>
    <row r="95" spans="1:12" ht="14.4" x14ac:dyDescent="0.3">
      <c r="A95" s="8" t="s">
        <v>10</v>
      </c>
      <c r="B95" s="8" t="s">
        <v>63</v>
      </c>
      <c r="C95" s="8" t="s">
        <v>64</v>
      </c>
      <c r="D95" s="9" t="s">
        <v>242</v>
      </c>
      <c r="E95" s="9" t="s">
        <v>245</v>
      </c>
      <c r="F95" s="9" t="s">
        <v>67</v>
      </c>
      <c r="G95" s="20">
        <v>13000</v>
      </c>
      <c r="H95" s="21">
        <f>M2*G95</f>
        <v>65048.100000000006</v>
      </c>
      <c r="I95" s="21">
        <f t="shared" si="1"/>
        <v>65048.100000000006</v>
      </c>
      <c r="J95" s="9">
        <v>1</v>
      </c>
      <c r="K95" s="11" t="s">
        <v>246</v>
      </c>
      <c r="L95" s="1" t="str">
        <f>""</f>
        <v/>
      </c>
    </row>
    <row r="96" spans="1:12" ht="14.4" x14ac:dyDescent="0.3">
      <c r="A96" s="8" t="s">
        <v>10</v>
      </c>
      <c r="B96" s="8" t="s">
        <v>63</v>
      </c>
      <c r="C96" s="8" t="s">
        <v>64</v>
      </c>
      <c r="D96" s="9" t="s">
        <v>242</v>
      </c>
      <c r="E96" s="9" t="s">
        <v>247</v>
      </c>
      <c r="F96" s="9" t="s">
        <v>67</v>
      </c>
      <c r="G96" s="20">
        <v>18000</v>
      </c>
      <c r="H96" s="21">
        <f>M$2*G96</f>
        <v>90066.6</v>
      </c>
      <c r="I96" s="21">
        <f t="shared" si="1"/>
        <v>540399.60000000009</v>
      </c>
      <c r="J96" s="9">
        <v>6</v>
      </c>
      <c r="K96" s="11" t="s">
        <v>57</v>
      </c>
      <c r="L96" s="1" t="str">
        <f>""</f>
        <v/>
      </c>
    </row>
    <row r="97" spans="1:12" ht="14.4" x14ac:dyDescent="0.3">
      <c r="A97" s="8" t="s">
        <v>10</v>
      </c>
      <c r="B97" s="8" t="s">
        <v>63</v>
      </c>
      <c r="C97" s="8" t="s">
        <v>64</v>
      </c>
      <c r="D97" s="9" t="s">
        <v>242</v>
      </c>
      <c r="E97" s="9" t="s">
        <v>248</v>
      </c>
      <c r="F97" s="9" t="s">
        <v>249</v>
      </c>
      <c r="G97" s="20">
        <v>15000</v>
      </c>
      <c r="H97" s="21">
        <f>M$2*G97</f>
        <v>75055.5</v>
      </c>
      <c r="I97" s="21">
        <f t="shared" si="1"/>
        <v>75055.5</v>
      </c>
      <c r="J97" s="9">
        <v>1</v>
      </c>
      <c r="K97" s="11"/>
      <c r="L97" s="1"/>
    </row>
    <row r="98" spans="1:12" ht="14.4" x14ac:dyDescent="0.3">
      <c r="A98" s="8" t="s">
        <v>10</v>
      </c>
      <c r="B98" s="8" t="s">
        <v>63</v>
      </c>
      <c r="C98" s="8" t="s">
        <v>64</v>
      </c>
      <c r="D98" s="9" t="s">
        <v>242</v>
      </c>
      <c r="E98" s="9" t="s">
        <v>250</v>
      </c>
      <c r="F98" s="9" t="s">
        <v>70</v>
      </c>
      <c r="G98" s="20">
        <v>4940</v>
      </c>
      <c r="H98" s="21">
        <f>M2*G98</f>
        <v>24718.278000000002</v>
      </c>
      <c r="I98" s="21">
        <f t="shared" si="1"/>
        <v>98873.112000000008</v>
      </c>
      <c r="J98" s="9">
        <v>4</v>
      </c>
      <c r="K98" s="11" t="s">
        <v>251</v>
      </c>
      <c r="L98" s="1" t="str">
        <f>""</f>
        <v/>
      </c>
    </row>
    <row r="99" spans="1:12" ht="14.4" x14ac:dyDescent="0.3">
      <c r="A99" s="8" t="s">
        <v>10</v>
      </c>
      <c r="B99" s="8" t="s">
        <v>11</v>
      </c>
      <c r="C99" s="8" t="s">
        <v>252</v>
      </c>
      <c r="D99" s="9" t="s">
        <v>253</v>
      </c>
      <c r="E99" s="9" t="s">
        <v>254</v>
      </c>
      <c r="F99" s="9" t="s">
        <v>255</v>
      </c>
      <c r="G99" s="20">
        <v>37050</v>
      </c>
      <c r="H99" s="21">
        <f>M2*G99</f>
        <v>185387.08500000002</v>
      </c>
      <c r="I99" s="21">
        <f t="shared" si="1"/>
        <v>2410032.1050000004</v>
      </c>
      <c r="J99" s="10">
        <v>13</v>
      </c>
      <c r="K99" s="11" t="s">
        <v>256</v>
      </c>
      <c r="L99" s="1" t="str">
        <f>""</f>
        <v/>
      </c>
    </row>
    <row r="100" spans="1:12" ht="14.4" x14ac:dyDescent="0.3">
      <c r="A100" s="8" t="s">
        <v>10</v>
      </c>
      <c r="B100" s="8" t="s">
        <v>11</v>
      </c>
      <c r="C100" s="8" t="s">
        <v>252</v>
      </c>
      <c r="D100" s="9" t="s">
        <v>253</v>
      </c>
      <c r="E100" s="9" t="s">
        <v>257</v>
      </c>
      <c r="F100" s="9" t="s">
        <v>255</v>
      </c>
      <c r="G100" s="20">
        <v>33130</v>
      </c>
      <c r="H100" s="21">
        <f>M2*G100</f>
        <v>165772.58100000001</v>
      </c>
      <c r="I100" s="21">
        <f t="shared" si="1"/>
        <v>1491953.2290000001</v>
      </c>
      <c r="J100" s="10">
        <v>9</v>
      </c>
      <c r="K100" s="11" t="s">
        <v>258</v>
      </c>
      <c r="L100" s="1" t="str">
        <f>""</f>
        <v/>
      </c>
    </row>
    <row r="101" spans="1:12" ht="14.4" hidden="1" x14ac:dyDescent="0.3">
      <c r="A101" s="8"/>
      <c r="B101" s="8"/>
      <c r="C101" s="8"/>
      <c r="D101" s="9" t="s">
        <v>259</v>
      </c>
      <c r="E101" s="9" t="s">
        <v>260</v>
      </c>
      <c r="F101" s="9" t="s">
        <v>261</v>
      </c>
      <c r="G101" s="20">
        <v>8000</v>
      </c>
      <c r="H101" s="21">
        <f>M2*G101</f>
        <v>40029.599999999999</v>
      </c>
      <c r="I101" s="21">
        <f t="shared" si="1"/>
        <v>40029.599999999999</v>
      </c>
      <c r="J101" s="9">
        <v>1</v>
      </c>
      <c r="K101" s="11" t="s">
        <v>262</v>
      </c>
      <c r="L101" s="1" t="str">
        <f>""</f>
        <v/>
      </c>
    </row>
    <row r="102" spans="1:12" ht="14.4" hidden="1" x14ac:dyDescent="0.3">
      <c r="A102" s="8"/>
      <c r="B102" s="8"/>
      <c r="C102" s="8"/>
      <c r="D102" s="9" t="s">
        <v>263</v>
      </c>
      <c r="E102" s="9" t="s">
        <v>264</v>
      </c>
      <c r="F102" s="9" t="s">
        <v>15</v>
      </c>
      <c r="G102" s="20">
        <v>17850</v>
      </c>
      <c r="H102" s="21">
        <f>M2*G102</f>
        <v>89316.044999999998</v>
      </c>
      <c r="I102" s="21">
        <f t="shared" si="1"/>
        <v>89316.044999999998</v>
      </c>
      <c r="J102" s="9">
        <v>1</v>
      </c>
      <c r="K102" s="11" t="s">
        <v>265</v>
      </c>
      <c r="L102" s="1" t="str">
        <f>""</f>
        <v/>
      </c>
    </row>
    <row r="103" spans="1:12" ht="14.4" x14ac:dyDescent="0.3">
      <c r="A103" s="8" t="s">
        <v>10</v>
      </c>
      <c r="B103" s="8" t="s">
        <v>11</v>
      </c>
      <c r="C103" s="8" t="s">
        <v>266</v>
      </c>
      <c r="D103" s="9" t="s">
        <v>266</v>
      </c>
      <c r="E103" s="9" t="s">
        <v>267</v>
      </c>
      <c r="F103" s="9" t="s">
        <v>261</v>
      </c>
      <c r="G103" s="20"/>
      <c r="H103" s="21">
        <v>25000</v>
      </c>
      <c r="I103" s="21">
        <f t="shared" si="1"/>
        <v>275000</v>
      </c>
      <c r="J103" s="10">
        <v>11</v>
      </c>
      <c r="K103" s="11"/>
      <c r="L103" s="1" t="str">
        <f>""</f>
        <v/>
      </c>
    </row>
    <row r="104" spans="1:12" ht="14.4" x14ac:dyDescent="0.3">
      <c r="A104" s="8" t="s">
        <v>10</v>
      </c>
      <c r="B104" s="8" t="s">
        <v>11</v>
      </c>
      <c r="C104" s="8" t="s">
        <v>266</v>
      </c>
      <c r="D104" s="9" t="s">
        <v>266</v>
      </c>
      <c r="E104" s="9" t="s">
        <v>268</v>
      </c>
      <c r="F104" s="9" t="s">
        <v>261</v>
      </c>
      <c r="G104" s="20"/>
      <c r="H104" s="21">
        <v>18000</v>
      </c>
      <c r="I104" s="21">
        <f t="shared" si="1"/>
        <v>54000</v>
      </c>
      <c r="J104" s="9">
        <v>3</v>
      </c>
      <c r="K104" s="11"/>
      <c r="L104" s="1" t="str">
        <f>""</f>
        <v/>
      </c>
    </row>
    <row r="105" spans="1:12" ht="14.4" x14ac:dyDescent="0.3">
      <c r="A105" s="8" t="s">
        <v>10</v>
      </c>
      <c r="B105" s="8" t="s">
        <v>11</v>
      </c>
      <c r="C105" s="8" t="s">
        <v>266</v>
      </c>
      <c r="D105" s="9" t="s">
        <v>266</v>
      </c>
      <c r="E105" s="9" t="s">
        <v>269</v>
      </c>
      <c r="F105" s="9" t="s">
        <v>261</v>
      </c>
      <c r="G105" s="20"/>
      <c r="H105" s="21">
        <v>23000</v>
      </c>
      <c r="I105" s="21">
        <f t="shared" si="1"/>
        <v>23000</v>
      </c>
      <c r="J105" s="9">
        <v>1</v>
      </c>
      <c r="K105" s="11"/>
      <c r="L105" s="1" t="str">
        <f>""</f>
        <v/>
      </c>
    </row>
    <row r="106" spans="1:12" ht="14.4" x14ac:dyDescent="0.3">
      <c r="A106" s="8" t="s">
        <v>10</v>
      </c>
      <c r="B106" s="8" t="s">
        <v>11</v>
      </c>
      <c r="C106" s="8" t="s">
        <v>266</v>
      </c>
      <c r="D106" s="15" t="s">
        <v>266</v>
      </c>
      <c r="E106" s="15" t="s">
        <v>270</v>
      </c>
      <c r="F106" s="15" t="s">
        <v>261</v>
      </c>
      <c r="G106" s="20"/>
      <c r="H106" s="21">
        <v>21000</v>
      </c>
      <c r="I106" s="21">
        <f t="shared" si="1"/>
        <v>126000</v>
      </c>
      <c r="J106" s="15">
        <v>6</v>
      </c>
      <c r="K106" s="11"/>
      <c r="L106" s="1" t="str">
        <f>""</f>
        <v/>
      </c>
    </row>
    <row r="107" spans="1:12" ht="14.4" x14ac:dyDescent="0.3">
      <c r="A107" s="8" t="s">
        <v>10</v>
      </c>
      <c r="B107" s="8" t="s">
        <v>271</v>
      </c>
      <c r="C107" s="8" t="s">
        <v>266</v>
      </c>
      <c r="D107" s="9" t="s">
        <v>272</v>
      </c>
      <c r="E107" s="68"/>
      <c r="F107" s="68"/>
      <c r="G107" s="20"/>
      <c r="H107" s="21">
        <v>340000</v>
      </c>
      <c r="I107" s="21">
        <f t="shared" si="1"/>
        <v>680000</v>
      </c>
      <c r="J107" s="9">
        <v>2</v>
      </c>
      <c r="K107" s="11" t="s">
        <v>273</v>
      </c>
      <c r="L107" s="1"/>
    </row>
    <row r="108" spans="1:12" ht="14.4" x14ac:dyDescent="0.3">
      <c r="A108" s="28" t="s">
        <v>10</v>
      </c>
      <c r="B108" s="64" t="s">
        <v>91</v>
      </c>
      <c r="C108" s="64" t="s">
        <v>274</v>
      </c>
      <c r="D108" s="35" t="s">
        <v>275</v>
      </c>
      <c r="E108" s="36" t="s">
        <v>276</v>
      </c>
      <c r="F108" s="37" t="s">
        <v>107</v>
      </c>
      <c r="G108" s="30"/>
      <c r="H108" s="21">
        <f>121000*6</f>
        <v>726000</v>
      </c>
      <c r="I108" s="21">
        <f t="shared" si="1"/>
        <v>1452000</v>
      </c>
      <c r="J108" s="38">
        <v>2</v>
      </c>
      <c r="K108" s="11" t="s">
        <v>277</v>
      </c>
      <c r="L108" s="1"/>
    </row>
    <row r="109" spans="1:12" ht="14.4" x14ac:dyDescent="0.3">
      <c r="A109" s="28" t="s">
        <v>10</v>
      </c>
      <c r="B109" s="64" t="s">
        <v>91</v>
      </c>
      <c r="C109" s="64" t="s">
        <v>274</v>
      </c>
      <c r="D109" s="35" t="s">
        <v>278</v>
      </c>
      <c r="E109" s="36" t="s">
        <v>279</v>
      </c>
      <c r="F109" s="37" t="s">
        <v>107</v>
      </c>
      <c r="G109" s="30"/>
      <c r="H109" s="21">
        <f>121000*6</f>
        <v>726000</v>
      </c>
      <c r="I109" s="21">
        <f t="shared" si="1"/>
        <v>726000</v>
      </c>
      <c r="J109" s="38">
        <v>1</v>
      </c>
      <c r="K109" s="25"/>
      <c r="L109" s="1"/>
    </row>
    <row r="110" spans="1:12" ht="14.4" x14ac:dyDescent="0.3">
      <c r="A110" s="28" t="s">
        <v>10</v>
      </c>
      <c r="B110" s="64" t="s">
        <v>91</v>
      </c>
      <c r="C110" s="64" t="s">
        <v>274</v>
      </c>
      <c r="D110" s="35" t="s">
        <v>280</v>
      </c>
      <c r="E110" s="36" t="s">
        <v>281</v>
      </c>
      <c r="F110" s="37" t="s">
        <v>95</v>
      </c>
      <c r="G110" s="30">
        <v>94237</v>
      </c>
      <c r="H110" s="21">
        <f>M$2*G110</f>
        <v>471533.67690000002</v>
      </c>
      <c r="I110" s="21">
        <f t="shared" si="1"/>
        <v>943067.35380000004</v>
      </c>
      <c r="J110" s="38">
        <v>2</v>
      </c>
      <c r="K110" s="25"/>
      <c r="L110" s="1"/>
    </row>
    <row r="111" spans="1:12" ht="14.4" x14ac:dyDescent="0.3">
      <c r="A111" s="28" t="s">
        <v>10</v>
      </c>
      <c r="B111" s="64" t="s">
        <v>91</v>
      </c>
      <c r="C111" s="64" t="s">
        <v>274</v>
      </c>
      <c r="D111" s="32" t="s">
        <v>282</v>
      </c>
      <c r="E111" s="39">
        <v>101</v>
      </c>
      <c r="F111" s="40" t="s">
        <v>95</v>
      </c>
      <c r="G111" s="33">
        <v>170000</v>
      </c>
      <c r="H111" s="21">
        <f>M$2*G111</f>
        <v>850629</v>
      </c>
      <c r="I111" s="21">
        <f t="shared" si="1"/>
        <v>850629</v>
      </c>
      <c r="J111" s="31">
        <v>1</v>
      </c>
      <c r="K111" s="25"/>
      <c r="L111" s="1"/>
    </row>
    <row r="112" spans="1:12" ht="14.4" x14ac:dyDescent="0.3">
      <c r="A112" s="8" t="s">
        <v>10</v>
      </c>
      <c r="B112" s="26" t="s">
        <v>11</v>
      </c>
      <c r="C112" s="26" t="s">
        <v>283</v>
      </c>
      <c r="D112" s="27" t="s">
        <v>284</v>
      </c>
      <c r="E112" s="27" t="s">
        <v>285</v>
      </c>
      <c r="F112" s="27" t="s">
        <v>50</v>
      </c>
      <c r="G112" s="20">
        <v>11100</v>
      </c>
      <c r="H112" s="21">
        <f>M2*G112</f>
        <v>55541.07</v>
      </c>
      <c r="I112" s="21">
        <f t="shared" si="1"/>
        <v>166623.21</v>
      </c>
      <c r="J112" s="34">
        <v>3</v>
      </c>
      <c r="K112" s="11" t="s">
        <v>180</v>
      </c>
      <c r="L112" s="1" t="str">
        <f>""</f>
        <v/>
      </c>
    </row>
    <row r="113" spans="1:12" ht="14.4" x14ac:dyDescent="0.3">
      <c r="A113" s="8" t="s">
        <v>10</v>
      </c>
      <c r="B113" s="26" t="s">
        <v>11</v>
      </c>
      <c r="C113" s="26" t="s">
        <v>283</v>
      </c>
      <c r="D113" s="9" t="s">
        <v>284</v>
      </c>
      <c r="E113" s="9" t="s">
        <v>286</v>
      </c>
      <c r="F113" s="9" t="s">
        <v>287</v>
      </c>
      <c r="G113" s="20">
        <v>14175</v>
      </c>
      <c r="H113" s="21">
        <f>M2*G113</f>
        <v>70927.447500000009</v>
      </c>
      <c r="I113" s="21">
        <f t="shared" si="1"/>
        <v>1631331.2925000002</v>
      </c>
      <c r="J113" s="10">
        <v>23</v>
      </c>
      <c r="K113" s="11" t="s">
        <v>288</v>
      </c>
      <c r="L113" s="1" t="str">
        <f>""</f>
        <v/>
      </c>
    </row>
    <row r="114" spans="1:12" ht="14.4" x14ac:dyDescent="0.3">
      <c r="A114" s="8" t="s">
        <v>10</v>
      </c>
      <c r="B114" s="26" t="s">
        <v>11</v>
      </c>
      <c r="C114" s="26" t="s">
        <v>283</v>
      </c>
      <c r="D114" s="9" t="s">
        <v>284</v>
      </c>
      <c r="E114" s="9" t="s">
        <v>289</v>
      </c>
      <c r="F114" s="9" t="s">
        <v>290</v>
      </c>
      <c r="G114" s="20">
        <v>3500</v>
      </c>
      <c r="H114" s="21">
        <f>M2*G114</f>
        <v>17512.95</v>
      </c>
      <c r="I114" s="21">
        <f t="shared" si="1"/>
        <v>70051.8</v>
      </c>
      <c r="J114" s="9">
        <v>4</v>
      </c>
      <c r="K114" s="11" t="s">
        <v>291</v>
      </c>
      <c r="L114" s="1" t="str">
        <f>""</f>
        <v/>
      </c>
    </row>
    <row r="115" spans="1:12" ht="14.4" x14ac:dyDescent="0.3">
      <c r="A115" s="8" t="s">
        <v>10</v>
      </c>
      <c r="B115" s="26" t="s">
        <v>11</v>
      </c>
      <c r="C115" s="26" t="s">
        <v>283</v>
      </c>
      <c r="D115" s="9" t="s">
        <v>284</v>
      </c>
      <c r="E115" s="9" t="s">
        <v>292</v>
      </c>
      <c r="F115" s="9" t="s">
        <v>293</v>
      </c>
      <c r="G115" s="20">
        <v>3500</v>
      </c>
      <c r="H115" s="21">
        <f>M2*G115</f>
        <v>17512.95</v>
      </c>
      <c r="I115" s="21">
        <f t="shared" si="1"/>
        <v>35025.9</v>
      </c>
      <c r="J115" s="10">
        <v>2</v>
      </c>
      <c r="K115" s="11" t="s">
        <v>294</v>
      </c>
      <c r="L115" s="1" t="str">
        <f>""</f>
        <v/>
      </c>
    </row>
    <row r="116" spans="1:12" ht="14.4" x14ac:dyDescent="0.3">
      <c r="A116" s="8" t="s">
        <v>10</v>
      </c>
      <c r="B116" s="26" t="s">
        <v>11</v>
      </c>
      <c r="C116" s="26" t="s">
        <v>283</v>
      </c>
      <c r="D116" s="9" t="s">
        <v>284</v>
      </c>
      <c r="E116" s="9" t="s">
        <v>295</v>
      </c>
      <c r="F116" s="9" t="s">
        <v>295</v>
      </c>
      <c r="G116" s="20">
        <v>6434.28</v>
      </c>
      <c r="H116" s="21">
        <f>M2*G116</f>
        <v>32195.206836000001</v>
      </c>
      <c r="I116" s="21">
        <f t="shared" si="1"/>
        <v>193171.24101600001</v>
      </c>
      <c r="J116" s="9">
        <v>6</v>
      </c>
      <c r="K116" s="11" t="s">
        <v>296</v>
      </c>
      <c r="L116" s="1" t="str">
        <f>""</f>
        <v/>
      </c>
    </row>
    <row r="117" spans="1:12" ht="14.4" x14ac:dyDescent="0.3">
      <c r="A117" s="8" t="s">
        <v>10</v>
      </c>
      <c r="B117" s="26" t="s">
        <v>11</v>
      </c>
      <c r="C117" s="26" t="s">
        <v>283</v>
      </c>
      <c r="D117" s="9" t="s">
        <v>284</v>
      </c>
      <c r="E117" s="9" t="s">
        <v>297</v>
      </c>
      <c r="F117" s="9" t="s">
        <v>50</v>
      </c>
      <c r="G117" s="20">
        <v>5700</v>
      </c>
      <c r="H117" s="21">
        <f>M2*G117</f>
        <v>28521.09</v>
      </c>
      <c r="I117" s="21">
        <f t="shared" si="1"/>
        <v>57042.18</v>
      </c>
      <c r="J117" s="9">
        <v>2</v>
      </c>
      <c r="K117" s="11" t="s">
        <v>298</v>
      </c>
      <c r="L117" s="1" t="str">
        <f>""</f>
        <v/>
      </c>
    </row>
    <row r="118" spans="1:12" ht="14.4" x14ac:dyDescent="0.3">
      <c r="A118" s="8" t="s">
        <v>10</v>
      </c>
      <c r="B118" s="26" t="s">
        <v>11</v>
      </c>
      <c r="C118" s="26" t="s">
        <v>283</v>
      </c>
      <c r="D118" s="9" t="s">
        <v>284</v>
      </c>
      <c r="E118" s="9" t="s">
        <v>299</v>
      </c>
      <c r="F118" s="9" t="s">
        <v>300</v>
      </c>
      <c r="G118" s="20">
        <v>630.70000000000005</v>
      </c>
      <c r="H118" s="21">
        <f>M2*G118</f>
        <v>3155.8335900000002</v>
      </c>
      <c r="I118" s="21">
        <f t="shared" si="1"/>
        <v>41025.836670000004</v>
      </c>
      <c r="J118" s="9">
        <v>13</v>
      </c>
      <c r="K118" s="11" t="s">
        <v>301</v>
      </c>
      <c r="L118" s="1" t="str">
        <f>""</f>
        <v/>
      </c>
    </row>
    <row r="119" spans="1:12" ht="14.4" x14ac:dyDescent="0.3">
      <c r="A119" s="8" t="s">
        <v>10</v>
      </c>
      <c r="B119" s="26" t="s">
        <v>11</v>
      </c>
      <c r="C119" s="26" t="s">
        <v>283</v>
      </c>
      <c r="D119" s="9" t="s">
        <v>302</v>
      </c>
      <c r="E119" s="9" t="s">
        <v>303</v>
      </c>
      <c r="F119" s="9" t="s">
        <v>304</v>
      </c>
      <c r="G119" s="20">
        <v>18178.75</v>
      </c>
      <c r="H119" s="21">
        <f>M$2*G119</f>
        <v>90961.011375000002</v>
      </c>
      <c r="I119" s="21">
        <f t="shared" si="1"/>
        <v>90961.011375000002</v>
      </c>
      <c r="J119" s="9">
        <v>1</v>
      </c>
      <c r="K119" s="62" t="s">
        <v>305</v>
      </c>
      <c r="L119" s="1"/>
    </row>
    <row r="120" spans="1:12" ht="14.4" x14ac:dyDescent="0.3">
      <c r="A120" s="8" t="s">
        <v>10</v>
      </c>
      <c r="B120" s="26" t="s">
        <v>11</v>
      </c>
      <c r="C120" s="26" t="s">
        <v>283</v>
      </c>
      <c r="D120" s="9" t="s">
        <v>302</v>
      </c>
      <c r="E120" s="9" t="s">
        <v>306</v>
      </c>
      <c r="F120" s="9" t="s">
        <v>307</v>
      </c>
      <c r="G120" s="20">
        <v>15000</v>
      </c>
      <c r="H120" s="21">
        <f>M$2*G120</f>
        <v>75055.5</v>
      </c>
      <c r="I120" s="21">
        <f t="shared" si="1"/>
        <v>75055.5</v>
      </c>
      <c r="J120" s="9">
        <v>1</v>
      </c>
      <c r="K120" s="62" t="s">
        <v>308</v>
      </c>
      <c r="L120" s="1"/>
    </row>
    <row r="121" spans="1:12" ht="14.4" hidden="1" x14ac:dyDescent="0.3">
      <c r="A121" s="8"/>
      <c r="B121" s="8"/>
      <c r="C121" s="8"/>
      <c r="D121" s="9" t="s">
        <v>309</v>
      </c>
      <c r="E121" s="9" t="s">
        <v>310</v>
      </c>
      <c r="F121" s="9" t="s">
        <v>311</v>
      </c>
      <c r="G121" s="20">
        <v>1128.04</v>
      </c>
      <c r="H121" s="21">
        <f>M2*G121</f>
        <v>5644.373748</v>
      </c>
      <c r="I121" s="21">
        <f t="shared" si="1"/>
        <v>11288.747496</v>
      </c>
      <c r="J121" s="9">
        <v>2</v>
      </c>
      <c r="K121" s="11" t="s">
        <v>312</v>
      </c>
      <c r="L121" s="1" t="str">
        <f>""</f>
        <v/>
      </c>
    </row>
    <row r="122" spans="1:12" ht="14.4" hidden="1" x14ac:dyDescent="0.3">
      <c r="A122" s="8"/>
      <c r="B122" s="8"/>
      <c r="C122" s="8"/>
      <c r="D122" s="9" t="s">
        <v>313</v>
      </c>
      <c r="E122" s="9" t="s">
        <v>313</v>
      </c>
      <c r="F122" s="9" t="s">
        <v>314</v>
      </c>
      <c r="G122" s="20">
        <v>66875</v>
      </c>
      <c r="H122" s="21">
        <f>M2*G122</f>
        <v>334622.4375</v>
      </c>
      <c r="I122" s="21">
        <f t="shared" si="1"/>
        <v>669244.875</v>
      </c>
      <c r="J122" s="9">
        <v>2</v>
      </c>
      <c r="K122" s="11" t="s">
        <v>315</v>
      </c>
      <c r="L122" s="1" t="str">
        <f>""</f>
        <v/>
      </c>
    </row>
    <row r="123" spans="1:12" ht="14.4" x14ac:dyDescent="0.3">
      <c r="A123" s="8"/>
      <c r="B123" s="8" t="s">
        <v>63</v>
      </c>
      <c r="C123" s="8" t="s">
        <v>64</v>
      </c>
      <c r="D123" s="9" t="s">
        <v>316</v>
      </c>
      <c r="E123" s="9" t="s">
        <v>317</v>
      </c>
      <c r="F123" s="9" t="s">
        <v>107</v>
      </c>
      <c r="G123" s="20">
        <v>95165.46</v>
      </c>
      <c r="H123" s="21">
        <f>M2*G123</f>
        <v>476179.41220200004</v>
      </c>
      <c r="I123" s="21">
        <f t="shared" si="1"/>
        <v>476179.41220200004</v>
      </c>
      <c r="J123" s="9">
        <v>1</v>
      </c>
      <c r="K123" s="11" t="s">
        <v>318</v>
      </c>
      <c r="L123" s="1" t="str">
        <f>""</f>
        <v/>
      </c>
    </row>
    <row r="124" spans="1:12" ht="14.4" hidden="1" x14ac:dyDescent="0.3">
      <c r="A124" s="28" t="s">
        <v>28</v>
      </c>
      <c r="B124" s="28"/>
      <c r="C124" s="28"/>
      <c r="D124" s="9" t="s">
        <v>319</v>
      </c>
      <c r="E124" s="9" t="s">
        <v>320</v>
      </c>
      <c r="F124" s="9" t="s">
        <v>107</v>
      </c>
      <c r="G124" s="20"/>
      <c r="H124" s="21">
        <f>M2*G124</f>
        <v>0</v>
      </c>
      <c r="I124" s="21">
        <f t="shared" si="1"/>
        <v>0</v>
      </c>
      <c r="J124" s="9">
        <v>1</v>
      </c>
      <c r="K124" s="11"/>
      <c r="L124" s="1" t="str">
        <f>""</f>
        <v/>
      </c>
    </row>
    <row r="125" spans="1:12" ht="14.4" x14ac:dyDescent="0.3">
      <c r="A125" s="8" t="s">
        <v>10</v>
      </c>
      <c r="B125" s="8" t="s">
        <v>91</v>
      </c>
      <c r="C125" s="8" t="s">
        <v>321</v>
      </c>
      <c r="D125" s="9" t="s">
        <v>322</v>
      </c>
      <c r="E125" s="9" t="s">
        <v>323</v>
      </c>
      <c r="F125" s="9" t="s">
        <v>324</v>
      </c>
      <c r="G125" s="20">
        <v>34337</v>
      </c>
      <c r="H125" s="21">
        <f>M2*G125</f>
        <v>171812.04690000002</v>
      </c>
      <c r="I125" s="21">
        <f t="shared" si="1"/>
        <v>171812.04690000002</v>
      </c>
      <c r="J125" s="9">
        <v>1</v>
      </c>
      <c r="K125" s="11" t="s">
        <v>325</v>
      </c>
      <c r="L125" s="1" t="str">
        <f>""</f>
        <v/>
      </c>
    </row>
    <row r="126" spans="1:12" ht="14.4" x14ac:dyDescent="0.3">
      <c r="A126" s="8"/>
      <c r="B126" s="8" t="s">
        <v>11</v>
      </c>
      <c r="C126" s="8" t="s">
        <v>326</v>
      </c>
      <c r="D126" s="9" t="s">
        <v>327</v>
      </c>
      <c r="E126" s="9" t="s">
        <v>328</v>
      </c>
      <c r="F126" s="9" t="s">
        <v>53</v>
      </c>
      <c r="G126" s="20">
        <v>969</v>
      </c>
      <c r="H126" s="21">
        <f>M2*G126</f>
        <v>4848.5853000000006</v>
      </c>
      <c r="I126" s="21">
        <f t="shared" si="1"/>
        <v>9697.1706000000013</v>
      </c>
      <c r="J126" s="9">
        <v>2</v>
      </c>
      <c r="K126" s="11" t="s">
        <v>329</v>
      </c>
      <c r="L126" s="1" t="str">
        <f>""</f>
        <v/>
      </c>
    </row>
    <row r="127" spans="1:12" ht="14.4" x14ac:dyDescent="0.3">
      <c r="A127" s="8"/>
      <c r="B127" s="8" t="s">
        <v>11</v>
      </c>
      <c r="C127" s="8" t="s">
        <v>326</v>
      </c>
      <c r="D127" s="9" t="s">
        <v>327</v>
      </c>
      <c r="E127" s="9" t="s">
        <v>330</v>
      </c>
      <c r="F127" s="9" t="s">
        <v>53</v>
      </c>
      <c r="G127" s="20"/>
      <c r="H127" s="21">
        <v>40000</v>
      </c>
      <c r="I127" s="21">
        <f t="shared" si="1"/>
        <v>160000</v>
      </c>
      <c r="J127" s="9">
        <v>4</v>
      </c>
      <c r="K127" s="11" t="s">
        <v>331</v>
      </c>
      <c r="L127" s="1" t="str">
        <f>""</f>
        <v/>
      </c>
    </row>
    <row r="128" spans="1:12" ht="14.4" x14ac:dyDescent="0.3">
      <c r="A128" s="8"/>
      <c r="B128" s="8" t="s">
        <v>11</v>
      </c>
      <c r="C128" s="8" t="s">
        <v>326</v>
      </c>
      <c r="D128" s="9" t="s">
        <v>327</v>
      </c>
      <c r="E128" s="9" t="s">
        <v>332</v>
      </c>
      <c r="F128" s="9" t="s">
        <v>53</v>
      </c>
      <c r="G128" s="20">
        <v>3277</v>
      </c>
      <c r="H128" s="21">
        <f>M2*G128</f>
        <v>16397.124900000003</v>
      </c>
      <c r="I128" s="21">
        <f t="shared" si="1"/>
        <v>16397.124900000003</v>
      </c>
      <c r="J128" s="9">
        <v>1</v>
      </c>
      <c r="K128" s="11" t="s">
        <v>333</v>
      </c>
      <c r="L128" s="1" t="str">
        <f>""</f>
        <v/>
      </c>
    </row>
    <row r="129" spans="1:12" ht="14.4" x14ac:dyDescent="0.3">
      <c r="A129" s="8" t="s">
        <v>10</v>
      </c>
      <c r="B129" s="8" t="s">
        <v>11</v>
      </c>
      <c r="C129" s="8" t="s">
        <v>326</v>
      </c>
      <c r="D129" s="15" t="s">
        <v>334</v>
      </c>
      <c r="E129" s="15" t="s">
        <v>335</v>
      </c>
      <c r="F129" s="15" t="s">
        <v>53</v>
      </c>
      <c r="G129" s="20">
        <v>7858.55</v>
      </c>
      <c r="H129" s="21">
        <f>M2*G129</f>
        <v>39321.826635000005</v>
      </c>
      <c r="I129" s="21">
        <f t="shared" si="1"/>
        <v>117965.47990500001</v>
      </c>
      <c r="J129" s="15">
        <v>3</v>
      </c>
      <c r="K129" s="11" t="s">
        <v>336</v>
      </c>
      <c r="L129" s="1" t="str">
        <f>""</f>
        <v/>
      </c>
    </row>
    <row r="130" spans="1:12" ht="14.4" x14ac:dyDescent="0.3">
      <c r="A130" s="8" t="s">
        <v>10</v>
      </c>
      <c r="B130" s="8" t="s">
        <v>91</v>
      </c>
      <c r="C130" s="8" t="s">
        <v>337</v>
      </c>
      <c r="D130" s="9" t="s">
        <v>338</v>
      </c>
      <c r="E130" s="9">
        <v>7150</v>
      </c>
      <c r="F130" s="42" t="s">
        <v>339</v>
      </c>
      <c r="G130" s="20">
        <v>1000000</v>
      </c>
      <c r="H130" s="21">
        <f>M3*G130</f>
        <v>5010000</v>
      </c>
      <c r="I130" s="21">
        <f t="shared" si="1"/>
        <v>5010000</v>
      </c>
      <c r="J130" s="9">
        <v>1</v>
      </c>
      <c r="K130" s="11"/>
      <c r="L130" s="1"/>
    </row>
    <row r="131" spans="1:12" ht="14.4" x14ac:dyDescent="0.3">
      <c r="A131" s="28" t="s">
        <v>10</v>
      </c>
      <c r="B131" s="8" t="s">
        <v>91</v>
      </c>
      <c r="C131" s="8" t="s">
        <v>337</v>
      </c>
      <c r="D131" s="43" t="s">
        <v>340</v>
      </c>
      <c r="E131" s="44" t="s">
        <v>341</v>
      </c>
      <c r="F131" s="45" t="s">
        <v>339</v>
      </c>
      <c r="G131" s="20">
        <v>200000</v>
      </c>
      <c r="H131" s="21">
        <f>M2*G131</f>
        <v>1000740</v>
      </c>
      <c r="I131" s="21">
        <f t="shared" ref="I131:I194" si="2">H131*J131</f>
        <v>1000740</v>
      </c>
      <c r="J131" s="47">
        <v>1</v>
      </c>
      <c r="K131" s="25" t="s">
        <v>342</v>
      </c>
      <c r="L131" s="1" t="str">
        <f>""</f>
        <v/>
      </c>
    </row>
    <row r="132" spans="1:12" ht="14.4" hidden="1" x14ac:dyDescent="0.3">
      <c r="A132" s="8"/>
      <c r="B132" s="26"/>
      <c r="C132" s="26"/>
      <c r="D132" s="27" t="s">
        <v>343</v>
      </c>
      <c r="E132" s="27" t="s">
        <v>344</v>
      </c>
      <c r="F132" s="27" t="s">
        <v>345</v>
      </c>
      <c r="G132" s="20">
        <v>764.93</v>
      </c>
      <c r="H132" s="21">
        <f>M2*G132</f>
        <v>3827.4802409999998</v>
      </c>
      <c r="I132" s="21">
        <f t="shared" si="2"/>
        <v>15309.920963999999</v>
      </c>
      <c r="J132" s="27">
        <v>4</v>
      </c>
      <c r="K132" s="12" t="s">
        <v>346</v>
      </c>
      <c r="L132" s="1" t="str">
        <f>""</f>
        <v/>
      </c>
    </row>
    <row r="133" spans="1:12" ht="14.4" hidden="1" x14ac:dyDescent="0.3">
      <c r="A133" s="8"/>
      <c r="B133" s="8"/>
      <c r="C133" s="8"/>
      <c r="D133" s="9" t="s">
        <v>347</v>
      </c>
      <c r="E133" s="9" t="s">
        <v>348</v>
      </c>
      <c r="F133" s="9" t="s">
        <v>349</v>
      </c>
      <c r="G133" s="20">
        <v>46.72</v>
      </c>
      <c r="H133" s="21">
        <f>M2*G133</f>
        <v>233.772864</v>
      </c>
      <c r="I133" s="21">
        <f t="shared" si="2"/>
        <v>467.545728</v>
      </c>
      <c r="J133" s="9">
        <v>2</v>
      </c>
      <c r="K133" s="12" t="s">
        <v>350</v>
      </c>
      <c r="L133" s="1" t="str">
        <f>""</f>
        <v/>
      </c>
    </row>
    <row r="134" spans="1:12" ht="14.4" hidden="1" x14ac:dyDescent="0.3">
      <c r="A134" s="8"/>
      <c r="B134" s="8"/>
      <c r="C134" s="8"/>
      <c r="D134" s="9" t="s">
        <v>351</v>
      </c>
      <c r="E134" s="9" t="s">
        <v>352</v>
      </c>
      <c r="F134" s="9" t="s">
        <v>150</v>
      </c>
      <c r="G134" s="20">
        <v>25105.89</v>
      </c>
      <c r="H134" s="21">
        <f>M2*G134</f>
        <v>125622.341793</v>
      </c>
      <c r="I134" s="21">
        <f t="shared" si="2"/>
        <v>376867.025379</v>
      </c>
      <c r="J134" s="9">
        <v>3</v>
      </c>
      <c r="K134" s="11" t="s">
        <v>353</v>
      </c>
      <c r="L134" s="1" t="str">
        <f>""</f>
        <v/>
      </c>
    </row>
    <row r="135" spans="1:12" ht="14.4" hidden="1" x14ac:dyDescent="0.3">
      <c r="A135" s="8"/>
      <c r="B135" s="8"/>
      <c r="C135" s="8"/>
      <c r="D135" s="9" t="s">
        <v>354</v>
      </c>
      <c r="E135" s="9" t="s">
        <v>355</v>
      </c>
      <c r="F135" s="9" t="s">
        <v>356</v>
      </c>
      <c r="G135" s="20">
        <v>528</v>
      </c>
      <c r="H135" s="21">
        <f>M2*G135</f>
        <v>2641.9536000000003</v>
      </c>
      <c r="I135" s="21">
        <f t="shared" si="2"/>
        <v>5283.9072000000006</v>
      </c>
      <c r="J135" s="9">
        <v>2</v>
      </c>
      <c r="K135" s="11" t="s">
        <v>357</v>
      </c>
      <c r="L135" s="1" t="str">
        <f>""</f>
        <v/>
      </c>
    </row>
    <row r="136" spans="1:12" ht="14.4" x14ac:dyDescent="0.3">
      <c r="A136" s="8" t="s">
        <v>10</v>
      </c>
      <c r="B136" s="8" t="s">
        <v>63</v>
      </c>
      <c r="C136" s="8" t="s">
        <v>64</v>
      </c>
      <c r="D136" s="9" t="s">
        <v>358</v>
      </c>
      <c r="E136" s="9" t="s">
        <v>359</v>
      </c>
      <c r="F136" s="9" t="s">
        <v>15</v>
      </c>
      <c r="G136" s="20">
        <v>22844</v>
      </c>
      <c r="H136" s="21">
        <f>M2*G136</f>
        <v>114304.52280000001</v>
      </c>
      <c r="I136" s="21">
        <f t="shared" si="2"/>
        <v>571522.61400000006</v>
      </c>
      <c r="J136" s="9">
        <v>5</v>
      </c>
      <c r="K136" s="11" t="s">
        <v>360</v>
      </c>
      <c r="L136" s="1" t="str">
        <f>""</f>
        <v/>
      </c>
    </row>
    <row r="137" spans="1:12" ht="16.95" customHeight="1" x14ac:dyDescent="0.3">
      <c r="A137" s="14" t="s">
        <v>10</v>
      </c>
      <c r="B137" s="8" t="s">
        <v>63</v>
      </c>
      <c r="C137" s="8" t="s">
        <v>64</v>
      </c>
      <c r="D137" s="15" t="s">
        <v>358</v>
      </c>
      <c r="E137" s="15" t="s">
        <v>361</v>
      </c>
      <c r="F137" s="15" t="s">
        <v>95</v>
      </c>
      <c r="G137" s="20">
        <v>34456</v>
      </c>
      <c r="H137" s="21">
        <f>M2*G137</f>
        <v>172407.4872</v>
      </c>
      <c r="I137" s="21">
        <f t="shared" si="2"/>
        <v>172407.4872</v>
      </c>
      <c r="J137" s="15">
        <v>1</v>
      </c>
      <c r="K137" s="11" t="s">
        <v>57</v>
      </c>
      <c r="L137" s="1" t="str">
        <f>""</f>
        <v/>
      </c>
    </row>
    <row r="138" spans="1:12" ht="14.4" x14ac:dyDescent="0.3">
      <c r="A138" s="29" t="s">
        <v>10</v>
      </c>
      <c r="B138" s="76" t="s">
        <v>91</v>
      </c>
      <c r="C138" s="76" t="s">
        <v>337</v>
      </c>
      <c r="D138" s="77" t="s">
        <v>362</v>
      </c>
      <c r="E138" s="78">
        <v>7160</v>
      </c>
      <c r="F138" s="78" t="s">
        <v>339</v>
      </c>
      <c r="G138" s="20">
        <v>300867</v>
      </c>
      <c r="H138" s="21">
        <f>M2*G138</f>
        <v>1505448.2079</v>
      </c>
      <c r="I138" s="21">
        <f t="shared" si="2"/>
        <v>1505448.2079</v>
      </c>
      <c r="J138" s="58">
        <v>1</v>
      </c>
      <c r="K138" s="25" t="s">
        <v>363</v>
      </c>
      <c r="L138" s="1" t="str">
        <f>""</f>
        <v/>
      </c>
    </row>
    <row r="139" spans="1:12" ht="14.4" x14ac:dyDescent="0.3">
      <c r="A139" s="26"/>
      <c r="B139" s="26" t="s">
        <v>271</v>
      </c>
      <c r="C139" s="26" t="s">
        <v>364</v>
      </c>
      <c r="D139" s="27" t="s">
        <v>365</v>
      </c>
      <c r="E139" s="27" t="s">
        <v>366</v>
      </c>
      <c r="F139" s="27" t="s">
        <v>367</v>
      </c>
      <c r="G139" s="20">
        <v>80661.7</v>
      </c>
      <c r="H139" s="21">
        <f>M2*G139</f>
        <v>403606.94829000003</v>
      </c>
      <c r="I139" s="21">
        <f t="shared" si="2"/>
        <v>807213.89658000006</v>
      </c>
      <c r="J139" s="27">
        <v>2</v>
      </c>
      <c r="K139" s="11" t="s">
        <v>368</v>
      </c>
      <c r="L139" s="1" t="str">
        <f>""</f>
        <v/>
      </c>
    </row>
    <row r="140" spans="1:12" ht="14.4" hidden="1" x14ac:dyDescent="0.3">
      <c r="A140" s="8"/>
      <c r="B140" s="8"/>
      <c r="C140" s="8"/>
      <c r="D140" s="9" t="s">
        <v>369</v>
      </c>
      <c r="E140" s="9" t="s">
        <v>370</v>
      </c>
      <c r="F140" s="9" t="s">
        <v>371</v>
      </c>
      <c r="G140" s="20">
        <v>1838</v>
      </c>
      <c r="H140" s="21">
        <f>M2*G140</f>
        <v>9196.8006000000005</v>
      </c>
      <c r="I140" s="21">
        <f t="shared" si="2"/>
        <v>18393.601200000001</v>
      </c>
      <c r="J140" s="9">
        <v>2</v>
      </c>
      <c r="K140" s="12" t="s">
        <v>372</v>
      </c>
      <c r="L140" s="1" t="str">
        <f>""</f>
        <v/>
      </c>
    </row>
    <row r="141" spans="1:12" ht="14.4" hidden="1" x14ac:dyDescent="0.3">
      <c r="A141" s="8"/>
      <c r="B141" s="8"/>
      <c r="C141" s="8"/>
      <c r="D141" s="9" t="s">
        <v>373</v>
      </c>
      <c r="E141" s="9" t="s">
        <v>374</v>
      </c>
      <c r="F141" s="9" t="s">
        <v>139</v>
      </c>
      <c r="G141" s="20">
        <v>5255</v>
      </c>
      <c r="H141" s="21">
        <f>M2*G141</f>
        <v>26294.443500000001</v>
      </c>
      <c r="I141" s="21">
        <f t="shared" si="2"/>
        <v>26294.443500000001</v>
      </c>
      <c r="J141" s="9">
        <v>1</v>
      </c>
      <c r="K141" s="11" t="s">
        <v>54</v>
      </c>
      <c r="L141" s="1" t="str">
        <f>""</f>
        <v/>
      </c>
    </row>
    <row r="142" spans="1:12" ht="14.4" hidden="1" x14ac:dyDescent="0.3">
      <c r="A142" s="8"/>
      <c r="B142" s="8"/>
      <c r="C142" s="8"/>
      <c r="D142" s="9" t="s">
        <v>375</v>
      </c>
      <c r="E142" s="9" t="s">
        <v>376</v>
      </c>
      <c r="F142" s="9" t="s">
        <v>377</v>
      </c>
      <c r="G142" s="20">
        <v>165</v>
      </c>
      <c r="H142" s="21">
        <f>M2*G142</f>
        <v>825.6105</v>
      </c>
      <c r="I142" s="21">
        <f t="shared" si="2"/>
        <v>2476.8315000000002</v>
      </c>
      <c r="J142" s="9">
        <v>3</v>
      </c>
      <c r="K142" s="12" t="s">
        <v>378</v>
      </c>
      <c r="L142" s="1" t="str">
        <f>""</f>
        <v/>
      </c>
    </row>
    <row r="143" spans="1:12" ht="14.4" hidden="1" x14ac:dyDescent="0.3">
      <c r="A143" s="28" t="s">
        <v>28</v>
      </c>
      <c r="B143" s="28"/>
      <c r="C143" s="28"/>
      <c r="D143" s="9" t="s">
        <v>379</v>
      </c>
      <c r="E143" s="9" t="s">
        <v>380</v>
      </c>
      <c r="F143" s="9" t="s">
        <v>381</v>
      </c>
      <c r="G143" s="20"/>
      <c r="H143" s="21">
        <f>M2*G143</f>
        <v>0</v>
      </c>
      <c r="I143" s="21">
        <f t="shared" si="2"/>
        <v>0</v>
      </c>
      <c r="J143" s="9">
        <v>1</v>
      </c>
      <c r="K143" s="11"/>
      <c r="L143" s="1" t="str">
        <f>""</f>
        <v/>
      </c>
    </row>
    <row r="144" spans="1:12" ht="14.4" hidden="1" x14ac:dyDescent="0.3">
      <c r="A144" s="8"/>
      <c r="B144" s="8"/>
      <c r="C144" s="8"/>
      <c r="D144" s="9" t="s">
        <v>382</v>
      </c>
      <c r="E144" s="9">
        <v>52203</v>
      </c>
      <c r="F144" s="9" t="s">
        <v>60</v>
      </c>
      <c r="G144" s="20">
        <v>530</v>
      </c>
      <c r="H144" s="21">
        <f>M2*G144</f>
        <v>2651.9610000000002</v>
      </c>
      <c r="I144" s="21">
        <f t="shared" si="2"/>
        <v>2651.9610000000002</v>
      </c>
      <c r="J144" s="9">
        <v>1</v>
      </c>
      <c r="K144" s="12" t="s">
        <v>383</v>
      </c>
      <c r="L144" s="1" t="str">
        <f>""</f>
        <v/>
      </c>
    </row>
    <row r="145" spans="1:12" ht="14.4" hidden="1" x14ac:dyDescent="0.3">
      <c r="A145" s="8"/>
      <c r="B145" s="8"/>
      <c r="C145" s="8"/>
      <c r="D145" s="9" t="s">
        <v>384</v>
      </c>
      <c r="E145" s="9" t="s">
        <v>385</v>
      </c>
      <c r="F145" s="9" t="s">
        <v>386</v>
      </c>
      <c r="G145" s="20">
        <v>41200</v>
      </c>
      <c r="H145" s="21">
        <f>M2*G145</f>
        <v>206152.44</v>
      </c>
      <c r="I145" s="21">
        <f t="shared" si="2"/>
        <v>206152.44</v>
      </c>
      <c r="J145" s="9">
        <v>1</v>
      </c>
      <c r="K145" s="11" t="s">
        <v>387</v>
      </c>
      <c r="L145" s="1" t="str">
        <f>""</f>
        <v/>
      </c>
    </row>
    <row r="146" spans="1:12" ht="14.4" x14ac:dyDescent="0.3">
      <c r="A146" s="8" t="s">
        <v>28</v>
      </c>
      <c r="B146" s="8" t="s">
        <v>63</v>
      </c>
      <c r="C146" s="8" t="s">
        <v>64</v>
      </c>
      <c r="D146" s="9" t="s">
        <v>388</v>
      </c>
      <c r="E146" s="9" t="s">
        <v>389</v>
      </c>
      <c r="F146" s="9" t="s">
        <v>390</v>
      </c>
      <c r="G146" s="20">
        <v>84000</v>
      </c>
      <c r="H146" s="21">
        <f>M$2*G146</f>
        <v>420310.80000000005</v>
      </c>
      <c r="I146" s="21">
        <f t="shared" si="2"/>
        <v>420310.80000000005</v>
      </c>
      <c r="J146" s="9">
        <v>1</v>
      </c>
      <c r="K146" s="11"/>
      <c r="L146" s="1"/>
    </row>
    <row r="147" spans="1:12" ht="14.4" x14ac:dyDescent="0.3">
      <c r="A147" s="8" t="s">
        <v>28</v>
      </c>
      <c r="B147" s="8" t="s">
        <v>63</v>
      </c>
      <c r="C147" s="8" t="s">
        <v>64</v>
      </c>
      <c r="D147" s="9" t="s">
        <v>391</v>
      </c>
      <c r="E147" s="9" t="s">
        <v>392</v>
      </c>
      <c r="F147" s="9" t="s">
        <v>390</v>
      </c>
      <c r="G147" s="20">
        <v>84000</v>
      </c>
      <c r="H147" s="21">
        <f>M$2*G147</f>
        <v>420310.80000000005</v>
      </c>
      <c r="I147" s="21">
        <f t="shared" si="2"/>
        <v>420310.80000000005</v>
      </c>
      <c r="J147" s="9">
        <v>1</v>
      </c>
      <c r="K147" s="11"/>
      <c r="L147" s="1"/>
    </row>
    <row r="148" spans="1:12" ht="14.4" x14ac:dyDescent="0.3">
      <c r="A148" s="8" t="s">
        <v>28</v>
      </c>
      <c r="B148" s="8" t="s">
        <v>63</v>
      </c>
      <c r="C148" s="8" t="s">
        <v>64</v>
      </c>
      <c r="D148" s="9" t="s">
        <v>393</v>
      </c>
      <c r="E148" s="9" t="s">
        <v>394</v>
      </c>
      <c r="F148" s="9" t="s">
        <v>390</v>
      </c>
      <c r="G148" s="20">
        <v>84000</v>
      </c>
      <c r="H148" s="21">
        <f>M$2*G148</f>
        <v>420310.80000000005</v>
      </c>
      <c r="I148" s="21">
        <f t="shared" si="2"/>
        <v>420310.80000000005</v>
      </c>
      <c r="J148" s="9">
        <v>1</v>
      </c>
      <c r="K148" s="11" t="s">
        <v>395</v>
      </c>
      <c r="L148" s="1" t="str">
        <f>""</f>
        <v/>
      </c>
    </row>
    <row r="149" spans="1:12" ht="14.4" hidden="1" x14ac:dyDescent="0.3">
      <c r="A149" s="8"/>
      <c r="B149" s="8"/>
      <c r="C149" s="8"/>
      <c r="D149" s="9" t="s">
        <v>396</v>
      </c>
      <c r="E149" s="9" t="s">
        <v>397</v>
      </c>
      <c r="F149" s="9" t="s">
        <v>398</v>
      </c>
      <c r="G149" s="20">
        <v>2490</v>
      </c>
      <c r="H149" s="21">
        <f>M2*G149</f>
        <v>12459.213</v>
      </c>
      <c r="I149" s="21">
        <f t="shared" si="2"/>
        <v>24918.425999999999</v>
      </c>
      <c r="J149" s="9">
        <v>2</v>
      </c>
      <c r="K149" s="11" t="s">
        <v>399</v>
      </c>
      <c r="L149" s="1" t="str">
        <f>""</f>
        <v/>
      </c>
    </row>
    <row r="150" spans="1:12" ht="14.4" x14ac:dyDescent="0.3">
      <c r="A150" s="8" t="s">
        <v>10</v>
      </c>
      <c r="B150" s="8" t="s">
        <v>11</v>
      </c>
      <c r="C150" s="8" t="s">
        <v>173</v>
      </c>
      <c r="D150" s="9" t="s">
        <v>400</v>
      </c>
      <c r="E150" s="9" t="s">
        <v>401</v>
      </c>
      <c r="F150" s="9" t="s">
        <v>139</v>
      </c>
      <c r="G150" s="20">
        <v>55240</v>
      </c>
      <c r="H150" s="21">
        <f>M2*G150</f>
        <v>276404.38800000004</v>
      </c>
      <c r="I150" s="21">
        <f t="shared" si="2"/>
        <v>1105617.5520000001</v>
      </c>
      <c r="J150" s="10">
        <v>4</v>
      </c>
      <c r="K150" s="11" t="s">
        <v>402</v>
      </c>
      <c r="L150" s="1" t="str">
        <f>""</f>
        <v/>
      </c>
    </row>
    <row r="151" spans="1:12" ht="14.4" x14ac:dyDescent="0.3">
      <c r="A151" s="8"/>
      <c r="B151" s="8" t="s">
        <v>11</v>
      </c>
      <c r="C151" s="8" t="s">
        <v>326</v>
      </c>
      <c r="D151" s="9" t="s">
        <v>403</v>
      </c>
      <c r="E151" s="9" t="s">
        <v>404</v>
      </c>
      <c r="F151" s="9" t="s">
        <v>405</v>
      </c>
      <c r="G151" s="20">
        <v>12755</v>
      </c>
      <c r="H151" s="21">
        <f>M2*G151</f>
        <v>63822.193500000001</v>
      </c>
      <c r="I151" s="21">
        <f t="shared" si="2"/>
        <v>382933.16100000002</v>
      </c>
      <c r="J151" s="9">
        <v>6</v>
      </c>
      <c r="K151" s="11" t="s">
        <v>406</v>
      </c>
      <c r="L151" s="1" t="str">
        <f>""</f>
        <v/>
      </c>
    </row>
    <row r="152" spans="1:12" ht="14.4" x14ac:dyDescent="0.3">
      <c r="A152" s="8" t="s">
        <v>10</v>
      </c>
      <c r="B152" s="8" t="s">
        <v>11</v>
      </c>
      <c r="C152" s="8" t="s">
        <v>407</v>
      </c>
      <c r="D152" s="9" t="s">
        <v>408</v>
      </c>
      <c r="E152" s="9" t="s">
        <v>409</v>
      </c>
      <c r="F152" s="9" t="s">
        <v>139</v>
      </c>
      <c r="G152" s="20">
        <v>5730</v>
      </c>
      <c r="H152" s="21">
        <f>M2*G152</f>
        <v>28671.201000000001</v>
      </c>
      <c r="I152" s="21">
        <f t="shared" si="2"/>
        <v>200698.40700000001</v>
      </c>
      <c r="J152" s="10">
        <v>7</v>
      </c>
      <c r="K152" s="11" t="s">
        <v>54</v>
      </c>
      <c r="L152" s="1" t="str">
        <f>""</f>
        <v/>
      </c>
    </row>
    <row r="153" spans="1:12" ht="14.4" x14ac:dyDescent="0.3">
      <c r="A153" s="8" t="s">
        <v>10</v>
      </c>
      <c r="B153" s="8" t="s">
        <v>11</v>
      </c>
      <c r="C153" s="8" t="s">
        <v>407</v>
      </c>
      <c r="D153" s="9" t="s">
        <v>410</v>
      </c>
      <c r="E153" s="9" t="s">
        <v>411</v>
      </c>
      <c r="F153" s="9" t="s">
        <v>412</v>
      </c>
      <c r="G153" s="20">
        <v>7505</v>
      </c>
      <c r="H153" s="21">
        <f>M2*G153</f>
        <v>37552.768499999998</v>
      </c>
      <c r="I153" s="21">
        <f t="shared" si="2"/>
        <v>112658.30549999999</v>
      </c>
      <c r="J153" s="9">
        <v>3</v>
      </c>
      <c r="K153" s="11"/>
      <c r="L153" s="1" t="str">
        <f>""</f>
        <v/>
      </c>
    </row>
    <row r="154" spans="1:12" ht="14.4" x14ac:dyDescent="0.3">
      <c r="A154" s="8" t="s">
        <v>10</v>
      </c>
      <c r="B154" s="8" t="s">
        <v>11</v>
      </c>
      <c r="C154" s="8" t="s">
        <v>407</v>
      </c>
      <c r="D154" s="9" t="s">
        <v>410</v>
      </c>
      <c r="E154" s="9" t="s">
        <v>413</v>
      </c>
      <c r="F154" s="9" t="s">
        <v>414</v>
      </c>
      <c r="G154" s="20">
        <v>4100</v>
      </c>
      <c r="H154" s="21">
        <f>M2*G154</f>
        <v>20515.170000000002</v>
      </c>
      <c r="I154" s="21">
        <f t="shared" si="2"/>
        <v>41030.340000000004</v>
      </c>
      <c r="J154" s="9">
        <v>2</v>
      </c>
      <c r="K154" s="11" t="s">
        <v>54</v>
      </c>
      <c r="L154" s="1" t="str">
        <f>""</f>
        <v/>
      </c>
    </row>
    <row r="155" spans="1:12" ht="14.4" x14ac:dyDescent="0.3">
      <c r="A155" s="8" t="s">
        <v>10</v>
      </c>
      <c r="B155" s="8" t="s">
        <v>11</v>
      </c>
      <c r="C155" s="8" t="s">
        <v>407</v>
      </c>
      <c r="D155" s="9" t="s">
        <v>410</v>
      </c>
      <c r="E155" s="9" t="s">
        <v>415</v>
      </c>
      <c r="F155" s="9" t="s">
        <v>139</v>
      </c>
      <c r="G155" s="20">
        <v>6085</v>
      </c>
      <c r="H155" s="21">
        <f>M2*G155</f>
        <v>30447.514500000001</v>
      </c>
      <c r="I155" s="21">
        <f t="shared" si="2"/>
        <v>243580.11600000001</v>
      </c>
      <c r="J155" s="9">
        <v>8</v>
      </c>
      <c r="K155" s="11" t="s">
        <v>54</v>
      </c>
      <c r="L155" s="1" t="str">
        <f>""</f>
        <v/>
      </c>
    </row>
    <row r="156" spans="1:12" ht="14.4" x14ac:dyDescent="0.3">
      <c r="A156" s="8" t="s">
        <v>10</v>
      </c>
      <c r="B156" s="8" t="s">
        <v>11</v>
      </c>
      <c r="C156" s="8" t="s">
        <v>407</v>
      </c>
      <c r="D156" s="9" t="s">
        <v>410</v>
      </c>
      <c r="E156" s="9" t="s">
        <v>416</v>
      </c>
      <c r="F156" s="9" t="s">
        <v>417</v>
      </c>
      <c r="G156" s="20">
        <v>6285</v>
      </c>
      <c r="H156" s="21">
        <f>M2*G156</f>
        <v>31448.254500000003</v>
      </c>
      <c r="I156" s="21">
        <f t="shared" si="2"/>
        <v>62896.509000000005</v>
      </c>
      <c r="J156" s="9">
        <v>2</v>
      </c>
      <c r="K156" s="11" t="s">
        <v>54</v>
      </c>
      <c r="L156" s="1" t="str">
        <f>""</f>
        <v/>
      </c>
    </row>
    <row r="157" spans="1:12" ht="14.4" hidden="1" x14ac:dyDescent="0.3">
      <c r="A157" s="8"/>
      <c r="B157" s="8"/>
      <c r="C157" s="8"/>
      <c r="D157" s="9" t="s">
        <v>418</v>
      </c>
      <c r="E157" s="9" t="s">
        <v>419</v>
      </c>
      <c r="F157" s="9" t="s">
        <v>398</v>
      </c>
      <c r="G157" s="20">
        <v>1790</v>
      </c>
      <c r="H157" s="21">
        <f>M2*G157</f>
        <v>8956.6229999999996</v>
      </c>
      <c r="I157" s="21">
        <f t="shared" si="2"/>
        <v>17913.245999999999</v>
      </c>
      <c r="J157" s="9">
        <v>2</v>
      </c>
      <c r="K157" s="11" t="s">
        <v>399</v>
      </c>
      <c r="L157" s="1" t="str">
        <f>""</f>
        <v/>
      </c>
    </row>
    <row r="158" spans="1:12" ht="14.4" hidden="1" x14ac:dyDescent="0.3">
      <c r="A158" s="8"/>
      <c r="B158" s="8"/>
      <c r="C158" s="8"/>
      <c r="D158" s="9" t="s">
        <v>420</v>
      </c>
      <c r="E158" s="9" t="s">
        <v>421</v>
      </c>
      <c r="F158" s="9" t="s">
        <v>422</v>
      </c>
      <c r="G158" s="20">
        <v>4070</v>
      </c>
      <c r="H158" s="21">
        <f>M2*G158</f>
        <v>20365.059000000001</v>
      </c>
      <c r="I158" s="21">
        <f t="shared" si="2"/>
        <v>40730.118000000002</v>
      </c>
      <c r="J158" s="9">
        <v>2</v>
      </c>
      <c r="K158" s="11" t="s">
        <v>54</v>
      </c>
      <c r="L158" s="1" t="str">
        <f>""</f>
        <v/>
      </c>
    </row>
    <row r="159" spans="1:12" ht="14.4" hidden="1" x14ac:dyDescent="0.3">
      <c r="A159" s="28" t="s">
        <v>28</v>
      </c>
      <c r="B159" s="28"/>
      <c r="C159" s="28"/>
      <c r="D159" s="9" t="s">
        <v>423</v>
      </c>
      <c r="E159" s="9" t="s">
        <v>424</v>
      </c>
      <c r="F159" s="9" t="s">
        <v>425</v>
      </c>
      <c r="G159" s="20"/>
      <c r="H159" s="21">
        <f>M2*G159</f>
        <v>0</v>
      </c>
      <c r="I159" s="21">
        <f t="shared" si="2"/>
        <v>0</v>
      </c>
      <c r="J159" s="9">
        <v>1</v>
      </c>
      <c r="K159" s="11"/>
      <c r="L159" s="1" t="str">
        <f>""</f>
        <v/>
      </c>
    </row>
    <row r="160" spans="1:12" ht="14.4" x14ac:dyDescent="0.3">
      <c r="A160" s="8" t="s">
        <v>10</v>
      </c>
      <c r="B160" s="8" t="s">
        <v>11</v>
      </c>
      <c r="C160" s="8" t="s">
        <v>407</v>
      </c>
      <c r="D160" s="9" t="s">
        <v>426</v>
      </c>
      <c r="E160" s="9" t="s">
        <v>427</v>
      </c>
      <c r="F160" s="9" t="s">
        <v>139</v>
      </c>
      <c r="G160" s="20">
        <v>5350</v>
      </c>
      <c r="H160" s="21">
        <f>M2*G160</f>
        <v>26769.795000000002</v>
      </c>
      <c r="I160" s="21">
        <f t="shared" si="2"/>
        <v>321237.54000000004</v>
      </c>
      <c r="J160" s="10">
        <v>12</v>
      </c>
      <c r="K160" s="11" t="s">
        <v>54</v>
      </c>
      <c r="L160" s="1" t="str">
        <f>""</f>
        <v/>
      </c>
    </row>
    <row r="161" spans="1:12" ht="14.4" x14ac:dyDescent="0.3">
      <c r="A161" s="8" t="s">
        <v>10</v>
      </c>
      <c r="B161" s="8" t="s">
        <v>11</v>
      </c>
      <c r="C161" s="8" t="s">
        <v>407</v>
      </c>
      <c r="D161" s="9" t="s">
        <v>428</v>
      </c>
      <c r="E161" s="9" t="s">
        <v>429</v>
      </c>
      <c r="F161" s="9" t="s">
        <v>139</v>
      </c>
      <c r="G161" s="20">
        <v>2559.36</v>
      </c>
      <c r="H161" s="21">
        <f>M2*G161</f>
        <v>12806.269632000001</v>
      </c>
      <c r="I161" s="21">
        <f t="shared" si="2"/>
        <v>166481.50521600002</v>
      </c>
      <c r="J161" s="10">
        <v>13</v>
      </c>
      <c r="K161" s="11" t="s">
        <v>54</v>
      </c>
      <c r="L161" s="1" t="str">
        <f>""</f>
        <v/>
      </c>
    </row>
    <row r="162" spans="1:12" ht="14.4" hidden="1" x14ac:dyDescent="0.3">
      <c r="A162" s="8"/>
      <c r="B162" s="8"/>
      <c r="C162" s="8"/>
      <c r="D162" s="9" t="s">
        <v>430</v>
      </c>
      <c r="E162" s="9" t="s">
        <v>431</v>
      </c>
      <c r="F162" s="9" t="s">
        <v>432</v>
      </c>
      <c r="G162" s="20">
        <v>340</v>
      </c>
      <c r="H162" s="21">
        <f>M2*G162</f>
        <v>1701.258</v>
      </c>
      <c r="I162" s="21">
        <f t="shared" si="2"/>
        <v>3402.5160000000001</v>
      </c>
      <c r="J162" s="9">
        <v>2</v>
      </c>
      <c r="K162" s="12" t="s">
        <v>433</v>
      </c>
      <c r="L162" s="1" t="str">
        <f>""</f>
        <v/>
      </c>
    </row>
    <row r="163" spans="1:12" ht="14.4" hidden="1" x14ac:dyDescent="0.3">
      <c r="A163" s="8"/>
      <c r="B163" s="8"/>
      <c r="C163" s="8"/>
      <c r="D163" s="9" t="s">
        <v>434</v>
      </c>
      <c r="E163" s="9" t="s">
        <v>435</v>
      </c>
      <c r="F163" s="9" t="s">
        <v>139</v>
      </c>
      <c r="G163" s="20">
        <v>2796.04</v>
      </c>
      <c r="H163" s="21">
        <f>M2*G163</f>
        <v>13990.545348</v>
      </c>
      <c r="I163" s="21">
        <f t="shared" si="2"/>
        <v>69952.726739999998</v>
      </c>
      <c r="J163" s="9">
        <v>5</v>
      </c>
      <c r="K163" s="11" t="s">
        <v>54</v>
      </c>
      <c r="L163" s="1" t="str">
        <f>""</f>
        <v/>
      </c>
    </row>
    <row r="164" spans="1:12" ht="14.4" x14ac:dyDescent="0.3">
      <c r="A164" s="8" t="s">
        <v>10</v>
      </c>
      <c r="B164" s="8" t="s">
        <v>11</v>
      </c>
      <c r="C164" s="8" t="s">
        <v>407</v>
      </c>
      <c r="D164" s="9" t="s">
        <v>436</v>
      </c>
      <c r="E164" s="9" t="s">
        <v>437</v>
      </c>
      <c r="F164" s="9" t="s">
        <v>139</v>
      </c>
      <c r="G164" s="20">
        <v>3655</v>
      </c>
      <c r="H164" s="21">
        <f>M2*G164</f>
        <v>18288.523499999999</v>
      </c>
      <c r="I164" s="21">
        <f t="shared" si="2"/>
        <v>73154.093999999997</v>
      </c>
      <c r="J164" s="9">
        <v>4</v>
      </c>
      <c r="K164" s="11" t="s">
        <v>54</v>
      </c>
      <c r="L164" s="1" t="str">
        <f>""</f>
        <v/>
      </c>
    </row>
    <row r="165" spans="1:12" ht="14.4" x14ac:dyDescent="0.3">
      <c r="A165" s="8" t="s">
        <v>10</v>
      </c>
      <c r="B165" s="8" t="s">
        <v>11</v>
      </c>
      <c r="C165" s="8" t="s">
        <v>407</v>
      </c>
      <c r="D165" s="9" t="s">
        <v>436</v>
      </c>
      <c r="E165" s="9" t="s">
        <v>438</v>
      </c>
      <c r="F165" s="9" t="s">
        <v>139</v>
      </c>
      <c r="G165" s="20">
        <v>4503.68</v>
      </c>
      <c r="H165" s="21">
        <f>M2*G165</f>
        <v>22535.063616000003</v>
      </c>
      <c r="I165" s="21">
        <f t="shared" si="2"/>
        <v>157745.44531200003</v>
      </c>
      <c r="J165" s="9">
        <v>7</v>
      </c>
      <c r="K165" s="11" t="s">
        <v>54</v>
      </c>
      <c r="L165" s="1" t="str">
        <f>""</f>
        <v/>
      </c>
    </row>
    <row r="166" spans="1:12" ht="14.4" x14ac:dyDescent="0.3">
      <c r="A166" s="8" t="s">
        <v>10</v>
      </c>
      <c r="B166" s="8" t="s">
        <v>11</v>
      </c>
      <c r="C166" s="8" t="s">
        <v>407</v>
      </c>
      <c r="D166" s="9" t="s">
        <v>436</v>
      </c>
      <c r="E166" s="9" t="s">
        <v>439</v>
      </c>
      <c r="F166" s="9" t="s">
        <v>139</v>
      </c>
      <c r="G166" s="20">
        <v>815</v>
      </c>
      <c r="H166" s="21">
        <f>M2*G166</f>
        <v>4078.0155000000004</v>
      </c>
      <c r="I166" s="21">
        <f t="shared" si="2"/>
        <v>97872.372000000003</v>
      </c>
      <c r="J166" s="9">
        <v>24</v>
      </c>
      <c r="K166" s="11" t="s">
        <v>54</v>
      </c>
      <c r="L166" s="1" t="str">
        <f>""</f>
        <v/>
      </c>
    </row>
    <row r="167" spans="1:12" ht="14.4" hidden="1" x14ac:dyDescent="0.3">
      <c r="A167" s="8"/>
      <c r="B167" s="8"/>
      <c r="C167" s="8"/>
      <c r="D167" s="9" t="s">
        <v>440</v>
      </c>
      <c r="E167" s="9" t="s">
        <v>441</v>
      </c>
      <c r="F167" s="9" t="s">
        <v>442</v>
      </c>
      <c r="G167" s="20">
        <v>2991.22</v>
      </c>
      <c r="H167" s="21">
        <f>M2*G167</f>
        <v>14967.167514000001</v>
      </c>
      <c r="I167" s="21">
        <f t="shared" si="2"/>
        <v>29934.335028000001</v>
      </c>
      <c r="J167" s="9">
        <v>2</v>
      </c>
      <c r="K167" s="11" t="s">
        <v>443</v>
      </c>
      <c r="L167" s="1" t="str">
        <f>""</f>
        <v/>
      </c>
    </row>
    <row r="168" spans="1:12" ht="14.4" hidden="1" x14ac:dyDescent="0.3">
      <c r="A168" s="8"/>
      <c r="B168" s="8"/>
      <c r="C168" s="8"/>
      <c r="D168" s="9" t="s">
        <v>444</v>
      </c>
      <c r="E168" s="9" t="s">
        <v>445</v>
      </c>
      <c r="F168" s="9" t="s">
        <v>417</v>
      </c>
      <c r="G168" s="20">
        <v>2420</v>
      </c>
      <c r="H168" s="21">
        <f>M2*G168</f>
        <v>12108.954</v>
      </c>
      <c r="I168" s="21">
        <f t="shared" si="2"/>
        <v>48435.815999999999</v>
      </c>
      <c r="J168" s="9">
        <v>4</v>
      </c>
      <c r="K168" s="11" t="s">
        <v>54</v>
      </c>
      <c r="L168" s="1" t="str">
        <f>""</f>
        <v/>
      </c>
    </row>
    <row r="169" spans="1:12" ht="14.4" hidden="1" x14ac:dyDescent="0.3">
      <c r="A169" s="8"/>
      <c r="B169" s="8"/>
      <c r="C169" s="8"/>
      <c r="D169" s="9" t="s">
        <v>444</v>
      </c>
      <c r="E169" s="9" t="s">
        <v>446</v>
      </c>
      <c r="F169" s="9" t="s">
        <v>414</v>
      </c>
      <c r="G169" s="20">
        <v>3730</v>
      </c>
      <c r="H169" s="21">
        <f>M2*G169</f>
        <v>18663.800999999999</v>
      </c>
      <c r="I169" s="21">
        <f t="shared" si="2"/>
        <v>37327.601999999999</v>
      </c>
      <c r="J169" s="9">
        <v>2</v>
      </c>
      <c r="K169" s="11" t="s">
        <v>54</v>
      </c>
      <c r="L169" s="1" t="str">
        <f>""</f>
        <v/>
      </c>
    </row>
    <row r="170" spans="1:12" ht="14.4" hidden="1" x14ac:dyDescent="0.3">
      <c r="A170" s="8"/>
      <c r="B170" s="8"/>
      <c r="C170" s="8"/>
      <c r="D170" s="9" t="s">
        <v>444</v>
      </c>
      <c r="E170" s="9" t="s">
        <v>447</v>
      </c>
      <c r="F170" s="9" t="s">
        <v>414</v>
      </c>
      <c r="G170" s="20">
        <v>7390</v>
      </c>
      <c r="H170" s="21">
        <f>M2*G170</f>
        <v>36977.343000000001</v>
      </c>
      <c r="I170" s="21">
        <f t="shared" si="2"/>
        <v>258841.40100000001</v>
      </c>
      <c r="J170" s="9">
        <v>7</v>
      </c>
      <c r="K170" s="11" t="s">
        <v>54</v>
      </c>
      <c r="L170" s="1" t="str">
        <f>""</f>
        <v/>
      </c>
    </row>
    <row r="171" spans="1:12" ht="14.4" hidden="1" x14ac:dyDescent="0.3">
      <c r="A171" s="28" t="s">
        <v>28</v>
      </c>
      <c r="B171" s="28"/>
      <c r="C171" s="28"/>
      <c r="D171" s="48" t="s">
        <v>448</v>
      </c>
      <c r="E171" s="48" t="s">
        <v>449</v>
      </c>
      <c r="F171" s="48" t="s">
        <v>450</v>
      </c>
      <c r="G171" s="20">
        <v>0</v>
      </c>
      <c r="H171" s="21">
        <f>M2*G171</f>
        <v>0</v>
      </c>
      <c r="I171" s="21">
        <f t="shared" si="2"/>
        <v>0</v>
      </c>
      <c r="J171" s="48">
        <v>1</v>
      </c>
      <c r="K171" s="11" t="s">
        <v>451</v>
      </c>
      <c r="L171" s="1" t="str">
        <f>""</f>
        <v/>
      </c>
    </row>
    <row r="172" spans="1:12" ht="14.4" hidden="1" x14ac:dyDescent="0.3">
      <c r="A172" s="28" t="s">
        <v>28</v>
      </c>
      <c r="B172" s="28"/>
      <c r="C172" s="28"/>
      <c r="D172" s="9" t="s">
        <v>452</v>
      </c>
      <c r="E172" s="9" t="s">
        <v>453</v>
      </c>
      <c r="F172" s="9" t="s">
        <v>125</v>
      </c>
      <c r="G172" s="20"/>
      <c r="H172" s="21">
        <f>M2*G172</f>
        <v>0</v>
      </c>
      <c r="I172" s="21">
        <f t="shared" si="2"/>
        <v>0</v>
      </c>
      <c r="J172" s="9">
        <v>1</v>
      </c>
      <c r="K172" s="11"/>
      <c r="L172" s="1" t="str">
        <f>""</f>
        <v/>
      </c>
    </row>
    <row r="173" spans="1:12" ht="14.4" hidden="1" x14ac:dyDescent="0.3">
      <c r="A173" s="8"/>
      <c r="B173" s="8"/>
      <c r="C173" s="8"/>
      <c r="D173" s="9" t="s">
        <v>454</v>
      </c>
      <c r="E173" s="9" t="s">
        <v>455</v>
      </c>
      <c r="F173" s="9" t="s">
        <v>412</v>
      </c>
      <c r="G173" s="20">
        <v>7505</v>
      </c>
      <c r="H173" s="21">
        <f>M2*G173</f>
        <v>37552.768499999998</v>
      </c>
      <c r="I173" s="21">
        <f t="shared" si="2"/>
        <v>112658.30549999999</v>
      </c>
      <c r="J173" s="9">
        <v>3</v>
      </c>
      <c r="K173" s="11" t="s">
        <v>456</v>
      </c>
      <c r="L173" s="1" t="str">
        <f>""</f>
        <v/>
      </c>
    </row>
    <row r="174" spans="1:12" ht="14.4" hidden="1" x14ac:dyDescent="0.3">
      <c r="A174" s="8"/>
      <c r="B174" s="8"/>
      <c r="C174" s="8"/>
      <c r="D174" s="9" t="s">
        <v>457</v>
      </c>
      <c r="E174" s="9" t="s">
        <v>458</v>
      </c>
      <c r="F174" s="9" t="s">
        <v>139</v>
      </c>
      <c r="G174" s="20">
        <v>9525</v>
      </c>
      <c r="H174" s="21">
        <f>M2*G174</f>
        <v>47660.2425</v>
      </c>
      <c r="I174" s="21">
        <f t="shared" si="2"/>
        <v>47660.2425</v>
      </c>
      <c r="J174" s="9">
        <v>1</v>
      </c>
      <c r="K174" s="11" t="s">
        <v>54</v>
      </c>
      <c r="L174" s="1" t="str">
        <f>""</f>
        <v/>
      </c>
    </row>
    <row r="175" spans="1:12" ht="14.4" x14ac:dyDescent="0.3">
      <c r="A175" s="8" t="s">
        <v>28</v>
      </c>
      <c r="B175" s="8" t="s">
        <v>91</v>
      </c>
      <c r="C175" s="8" t="s">
        <v>459</v>
      </c>
      <c r="D175" s="9" t="s">
        <v>460</v>
      </c>
      <c r="E175" s="9" t="s">
        <v>461</v>
      </c>
      <c r="F175" s="9" t="s">
        <v>287</v>
      </c>
      <c r="G175" s="20">
        <v>39402</v>
      </c>
      <c r="H175" s="21">
        <f>M2*G175</f>
        <v>197155.7874</v>
      </c>
      <c r="I175" s="21">
        <f t="shared" si="2"/>
        <v>197155.7874</v>
      </c>
      <c r="J175" s="9">
        <v>1</v>
      </c>
      <c r="K175" s="11" t="s">
        <v>462</v>
      </c>
      <c r="L175" s="1" t="str">
        <f>""</f>
        <v/>
      </c>
    </row>
    <row r="176" spans="1:12" ht="14.4" x14ac:dyDescent="0.3">
      <c r="A176" s="28" t="s">
        <v>28</v>
      </c>
      <c r="B176" s="8" t="s">
        <v>91</v>
      </c>
      <c r="C176" s="8" t="s">
        <v>459</v>
      </c>
      <c r="D176" s="49" t="s">
        <v>460</v>
      </c>
      <c r="E176" s="41">
        <v>4125</v>
      </c>
      <c r="F176" s="50" t="s">
        <v>287</v>
      </c>
      <c r="G176" s="20">
        <v>48250</v>
      </c>
      <c r="H176" s="21">
        <f>M2*G176</f>
        <v>241428.52500000002</v>
      </c>
      <c r="I176" s="21">
        <f t="shared" si="2"/>
        <v>241428.52500000002</v>
      </c>
      <c r="J176" s="47">
        <v>1</v>
      </c>
      <c r="K176" s="25" t="s">
        <v>331</v>
      </c>
      <c r="L176" s="1" t="str">
        <f>""</f>
        <v/>
      </c>
    </row>
    <row r="177" spans="1:12" ht="14.4" hidden="1" x14ac:dyDescent="0.3">
      <c r="A177" s="28" t="s">
        <v>28</v>
      </c>
      <c r="B177" s="64"/>
      <c r="C177" s="64"/>
      <c r="D177" s="51" t="s">
        <v>463</v>
      </c>
      <c r="E177" s="52">
        <v>4125</v>
      </c>
      <c r="F177" s="53" t="s">
        <v>287</v>
      </c>
      <c r="G177" s="20"/>
      <c r="H177" s="21"/>
      <c r="I177" s="21">
        <f t="shared" si="2"/>
        <v>0</v>
      </c>
      <c r="J177" s="59">
        <v>1</v>
      </c>
      <c r="K177" s="25"/>
      <c r="L177" s="1"/>
    </row>
    <row r="178" spans="1:12" ht="14.4" hidden="1" x14ac:dyDescent="0.3">
      <c r="A178" s="28" t="s">
        <v>28</v>
      </c>
      <c r="B178" s="64"/>
      <c r="C178" s="64"/>
      <c r="D178" s="46" t="s">
        <v>464</v>
      </c>
      <c r="E178" s="54">
        <v>4125</v>
      </c>
      <c r="F178" s="55" t="s">
        <v>465</v>
      </c>
      <c r="G178" s="20"/>
      <c r="H178" s="21"/>
      <c r="I178" s="21">
        <f t="shared" si="2"/>
        <v>0</v>
      </c>
      <c r="J178" s="60">
        <v>1</v>
      </c>
      <c r="K178" s="25"/>
      <c r="L178" s="1"/>
    </row>
    <row r="179" spans="1:12" ht="14.4" hidden="1" x14ac:dyDescent="0.3">
      <c r="A179" s="28" t="s">
        <v>28</v>
      </c>
      <c r="B179" s="64"/>
      <c r="C179" s="64"/>
      <c r="D179" s="56" t="s">
        <v>466</v>
      </c>
      <c r="E179" s="56">
        <v>4125</v>
      </c>
      <c r="F179" s="56" t="s">
        <v>287</v>
      </c>
      <c r="G179" s="20"/>
      <c r="H179" s="21"/>
      <c r="I179" s="21">
        <f t="shared" si="2"/>
        <v>0</v>
      </c>
      <c r="J179" s="61">
        <v>1</v>
      </c>
    </row>
    <row r="180" spans="1:12" ht="14.4" x14ac:dyDescent="0.3">
      <c r="A180" s="8" t="s">
        <v>28</v>
      </c>
      <c r="B180" s="8" t="s">
        <v>91</v>
      </c>
      <c r="C180" s="8" t="s">
        <v>459</v>
      </c>
      <c r="D180" s="44" t="s">
        <v>460</v>
      </c>
      <c r="E180" s="44" t="s">
        <v>467</v>
      </c>
      <c r="F180" s="44" t="s">
        <v>287</v>
      </c>
      <c r="G180" s="20">
        <v>30555</v>
      </c>
      <c r="H180" s="21">
        <f>M2*G180</f>
        <v>152888.05350000001</v>
      </c>
      <c r="I180" s="21">
        <f t="shared" si="2"/>
        <v>458664.1605</v>
      </c>
      <c r="J180" s="44">
        <v>3</v>
      </c>
      <c r="K180" s="11" t="s">
        <v>468</v>
      </c>
      <c r="L180" s="1" t="str">
        <f>""</f>
        <v/>
      </c>
    </row>
    <row r="181" spans="1:12" ht="14.4" hidden="1" x14ac:dyDescent="0.3">
      <c r="A181" s="8"/>
      <c r="B181" s="26"/>
      <c r="C181" s="26"/>
      <c r="D181" s="27" t="s">
        <v>469</v>
      </c>
      <c r="E181" s="27" t="s">
        <v>470</v>
      </c>
      <c r="F181" s="27" t="s">
        <v>471</v>
      </c>
      <c r="G181" s="20">
        <v>760</v>
      </c>
      <c r="H181" s="21">
        <f>M2*G181</f>
        <v>3802.8120000000004</v>
      </c>
      <c r="I181" s="21">
        <f t="shared" si="2"/>
        <v>11408.436000000002</v>
      </c>
      <c r="J181" s="27">
        <v>3</v>
      </c>
      <c r="K181" s="12" t="s">
        <v>472</v>
      </c>
      <c r="L181" s="1" t="str">
        <f>""</f>
        <v/>
      </c>
    </row>
    <row r="182" spans="1:12" ht="14.4" hidden="1" x14ac:dyDescent="0.3">
      <c r="A182" s="8" t="s">
        <v>10</v>
      </c>
      <c r="B182" s="8"/>
      <c r="C182" s="8"/>
      <c r="D182" s="9" t="s">
        <v>473</v>
      </c>
      <c r="E182" s="9" t="s">
        <v>474</v>
      </c>
      <c r="F182" s="9" t="s">
        <v>475</v>
      </c>
      <c r="G182" s="20">
        <v>1275</v>
      </c>
      <c r="H182" s="21">
        <f>M2*G182</f>
        <v>6379.7175000000007</v>
      </c>
      <c r="I182" s="21">
        <f t="shared" si="2"/>
        <v>82936.327500000014</v>
      </c>
      <c r="J182" s="9">
        <v>13</v>
      </c>
      <c r="K182" s="11" t="s">
        <v>476</v>
      </c>
      <c r="L182" s="1" t="str">
        <f>""</f>
        <v/>
      </c>
    </row>
    <row r="183" spans="1:12" ht="14.4" hidden="1" x14ac:dyDescent="0.3">
      <c r="A183" s="28" t="s">
        <v>28</v>
      </c>
      <c r="B183" s="28"/>
      <c r="C183" s="28"/>
      <c r="D183" s="9" t="s">
        <v>477</v>
      </c>
      <c r="E183" s="9" t="s">
        <v>478</v>
      </c>
      <c r="F183" s="9" t="s">
        <v>371</v>
      </c>
      <c r="G183" s="20"/>
      <c r="H183" s="21">
        <f>M2*G183</f>
        <v>0</v>
      </c>
      <c r="I183" s="21">
        <f t="shared" si="2"/>
        <v>0</v>
      </c>
      <c r="J183" s="9">
        <v>2</v>
      </c>
      <c r="K183" s="11"/>
      <c r="L183" s="1" t="str">
        <f>""</f>
        <v/>
      </c>
    </row>
    <row r="184" spans="1:12" ht="14.4" hidden="1" x14ac:dyDescent="0.3">
      <c r="A184" s="8"/>
      <c r="B184" s="8"/>
      <c r="C184" s="8"/>
      <c r="D184" s="9" t="s">
        <v>479</v>
      </c>
      <c r="E184" s="9" t="s">
        <v>480</v>
      </c>
      <c r="F184" s="9" t="s">
        <v>481</v>
      </c>
      <c r="G184" s="20">
        <v>6500</v>
      </c>
      <c r="H184" s="21">
        <f>M2*G184</f>
        <v>32524.050000000003</v>
      </c>
      <c r="I184" s="21">
        <f t="shared" si="2"/>
        <v>97572.150000000009</v>
      </c>
      <c r="J184" s="9">
        <v>3</v>
      </c>
      <c r="K184" s="11" t="s">
        <v>331</v>
      </c>
      <c r="L184" s="1" t="str">
        <f>""</f>
        <v/>
      </c>
    </row>
    <row r="185" spans="1:12" ht="14.4" x14ac:dyDescent="0.3">
      <c r="A185" s="8" t="s">
        <v>28</v>
      </c>
      <c r="B185" s="14" t="s">
        <v>91</v>
      </c>
      <c r="C185" s="14" t="s">
        <v>482</v>
      </c>
      <c r="D185" s="15" t="s">
        <v>483</v>
      </c>
      <c r="E185" s="15" t="s">
        <v>484</v>
      </c>
      <c r="F185" s="15" t="s">
        <v>485</v>
      </c>
      <c r="G185" s="20">
        <v>81000</v>
      </c>
      <c r="H185" s="21">
        <f>M2*G185</f>
        <v>405299.7</v>
      </c>
      <c r="I185" s="21">
        <f t="shared" si="2"/>
        <v>405299.7</v>
      </c>
      <c r="J185" s="15">
        <v>1</v>
      </c>
      <c r="K185" s="11" t="s">
        <v>33</v>
      </c>
      <c r="L185" s="1" t="str">
        <f>""</f>
        <v/>
      </c>
    </row>
    <row r="186" spans="1:12" ht="14.4" x14ac:dyDescent="0.3">
      <c r="A186" s="28" t="s">
        <v>28</v>
      </c>
      <c r="B186" s="14" t="s">
        <v>91</v>
      </c>
      <c r="C186" s="14" t="s">
        <v>482</v>
      </c>
      <c r="D186" s="47" t="s">
        <v>483</v>
      </c>
      <c r="E186" s="47" t="s">
        <v>486</v>
      </c>
      <c r="F186" s="47" t="s">
        <v>487</v>
      </c>
      <c r="G186" s="20">
        <v>70360.58</v>
      </c>
      <c r="H186" s="21">
        <f>M2*G186</f>
        <v>352063.234146</v>
      </c>
      <c r="I186" s="21">
        <f t="shared" si="2"/>
        <v>352063.234146</v>
      </c>
      <c r="J186" s="51">
        <v>1</v>
      </c>
      <c r="K186" s="25" t="s">
        <v>488</v>
      </c>
      <c r="L186" s="1" t="str">
        <f>""</f>
        <v/>
      </c>
    </row>
    <row r="187" spans="1:12" ht="14.4" hidden="1" x14ac:dyDescent="0.3">
      <c r="A187" s="28" t="s">
        <v>28</v>
      </c>
      <c r="B187" s="64"/>
      <c r="C187" s="64"/>
      <c r="D187" s="47" t="s">
        <v>489</v>
      </c>
      <c r="E187" s="47" t="s">
        <v>486</v>
      </c>
      <c r="F187" s="47" t="s">
        <v>487</v>
      </c>
      <c r="G187" s="20"/>
      <c r="H187" s="21"/>
      <c r="I187" s="21">
        <f t="shared" si="2"/>
        <v>0</v>
      </c>
      <c r="J187" s="47">
        <v>3</v>
      </c>
      <c r="K187" s="25"/>
      <c r="L187" s="1"/>
    </row>
    <row r="188" spans="1:12" ht="14.4" hidden="1" x14ac:dyDescent="0.3">
      <c r="A188" s="28" t="s">
        <v>28</v>
      </c>
      <c r="B188" s="64"/>
      <c r="C188" s="64"/>
      <c r="D188" s="57" t="s">
        <v>490</v>
      </c>
      <c r="E188" s="47" t="s">
        <v>486</v>
      </c>
      <c r="F188" s="47" t="s">
        <v>487</v>
      </c>
      <c r="G188" s="20"/>
      <c r="H188" s="21"/>
      <c r="I188" s="21">
        <f t="shared" si="2"/>
        <v>0</v>
      </c>
      <c r="J188" s="47">
        <v>1</v>
      </c>
      <c r="K188" s="25"/>
      <c r="L188" s="1"/>
    </row>
    <row r="189" spans="1:12" ht="14.4" x14ac:dyDescent="0.3">
      <c r="A189" s="8" t="s">
        <v>28</v>
      </c>
      <c r="B189" s="14" t="s">
        <v>91</v>
      </c>
      <c r="C189" s="14" t="s">
        <v>482</v>
      </c>
      <c r="D189" s="27" t="s">
        <v>491</v>
      </c>
      <c r="E189" s="27" t="s">
        <v>492</v>
      </c>
      <c r="F189" s="27" t="s">
        <v>487</v>
      </c>
      <c r="G189" s="20">
        <v>67836</v>
      </c>
      <c r="H189" s="21">
        <f>M2*G189</f>
        <v>339430.99320000003</v>
      </c>
      <c r="I189" s="21">
        <f t="shared" si="2"/>
        <v>339430.99320000003</v>
      </c>
      <c r="J189" s="27">
        <v>1</v>
      </c>
      <c r="K189" s="11" t="s">
        <v>493</v>
      </c>
      <c r="L189" s="1" t="str">
        <f>""</f>
        <v/>
      </c>
    </row>
    <row r="190" spans="1:12" ht="14.4" x14ac:dyDescent="0.3">
      <c r="A190" s="8" t="s">
        <v>28</v>
      </c>
      <c r="B190" s="14" t="s">
        <v>91</v>
      </c>
      <c r="C190" s="14" t="s">
        <v>482</v>
      </c>
      <c r="D190" s="9" t="s">
        <v>494</v>
      </c>
      <c r="E190" s="9" t="s">
        <v>495</v>
      </c>
      <c r="F190" s="9" t="s">
        <v>496</v>
      </c>
      <c r="G190" s="20">
        <v>52150</v>
      </c>
      <c r="H190" s="21">
        <f>M2*G190</f>
        <v>260942.95500000002</v>
      </c>
      <c r="I190" s="21">
        <f t="shared" si="2"/>
        <v>260942.95500000002</v>
      </c>
      <c r="J190" s="9">
        <v>1</v>
      </c>
      <c r="K190" s="11" t="s">
        <v>497</v>
      </c>
      <c r="L190" s="1" t="str">
        <f>""</f>
        <v/>
      </c>
    </row>
    <row r="191" spans="1:12" ht="14.4" hidden="1" x14ac:dyDescent="0.3">
      <c r="A191" s="8"/>
      <c r="B191" s="8"/>
      <c r="C191" s="8"/>
      <c r="D191" s="9" t="s">
        <v>498</v>
      </c>
      <c r="E191" s="9" t="s">
        <v>499</v>
      </c>
      <c r="F191" s="9" t="s">
        <v>176</v>
      </c>
      <c r="G191" s="20">
        <v>1015</v>
      </c>
      <c r="H191" s="21">
        <f>M2*G191</f>
        <v>5078.7555000000002</v>
      </c>
      <c r="I191" s="21">
        <f t="shared" si="2"/>
        <v>10157.511</v>
      </c>
      <c r="J191" s="9">
        <v>2</v>
      </c>
      <c r="K191" s="11" t="s">
        <v>500</v>
      </c>
      <c r="L191" s="1" t="str">
        <f>""</f>
        <v/>
      </c>
    </row>
    <row r="192" spans="1:12" ht="14.4" hidden="1" x14ac:dyDescent="0.3">
      <c r="A192" s="8"/>
      <c r="B192" s="8"/>
      <c r="C192" s="8"/>
      <c r="D192" s="9" t="s">
        <v>498</v>
      </c>
      <c r="E192" s="9" t="s">
        <v>501</v>
      </c>
      <c r="F192" s="9" t="s">
        <v>176</v>
      </c>
      <c r="G192" s="20">
        <v>1015</v>
      </c>
      <c r="H192" s="21">
        <f>M2*G192</f>
        <v>5078.7555000000002</v>
      </c>
      <c r="I192" s="21">
        <f t="shared" si="2"/>
        <v>15236.266500000002</v>
      </c>
      <c r="J192" s="9">
        <v>3</v>
      </c>
      <c r="K192" s="11" t="s">
        <v>177</v>
      </c>
      <c r="L192" s="1" t="str">
        <f>""</f>
        <v/>
      </c>
    </row>
    <row r="193" spans="1:12" ht="14.4" x14ac:dyDescent="0.3">
      <c r="A193" s="8" t="s">
        <v>10</v>
      </c>
      <c r="B193" s="8" t="s">
        <v>166</v>
      </c>
      <c r="C193" s="8" t="s">
        <v>167</v>
      </c>
      <c r="D193" s="9" t="s">
        <v>502</v>
      </c>
      <c r="E193" s="9" t="s">
        <v>161</v>
      </c>
      <c r="F193" s="9" t="s">
        <v>159</v>
      </c>
      <c r="G193" s="20">
        <v>4100</v>
      </c>
      <c r="H193" s="21">
        <f>M2*G193</f>
        <v>20515.170000000002</v>
      </c>
      <c r="I193" s="21">
        <f t="shared" si="2"/>
        <v>61545.510000000009</v>
      </c>
      <c r="J193" s="9">
        <v>3</v>
      </c>
      <c r="K193" s="11" t="s">
        <v>503</v>
      </c>
      <c r="L193" s="1" t="str">
        <f>""</f>
        <v/>
      </c>
    </row>
    <row r="194" spans="1:12" ht="14.4" x14ac:dyDescent="0.3">
      <c r="A194" s="8" t="s">
        <v>10</v>
      </c>
      <c r="B194" s="8" t="s">
        <v>11</v>
      </c>
      <c r="C194" s="8" t="s">
        <v>58</v>
      </c>
      <c r="D194" s="9" t="s">
        <v>504</v>
      </c>
      <c r="E194" s="9" t="s">
        <v>505</v>
      </c>
      <c r="F194" s="9" t="s">
        <v>506</v>
      </c>
      <c r="G194" s="20">
        <v>1888</v>
      </c>
      <c r="H194" s="21">
        <f>M2*G194</f>
        <v>9446.9856</v>
      </c>
      <c r="I194" s="21">
        <f t="shared" si="2"/>
        <v>28340.9568</v>
      </c>
      <c r="J194" s="10">
        <v>3</v>
      </c>
      <c r="K194" s="11" t="s">
        <v>507</v>
      </c>
      <c r="L194" s="1" t="str">
        <f>""</f>
        <v/>
      </c>
    </row>
    <row r="195" spans="1:12" ht="14.4" x14ac:dyDescent="0.3">
      <c r="A195" s="8" t="s">
        <v>10</v>
      </c>
      <c r="B195" s="8" t="s">
        <v>11</v>
      </c>
      <c r="C195" s="8" t="s">
        <v>58</v>
      </c>
      <c r="D195" s="9" t="s">
        <v>508</v>
      </c>
      <c r="E195" s="9" t="s">
        <v>509</v>
      </c>
      <c r="F195" s="9" t="s">
        <v>60</v>
      </c>
      <c r="G195" s="20"/>
      <c r="H195" s="21">
        <v>10980</v>
      </c>
      <c r="I195" s="21">
        <f t="shared" ref="I195:I242" si="3">H195*J195</f>
        <v>197640</v>
      </c>
      <c r="J195" s="10">
        <v>18</v>
      </c>
      <c r="K195" s="11" t="s">
        <v>510</v>
      </c>
      <c r="L195" s="1" t="str">
        <f>""</f>
        <v/>
      </c>
    </row>
    <row r="196" spans="1:12" ht="14.4" x14ac:dyDescent="0.3">
      <c r="A196" s="8" t="s">
        <v>10</v>
      </c>
      <c r="B196" s="8" t="s">
        <v>11</v>
      </c>
      <c r="C196" s="8" t="s">
        <v>58</v>
      </c>
      <c r="D196" s="9" t="s">
        <v>508</v>
      </c>
      <c r="E196" s="9" t="s">
        <v>511</v>
      </c>
      <c r="F196" s="9" t="s">
        <v>512</v>
      </c>
      <c r="G196" s="20">
        <v>184.22</v>
      </c>
      <c r="H196" s="21">
        <f>M2*G196</f>
        <v>921.78161399999999</v>
      </c>
      <c r="I196" s="21">
        <f t="shared" si="3"/>
        <v>1843.563228</v>
      </c>
      <c r="J196" s="9">
        <v>2</v>
      </c>
      <c r="K196" s="11" t="s">
        <v>513</v>
      </c>
      <c r="L196" s="1" t="str">
        <f>""</f>
        <v/>
      </c>
    </row>
    <row r="197" spans="1:12" ht="14.4" hidden="1" x14ac:dyDescent="0.3">
      <c r="A197" s="8" t="s">
        <v>10</v>
      </c>
      <c r="B197" s="8"/>
      <c r="C197" s="8"/>
      <c r="D197" s="9" t="s">
        <v>514</v>
      </c>
      <c r="E197" s="9" t="s">
        <v>515</v>
      </c>
      <c r="F197" s="9" t="s">
        <v>139</v>
      </c>
      <c r="G197" s="20">
        <v>6100</v>
      </c>
      <c r="H197" s="21">
        <f>M2*G197</f>
        <v>30522.570000000003</v>
      </c>
      <c r="I197" s="21">
        <f t="shared" si="3"/>
        <v>152612.85</v>
      </c>
      <c r="J197" s="9">
        <v>5</v>
      </c>
      <c r="K197" s="11" t="s">
        <v>54</v>
      </c>
      <c r="L197" s="1" t="str">
        <f>""</f>
        <v/>
      </c>
    </row>
    <row r="198" spans="1:12" ht="14.4" hidden="1" x14ac:dyDescent="0.3">
      <c r="A198" s="8"/>
      <c r="B198" s="8"/>
      <c r="C198" s="8"/>
      <c r="D198" s="9" t="s">
        <v>516</v>
      </c>
      <c r="E198" s="9" t="s">
        <v>517</v>
      </c>
      <c r="F198" s="9" t="s">
        <v>414</v>
      </c>
      <c r="G198" s="20">
        <v>9875</v>
      </c>
      <c r="H198" s="21">
        <f>M2*G198</f>
        <v>49411.537500000006</v>
      </c>
      <c r="I198" s="21">
        <f t="shared" si="3"/>
        <v>148234.61250000002</v>
      </c>
      <c r="J198" s="9">
        <v>3</v>
      </c>
      <c r="K198" s="11" t="s">
        <v>54</v>
      </c>
      <c r="L198" s="1" t="str">
        <f>""</f>
        <v/>
      </c>
    </row>
    <row r="199" spans="1:12" ht="14.4" hidden="1" x14ac:dyDescent="0.3">
      <c r="A199" s="8" t="s">
        <v>10</v>
      </c>
      <c r="B199" s="8"/>
      <c r="C199" s="8"/>
      <c r="D199" s="9" t="s">
        <v>518</v>
      </c>
      <c r="E199" s="9" t="s">
        <v>519</v>
      </c>
      <c r="F199" s="9" t="s">
        <v>107</v>
      </c>
      <c r="G199" s="20">
        <v>27769.95</v>
      </c>
      <c r="H199" s="21">
        <f>M2*G199</f>
        <v>138952.498815</v>
      </c>
      <c r="I199" s="21">
        <f t="shared" si="3"/>
        <v>138952.498815</v>
      </c>
      <c r="J199" s="9">
        <v>1</v>
      </c>
      <c r="K199" s="11" t="s">
        <v>520</v>
      </c>
      <c r="L199" s="1" t="str">
        <f>""</f>
        <v/>
      </c>
    </row>
    <row r="200" spans="1:12" ht="14.4" hidden="1" x14ac:dyDescent="0.3">
      <c r="A200" s="28" t="s">
        <v>10</v>
      </c>
      <c r="B200" s="28"/>
      <c r="C200" s="28"/>
      <c r="D200" s="9" t="s">
        <v>518</v>
      </c>
      <c r="E200" s="9" t="s">
        <v>521</v>
      </c>
      <c r="F200" s="9" t="s">
        <v>95</v>
      </c>
      <c r="G200" s="20">
        <v>35000</v>
      </c>
      <c r="H200" s="21">
        <f>M2*G200</f>
        <v>175129.5</v>
      </c>
      <c r="I200" s="21">
        <f t="shared" si="3"/>
        <v>175129.5</v>
      </c>
      <c r="J200" s="9">
        <v>1</v>
      </c>
      <c r="K200" s="11" t="s">
        <v>522</v>
      </c>
      <c r="L200" s="1" t="str">
        <f>""</f>
        <v/>
      </c>
    </row>
    <row r="201" spans="1:12" ht="14.4" hidden="1" x14ac:dyDescent="0.3">
      <c r="A201" s="8"/>
      <c r="B201" s="8"/>
      <c r="C201" s="8"/>
      <c r="D201" s="9" t="s">
        <v>523</v>
      </c>
      <c r="E201" s="9" t="s">
        <v>524</v>
      </c>
      <c r="F201" s="9" t="s">
        <v>525</v>
      </c>
      <c r="G201" s="20">
        <v>17202.509999999998</v>
      </c>
      <c r="H201" s="21">
        <f>M2*G201</f>
        <v>86076.199286999996</v>
      </c>
      <c r="I201" s="21">
        <f t="shared" si="3"/>
        <v>258228.59786099999</v>
      </c>
      <c r="J201" s="9">
        <v>3</v>
      </c>
      <c r="K201" s="11" t="s">
        <v>526</v>
      </c>
      <c r="L201" s="1" t="str">
        <f>""</f>
        <v/>
      </c>
    </row>
    <row r="202" spans="1:12" ht="14.4" hidden="1" x14ac:dyDescent="0.3">
      <c r="A202" s="8" t="s">
        <v>10</v>
      </c>
      <c r="B202" s="8"/>
      <c r="C202" s="8"/>
      <c r="D202" s="9" t="s">
        <v>527</v>
      </c>
      <c r="E202" s="9" t="s">
        <v>528</v>
      </c>
      <c r="F202" s="9" t="s">
        <v>107</v>
      </c>
      <c r="G202" s="20">
        <v>25000</v>
      </c>
      <c r="H202" s="21">
        <f>M2*G202</f>
        <v>125092.5</v>
      </c>
      <c r="I202" s="21">
        <f t="shared" si="3"/>
        <v>625462.5</v>
      </c>
      <c r="J202" s="9">
        <v>5</v>
      </c>
      <c r="K202" s="11" t="s">
        <v>529</v>
      </c>
      <c r="L202" s="1" t="str">
        <f>""</f>
        <v/>
      </c>
    </row>
    <row r="203" spans="1:12" ht="14.4" hidden="1" x14ac:dyDescent="0.3">
      <c r="A203" s="8"/>
      <c r="B203" s="8"/>
      <c r="C203" s="8"/>
      <c r="D203" s="9" t="s">
        <v>530</v>
      </c>
      <c r="E203" s="9" t="s">
        <v>531</v>
      </c>
      <c r="F203" s="9" t="s">
        <v>214</v>
      </c>
      <c r="G203" s="20">
        <v>1080.55</v>
      </c>
      <c r="H203" s="21">
        <f>M2*G203</f>
        <v>5406.7480349999996</v>
      </c>
      <c r="I203" s="21">
        <f t="shared" si="3"/>
        <v>37847.236245</v>
      </c>
      <c r="J203" s="9">
        <v>7</v>
      </c>
      <c r="K203" s="11" t="s">
        <v>145</v>
      </c>
      <c r="L203" s="1" t="str">
        <f>""</f>
        <v/>
      </c>
    </row>
    <row r="204" spans="1:12" ht="14.4" hidden="1" x14ac:dyDescent="0.3">
      <c r="A204" s="8" t="s">
        <v>10</v>
      </c>
      <c r="B204" s="8"/>
      <c r="C204" s="8"/>
      <c r="D204" s="9" t="s">
        <v>532</v>
      </c>
      <c r="E204" s="9" t="s">
        <v>533</v>
      </c>
      <c r="F204" s="9" t="s">
        <v>205</v>
      </c>
      <c r="G204" s="20">
        <v>128.25</v>
      </c>
      <c r="H204" s="21">
        <f>M$2*G204</f>
        <v>641.72452500000009</v>
      </c>
      <c r="I204" s="21">
        <f t="shared" si="3"/>
        <v>12834.490500000002</v>
      </c>
      <c r="J204" s="9">
        <v>20</v>
      </c>
      <c r="K204" s="11" t="s">
        <v>534</v>
      </c>
      <c r="L204" s="1" t="str">
        <f>""</f>
        <v/>
      </c>
    </row>
    <row r="205" spans="1:12" ht="14.4" hidden="1" x14ac:dyDescent="0.3">
      <c r="A205" s="8" t="s">
        <v>10</v>
      </c>
      <c r="B205" s="28"/>
      <c r="C205" s="28"/>
      <c r="D205" s="9" t="s">
        <v>532</v>
      </c>
      <c r="E205" s="9" t="s">
        <v>535</v>
      </c>
      <c r="F205" s="9" t="s">
        <v>205</v>
      </c>
      <c r="G205" s="20">
        <v>125</v>
      </c>
      <c r="H205" s="21">
        <f>M2*G205</f>
        <v>625.46249999999998</v>
      </c>
      <c r="I205" s="21">
        <f t="shared" si="3"/>
        <v>24393.037499999999</v>
      </c>
      <c r="J205" s="9">
        <v>39</v>
      </c>
      <c r="K205" s="11" t="s">
        <v>353</v>
      </c>
      <c r="L205" s="1" t="str">
        <f>""</f>
        <v/>
      </c>
    </row>
    <row r="206" spans="1:12" ht="14.4" hidden="1" x14ac:dyDescent="0.3">
      <c r="A206" s="28" t="s">
        <v>28</v>
      </c>
      <c r="B206" s="28"/>
      <c r="C206" s="28"/>
      <c r="D206" s="9" t="s">
        <v>536</v>
      </c>
      <c r="E206" s="9" t="s">
        <v>114</v>
      </c>
      <c r="F206" s="9" t="s">
        <v>537</v>
      </c>
      <c r="G206" s="20"/>
      <c r="H206" s="21"/>
      <c r="I206" s="21">
        <f t="shared" si="3"/>
        <v>0</v>
      </c>
      <c r="J206" s="9">
        <v>5</v>
      </c>
      <c r="K206" s="11"/>
      <c r="L206" s="1" t="str">
        <f>""</f>
        <v/>
      </c>
    </row>
    <row r="207" spans="1:12" ht="14.4" hidden="1" x14ac:dyDescent="0.3">
      <c r="A207" s="28" t="s">
        <v>28</v>
      </c>
      <c r="B207" s="28"/>
      <c r="C207" s="28"/>
      <c r="D207" s="9" t="s">
        <v>538</v>
      </c>
      <c r="E207" s="9" t="s">
        <v>114</v>
      </c>
      <c r="F207" s="9" t="s">
        <v>537</v>
      </c>
      <c r="G207" s="20"/>
      <c r="H207" s="21">
        <f>M2*G207</f>
        <v>0</v>
      </c>
      <c r="I207" s="21">
        <f t="shared" si="3"/>
        <v>0</v>
      </c>
      <c r="J207" s="9">
        <v>1</v>
      </c>
      <c r="K207" s="11"/>
      <c r="L207" s="1" t="str">
        <f>""</f>
        <v/>
      </c>
    </row>
    <row r="208" spans="1:12" ht="14.4" x14ac:dyDescent="0.3">
      <c r="A208" s="8" t="s">
        <v>10</v>
      </c>
      <c r="B208" s="8" t="s">
        <v>271</v>
      </c>
      <c r="C208" s="8" t="s">
        <v>539</v>
      </c>
      <c r="D208" s="9" t="s">
        <v>540</v>
      </c>
      <c r="E208" s="9" t="s">
        <v>541</v>
      </c>
      <c r="F208" s="9" t="s">
        <v>542</v>
      </c>
      <c r="G208" s="20"/>
      <c r="H208" s="21">
        <v>5000</v>
      </c>
      <c r="I208" s="21">
        <f t="shared" si="3"/>
        <v>70000</v>
      </c>
      <c r="J208" s="9">
        <v>14</v>
      </c>
      <c r="K208" s="11"/>
      <c r="L208" s="1"/>
    </row>
    <row r="209" spans="1:12" ht="14.4" x14ac:dyDescent="0.3">
      <c r="A209" s="8" t="s">
        <v>10</v>
      </c>
      <c r="B209" s="8" t="s">
        <v>271</v>
      </c>
      <c r="C209" s="8" t="s">
        <v>364</v>
      </c>
      <c r="D209" s="9" t="s">
        <v>543</v>
      </c>
      <c r="E209" s="9" t="s">
        <v>541</v>
      </c>
      <c r="F209" s="9" t="s">
        <v>544</v>
      </c>
      <c r="G209" s="20"/>
      <c r="H209" s="21">
        <v>1718.57</v>
      </c>
      <c r="I209" s="21">
        <f t="shared" si="3"/>
        <v>60149.95</v>
      </c>
      <c r="J209" s="9">
        <v>35</v>
      </c>
      <c r="K209" s="11"/>
      <c r="L209" s="1"/>
    </row>
    <row r="210" spans="1:12" ht="14.4" x14ac:dyDescent="0.3">
      <c r="A210" s="8" t="s">
        <v>28</v>
      </c>
      <c r="B210" s="8" t="s">
        <v>271</v>
      </c>
      <c r="C210" s="8" t="s">
        <v>364</v>
      </c>
      <c r="D210" s="9" t="s">
        <v>545</v>
      </c>
      <c r="E210" s="9" t="s">
        <v>541</v>
      </c>
      <c r="F210" s="9" t="s">
        <v>546</v>
      </c>
      <c r="G210" s="20"/>
      <c r="H210" s="21">
        <v>90000</v>
      </c>
      <c r="I210" s="21">
        <f t="shared" si="3"/>
        <v>90000</v>
      </c>
      <c r="J210" s="9">
        <v>1</v>
      </c>
      <c r="K210" s="11"/>
      <c r="L210" s="1"/>
    </row>
    <row r="211" spans="1:12" ht="14.4" x14ac:dyDescent="0.3">
      <c r="A211" s="8" t="s">
        <v>10</v>
      </c>
      <c r="B211" s="8" t="s">
        <v>166</v>
      </c>
      <c r="C211" s="8" t="s">
        <v>547</v>
      </c>
      <c r="D211" s="9" t="s">
        <v>548</v>
      </c>
      <c r="E211" s="9" t="s">
        <v>541</v>
      </c>
      <c r="F211" s="9" t="s">
        <v>549</v>
      </c>
      <c r="G211" s="20"/>
      <c r="H211" s="21">
        <v>50000</v>
      </c>
      <c r="I211" s="21">
        <f t="shared" si="3"/>
        <v>250000</v>
      </c>
      <c r="J211" s="9">
        <v>5</v>
      </c>
      <c r="K211" s="11" t="s">
        <v>550</v>
      </c>
      <c r="L211" s="1"/>
    </row>
    <row r="212" spans="1:12" ht="14.4" x14ac:dyDescent="0.3">
      <c r="A212" s="8" t="s">
        <v>10</v>
      </c>
      <c r="B212" s="8" t="s">
        <v>166</v>
      </c>
      <c r="C212" s="8" t="s">
        <v>547</v>
      </c>
      <c r="D212" s="9" t="s">
        <v>551</v>
      </c>
      <c r="E212" s="9" t="s">
        <v>541</v>
      </c>
      <c r="F212" s="9" t="s">
        <v>549</v>
      </c>
      <c r="G212" s="20"/>
      <c r="H212" s="21">
        <v>50000</v>
      </c>
      <c r="I212" s="21">
        <f t="shared" si="3"/>
        <v>250000</v>
      </c>
      <c r="J212" s="9">
        <v>5</v>
      </c>
      <c r="K212" s="11" t="s">
        <v>550</v>
      </c>
      <c r="L212" s="1"/>
    </row>
    <row r="213" spans="1:12" ht="14.4" x14ac:dyDescent="0.3">
      <c r="A213" s="8" t="s">
        <v>10</v>
      </c>
      <c r="B213" s="8" t="s">
        <v>166</v>
      </c>
      <c r="C213" s="8" t="s">
        <v>547</v>
      </c>
      <c r="D213" s="9" t="s">
        <v>552</v>
      </c>
      <c r="E213" s="9" t="s">
        <v>541</v>
      </c>
      <c r="F213" s="9" t="s">
        <v>549</v>
      </c>
      <c r="G213" s="20"/>
      <c r="H213" s="21">
        <v>35000</v>
      </c>
      <c r="I213" s="21">
        <f t="shared" si="3"/>
        <v>175000</v>
      </c>
      <c r="J213" s="9">
        <v>5</v>
      </c>
      <c r="K213" s="11" t="s">
        <v>550</v>
      </c>
      <c r="L213" s="1"/>
    </row>
    <row r="214" spans="1:12" ht="14.4" x14ac:dyDescent="0.3">
      <c r="A214" s="8" t="s">
        <v>10</v>
      </c>
      <c r="B214" s="8" t="s">
        <v>166</v>
      </c>
      <c r="C214" s="8" t="s">
        <v>553</v>
      </c>
      <c r="D214" s="9" t="s">
        <v>554</v>
      </c>
      <c r="E214" s="9" t="s">
        <v>541</v>
      </c>
      <c r="F214" s="9" t="s">
        <v>555</v>
      </c>
      <c r="G214" s="20"/>
      <c r="H214" s="21">
        <v>581012.5</v>
      </c>
      <c r="I214" s="21">
        <f t="shared" si="3"/>
        <v>581012.5</v>
      </c>
      <c r="J214" s="9">
        <v>1</v>
      </c>
      <c r="K214" s="11" t="s">
        <v>556</v>
      </c>
      <c r="L214" s="1"/>
    </row>
    <row r="215" spans="1:12" ht="14.4" x14ac:dyDescent="0.3">
      <c r="A215" s="8" t="s">
        <v>10</v>
      </c>
      <c r="B215" s="8" t="s">
        <v>166</v>
      </c>
      <c r="C215" s="8" t="s">
        <v>553</v>
      </c>
      <c r="D215" s="9" t="s">
        <v>557</v>
      </c>
      <c r="E215" s="9" t="s">
        <v>558</v>
      </c>
      <c r="F215" s="9" t="s">
        <v>559</v>
      </c>
      <c r="G215" s="20"/>
      <c r="H215" s="21">
        <v>524000</v>
      </c>
      <c r="I215" s="21">
        <f t="shared" si="3"/>
        <v>1572000</v>
      </c>
      <c r="J215" s="9">
        <v>3</v>
      </c>
      <c r="K215" s="11"/>
      <c r="L215" s="1"/>
    </row>
    <row r="216" spans="1:12" ht="14.4" x14ac:dyDescent="0.3">
      <c r="A216" s="8" t="s">
        <v>10</v>
      </c>
      <c r="B216" s="8" t="s">
        <v>166</v>
      </c>
      <c r="C216" s="8" t="s">
        <v>547</v>
      </c>
      <c r="D216" s="9" t="s">
        <v>560</v>
      </c>
      <c r="E216" s="9" t="s">
        <v>541</v>
      </c>
      <c r="F216" s="9" t="s">
        <v>561</v>
      </c>
      <c r="G216" s="20"/>
      <c r="H216" s="21">
        <v>100000</v>
      </c>
      <c r="I216" s="21">
        <f t="shared" si="3"/>
        <v>100000</v>
      </c>
      <c r="J216" s="9">
        <v>1</v>
      </c>
      <c r="K216" s="11" t="s">
        <v>550</v>
      </c>
      <c r="L216" s="1"/>
    </row>
    <row r="217" spans="1:12" ht="14.4" x14ac:dyDescent="0.3">
      <c r="A217" s="8" t="s">
        <v>10</v>
      </c>
      <c r="B217" s="8" t="s">
        <v>166</v>
      </c>
      <c r="C217" s="8" t="s">
        <v>562</v>
      </c>
      <c r="D217" s="9" t="s">
        <v>562</v>
      </c>
      <c r="E217" s="9" t="s">
        <v>541</v>
      </c>
      <c r="F217" s="9" t="s">
        <v>563</v>
      </c>
      <c r="G217" s="20"/>
      <c r="H217" s="21">
        <v>250000</v>
      </c>
      <c r="I217" s="21">
        <f t="shared" si="3"/>
        <v>250000</v>
      </c>
      <c r="J217" s="9">
        <v>1</v>
      </c>
      <c r="K217" s="11"/>
      <c r="L217" s="1"/>
    </row>
    <row r="218" spans="1:12" ht="14.4" x14ac:dyDescent="0.3">
      <c r="A218" s="8" t="s">
        <v>10</v>
      </c>
      <c r="B218" s="8" t="s">
        <v>166</v>
      </c>
      <c r="C218" s="8" t="s">
        <v>562</v>
      </c>
      <c r="D218" s="9" t="s">
        <v>562</v>
      </c>
      <c r="E218" s="9" t="s">
        <v>541</v>
      </c>
      <c r="F218" s="9" t="s">
        <v>549</v>
      </c>
      <c r="G218" s="20"/>
      <c r="H218" s="21">
        <v>160000</v>
      </c>
      <c r="I218" s="21">
        <f t="shared" si="3"/>
        <v>160000</v>
      </c>
      <c r="J218" s="9">
        <v>1</v>
      </c>
      <c r="K218" s="11"/>
      <c r="L218" s="1"/>
    </row>
    <row r="219" spans="1:12" ht="14.4" x14ac:dyDescent="0.3">
      <c r="A219" s="14" t="s">
        <v>10</v>
      </c>
      <c r="B219" s="14" t="s">
        <v>564</v>
      </c>
      <c r="C219" s="14" t="s">
        <v>565</v>
      </c>
      <c r="D219" s="15" t="s">
        <v>566</v>
      </c>
      <c r="E219" s="15" t="s">
        <v>567</v>
      </c>
      <c r="F219" s="15" t="s">
        <v>568</v>
      </c>
      <c r="G219" s="20"/>
      <c r="H219" s="21">
        <v>350000</v>
      </c>
      <c r="I219" s="21">
        <f t="shared" si="3"/>
        <v>350000</v>
      </c>
      <c r="J219" s="15">
        <v>1</v>
      </c>
      <c r="K219" s="11" t="s">
        <v>550</v>
      </c>
      <c r="L219" s="1"/>
    </row>
    <row r="220" spans="1:12" ht="14.4" x14ac:dyDescent="0.3">
      <c r="A220" s="14" t="s">
        <v>10</v>
      </c>
      <c r="B220" s="14" t="s">
        <v>564</v>
      </c>
      <c r="C220" s="14" t="s">
        <v>565</v>
      </c>
      <c r="D220" s="9" t="s">
        <v>569</v>
      </c>
      <c r="E220" s="9" t="s">
        <v>570</v>
      </c>
      <c r="F220" s="9" t="s">
        <v>571</v>
      </c>
      <c r="G220" s="20"/>
      <c r="H220" s="21">
        <v>350000</v>
      </c>
      <c r="I220" s="21">
        <f t="shared" si="3"/>
        <v>350000</v>
      </c>
      <c r="J220" s="15">
        <v>1</v>
      </c>
      <c r="K220" s="11" t="s">
        <v>550</v>
      </c>
      <c r="L220" s="1"/>
    </row>
    <row r="221" spans="1:12" ht="14.4" x14ac:dyDescent="0.3">
      <c r="A221" s="14" t="s">
        <v>10</v>
      </c>
      <c r="B221" s="14" t="s">
        <v>564</v>
      </c>
      <c r="C221" s="14" t="s">
        <v>565</v>
      </c>
      <c r="D221" s="9" t="s">
        <v>572</v>
      </c>
      <c r="E221" s="9" t="s">
        <v>573</v>
      </c>
      <c r="F221" s="9" t="s">
        <v>574</v>
      </c>
      <c r="G221" s="20"/>
      <c r="H221" s="21">
        <v>350000</v>
      </c>
      <c r="I221" s="21">
        <f t="shared" si="3"/>
        <v>350000</v>
      </c>
      <c r="J221" s="15">
        <v>1</v>
      </c>
      <c r="K221" s="11" t="s">
        <v>550</v>
      </c>
      <c r="L221" s="1"/>
    </row>
    <row r="222" spans="1:12" ht="14.4" x14ac:dyDescent="0.3">
      <c r="A222" s="14" t="s">
        <v>10</v>
      </c>
      <c r="B222" s="14" t="s">
        <v>564</v>
      </c>
      <c r="C222" s="14" t="s">
        <v>565</v>
      </c>
      <c r="D222" s="9" t="s">
        <v>575</v>
      </c>
      <c r="E222" s="9" t="s">
        <v>576</v>
      </c>
      <c r="F222" s="9" t="s">
        <v>577</v>
      </c>
      <c r="G222" s="20"/>
      <c r="H222" s="21">
        <v>200000</v>
      </c>
      <c r="I222" s="21">
        <f t="shared" si="3"/>
        <v>200000</v>
      </c>
      <c r="J222" s="15">
        <v>1</v>
      </c>
      <c r="K222" s="11" t="s">
        <v>550</v>
      </c>
      <c r="L222" s="1"/>
    </row>
    <row r="223" spans="1:12" ht="14.4" x14ac:dyDescent="0.3">
      <c r="A223" s="14" t="s">
        <v>10</v>
      </c>
      <c r="B223" s="14" t="s">
        <v>564</v>
      </c>
      <c r="C223" s="14" t="s">
        <v>565</v>
      </c>
      <c r="D223" s="9" t="s">
        <v>578</v>
      </c>
      <c r="E223" s="9" t="s">
        <v>579</v>
      </c>
      <c r="F223" s="9" t="s">
        <v>571</v>
      </c>
      <c r="G223" s="20"/>
      <c r="H223" s="21">
        <v>200000</v>
      </c>
      <c r="I223" s="21">
        <f t="shared" si="3"/>
        <v>200000</v>
      </c>
      <c r="J223" s="15">
        <v>1</v>
      </c>
      <c r="K223" s="11" t="s">
        <v>550</v>
      </c>
      <c r="L223" s="1"/>
    </row>
    <row r="224" spans="1:12" ht="14.4" x14ac:dyDescent="0.3">
      <c r="A224" s="14" t="s">
        <v>10</v>
      </c>
      <c r="B224" s="14" t="s">
        <v>564</v>
      </c>
      <c r="C224" s="14" t="s">
        <v>565</v>
      </c>
      <c r="D224" s="9" t="s">
        <v>580</v>
      </c>
      <c r="E224" s="9" t="s">
        <v>581</v>
      </c>
      <c r="F224" s="9" t="s">
        <v>571</v>
      </c>
      <c r="G224" s="20">
        <v>14028</v>
      </c>
      <c r="H224" s="21">
        <f>G224*M$2</f>
        <v>70191.903600000005</v>
      </c>
      <c r="I224" s="21">
        <f t="shared" si="3"/>
        <v>70191.903600000005</v>
      </c>
      <c r="J224" s="15">
        <v>1</v>
      </c>
      <c r="K224" s="11" t="s">
        <v>550</v>
      </c>
      <c r="L224" s="1"/>
    </row>
    <row r="225" spans="1:12" ht="14.4" x14ac:dyDescent="0.3">
      <c r="A225" s="14" t="s">
        <v>10</v>
      </c>
      <c r="B225" s="14" t="s">
        <v>564</v>
      </c>
      <c r="C225" s="14" t="s">
        <v>565</v>
      </c>
      <c r="D225" s="9" t="s">
        <v>582</v>
      </c>
      <c r="E225" s="9" t="s">
        <v>570</v>
      </c>
      <c r="F225" s="9" t="s">
        <v>583</v>
      </c>
      <c r="G225" s="20"/>
      <c r="H225" s="21">
        <v>135000</v>
      </c>
      <c r="I225" s="21">
        <f t="shared" si="3"/>
        <v>135000</v>
      </c>
      <c r="J225" s="15">
        <v>1</v>
      </c>
      <c r="K225" s="11" t="s">
        <v>550</v>
      </c>
      <c r="L225" s="1"/>
    </row>
    <row r="226" spans="1:12" ht="14.4" x14ac:dyDescent="0.3">
      <c r="A226" s="14" t="s">
        <v>10</v>
      </c>
      <c r="B226" s="14" t="s">
        <v>564</v>
      </c>
      <c r="C226" s="14" t="s">
        <v>565</v>
      </c>
      <c r="D226" s="9" t="s">
        <v>584</v>
      </c>
      <c r="E226" s="9" t="s">
        <v>585</v>
      </c>
      <c r="F226" s="9" t="s">
        <v>583</v>
      </c>
      <c r="G226" s="20"/>
      <c r="H226" s="21">
        <v>120000</v>
      </c>
      <c r="I226" s="21">
        <f t="shared" si="3"/>
        <v>120000</v>
      </c>
      <c r="J226" s="15">
        <v>1</v>
      </c>
      <c r="K226" s="11" t="s">
        <v>550</v>
      </c>
      <c r="L226" s="1"/>
    </row>
    <row r="227" spans="1:12" ht="14.4" x14ac:dyDescent="0.3">
      <c r="A227" s="14" t="s">
        <v>10</v>
      </c>
      <c r="B227" s="14" t="s">
        <v>564</v>
      </c>
      <c r="C227" s="14" t="s">
        <v>565</v>
      </c>
      <c r="D227" s="9" t="s">
        <v>586</v>
      </c>
      <c r="E227" s="9" t="s">
        <v>587</v>
      </c>
      <c r="F227" s="9" t="s">
        <v>588</v>
      </c>
      <c r="G227" s="20"/>
      <c r="H227" s="21">
        <v>275000</v>
      </c>
      <c r="I227" s="21">
        <f t="shared" si="3"/>
        <v>275000</v>
      </c>
      <c r="J227" s="15">
        <v>1</v>
      </c>
      <c r="K227" s="11" t="s">
        <v>550</v>
      </c>
      <c r="L227" s="1"/>
    </row>
    <row r="228" spans="1:12" ht="14.4" x14ac:dyDescent="0.3">
      <c r="A228" s="14" t="s">
        <v>10</v>
      </c>
      <c r="B228" s="14" t="s">
        <v>564</v>
      </c>
      <c r="C228" s="14" t="s">
        <v>565</v>
      </c>
      <c r="D228" s="9" t="s">
        <v>589</v>
      </c>
      <c r="E228" s="9" t="s">
        <v>590</v>
      </c>
      <c r="F228" s="9" t="s">
        <v>583</v>
      </c>
      <c r="G228" s="20"/>
      <c r="H228" s="21">
        <v>115000</v>
      </c>
      <c r="I228" s="21">
        <f t="shared" si="3"/>
        <v>115000</v>
      </c>
      <c r="J228" s="15">
        <v>1</v>
      </c>
      <c r="K228" s="11" t="s">
        <v>550</v>
      </c>
      <c r="L228" s="1"/>
    </row>
    <row r="229" spans="1:12" ht="14.4" x14ac:dyDescent="0.3">
      <c r="A229" s="14" t="s">
        <v>10</v>
      </c>
      <c r="B229" s="14" t="s">
        <v>564</v>
      </c>
      <c r="C229" s="14" t="s">
        <v>565</v>
      </c>
      <c r="D229" s="9" t="s">
        <v>591</v>
      </c>
      <c r="E229" s="9" t="s">
        <v>573</v>
      </c>
      <c r="F229" s="9" t="s">
        <v>592</v>
      </c>
      <c r="G229" s="20"/>
      <c r="H229" s="21">
        <v>350000</v>
      </c>
      <c r="I229" s="21">
        <f t="shared" si="3"/>
        <v>350000</v>
      </c>
      <c r="J229" s="15">
        <v>1</v>
      </c>
      <c r="K229" s="11" t="s">
        <v>550</v>
      </c>
      <c r="L229" s="1"/>
    </row>
    <row r="230" spans="1:12" ht="14.4" x14ac:dyDescent="0.3">
      <c r="A230" s="8" t="s">
        <v>10</v>
      </c>
      <c r="B230" s="14" t="s">
        <v>564</v>
      </c>
      <c r="C230" s="14" t="s">
        <v>565</v>
      </c>
      <c r="D230" s="9" t="s">
        <v>593</v>
      </c>
      <c r="E230" s="9" t="s">
        <v>573</v>
      </c>
      <c r="F230" s="9" t="s">
        <v>594</v>
      </c>
      <c r="G230" s="20"/>
      <c r="H230" s="21">
        <v>450000</v>
      </c>
      <c r="I230" s="21">
        <f t="shared" si="3"/>
        <v>450000</v>
      </c>
      <c r="J230" s="15">
        <v>1</v>
      </c>
      <c r="K230" s="11" t="s">
        <v>550</v>
      </c>
      <c r="L230" s="1"/>
    </row>
    <row r="231" spans="1:12" ht="14.4" x14ac:dyDescent="0.3">
      <c r="A231" s="8" t="s">
        <v>10</v>
      </c>
      <c r="B231" s="14" t="s">
        <v>564</v>
      </c>
      <c r="C231" s="14" t="s">
        <v>565</v>
      </c>
      <c r="D231" s="9" t="s">
        <v>595</v>
      </c>
      <c r="E231" s="9" t="s">
        <v>596</v>
      </c>
      <c r="F231" s="9" t="s">
        <v>594</v>
      </c>
      <c r="G231" s="20"/>
      <c r="H231" s="21">
        <v>250000</v>
      </c>
      <c r="I231" s="21">
        <f t="shared" si="3"/>
        <v>250000</v>
      </c>
      <c r="J231" s="15">
        <v>1</v>
      </c>
      <c r="K231" s="11" t="s">
        <v>550</v>
      </c>
      <c r="L231" s="1"/>
    </row>
    <row r="232" spans="1:12" ht="14.4" x14ac:dyDescent="0.3">
      <c r="A232" s="8" t="s">
        <v>10</v>
      </c>
      <c r="B232" s="14" t="s">
        <v>564</v>
      </c>
      <c r="C232" s="14" t="s">
        <v>565</v>
      </c>
      <c r="D232" s="9" t="s">
        <v>597</v>
      </c>
      <c r="E232" s="9" t="s">
        <v>598</v>
      </c>
      <c r="F232" s="9" t="s">
        <v>594</v>
      </c>
      <c r="G232" s="20"/>
      <c r="H232" s="21">
        <v>250000</v>
      </c>
      <c r="I232" s="21">
        <f t="shared" si="3"/>
        <v>250000</v>
      </c>
      <c r="J232" s="15">
        <v>1</v>
      </c>
      <c r="K232" s="11" t="s">
        <v>550</v>
      </c>
      <c r="L232" s="1"/>
    </row>
    <row r="233" spans="1:12" ht="14.4" x14ac:dyDescent="0.3">
      <c r="A233" s="8" t="s">
        <v>10</v>
      </c>
      <c r="B233" s="14" t="s">
        <v>564</v>
      </c>
      <c r="C233" s="14" t="s">
        <v>565</v>
      </c>
      <c r="D233" s="9" t="s">
        <v>599</v>
      </c>
      <c r="E233" s="9" t="s">
        <v>600</v>
      </c>
      <c r="F233" s="9" t="s">
        <v>594</v>
      </c>
      <c r="G233" s="20"/>
      <c r="H233" s="21">
        <v>250000</v>
      </c>
      <c r="I233" s="21">
        <f t="shared" si="3"/>
        <v>250000</v>
      </c>
      <c r="J233" s="15">
        <v>1</v>
      </c>
      <c r="K233" s="11" t="s">
        <v>550</v>
      </c>
      <c r="L233" s="1"/>
    </row>
    <row r="234" spans="1:12" ht="14.4" x14ac:dyDescent="0.3">
      <c r="A234" s="8" t="s">
        <v>10</v>
      </c>
      <c r="B234" s="14" t="s">
        <v>564</v>
      </c>
      <c r="C234" s="8" t="s">
        <v>601</v>
      </c>
      <c r="D234" s="9" t="s">
        <v>602</v>
      </c>
      <c r="E234" s="9" t="s">
        <v>603</v>
      </c>
      <c r="F234" s="9" t="s">
        <v>604</v>
      </c>
      <c r="G234" s="20"/>
      <c r="H234" s="21">
        <v>180000</v>
      </c>
      <c r="I234" s="21">
        <f t="shared" si="3"/>
        <v>180000</v>
      </c>
      <c r="J234" s="15">
        <v>1</v>
      </c>
      <c r="K234" s="16" t="s">
        <v>550</v>
      </c>
      <c r="L234" s="1"/>
    </row>
    <row r="235" spans="1:12" ht="14.4" x14ac:dyDescent="0.3">
      <c r="A235" s="8" t="s">
        <v>10</v>
      </c>
      <c r="B235" s="14" t="s">
        <v>564</v>
      </c>
      <c r="C235" s="8" t="s">
        <v>601</v>
      </c>
      <c r="D235" s="9" t="s">
        <v>605</v>
      </c>
      <c r="E235" s="9" t="s">
        <v>606</v>
      </c>
      <c r="F235" s="9" t="s">
        <v>607</v>
      </c>
      <c r="G235" s="20"/>
      <c r="H235" s="21">
        <v>195000</v>
      </c>
      <c r="I235" s="21">
        <f t="shared" si="3"/>
        <v>195000</v>
      </c>
      <c r="J235" s="15">
        <v>1</v>
      </c>
      <c r="K235" s="16" t="s">
        <v>550</v>
      </c>
      <c r="L235" s="1"/>
    </row>
    <row r="236" spans="1:12" ht="14.4" x14ac:dyDescent="0.3">
      <c r="A236" s="8" t="s">
        <v>10</v>
      </c>
      <c r="B236" s="14" t="s">
        <v>564</v>
      </c>
      <c r="C236" s="8" t="s">
        <v>601</v>
      </c>
      <c r="D236" s="9" t="s">
        <v>608</v>
      </c>
      <c r="E236" s="9" t="s">
        <v>609</v>
      </c>
      <c r="F236" s="9" t="s">
        <v>610</v>
      </c>
      <c r="G236" s="20"/>
      <c r="H236" s="21">
        <v>187000</v>
      </c>
      <c r="I236" s="21">
        <f t="shared" si="3"/>
        <v>187000</v>
      </c>
      <c r="J236" s="15">
        <v>1</v>
      </c>
      <c r="K236" s="16" t="s">
        <v>550</v>
      </c>
      <c r="L236" s="1"/>
    </row>
    <row r="237" spans="1:12" ht="14.4" x14ac:dyDescent="0.3">
      <c r="A237" s="8" t="s">
        <v>10</v>
      </c>
      <c r="B237" s="14" t="s">
        <v>564</v>
      </c>
      <c r="C237" s="8" t="s">
        <v>601</v>
      </c>
      <c r="D237" s="9" t="s">
        <v>611</v>
      </c>
      <c r="E237" s="9" t="s">
        <v>612</v>
      </c>
      <c r="F237" s="9" t="s">
        <v>577</v>
      </c>
      <c r="G237" s="20"/>
      <c r="H237" s="21">
        <v>250000</v>
      </c>
      <c r="I237" s="21">
        <f t="shared" si="3"/>
        <v>250000</v>
      </c>
      <c r="J237" s="15">
        <v>1</v>
      </c>
      <c r="K237" s="16" t="s">
        <v>550</v>
      </c>
      <c r="L237" s="1"/>
    </row>
    <row r="238" spans="1:12" ht="14.4" x14ac:dyDescent="0.3">
      <c r="A238" s="8" t="s">
        <v>10</v>
      </c>
      <c r="B238" s="14" t="s">
        <v>564</v>
      </c>
      <c r="C238" s="8" t="s">
        <v>601</v>
      </c>
      <c r="D238" s="9" t="s">
        <v>613</v>
      </c>
      <c r="E238" s="9" t="s">
        <v>614</v>
      </c>
      <c r="F238" s="9" t="s">
        <v>615</v>
      </c>
      <c r="G238" s="20"/>
      <c r="H238" s="21">
        <v>185000</v>
      </c>
      <c r="I238" s="21">
        <f t="shared" si="3"/>
        <v>185000</v>
      </c>
      <c r="J238" s="15">
        <v>1</v>
      </c>
      <c r="K238" s="16" t="s">
        <v>550</v>
      </c>
      <c r="L238" s="1"/>
    </row>
    <row r="239" spans="1:12" ht="14.4" x14ac:dyDescent="0.3">
      <c r="A239" s="8" t="s">
        <v>10</v>
      </c>
      <c r="B239" s="14" t="s">
        <v>564</v>
      </c>
      <c r="C239" s="8" t="s">
        <v>601</v>
      </c>
      <c r="D239" s="9" t="s">
        <v>616</v>
      </c>
      <c r="E239" s="9" t="s">
        <v>617</v>
      </c>
      <c r="F239" s="9" t="s">
        <v>604</v>
      </c>
      <c r="G239" s="20"/>
      <c r="H239" s="21">
        <v>125000</v>
      </c>
      <c r="I239" s="21">
        <f t="shared" si="3"/>
        <v>125000</v>
      </c>
      <c r="J239" s="15">
        <v>1</v>
      </c>
      <c r="K239" s="16" t="s">
        <v>550</v>
      </c>
      <c r="L239" s="1"/>
    </row>
    <row r="240" spans="1:12" ht="14.4" x14ac:dyDescent="0.3">
      <c r="A240" s="8" t="s">
        <v>10</v>
      </c>
      <c r="B240" s="14" t="s">
        <v>564</v>
      </c>
      <c r="C240" s="8" t="s">
        <v>601</v>
      </c>
      <c r="D240" s="9" t="s">
        <v>618</v>
      </c>
      <c r="E240" s="9" t="s">
        <v>619</v>
      </c>
      <c r="F240" s="9" t="s">
        <v>568</v>
      </c>
      <c r="G240" s="20"/>
      <c r="H240" s="21">
        <v>70000</v>
      </c>
      <c r="I240" s="21">
        <f t="shared" si="3"/>
        <v>70000</v>
      </c>
      <c r="J240" s="15">
        <v>1</v>
      </c>
      <c r="K240" s="16" t="s">
        <v>550</v>
      </c>
      <c r="L240" s="1"/>
    </row>
    <row r="241" spans="1:12" ht="14.4" x14ac:dyDescent="0.3">
      <c r="A241" s="8" t="s">
        <v>10</v>
      </c>
      <c r="B241" s="14" t="s">
        <v>564</v>
      </c>
      <c r="C241" s="8" t="s">
        <v>601</v>
      </c>
      <c r="D241" s="9" t="s">
        <v>620</v>
      </c>
      <c r="E241" s="9" t="s">
        <v>621</v>
      </c>
      <c r="F241" s="9" t="s">
        <v>607</v>
      </c>
      <c r="G241" s="20"/>
      <c r="H241" s="21">
        <v>75000</v>
      </c>
      <c r="I241" s="21">
        <f t="shared" si="3"/>
        <v>75000</v>
      </c>
      <c r="J241" s="15">
        <v>1</v>
      </c>
      <c r="K241" s="16" t="s">
        <v>550</v>
      </c>
      <c r="L241" s="1"/>
    </row>
    <row r="242" spans="1:12" ht="14.4" x14ac:dyDescent="0.3">
      <c r="A242" s="8" t="s">
        <v>10</v>
      </c>
      <c r="B242" s="14" t="s">
        <v>564</v>
      </c>
      <c r="C242" s="8" t="s">
        <v>601</v>
      </c>
      <c r="D242" s="15" t="s">
        <v>622</v>
      </c>
      <c r="E242" s="15" t="s">
        <v>623</v>
      </c>
      <c r="F242" s="15" t="s">
        <v>607</v>
      </c>
      <c r="G242" s="20"/>
      <c r="H242" s="21">
        <v>72300</v>
      </c>
      <c r="I242" s="21">
        <f t="shared" si="3"/>
        <v>72300</v>
      </c>
      <c r="J242" s="15">
        <v>1</v>
      </c>
      <c r="K242" s="16" t="s">
        <v>550</v>
      </c>
      <c r="L242" s="1"/>
    </row>
    <row r="243" spans="1:12" ht="14.4" x14ac:dyDescent="0.3">
      <c r="J243"/>
    </row>
    <row r="245" spans="1:12" ht="15" customHeight="1" x14ac:dyDescent="0.3">
      <c r="H245" s="69"/>
      <c r="I245" s="69"/>
    </row>
  </sheetData>
  <mergeCells count="5">
    <mergeCell ref="L28:N28"/>
    <mergeCell ref="L29:N29"/>
    <mergeCell ref="L31:N31"/>
    <mergeCell ref="L13:N13"/>
    <mergeCell ref="L14:N14"/>
  </mergeCells>
  <phoneticPr fontId="10" type="noConversion"/>
  <conditionalFormatting sqref="A36:B43 A44:C242 A2:C35">
    <cfRule type="containsText" dxfId="17" priority="3" operator="containsText" text="NÃO">
      <formula>NOT(ISERROR(SEARCH("NÃO",A2)))</formula>
    </cfRule>
    <cfRule type="containsText" dxfId="16" priority="4" operator="containsText" text="SIM">
      <formula>NOT(ISERROR(SEARCH("SIM",A2)))</formula>
    </cfRule>
  </conditionalFormatting>
  <dataValidations count="1">
    <dataValidation type="list" allowBlank="1" showInputMessage="1" showErrorMessage="1" sqref="A2:A242" xr:uid="{3F822418-3E99-4683-8AFB-D6DF26A53772}">
      <formula1>"SIM,NÃO"</formula1>
    </dataValidation>
  </dataValidations>
  <hyperlinks>
    <hyperlink ref="K162" r:id="rId1" xr:uid="{1C0C752F-2257-4844-8C77-C160D5DF8617}"/>
    <hyperlink ref="K181" r:id="rId2" xr:uid="{303B7639-3976-466F-B7D6-797B0FA3824E}"/>
    <hyperlink ref="K144" r:id="rId3" xr:uid="{0A3AC383-0C35-4573-A0BE-99E37E2992F9}"/>
    <hyperlink ref="K142" r:id="rId4" xr:uid="{5F7623F2-2296-4877-AA5D-4DFEF5FABC8A}"/>
    <hyperlink ref="K133" r:id="rId5" xr:uid="{71DCFB56-692A-4CA6-B9DF-D2A73C5230A2}"/>
    <hyperlink ref="K132" r:id="rId6" xr:uid="{1E89A1B2-8CB9-43BF-853B-FAEFFBFFEBF4}"/>
    <hyperlink ref="K59" r:id="rId7" xr:uid="{AE221310-D6B1-4397-A249-F721D7E8D7DA}"/>
    <hyperlink ref="K140" r:id="rId8" display="https://www.ysi.com/prodss" xr:uid="{49413775-6570-4DA9-941F-416C357FA9D9}"/>
    <hyperlink ref="K15" r:id="rId9" display="https://loja.akso.com.br/produto/802---agitador-magnetico-com-aquecimento-25" xr:uid="{E323FFE2-7B73-4743-A15C-E7675C9831DF}"/>
    <hyperlink ref="K76" r:id="rId10" xr:uid="{0CB74340-A0CF-4540-8152-C4E9BBC30759}"/>
  </hyperlinks>
  <pageMargins left="0.7" right="0.7" top="0.75" bottom="0.75" header="0.3" footer="0.3"/>
  <pageSetup paperSize="9" orientation="portrait" r:id="rId11"/>
  <legacyDrawing r:id="rId12"/>
  <tableParts count="1">
    <tablePart r:id="rId1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E42C5B-02EC-431A-989A-A14A25BD6507}">
          <x14:formula1>
            <xm:f>Validacao!$A$2:$A$10</xm:f>
          </x14:formula1>
          <xm:sqref>B2:B242</xm:sqref>
        </x14:dataValidation>
        <x14:dataValidation type="list" allowBlank="1" showInputMessage="1" showErrorMessage="1" xr:uid="{D10021EB-2695-44A9-9B3E-27B1A28C9EB9}">
          <x14:formula1>
            <xm:f>Validacao!$C$2:$C$1048576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6458-9823-422D-997C-D5CD3D2B5B92}">
  <dimension ref="A1:C25"/>
  <sheetViews>
    <sheetView zoomScale="72" workbookViewId="0">
      <selection activeCell="E18" sqref="E18"/>
    </sheetView>
  </sheetViews>
  <sheetFormatPr defaultRowHeight="14.4" x14ac:dyDescent="0.3"/>
  <cols>
    <col min="1" max="1" width="32.109375" bestFit="1" customWidth="1"/>
    <col min="2" max="2" width="4.6640625" customWidth="1"/>
    <col min="3" max="3" width="24.88671875" bestFit="1" customWidth="1"/>
  </cols>
  <sheetData>
    <row r="1" spans="1:3" x14ac:dyDescent="0.3">
      <c r="A1" s="66" t="s">
        <v>624</v>
      </c>
      <c r="B1" s="1"/>
      <c r="C1" s="66" t="s">
        <v>625</v>
      </c>
    </row>
    <row r="2" spans="1:3" x14ac:dyDescent="0.3">
      <c r="A2" t="s">
        <v>11</v>
      </c>
      <c r="C2" s="72" t="s">
        <v>238</v>
      </c>
    </row>
    <row r="3" spans="1:3" x14ac:dyDescent="0.3">
      <c r="A3" t="s">
        <v>166</v>
      </c>
      <c r="C3" s="72" t="s">
        <v>252</v>
      </c>
    </row>
    <row r="4" spans="1:3" x14ac:dyDescent="0.3">
      <c r="A4" t="s">
        <v>271</v>
      </c>
      <c r="C4" s="72" t="s">
        <v>266</v>
      </c>
    </row>
    <row r="5" spans="1:3" x14ac:dyDescent="0.3">
      <c r="A5" t="s">
        <v>91</v>
      </c>
      <c r="C5" s="72" t="s">
        <v>12</v>
      </c>
    </row>
    <row r="6" spans="1:3" x14ac:dyDescent="0.3">
      <c r="A6" t="s">
        <v>63</v>
      </c>
      <c r="C6" s="72" t="s">
        <v>173</v>
      </c>
    </row>
    <row r="7" spans="1:3" x14ac:dyDescent="0.3">
      <c r="A7" t="s">
        <v>564</v>
      </c>
      <c r="C7" s="72" t="s">
        <v>407</v>
      </c>
    </row>
    <row r="8" spans="1:3" x14ac:dyDescent="0.3">
      <c r="C8" s="72" t="s">
        <v>58</v>
      </c>
    </row>
    <row r="9" spans="1:3" x14ac:dyDescent="0.3">
      <c r="C9" s="72" t="s">
        <v>92</v>
      </c>
    </row>
    <row r="10" spans="1:3" x14ac:dyDescent="0.3">
      <c r="C10" s="72" t="s">
        <v>326</v>
      </c>
    </row>
    <row r="11" spans="1:3" x14ac:dyDescent="0.3">
      <c r="C11" s="72" t="s">
        <v>626</v>
      </c>
    </row>
    <row r="12" spans="1:3" x14ac:dyDescent="0.3">
      <c r="C12" s="72" t="s">
        <v>627</v>
      </c>
    </row>
    <row r="13" spans="1:3" x14ac:dyDescent="0.3">
      <c r="C13" s="71" t="s">
        <v>553</v>
      </c>
    </row>
    <row r="14" spans="1:3" x14ac:dyDescent="0.3">
      <c r="C14" s="71" t="s">
        <v>547</v>
      </c>
    </row>
    <row r="15" spans="1:3" x14ac:dyDescent="0.3">
      <c r="C15" s="71" t="s">
        <v>167</v>
      </c>
    </row>
    <row r="16" spans="1:3" x14ac:dyDescent="0.3">
      <c r="C16" s="70" t="s">
        <v>364</v>
      </c>
    </row>
    <row r="17" spans="3:3" x14ac:dyDescent="0.3">
      <c r="C17" s="70" t="s">
        <v>539</v>
      </c>
    </row>
    <row r="18" spans="3:3" x14ac:dyDescent="0.3">
      <c r="C18" s="73" t="s">
        <v>337</v>
      </c>
    </row>
    <row r="19" spans="3:3" x14ac:dyDescent="0.3">
      <c r="C19" s="73" t="s">
        <v>274</v>
      </c>
    </row>
    <row r="20" spans="3:3" x14ac:dyDescent="0.3">
      <c r="C20" s="73" t="s">
        <v>321</v>
      </c>
    </row>
    <row r="21" spans="3:3" x14ac:dyDescent="0.3">
      <c r="C21" s="73" t="s">
        <v>482</v>
      </c>
    </row>
    <row r="22" spans="3:3" x14ac:dyDescent="0.3">
      <c r="C22" s="73" t="s">
        <v>459</v>
      </c>
    </row>
    <row r="23" spans="3:3" x14ac:dyDescent="0.3">
      <c r="C23" s="74" t="s">
        <v>64</v>
      </c>
    </row>
    <row r="24" spans="3:3" x14ac:dyDescent="0.3">
      <c r="C24" s="75" t="s">
        <v>601</v>
      </c>
    </row>
    <row r="25" spans="3:3" x14ac:dyDescent="0.3">
      <c r="C25" s="75" t="s">
        <v>628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3EFC3A4C3AAE438661E4D66B03B591" ma:contentTypeVersion="2" ma:contentTypeDescription="Crie um novo documento." ma:contentTypeScope="" ma:versionID="f8593c335997d055b37540639c4767b0">
  <xsd:schema xmlns:xsd="http://www.w3.org/2001/XMLSchema" xmlns:xs="http://www.w3.org/2001/XMLSchema" xmlns:p="http://schemas.microsoft.com/office/2006/metadata/properties" xmlns:ns2="5fcf6e91-9d2c-4fbe-b73e-6e1cc1240b3e" targetNamespace="http://schemas.microsoft.com/office/2006/metadata/properties" ma:root="true" ma:fieldsID="7e7aaf2703ff573c3ffd5b2af60e7b89" ns2:_="">
    <xsd:import namespace="5fcf6e91-9d2c-4fbe-b73e-6e1cc1240b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f6e91-9d2c-4fbe-b73e-6e1cc1240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A72F3A-2E1B-4504-BDC9-0E7BD16E0A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E087F51-19FF-4963-A285-7904E9E27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f6e91-9d2c-4fbe-b73e-6e1cc1240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9A6148-E43A-4965-9F4A-36C6D678ED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Validacao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Silva</cp:lastModifiedBy>
  <cp:revision/>
  <dcterms:created xsi:type="dcterms:W3CDTF">2023-05-18T20:26:08Z</dcterms:created>
  <dcterms:modified xsi:type="dcterms:W3CDTF">2023-05-29T18:25:32Z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0x010100573EFC3A4C3AAE438661E4D66B03B591</vt:lpwstr>
  </property>
</Properties>
</file>