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by113\Desktop\"/>
    </mc:Choice>
  </mc:AlternateContent>
  <xr:revisionPtr revIDLastSave="0" documentId="13_ncr:1_{3FFB8396-9DD7-4A28-B573-83AA230445D9}" xr6:coauthVersionLast="47" xr6:coauthVersionMax="47" xr10:uidLastSave="{00000000-0000-0000-0000-000000000000}"/>
  <bookViews>
    <workbookView xWindow="28680" yWindow="-5985" windowWidth="29040" windowHeight="15720" xr2:uid="{00D9D4A5-EF45-442E-8AAB-A58C998200FC}"/>
  </bookViews>
  <sheets>
    <sheet name="Roth IRA" sheetId="2" r:id="rId1"/>
    <sheet name="Tax Brokerage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 a="1"/>
  <c r="C21" i="2" s="1"/>
  <c r="D21" i="2" a="1"/>
  <c r="D21" i="2" s="1"/>
  <c r="G21" i="2" s="1"/>
  <c r="H21" i="2"/>
  <c r="H20" i="2"/>
  <c r="D20" i="2" a="1"/>
  <c r="D20" i="2" s="1"/>
  <c r="G20" i="2" s="1"/>
  <c r="C20" i="2" a="1"/>
  <c r="C20" i="2" s="1"/>
  <c r="H19" i="2"/>
  <c r="D19" i="2" a="1"/>
  <c r="D19" i="2" s="1"/>
  <c r="G19" i="2" s="1"/>
  <c r="C19" i="2" a="1"/>
  <c r="C19" i="2" s="1"/>
  <c r="C20" i="1" a="1"/>
  <c r="C20" i="1" s="1"/>
  <c r="D20" i="1" a="1"/>
  <c r="D20" i="1" s="1"/>
  <c r="G20" i="1" s="1"/>
  <c r="H20" i="1"/>
  <c r="H21" i="1"/>
  <c r="H19" i="1"/>
  <c r="D21" i="1" a="1"/>
  <c r="D21" i="1" s="1"/>
  <c r="G21" i="1" s="1"/>
  <c r="D19" i="1" a="1"/>
  <c r="D19" i="1" s="1"/>
  <c r="G19" i="1" s="1"/>
  <c r="C21" i="1" a="1"/>
  <c r="C21" i="1" s="1"/>
  <c r="C19" i="1" a="1"/>
  <c r="C19" i="1" s="1"/>
  <c r="I21" i="2" l="1"/>
  <c r="I21" i="1"/>
  <c r="I19" i="2"/>
  <c r="I20" i="2"/>
  <c r="I20" i="1"/>
  <c r="I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<sst xmlns="http://schemas.openxmlformats.org/spreadsheetml/2006/main" count="41" uniqueCount="21">
  <si>
    <t>Name</t>
  </si>
  <si>
    <t>Ticker</t>
  </si>
  <si>
    <t>Current Stock Price</t>
  </si>
  <si>
    <t>Purchase Price</t>
  </si>
  <si>
    <t xml:space="preserve">Market Value </t>
  </si>
  <si>
    <t>Tax Basis</t>
  </si>
  <si>
    <t xml:space="preserve">Total Return </t>
  </si>
  <si>
    <t>Type</t>
  </si>
  <si>
    <t>Crypto</t>
  </si>
  <si>
    <t>Dividend</t>
  </si>
  <si>
    <t xml:space="preserve">S&amp;P ETF </t>
  </si>
  <si>
    <t>Row Labels</t>
  </si>
  <si>
    <t>Grand Total</t>
  </si>
  <si>
    <t xml:space="preserve">Sum of Market Value </t>
  </si>
  <si>
    <t>Shares</t>
  </si>
  <si>
    <t>S&amp;P Mutual Fund</t>
  </si>
  <si>
    <t>Intl. Stocks Mutual Fund</t>
  </si>
  <si>
    <t>Allocation %</t>
  </si>
  <si>
    <t>Expense Ratio</t>
  </si>
  <si>
    <t>Tech ETF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</si>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</sst>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9" fontId="0" fillId="0" borderId="0" xfId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64" fontId="3" fillId="3" borderId="1" xfId="2" applyNumberFormat="1" applyFont="1" applyFill="1" applyBorder="1" applyAlignment="1">
      <alignment horizontal="center"/>
    </xf>
    <xf numFmtId="164" fontId="3" fillId="3" borderId="0" xfId="2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2">
    <dxf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ptos Narrow"/>
        <family val="2"/>
        <scheme val="minor"/>
      </font>
      <numFmt numFmtId="164" formatCode="&quot;$&quot;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ptos Narrow"/>
        <family val="2"/>
        <scheme val="minor"/>
      </font>
      <numFmt numFmtId="164" formatCode="&quot;$&quot;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  <color rgb="FF12EB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'Roth IRA'!$G$18</c:f>
              <c:strCache>
                <c:ptCount val="1"/>
                <c:pt idx="0">
                  <c:v>Market Value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'Roth IRA'!$C$19:$C$21</c:f>
              <c:strCache>
                <c:ptCount val="3"/>
                <c:pt idx="0">
                  <c:v>FZROX</c:v>
                </c:pt>
                <c:pt idx="1">
                  <c:v>SCHD</c:v>
                </c:pt>
                <c:pt idx="2">
                  <c:v>FZILX</c:v>
                </c:pt>
              </c:strCache>
            </c:strRef>
          </c:cat>
          <c:val>
            <c:numRef>
              <c:f>'Roth IRA'!$G$19:$G$21</c:f>
              <c:numCache>
                <c:formatCode>"$"#,##0.00</c:formatCode>
                <c:ptCount val="3"/>
                <c:pt idx="0">
                  <c:v>16972.5</c:v>
                </c:pt>
                <c:pt idx="1">
                  <c:v>13820</c:v>
                </c:pt>
                <c:pt idx="2">
                  <c:v>9106.5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E-438B-82F4-4671E9C1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3749951"/>
        <c:axId val="1733763871"/>
      </c:barChart>
      <c:catAx>
        <c:axId val="17337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63871"/>
        <c:crosses val="autoZero"/>
        <c:auto val="1"/>
        <c:lblAlgn val="ctr"/>
        <c:lblOffset val="100"/>
        <c:noMultiLvlLbl val="0"/>
      </c:catAx>
      <c:valAx>
        <c:axId val="17337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4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79519343815384E-2"/>
          <c:y val="0.10445767654315953"/>
          <c:w val="0.86798764875197965"/>
          <c:h val="0.872191888757659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'Roth IRA'!$I$18</c:f>
              <c:strCache>
                <c:ptCount val="1"/>
                <c:pt idx="0">
                  <c:v>Total Return </c:v>
                </c:pt>
              </c:strCache>
            </c:strRef>
          </c:tx>
          <c:spPr>
            <a:solidFill>
              <a:srgbClr val="156082"/>
            </a:solidFill>
            <a:ln>
              <a:noFill/>
            </a:ln>
            <a:effectLst/>
          </c:spPr>
          <c:invertIfNegative val="1"/>
          <c:cat>
            <c:strRef>
              <c:f>'Roth IRA'!$C$19:$C$21</c:f>
              <c:strCache>
                <c:ptCount val="3"/>
                <c:pt idx="0">
                  <c:v>FZROX</c:v>
                </c:pt>
                <c:pt idx="1">
                  <c:v>SCHD</c:v>
                </c:pt>
                <c:pt idx="2">
                  <c:v>FZILX</c:v>
                </c:pt>
              </c:strCache>
            </c:strRef>
          </c:cat>
          <c:val>
            <c:numRef>
              <c:f>'Roth IRA'!$I$19:$I$21</c:f>
              <c:numCache>
                <c:formatCode>0.00%</c:formatCode>
                <c:ptCount val="3"/>
                <c:pt idx="0">
                  <c:v>0.11974270163285503</c:v>
                </c:pt>
                <c:pt idx="1">
                  <c:v>0.23668903803131991</c:v>
                </c:pt>
                <c:pt idx="2">
                  <c:v>0.16750000000000001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978E-4AD6-AB1C-A1D866061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3720191"/>
        <c:axId val="1733753311"/>
      </c:barChart>
      <c:catAx>
        <c:axId val="1733720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53311"/>
        <c:crosses val="autoZero"/>
        <c:auto val="1"/>
        <c:lblAlgn val="ctr"/>
        <c:lblOffset val="100"/>
        <c:noMultiLvlLbl val="0"/>
      </c:catAx>
      <c:valAx>
        <c:axId val="173375331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2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[Brokerage Portfolio.xlsx]Roth IRA!PivotTable1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'Roth IRA'!$W$3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50-425C-931D-CEB71D9EECF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50-425C-931D-CEB71D9EECF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50-425C-931D-CEB71D9EECFA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50-425C-931D-CEB71D9EECFA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50-425C-931D-CEB71D9EEC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'Roth IRA'!$V$4:$V$7</c:f>
              <c:strCache>
                <c:ptCount val="3"/>
                <c:pt idx="0">
                  <c:v>Crypto</c:v>
                </c:pt>
                <c:pt idx="1">
                  <c:v>S&amp;P ETF </c:v>
                </c:pt>
                <c:pt idx="2">
                  <c:v>Tech ETF</c:v>
                </c:pt>
              </c:strCache>
            </c:strRef>
          </c:cat>
          <c:val>
            <c:numRef>
              <c:f>'Roth IRA'!$W$4:$W$7</c:f>
              <c:numCache>
                <c:formatCode>"$"#,##0.00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50-425C-931D-CEB71D9EE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'Tax Brokerage'!$G$18</c:f>
              <c:strCache>
                <c:ptCount val="1"/>
                <c:pt idx="0">
                  <c:v>Market Value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'Tax Brokerage'!$C$19:$C$21</c:f>
              <c:strCache>
                <c:ptCount val="3"/>
                <c:pt idx="0">
                  <c:v>VOO</c:v>
                </c:pt>
                <c:pt idx="1">
                  <c:v>QQQM</c:v>
                </c:pt>
                <c:pt idx="2">
                  <c:v>BTCUSD</c:v>
                </c:pt>
              </c:strCache>
            </c:strRef>
          </c:cat>
          <c:val>
            <c:numRef>
              <c:f>'Tax Brokerage'!$G$19:$G$21</c:f>
              <c:numCache>
                <c:formatCode>"$"#,##0.00</c:formatCode>
                <c:ptCount val="3"/>
                <c:pt idx="0">
                  <c:v>29748</c:v>
                </c:pt>
                <c:pt idx="1">
                  <c:v>17786.25</c:v>
                </c:pt>
                <c:pt idx="2">
                  <c:v>22052.518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7-426B-90EA-7444CF462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3749951"/>
        <c:axId val="1733763871"/>
      </c:barChart>
      <c:catAx>
        <c:axId val="173374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63871"/>
        <c:crosses val="autoZero"/>
        <c:auto val="1"/>
        <c:lblAlgn val="ctr"/>
        <c:lblOffset val="100"/>
        <c:noMultiLvlLbl val="0"/>
      </c:catAx>
      <c:valAx>
        <c:axId val="17337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4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'Tax Brokerage'!$I$18</c:f>
              <c:strCache>
                <c:ptCount val="1"/>
                <c:pt idx="0">
                  <c:v>Total Return </c:v>
                </c:pt>
              </c:strCache>
            </c:strRef>
          </c:tx>
          <c:spPr>
            <a:solidFill>
              <a:srgbClr val="156082"/>
            </a:solidFill>
            <a:ln>
              <a:noFill/>
            </a:ln>
            <a:effectLst/>
          </c:spPr>
          <c:invertIfNegative val="1"/>
          <c:cat>
            <c:strRef>
              <c:f>'Tax Brokerage'!$C$19:$C$21</c:f>
              <c:strCache>
                <c:ptCount val="3"/>
                <c:pt idx="0">
                  <c:v>VOO</c:v>
                </c:pt>
                <c:pt idx="1">
                  <c:v>QQQM</c:v>
                </c:pt>
                <c:pt idx="2">
                  <c:v>BTCUSD</c:v>
                </c:pt>
              </c:strCache>
            </c:strRef>
          </c:cat>
          <c:val>
            <c:numRef>
              <c:f>'Tax Brokerage'!$I$19:$I$21</c:f>
              <c:numCache>
                <c:formatCode>0%</c:formatCode>
                <c:ptCount val="3"/>
                <c:pt idx="0">
                  <c:v>0.4874</c:v>
                </c:pt>
                <c:pt idx="1">
                  <c:v>5.3999999999999999E-2</c:v>
                </c:pt>
                <c:pt idx="2">
                  <c:v>1.2052518000000001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B96-400F-A8BE-AB3DA4F9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3720191"/>
        <c:axId val="1733753311"/>
      </c:barChart>
      <c:catAx>
        <c:axId val="1733720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53311"/>
        <c:crosses val="autoZero"/>
        <c:auto val="1"/>
        <c:lblAlgn val="ctr"/>
        <c:lblOffset val="100"/>
        <c:noMultiLvlLbl val="0"/>
      </c:catAx>
      <c:valAx>
        <c:axId val="173375331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2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[Brokerage Portfolio.xlsx]Tax Brokerage!PivotTable1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'Tax Brokerage'!$W$3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FA-47C3-AA45-38948CF2D5A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FA-47C3-AA45-38948CF2D5A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FA-47C3-AA45-38948CF2D5A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FA-47C3-AA45-38948CF2D5A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FA-47C3-AA45-38948CF2D5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'Tax Brokerage'!$V$4:$V$7</c:f>
              <c:strCache>
                <c:ptCount val="3"/>
                <c:pt idx="0">
                  <c:v>Crypto</c:v>
                </c:pt>
                <c:pt idx="1">
                  <c:v>S&amp;P ETF </c:v>
                </c:pt>
                <c:pt idx="2">
                  <c:v>Tech ETF</c:v>
                </c:pt>
              </c:strCache>
            </c:strRef>
          </c:cat>
          <c:val>
            <c:numRef>
              <c:f>'Tax Brokerage'!$W$4:$W$7</c:f>
              <c:numCache>
                <c:formatCode>"$"#,##0.00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E-44D9-B3D0-29606B0B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41275</xdr:rowOff>
    </xdr:from>
    <xdr:to>
      <xdr:col>7</xdr:col>
      <xdr:colOff>12699</xdr:colOff>
      <xdr:row>14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81377-F552-4AAE-92B8-E715EC550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14818</xdr:colOff>
      <xdr:row>0</xdr:row>
      <xdr:rowOff>0</xdr:rowOff>
    </xdr:from>
    <xdr:to>
      <xdr:col>18</xdr:col>
      <xdr:colOff>568326</xdr:colOff>
      <xdr:row>27</xdr:row>
      <xdr:rowOff>166160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599D2-5253-48B5-8638-7393E3A2F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39688</xdr:colOff>
      <xdr:row>0</xdr:row>
      <xdr:rowOff>0</xdr:rowOff>
    </xdr:from>
    <xdr:to>
      <xdr:col>12</xdr:col>
      <xdr:colOff>0</xdr:colOff>
      <xdr:row>16</xdr:row>
      <xdr:rowOff>169333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782C92-B3CB-49D3-AF1F-77AAA46AD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41275</xdr:rowOff>
    </xdr:from>
    <xdr:to>
      <xdr:col>7</xdr:col>
      <xdr:colOff>12699</xdr:colOff>
      <xdr:row>14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6F054-C0E2-8230-E531-62F6D2963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781051</xdr:colOff>
      <xdr:row>0</xdr:row>
      <xdr:rowOff>0</xdr:rowOff>
    </xdr:from>
    <xdr:to>
      <xdr:col>19</xdr:col>
      <xdr:colOff>21431</xdr:colOff>
      <xdr:row>31</xdr:row>
      <xdr:rowOff>82551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68711-6DB2-894F-803C-196A0956F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71437</xdr:colOff>
      <xdr:row>0</xdr:row>
      <xdr:rowOff>0</xdr:rowOff>
    </xdr:from>
    <xdr:to>
      <xdr:col>11</xdr:col>
      <xdr:colOff>784224</xdr:colOff>
      <xdr:row>16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7739DB-67BF-4906-D6B2-FB1C098BE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Christian Norby" refreshedDate="45845.832285300923" createdVersion="8" refreshedVersion="8" minRefreshableVersion="3" recordCount="3" xr:uid="{895B8E1E-3E4C-406D-B40B-0BE5A3149540}">
  <cacheSource type="worksheet">
    <worksheetSource name="Table1"/>
  </cacheSource>
  <cacheFields count="11">
    <cacheField name="Name" numFmtId="0">
      <sharedItems/>
    </cacheField>
    <cacheField name="Ticker" numFmtId="0">
      <sharedItems/>
    </cacheField>
    <cacheField name="Current Stock Price" numFmtId="164">
      <sharedItems containsSemiMixedTypes="0" containsString="0" containsNumber="1" minValue="227.18" maxValue="108514.06"/>
    </cacheField>
    <cacheField name="Shares" numFmtId="0">
      <sharedItems containsSemiMixedTypes="0" containsString="0" containsNumber="1" containsInteger="1" minValue="0" maxValue="0"/>
    </cacheField>
    <cacheField name="Purchase Price" numFmtId="0">
      <sharedItems containsNonDate="0" containsString="0" containsBlank="1"/>
    </cacheField>
    <cacheField name="Market Value " numFmtId="164">
      <sharedItems containsSemiMixedTypes="0" containsString="0" containsNumber="1" containsInteger="1" minValue="0" maxValue="0"/>
    </cacheField>
    <cacheField name="Tax Basis" numFmtId="0">
      <sharedItems containsSemiMixedTypes="0" containsString="0" containsNumber="1" containsInteger="1" minValue="0" maxValue="0"/>
    </cacheField>
    <cacheField name="Total Return " numFmtId="9">
      <sharedItems/>
    </cacheField>
    <cacheField name="Type" numFmtId="0">
      <sharedItems containsBlank="1" count="6">
        <s v="S&amp;P ETF "/>
        <s v="Tech ETF"/>
        <s v="Crypto"/>
        <s v="Tech" u="1"/>
        <s v="Dividend" u="1"/>
        <m u="1"/>
      </sharedItems>
    </cacheField>
    <cacheField name="Expense Ratio" numFmtId="10">
      <sharedItems containsMixedTypes="1" containsNumber="1" minValue="2.9999999999999997E-4" maxValue="1.5E-3"/>
    </cacheField>
    <cacheField name="Allocation %" numFmtId="9">
      <sharedItems containsSemiMixedTypes="0" containsString="0" containsNumber="1" minValue="0.2" maxValue="0.5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895B8E1E-3E4C-406D-B40B-0BE5A3149540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s v="Vanguard 500 Idx;ETF (ARCX:VOO)"/>
    <s v="VOO"/>
    <n v="570.61"/>
    <n v="0"/>
    <m/>
    <n v="0"/>
    <n v="0"/>
    <e v="#DIV/0!"/>
    <x v="0"/>
    <n v="2.9999999999999997E-4"/>
    <n v="0.5"/>
  </r>
  <r>
    <s v="Invesco NASDAQ 100 (XNAS:QQQM)"/>
    <s v="QQQM"/>
    <n v="227.18"/>
    <n v="0"/>
    <m/>
    <n v="0"/>
    <n v="0"/>
    <e v="#DIV/0!"/>
    <x v="1"/>
    <n v="1.5E-3"/>
    <n v="0.3"/>
  </r>
  <r>
    <s v="BTC/USD"/>
    <s v="BTCUSD"/>
    <n v="108514.06"/>
    <n v="0"/>
    <m/>
    <n v="0"/>
    <n v="0"/>
    <e v="#DIV/0!"/>
    <x v="2"/>
    <s v="N/A"/>
    <n v="0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0D494-4164-4F63-9C52-6D8B66E1884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V3:W7" firstHeaderRow="1" firstDataRow="1" firstDataCol="1"/>
  <pivotFields count="11">
    <pivotField showAll="0"/>
    <pivotField showAll="0"/>
    <pivotField numFmtId="164" showAll="0"/>
    <pivotField showAll="0"/>
    <pivotField showAll="0"/>
    <pivotField dataField="1" numFmtId="164" showAll="0"/>
    <pivotField showAll="0"/>
    <pivotField showAll="0"/>
    <pivotField axis="axisRow" showAll="0">
      <items count="7">
        <item x="2"/>
        <item m="1" x="4"/>
        <item x="0"/>
        <item m="1" x="3"/>
        <item m="1" x="5"/>
        <item x="1"/>
        <item t="default"/>
      </items>
    </pivotField>
    <pivotField showAll="0"/>
    <pivotField numFmtId="9" showAll="0"/>
  </pivotFields>
  <rowFields count="1">
    <field x="8"/>
  </rowFields>
  <rowItems count="4">
    <i>
      <x/>
    </i>
    <i>
      <x v="2"/>
    </i>
    <i>
      <x v="5"/>
    </i>
    <i t="grand">
      <x/>
    </i>
  </rowItems>
  <colItems count="1">
    <i/>
  </colItems>
  <dataFields count="1">
    <dataField name="Sum of Market Value " fld="5" baseField="0" baseItem="0" numFmtId="164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C221F-0AAA-481D-A30B-515ED22C1A3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V3:W7" firstHeaderRow="1" firstDataRow="1" firstDataCol="1"/>
  <pivotFields count="11">
    <pivotField showAll="0"/>
    <pivotField showAll="0"/>
    <pivotField numFmtId="164" showAll="0"/>
    <pivotField showAll="0"/>
    <pivotField showAll="0"/>
    <pivotField dataField="1" numFmtId="164" showAll="0"/>
    <pivotField showAll="0"/>
    <pivotField showAll="0"/>
    <pivotField axis="axisRow" showAll="0">
      <items count="7">
        <item x="2"/>
        <item m="1" x="4"/>
        <item x="0"/>
        <item m="1" x="3"/>
        <item m="1" x="5"/>
        <item x="1"/>
        <item t="default"/>
      </items>
    </pivotField>
    <pivotField showAll="0"/>
    <pivotField numFmtId="9" showAll="0"/>
  </pivotFields>
  <rowFields count="1">
    <field x="8"/>
  </rowFields>
  <rowItems count="4">
    <i>
      <x/>
    </i>
    <i>
      <x v="2"/>
    </i>
    <i>
      <x v="5"/>
    </i>
    <i t="grand">
      <x/>
    </i>
  </rowItems>
  <colItems count="1">
    <i/>
  </colItems>
  <dataFields count="1">
    <dataField name="Sum of Market Value " fld="5" baseField="0" baseItem="0" numFmtId="16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">
  <a r="4">
    <v t="r">18</v>
    <v t="r">20</v>
    <v t="r">22</v>
    <v t="i">2</v>
  </a>
</arrayData>
</file>

<file path=xl/richData/rdrichvalue.xml><?xml version="1.0" encoding="utf-8"?>
<rvData xmlns="http://schemas.microsoft.com/office/spreadsheetml/2017/richdata" count="25">
  <rv s="0">
    <v>https://www.bing.com/financeapi/forcetrigger?t=bdl4cw&amp;q=Fidelity+ZERO+Total+Market+Index+Fund&amp;form=skydnc</v>
    <v>Learn more on Bing</v>
  </rv>
  <rv s="1">
    <v>en-US</v>
    <v>bdl4cw</v>
    <v>268435456</v>
    <v>1</v>
    <v>Powered by Refinitiv</v>
    <v>0</v>
    <v>Fidelity ZERO Total Market Index Fund</v>
    <v>2</v>
    <v>3</v>
    <v>Finance</v>
    <v>4</v>
    <v>-0.04</v>
    <v>-1.7639999999999999E-3</v>
    <v>US</v>
    <v>USD</v>
    <v>0</v>
    <v>Mutual Fund</v>
    <v>45905.947916666664</v>
    <v>45906.343344053123</v>
    <v>0</v>
    <v>Fidelity ZERO Total Market Index Fund</v>
    <v>29514675835.049999</v>
    <v>22.67</v>
    <v>22.63</v>
    <v>1.853</v>
    <v>3.3333000000000002E-2</v>
    <v>4.4390000000000002E-3</v>
    <v>0.196247</v>
    <v>9.7477999999999995E-2</v>
    <v>0.19502900000000001</v>
    <v>0.14832999999999999</v>
    <v>0.11094699999999999</v>
    <v>FZROX</v>
    <v>Fidelity ZERO Total Market Index Fund</v>
  </rv>
  <rv s="2">
    <v>1</v>
  </rv>
  <rv s="0">
    <v>https://www.bing.com/financeapi/forcetrigger?t=a22m27&amp;q=ARCX%3aSCHD&amp;form=skydnc</v>
    <v>Learn more on Bing</v>
  </rv>
  <rv s="3">
    <v>en-US</v>
    <v>a22m27</v>
    <v>268435456</v>
    <v>1</v>
    <v>Powered by Refinitiv</v>
    <v>5</v>
    <v>Schwab Str:US Div Eq ETF (ARCX:SCHD)</v>
    <v>6</v>
    <v>7</v>
    <v>Finance</v>
    <v>8</v>
    <v>29.72</v>
    <v>23.87</v>
    <v>0.93100000000000005</v>
    <v>-0.05</v>
    <v>-1.8089999999999998E-4</v>
    <v>-1.8060000000000001E-3</v>
    <v>-5.0000000000000001E-3</v>
    <v>USD</v>
    <v>NYSE Arca</v>
    <v>ARCX</v>
    <v>5.9999999999999995E-4</v>
    <v>27.83</v>
    <v>ETF</v>
    <v>45905.999997870313</v>
    <v>3</v>
    <v>27.5</v>
    <v>72580970175.639999</v>
    <v>Schwab Str:US Div Eq ETF</v>
    <v>27.67</v>
    <v>27.69</v>
    <v>27.64</v>
    <v>27.635000000000002</v>
    <v>SCHD</v>
    <v>Schwab Str:US Div Eq ETF (ARCX:SCHD)</v>
    <v>15327793</v>
    <v>15125008</v>
  </rv>
  <rv s="2">
    <v>4</v>
  </rv>
  <rv s="0">
    <v>https://www.bing.com/financeapi/forcetrigger?t=bdl56h&amp;q=Fidelity+ZERO+International+Index+Fund&amp;form=skydnc</v>
    <v>Learn more on Bing</v>
  </rv>
  <rv s="1">
    <v>en-US</v>
    <v>bdl56h</v>
    <v>268435456</v>
    <v>1</v>
    <v>Powered by Refinitiv</v>
    <v>0</v>
    <v>Fidelity ZERO International Index Fund</v>
    <v>2</v>
    <v>3</v>
    <v>Finance</v>
    <v>4</v>
    <v>0.09</v>
    <v>6.4659999999999995E-3</v>
    <v>US</v>
    <v>USD</v>
    <v>0</v>
    <v>Mutual Fund</v>
    <v>45905.947916666664</v>
    <v>45906.343363571876</v>
    <v>6</v>
    <v>Fidelity ZERO International Index Fund</v>
    <v>6554590967.75</v>
    <v>13.92</v>
    <v>14.01</v>
    <v>2.5651999999999999</v>
    <v>3.6242999999999997E-2</v>
    <v>7.1890000000000001E-3</v>
    <v>0.19355799999999998</v>
    <v>6.3781000000000004E-2</v>
    <v>0.16905599999999998</v>
    <v>9.7421000000000008E-2</v>
    <v>0.23654</v>
    <v>FZILX</v>
    <v>Fidelity ZERO International Index Fund</v>
  </rv>
  <rv s="2">
    <v>7</v>
  </rv>
  <rv s="0">
    <v>https://www.bing.com/financeapi/forcetrigger?t=a25hm7&amp;q=ARCX%3aVOO&amp;form=skydnc</v>
    <v>Learn more on Bing</v>
  </rv>
  <rv s="3">
    <v>en-US</v>
    <v>a25hm7</v>
    <v>268435456</v>
    <v>1</v>
    <v>Powered by Refinitiv</v>
    <v>5</v>
    <v>Vanguard 500 Idx;ETF (ARCX:VOO)</v>
    <v>6</v>
    <v>7</v>
    <v>Finance</v>
    <v>8</v>
    <v>599.6</v>
    <v>442.8</v>
    <v>1.0003</v>
    <v>-1.63</v>
    <v>-1.3950000000000002E-3</v>
    <v>-2.7320000000000001E-3</v>
    <v>-0.83</v>
    <v>USD</v>
    <v>NYSE Arca</v>
    <v>ARCX</v>
    <v>2.9999999999999997E-4</v>
    <v>599.6</v>
    <v>ETF</v>
    <v>45905.999987094532</v>
    <v>9</v>
    <v>591.45000000000005</v>
    <v>710873279261</v>
    <v>Vanguard 500 Idx;ETF</v>
    <v>598.91</v>
    <v>596.59</v>
    <v>594.96</v>
    <v>594.13</v>
    <v>VOO</v>
    <v>Vanguard 500 Idx;ETF (ARCX:VOO)</v>
    <v>6641512</v>
    <v>6336098</v>
  </rv>
  <rv s="2">
    <v>10</v>
  </rv>
  <rv s="0">
    <v>https://www.bing.com/financeapi/forcetrigger?t=bwgc1h&amp;q=XNAS%3aQQQM&amp;form=skydnc</v>
    <v>Learn more on Bing</v>
  </rv>
  <rv s="3">
    <v>en-US</v>
    <v>bwgc1h</v>
    <v>268435456</v>
    <v>1</v>
    <v>Powered by Refinitiv</v>
    <v>5</v>
    <v>Invesco NASDAQ 100 (XNAS:QQQM)</v>
    <v>6</v>
    <v>7</v>
    <v>Finance</v>
    <v>8</v>
    <v>240.11</v>
    <v>165.72</v>
    <v>1.0325</v>
    <v>0.36</v>
    <v>-1.5609999999999999E-3</v>
    <v>1.5199999999999999E-3</v>
    <v>-0.37009999999999998</v>
    <v>USD</v>
    <v>Nasdaq Stock Market</v>
    <v>XNAS</v>
    <v>1.5E-3</v>
    <v>239.22</v>
    <v>ETF</v>
    <v>45905.998909200782</v>
    <v>12</v>
    <v>235.29</v>
    <v>58797256924.690002</v>
    <v>Invesco NASDAQ 100</v>
    <v>238.97</v>
    <v>236.79</v>
    <v>237.15</v>
    <v>236.7799</v>
    <v>QQQM</v>
    <v>Invesco NASDAQ 100 (XNAS:QQQM)</v>
    <v>3916669</v>
    <v>3595492</v>
  </rv>
  <rv s="2">
    <v>13</v>
  </rv>
  <rv s="4">
    <v>en-US</v>
    <v>bo8l6h</v>
    <v>268435456</v>
    <v>1</v>
    <v>Powered by Refinitiv</v>
    <v>9</v>
    <v>BTC/USD</v>
    <v>10</v>
    <v>11</v>
    <v>Finance</v>
    <v>12</v>
    <v>124480.82</v>
    <v>52635</v>
    <v>-151</v>
    <v>-1.3680000000000001E-3</v>
    <v>USD</v>
    <v>BTC</v>
    <v>110302.57</v>
    <v>Currency Pair</v>
    <v>45907.02621527778</v>
    <v>110140.73</v>
    <v>Bitcoin/US Dollar FX Spot Rate</v>
    <v>110188.85</v>
    <v>110413.59</v>
    <v>110262.59</v>
    <v>BTCUSD</v>
    <v>BTC/USD</v>
  </rv>
  <rv s="2">
    <v>15</v>
  </rv>
  <rv s="3">
    <v>en-US</v>
    <v>a25hm7</v>
    <v>268435456</v>
    <v>1</v>
    <v>Powered by Refinitiv</v>
    <v>5</v>
    <v>Vanguard 500 Idx;ETF (ARCX:VOO)</v>
    <v>6</v>
    <v>7</v>
    <v>Finance</v>
    <v>8</v>
    <v>575.66999999999996</v>
    <v>442.8</v>
    <v>1.0002</v>
    <v>-4.6100000000000003</v>
    <v>-1.1999999999999999E-3</v>
    <v>-8.0140000000000003E-3</v>
    <v>-0.68500000000000005</v>
    <v>USD</v>
    <v>NYSE Arca</v>
    <v>ARCX</v>
    <v>2.9999999999999997E-4</v>
    <v>573.59</v>
    <v>ETF</v>
    <v>45845.999977997657</v>
    <v>9</v>
    <v>567.98</v>
    <v>656847966641</v>
    <v>Vanguard 500 Idx;ETF</v>
    <v>573</v>
    <v>575.22</v>
    <v>570.61</v>
    <v>569.92499999999995</v>
    <v>VOO</v>
    <v>Vanguard 500 Idx;ETF (ARCX:VOO)</v>
    <v>6417829</v>
    <v>7215171</v>
  </rv>
  <rv s="2">
    <v>17</v>
  </rv>
  <rv s="3">
    <v>en-US</v>
    <v>bwgc1h</v>
    <v>268435456</v>
    <v>1</v>
    <v>Powered by Refinitiv</v>
    <v>5</v>
    <v>Invesco NASDAQ 100 (XNAS:QQQM)</v>
    <v>6</v>
    <v>7</v>
    <v>Finance</v>
    <v>8</v>
    <v>229.35</v>
    <v>165.72</v>
    <v>1.0467</v>
    <v>-1.74</v>
    <v>-2.6409999999999997E-4</v>
    <v>-7.6010000000000001E-3</v>
    <v>-0.06</v>
    <v>USD</v>
    <v>Nasdaq Stock Market</v>
    <v>XNAS</v>
    <v>1.5E-3</v>
    <v>228.16</v>
    <v>ETF</v>
    <v>45845.999664953124</v>
    <v>12</v>
    <v>226.25</v>
    <v>52710656877.040001</v>
    <v>Invesco NASDAQ 100</v>
    <v>227.83</v>
    <v>228.92</v>
    <v>227.18</v>
    <v>227.12</v>
    <v>QQQM</v>
    <v>Invesco NASDAQ 100 (XNAS:QQQM)</v>
    <v>2752091</v>
    <v>2878537</v>
  </rv>
  <rv s="2">
    <v>19</v>
  </rv>
  <rv s="4">
    <v>en-US</v>
    <v>bo8l6h</v>
    <v>268435456</v>
    <v>1</v>
    <v>Powered by Refinitiv</v>
    <v>9</v>
    <v>BTC/USD</v>
    <v>10</v>
    <v>11</v>
    <v>Finance</v>
    <v>12</v>
    <v>111965.62</v>
    <v>49445.08</v>
    <v>592.32000000000005</v>
    <v>5.4879999999999998E-3</v>
    <v>USD</v>
    <v>BTC</v>
    <v>108530.02</v>
    <v>Currency Pair</v>
    <v>45846.033379629633</v>
    <v>107815.79</v>
    <v>Bitcoin/US Dollar FX Spot Rate</v>
    <v>107899.18</v>
    <v>107921.74</v>
    <v>108514.06</v>
    <v>BTCUSD</v>
    <v>BTC/USD</v>
  </rv>
  <rv s="2">
    <v>21</v>
  </rv>
  <rv s="5">
    <v>0</v>
  </rv>
  <rv s="6">
    <v>{895B8E1E-3E4C-406D-B40B-0BE5A3149540}</v>
    <v>0</v>
    <v>13</v>
    <v>23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array">
    <k n="array" t="a"/>
  </s>
  <s t="_datasourcecontainer">
    <k n="%XLUID" t="s"/>
    <k n="_CRID" t="i"/>
    <k n="_Display" t="spb"/>
    <k n="Name" t="r"/>
  </s>
</rvStructures>
</file>

<file path=xl/richData/rdsupportingpropertybag.xml><?xml version="1.0" encoding="utf-8"?>
<supportingPropertyBags xmlns="http://schemas.microsoft.com/office/spreadsheetml/2017/richdata2">
  <spbArrays count="4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_Flags</v>
      <v t="s">Last update time</v>
      <v t="s">Last trade time</v>
      <v t="s">Instrument type</v>
      <v t="s">Currency</v>
      <v t="s">UniqueName</v>
      <v t="s">_DisplayString</v>
      <v t="s">LearnMoreOnLink</v>
      <v t="s">%ProviderInfo</v>
    </a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4">
      <v t="s">Name</v>
      <v t="s">_CRID</v>
      <v t="s">%XLUID</v>
      <v t="s">_Display</v>
    </a>
  </spbArrays>
  <spbData count="14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0">
      <v>1</v>
      <v>Name</v>
      <v>LearnMoreOnLink</v>
    </spb>
    <spb s="5">
      <v>1</v>
      <v>1</v>
      <v>1</v>
    </spb>
    <spb s="6">
      <v>2</v>
      <v>8</v>
      <v>2</v>
      <v>1</v>
      <v>2</v>
      <v>2</v>
      <v>2</v>
      <v>3</v>
      <v>4</v>
      <v>5</v>
      <v>2</v>
      <v>2</v>
      <v>4</v>
      <v>2</v>
      <v>3</v>
      <v>6</v>
      <v>7</v>
      <v>2</v>
      <v>2</v>
      <v>4</v>
    </spb>
    <spb s="7">
      <v>at close</v>
      <v>from previous close</v>
      <v>Source: Nasdaq</v>
      <v>from previous close</v>
      <v>GMT</v>
      <v>Delayed 15 minutes</v>
      <v>from close</v>
      <v>from close</v>
    </spb>
    <spb s="8">
      <v>2</v>
      <v>Name</v>
    </spb>
    <spb s="9">
      <v>1</v>
      <v>1</v>
    </spb>
    <spb s="10">
      <v>2</v>
      <v>2</v>
      <v>1</v>
      <v>2</v>
      <v>2</v>
      <v>2</v>
      <v>4</v>
      <v>2</v>
      <v>2</v>
      <v>2</v>
      <v>6</v>
      <v>7</v>
    </spb>
    <spb s="11">
      <v>GMT</v>
    </spb>
    <spb s="12">
      <v>3</v>
    </spb>
  </spbData>
</supportingPropertyBags>
</file>

<file path=xl/richData/rdsupportingpropertybagstructure.xml><?xml version="1.0" encoding="utf-8"?>
<spbStructures xmlns="http://schemas.microsoft.com/office/spreadsheetml/2017/richdata2" count="13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4">
      <rpv i="1">#,##0</rpv>
    </rSty>
    <rSty dxfid="3"/>
    <rSty dxfid="1">
      <rpv i="1">_([$$-en-US]* #,##0_);_([$$-en-US]* (#,##0);_([$$-en-US]* "-"_);_(@_)</rpv>
    </rSty>
    <rSty dxfid="2"/>
    <rSty dxfid="0">
      <rpv i="1">0.00</rpv>
    </rSty>
    <rSty dxfid="5">
      <rpv i="1">#,##0.00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621C04-BD78-4A6E-8B1A-526A1AA3565E}" name="Table13" displayName="Table13" ref="B18:L21" totalsRowShown="0" headerRowDxfId="21">
  <autoFilter ref="B18:L21" xr:uid="{9E3EF202-2D03-4547-9993-82FB9B1297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529C0D7-0533-4C0B-91B0-012E1DDB1075}" name="Name"/>
    <tableColumn id="2" xr3:uid="{4CCBC8CD-ACA4-4BAA-9C63-4D3E6429489F}" name="Ticker" dataDxfId="20">
      <calculatedColumnFormula array="1">_FV(B19,"Ticker symbol",TRUE)</calculatedColumnFormula>
    </tableColumn>
    <tableColumn id="3" xr3:uid="{CAA9CCF3-D409-46D6-AF5D-0AFF90453DD5}" name="Current Stock Price" dataDxfId="19">
      <calculatedColumnFormula array="1">_FV(B19,"Price")</calculatedColumnFormula>
    </tableColumn>
    <tableColumn id="4" xr3:uid="{0FD7C82E-9864-4E7A-9D69-E260E3431A1C}" name="Shares" dataDxfId="18"/>
    <tableColumn id="5" xr3:uid="{1F0AC755-4607-4FC7-9933-7FE865143C09}" name="Purchase Price" dataDxfId="17" dataCellStyle="Currency"/>
    <tableColumn id="6" xr3:uid="{B0C99620-613B-4D5C-85A8-A5B74976A8AC}" name="Market Value " dataDxfId="16">
      <calculatedColumnFormula>D19*E19</calculatedColumnFormula>
    </tableColumn>
    <tableColumn id="7" xr3:uid="{D830E600-2344-40C6-A37D-E927EBCF6C57}" name="Tax Basis" dataDxfId="15">
      <calculatedColumnFormula>E19*F19</calculatedColumnFormula>
    </tableColumn>
    <tableColumn id="8" xr3:uid="{F44286FC-BD28-476A-819A-251003FCCD2B}" name="Total Return " dataDxfId="14" dataCellStyle="Percent">
      <calculatedColumnFormula>(G19-H19)/H19</calculatedColumnFormula>
    </tableColumn>
    <tableColumn id="9" xr3:uid="{A3912D8E-E8F3-47F2-8DC7-2321DFD58652}" name="Type" dataDxfId="13"/>
    <tableColumn id="11" xr3:uid="{8ECA7CC4-1EA7-433C-AA47-653B2B4F3DBF}" name="Expense Ratio" dataDxfId="12" dataCellStyle="Percent"/>
    <tableColumn id="10" xr3:uid="{A73CC0A1-0B62-48D5-BB17-950105B3079C}" name="Allocation %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EF202-2D03-4547-9993-82FB9B1297CC}" name="Table1" displayName="Table1" ref="B18:L21" totalsRowShown="0" headerRowDxfId="10">
  <autoFilter ref="B18:L21" xr:uid="{9E3EF202-2D03-4547-9993-82FB9B1297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B575AD9-7726-4E62-A928-AADE7B147C63}" name="Name"/>
    <tableColumn id="2" xr3:uid="{5AF6336D-A642-4AF1-848F-6D9BD7D6166D}" name="Ticker" dataDxfId="9">
      <calculatedColumnFormula array="1">_FV(B19,"Ticker symbol",TRUE)</calculatedColumnFormula>
    </tableColumn>
    <tableColumn id="3" xr3:uid="{F65FB238-32D5-422D-AFAD-DBB138E09456}" name="Current Stock Price" dataDxfId="8">
      <calculatedColumnFormula array="1">_FV(B19,"Price")</calculatedColumnFormula>
    </tableColumn>
    <tableColumn id="4" xr3:uid="{586A61C5-DBD3-404E-8AAE-D54DF7D09CC2}" name="Shares" dataDxfId="7"/>
    <tableColumn id="5" xr3:uid="{D310FF36-B1D8-415D-B76D-EB95BE228833}" name="Purchase Price" dataDxfId="6"/>
    <tableColumn id="6" xr3:uid="{3492A7BE-F933-48FE-8AC4-984E0E5C02CB}" name="Market Value " dataDxfId="5">
      <calculatedColumnFormula>D19*E19</calculatedColumnFormula>
    </tableColumn>
    <tableColumn id="7" xr3:uid="{5D326199-18A2-4F08-AB81-04C5703E8568}" name="Tax Basis" dataDxfId="4">
      <calculatedColumnFormula>E19*F19</calculatedColumnFormula>
    </tableColumn>
    <tableColumn id="8" xr3:uid="{AAFC0C16-888F-4707-9A21-5B76B68CC3D8}" name="Total Return " dataDxfId="3" dataCellStyle="Percent">
      <calculatedColumnFormula>(G19-H19)/H19</calculatedColumnFormula>
    </tableColumn>
    <tableColumn id="9" xr3:uid="{BE68E483-1C8C-45B6-97F3-35EAC06A6A2D}" name="Type" dataDxfId="2"/>
    <tableColumn id="10" xr3:uid="{B8D5EF22-623A-49BA-9767-87F8535F6020}" name="Expense Ratio" dataDxfId="1" dataCellStyle="Percent"/>
    <tableColumn id="11" xr3:uid="{938BC2EF-2F21-4AE3-9546-CFE5D1244634}" name="Allocation 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10A-D7F1-477B-A054-7A20F29D9BD9}">
  <sheetPr>
    <tabColor theme="6" tint="-0.249977111117893"/>
  </sheetPr>
  <dimension ref="A3:W21"/>
  <sheetViews>
    <sheetView showGridLines="0" tabSelected="1" zoomScale="90" zoomScaleNormal="90" workbookViewId="0"/>
  </sheetViews>
  <sheetFormatPr defaultRowHeight="14.5" x14ac:dyDescent="0.35"/>
  <cols>
    <col min="1" max="1" width="11" bestFit="1" customWidth="1"/>
    <col min="2" max="2" width="35.08984375" bestFit="1" customWidth="1"/>
    <col min="3" max="3" width="12.81640625" customWidth="1"/>
    <col min="4" max="4" width="18.90625" customWidth="1"/>
    <col min="5" max="5" width="7.6328125" customWidth="1"/>
    <col min="6" max="6" width="15.26953125" customWidth="1"/>
    <col min="7" max="7" width="14" customWidth="1"/>
    <col min="8" max="8" width="12.81640625" customWidth="1"/>
    <col min="9" max="9" width="13.26953125" customWidth="1"/>
    <col min="10" max="10" width="20.1796875" bestFit="1" customWidth="1"/>
    <col min="11" max="11" width="20.1796875" customWidth="1"/>
    <col min="12" max="12" width="11" bestFit="1" customWidth="1"/>
    <col min="22" max="22" width="12.81640625" bestFit="1" customWidth="1"/>
    <col min="23" max="23" width="18.36328125" bestFit="1" customWidth="1"/>
  </cols>
  <sheetData>
    <row r="3" spans="22:23" x14ac:dyDescent="0.35">
      <c r="V3" s="2" t="s">
        <v>11</v>
      </c>
      <c r="W3" t="s">
        <v>13</v>
      </c>
    </row>
    <row r="4" spans="22:23" x14ac:dyDescent="0.35">
      <c r="V4" s="3" t="s">
        <v>8</v>
      </c>
      <c r="W4" s="1">
        <v>0</v>
      </c>
    </row>
    <row r="5" spans="22:23" x14ac:dyDescent="0.35">
      <c r="V5" s="3" t="s">
        <v>10</v>
      </c>
      <c r="W5" s="1">
        <v>0</v>
      </c>
    </row>
    <row r="6" spans="22:23" x14ac:dyDescent="0.35">
      <c r="V6" s="3" t="s">
        <v>19</v>
      </c>
      <c r="W6" s="1">
        <v>0</v>
      </c>
    </row>
    <row r="7" spans="22:23" x14ac:dyDescent="0.35">
      <c r="V7" s="3" t="s">
        <v>12</v>
      </c>
      <c r="W7" s="1">
        <v>0</v>
      </c>
    </row>
    <row r="18" spans="1:12" x14ac:dyDescent="0.35">
      <c r="B18" s="5" t="s">
        <v>0</v>
      </c>
      <c r="C18" s="5" t="s">
        <v>1</v>
      </c>
      <c r="D18" s="5" t="s">
        <v>2</v>
      </c>
      <c r="E18" s="5" t="s">
        <v>14</v>
      </c>
      <c r="F18" s="5" t="s">
        <v>3</v>
      </c>
      <c r="G18" s="5" t="s">
        <v>4</v>
      </c>
      <c r="H18" s="5" t="s">
        <v>5</v>
      </c>
      <c r="I18" s="5" t="s">
        <v>6</v>
      </c>
      <c r="J18" s="5" t="s">
        <v>7</v>
      </c>
      <c r="K18" s="5" t="s">
        <v>18</v>
      </c>
      <c r="L18" s="5" t="s">
        <v>17</v>
      </c>
    </row>
    <row r="19" spans="1:12" x14ac:dyDescent="0.35">
      <c r="A19" s="6"/>
      <c r="B19" s="8" t="e" vm="1">
        <v>#VALUE!</v>
      </c>
      <c r="C19" s="9" t="str" cm="1">
        <f t="array" aca="1" ref="C19" ca="1">_FV(B19,"Ticker symbol",TRUE)</f>
        <v>FZROX</v>
      </c>
      <c r="D19" s="10" cm="1">
        <f t="array" aca="1" ref="D19" ca="1">_FV(B19,"Price")</f>
        <v>22.63</v>
      </c>
      <c r="E19" s="11">
        <v>750</v>
      </c>
      <c r="F19" s="20">
        <v>20.21</v>
      </c>
      <c r="G19" s="10">
        <f t="shared" ref="G19:H19" ca="1" si="0">D19*E19</f>
        <v>16972.5</v>
      </c>
      <c r="H19" s="9">
        <f t="shared" si="0"/>
        <v>15157.5</v>
      </c>
      <c r="I19" s="13">
        <f t="shared" ref="I19" ca="1" si="1">(G19-H19)/H19</f>
        <v>0.11974270163285503</v>
      </c>
      <c r="J19" s="9" t="s">
        <v>15</v>
      </c>
      <c r="K19" s="13">
        <v>0</v>
      </c>
      <c r="L19" s="14">
        <v>0.55000000000000004</v>
      </c>
    </row>
    <row r="20" spans="1:12" x14ac:dyDescent="0.35">
      <c r="A20" s="6"/>
      <c r="B20" t="e" vm="2">
        <v>#VALUE!</v>
      </c>
      <c r="C20" s="15" t="str" cm="1">
        <f t="array" aca="1" ref="C20" ca="1">_FV(B20,"Ticker symbol",TRUE)</f>
        <v>SCHD</v>
      </c>
      <c r="D20" s="16" cm="1">
        <f t="array" aca="1" ref="D20" ca="1">_FV(B20,"Price")</f>
        <v>27.64</v>
      </c>
      <c r="E20" s="17">
        <v>500</v>
      </c>
      <c r="F20" s="21">
        <v>22.35</v>
      </c>
      <c r="G20" s="16">
        <f t="shared" ref="G20" ca="1" si="2">D20*E20</f>
        <v>13820</v>
      </c>
      <c r="H20" s="15">
        <f t="shared" ref="H20" si="3">E20*F20</f>
        <v>11175</v>
      </c>
      <c r="I20" s="19">
        <f t="shared" ref="I20" ca="1" si="4">(G20-H20)/H20</f>
        <v>0.23668903803131991</v>
      </c>
      <c r="J20" s="15" t="s">
        <v>9</v>
      </c>
      <c r="K20" s="19">
        <v>5.9999999999999995E-4</v>
      </c>
      <c r="L20" s="6">
        <v>0.3</v>
      </c>
    </row>
    <row r="21" spans="1:12" x14ac:dyDescent="0.35">
      <c r="A21" s="6"/>
      <c r="B21" t="e" vm="3">
        <v>#VALUE!</v>
      </c>
      <c r="C21" s="15" t="str" cm="1">
        <f t="array" aca="1" ref="C21" ca="1">_FV(B21,"Ticker symbol",TRUE)</f>
        <v>FZILX</v>
      </c>
      <c r="D21" s="16" cm="1">
        <f t="array" aca="1" ref="D21" ca="1">_FV(B21,"Price")</f>
        <v>14.01</v>
      </c>
      <c r="E21" s="17">
        <v>650</v>
      </c>
      <c r="F21" s="21">
        <v>12</v>
      </c>
      <c r="G21" s="16">
        <f ca="1">D21*E21</f>
        <v>9106.5</v>
      </c>
      <c r="H21" s="15">
        <f>E21*F21</f>
        <v>7800</v>
      </c>
      <c r="I21" s="19">
        <f ca="1">(G21-H21)/H21</f>
        <v>0.16750000000000001</v>
      </c>
      <c r="J21" s="15" t="s">
        <v>16</v>
      </c>
      <c r="K21" s="19">
        <v>0</v>
      </c>
      <c r="L21" s="6">
        <v>0.15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0121-4EDD-4192-9015-4451BDB2B184}">
  <sheetPr>
    <tabColor rgb="FF12EB07"/>
  </sheetPr>
  <dimension ref="A3:W21"/>
  <sheetViews>
    <sheetView showGridLines="0" zoomScaleNormal="100" workbookViewId="0"/>
  </sheetViews>
  <sheetFormatPr defaultRowHeight="14.5" x14ac:dyDescent="0.35"/>
  <cols>
    <col min="2" max="2" width="35.08984375" bestFit="1" customWidth="1"/>
    <col min="3" max="3" width="12.81640625" customWidth="1"/>
    <col min="4" max="4" width="18.90625" customWidth="1"/>
    <col min="5" max="5" width="7.6328125" customWidth="1"/>
    <col min="6" max="6" width="15.26953125" customWidth="1"/>
    <col min="7" max="7" width="14" customWidth="1"/>
    <col min="8" max="8" width="12.81640625" customWidth="1"/>
    <col min="9" max="9" width="13.26953125" customWidth="1"/>
    <col min="10" max="10" width="12.81640625" customWidth="1"/>
    <col min="11" max="11" width="13.453125" customWidth="1"/>
    <col min="12" max="12" width="11.453125" bestFit="1" customWidth="1"/>
    <col min="22" max="22" width="12.90625" bestFit="1" customWidth="1"/>
    <col min="23" max="23" width="19.08984375" bestFit="1" customWidth="1"/>
  </cols>
  <sheetData>
    <row r="3" spans="22:23" x14ac:dyDescent="0.35">
      <c r="V3" s="2" t="s">
        <v>11</v>
      </c>
      <c r="W3" t="s">
        <v>13</v>
      </c>
    </row>
    <row r="4" spans="22:23" x14ac:dyDescent="0.35">
      <c r="V4" s="3" t="s">
        <v>8</v>
      </c>
      <c r="W4" s="1">
        <v>0</v>
      </c>
    </row>
    <row r="5" spans="22:23" x14ac:dyDescent="0.35">
      <c r="V5" s="3" t="s">
        <v>10</v>
      </c>
      <c r="W5" s="1">
        <v>0</v>
      </c>
    </row>
    <row r="6" spans="22:23" x14ac:dyDescent="0.35">
      <c r="V6" s="3" t="s">
        <v>19</v>
      </c>
      <c r="W6" s="1">
        <v>0</v>
      </c>
    </row>
    <row r="7" spans="22:23" x14ac:dyDescent="0.35">
      <c r="V7" s="3" t="s">
        <v>12</v>
      </c>
      <c r="W7" s="1">
        <v>0</v>
      </c>
    </row>
    <row r="18" spans="1:19" x14ac:dyDescent="0.35">
      <c r="B18" s="5" t="s">
        <v>0</v>
      </c>
      <c r="C18" s="5" t="s">
        <v>1</v>
      </c>
      <c r="D18" s="5" t="s">
        <v>2</v>
      </c>
      <c r="E18" s="5" t="s">
        <v>14</v>
      </c>
      <c r="F18" s="5" t="s">
        <v>3</v>
      </c>
      <c r="G18" s="5" t="s">
        <v>4</v>
      </c>
      <c r="H18" s="5" t="s">
        <v>5</v>
      </c>
      <c r="I18" s="5" t="s">
        <v>6</v>
      </c>
      <c r="J18" s="5" t="s">
        <v>7</v>
      </c>
      <c r="K18" s="5" t="s">
        <v>18</v>
      </c>
      <c r="L18" s="5" t="s">
        <v>17</v>
      </c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8" t="e" vm="4">
        <v>#VALUE!</v>
      </c>
      <c r="C19" s="9" t="str" cm="1">
        <f t="array" aca="1" ref="C19" ca="1">_FV(B19,"Ticker symbol",TRUE)</f>
        <v>VOO</v>
      </c>
      <c r="D19" s="10" cm="1">
        <f t="array" aca="1" ref="D19" ca="1">_FV(B19,"Price")</f>
        <v>594.96</v>
      </c>
      <c r="E19" s="11">
        <v>50</v>
      </c>
      <c r="F19" s="22">
        <v>400</v>
      </c>
      <c r="G19" s="10">
        <f ca="1">D19*E19</f>
        <v>29748</v>
      </c>
      <c r="H19" s="9">
        <f>E19*F19</f>
        <v>20000</v>
      </c>
      <c r="I19" s="12">
        <f ca="1">(G19-H19)/H19</f>
        <v>0.4874</v>
      </c>
      <c r="J19" s="9" t="s">
        <v>10</v>
      </c>
      <c r="K19" s="13">
        <v>2.9999999999999997E-4</v>
      </c>
      <c r="L19" s="14">
        <v>0.5</v>
      </c>
      <c r="M19" s="6"/>
      <c r="N19" s="6"/>
      <c r="O19" s="6"/>
      <c r="P19" s="6"/>
      <c r="Q19" s="6"/>
      <c r="R19" s="6"/>
      <c r="S19" s="6"/>
    </row>
    <row r="20" spans="1:19" ht="14" customHeight="1" x14ac:dyDescent="0.35">
      <c r="A20" s="4"/>
      <c r="B20" t="e" vm="5">
        <v>#VALUE!</v>
      </c>
      <c r="C20" s="15" t="str" cm="1">
        <f t="array" aca="1" ref="C20" ca="1">_FV(B20,"Ticker symbol",TRUE)</f>
        <v>QQQM</v>
      </c>
      <c r="D20" s="16" cm="1">
        <f t="array" aca="1" ref="D20" ca="1">_FV(B20,"Price")</f>
        <v>237.15</v>
      </c>
      <c r="E20" s="17">
        <v>75</v>
      </c>
      <c r="F20" s="23">
        <v>225</v>
      </c>
      <c r="G20" s="16">
        <f t="shared" ref="G20:G21" ca="1" si="0">D20*E20</f>
        <v>17786.25</v>
      </c>
      <c r="H20" s="15">
        <f t="shared" ref="H20:H21" si="1">E20*F20</f>
        <v>16875</v>
      </c>
      <c r="I20" s="18">
        <f t="shared" ref="I20:I21" ca="1" si="2">(G20-H20)/H20</f>
        <v>5.3999999999999999E-2</v>
      </c>
      <c r="J20" s="15" t="s">
        <v>19</v>
      </c>
      <c r="K20" s="19">
        <v>1.5E-3</v>
      </c>
      <c r="L20" s="6">
        <v>0.3</v>
      </c>
      <c r="M20" s="6"/>
      <c r="N20" s="6"/>
      <c r="O20" s="6"/>
      <c r="P20" s="6"/>
      <c r="Q20" s="6"/>
      <c r="R20" s="6"/>
      <c r="S20" s="6"/>
    </row>
    <row r="21" spans="1:19" x14ac:dyDescent="0.35">
      <c r="A21" s="4"/>
      <c r="B21" t="e" vm="6">
        <v>#VALUE!</v>
      </c>
      <c r="C21" s="15" t="str" cm="1">
        <f t="array" aca="1" ref="C21" ca="1">_FV(B21,"Ticker symbol",TRUE)</f>
        <v>BTCUSD</v>
      </c>
      <c r="D21" s="16" cm="1">
        <f t="array" aca="1" ref="D21" ca="1">_FV(B21,"Price")</f>
        <v>110262.59</v>
      </c>
      <c r="E21" s="17">
        <v>0.2</v>
      </c>
      <c r="F21" s="23">
        <v>50000</v>
      </c>
      <c r="G21" s="16">
        <f t="shared" ca="1" si="0"/>
        <v>22052.518</v>
      </c>
      <c r="H21" s="15">
        <f t="shared" si="1"/>
        <v>10000</v>
      </c>
      <c r="I21" s="18">
        <f t="shared" ca="1" si="2"/>
        <v>1.2052518000000001</v>
      </c>
      <c r="J21" s="15" t="s">
        <v>8</v>
      </c>
      <c r="K21" s="19" t="s">
        <v>20</v>
      </c>
      <c r="L21" s="6">
        <v>0.2</v>
      </c>
      <c r="M21" s="6"/>
      <c r="N21" s="6"/>
      <c r="O21" s="6"/>
      <c r="P21" s="6"/>
      <c r="Q21" s="6"/>
      <c r="R21" s="6"/>
      <c r="S21" s="6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Roth IRA</vt:lpstr>
      <vt:lpstr>Tax Brokerage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Norby, Christian</dc:creator>
  <cp:lastModifiedBy>Norby, Christian</cp:lastModifiedBy>
  <dcterms:created xsi:type="dcterms:W3CDTF">2025-07-02T01:11:16Z</dcterms:created>
  <dcterms:modified xsi:type="dcterms:W3CDTF">2025-09-07T00:52:31Z</dcterms:modified>
</cp:coreProperties>
</file>