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.shada\Desktop\"/>
    </mc:Choice>
  </mc:AlternateContent>
  <xr:revisionPtr revIDLastSave="0" documentId="13_ncr:1_{F3AE4099-FC6F-4FBB-96F6-D238844E1329}" xr6:coauthVersionLast="47" xr6:coauthVersionMax="47" xr10:uidLastSave="{00000000-0000-0000-0000-000000000000}"/>
  <bookViews>
    <workbookView xWindow="28680" yWindow="-30" windowWidth="29040" windowHeight="15840" activeTab="3" xr2:uid="{0CC169FD-D244-4C3F-BFB7-2CBF0384D350}"/>
  </bookViews>
  <sheets>
    <sheet name="Sheet1" sheetId="1" r:id="rId1"/>
    <sheet name="Loans In Funding" sheetId="2" r:id="rId2"/>
    <sheet name="Loans in Packaging or entering" sheetId="3" r:id="rId3"/>
    <sheet name="Loans in Closing" sheetId="4" r:id="rId4"/>
  </sheets>
  <definedNames>
    <definedName name="_xlnm._FilterDatabase" localSheetId="0" hidden="1">Sheet1!$A$25:$K$46</definedName>
    <definedName name="_xlnm.Print_Area" localSheetId="0">Sheet1!$A$1:$I$58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14" i="1"/>
  <c r="K48" i="1" s="1"/>
  <c r="O48" i="1"/>
  <c r="M48" i="1"/>
  <c r="F57" i="1"/>
  <c r="F56" i="1"/>
  <c r="F55" i="1"/>
  <c r="F54" i="1"/>
  <c r="I48" i="1" l="1"/>
  <c r="F58" i="1" l="1"/>
</calcChain>
</file>

<file path=xl/sharedStrings.xml><?xml version="1.0" encoding="utf-8"?>
<sst xmlns="http://schemas.openxmlformats.org/spreadsheetml/2006/main" count="354" uniqueCount="120">
  <si>
    <t>Arubah</t>
  </si>
  <si>
    <t>Kabob Coffee</t>
  </si>
  <si>
    <t>Date Updated</t>
  </si>
  <si>
    <t>Outstanding Disbursements</t>
  </si>
  <si>
    <t xml:space="preserve">Amount Outstanding </t>
  </si>
  <si>
    <r>
      <rPr>
        <b/>
        <sz val="11"/>
        <color theme="1"/>
        <rFont val="Calibri"/>
        <family val="2"/>
        <scheme val="minor"/>
      </rPr>
      <t>Purpose of Document</t>
    </r>
    <r>
      <rPr>
        <sz val="11"/>
        <color theme="1"/>
        <rFont val="Calibri"/>
        <family val="2"/>
        <scheme val="minor"/>
      </rPr>
      <t>: To Undertsand The Immediate and Monthly Cash Needs of CRF related to disbursements of Loans</t>
    </r>
  </si>
  <si>
    <r>
      <rPr>
        <b/>
        <sz val="11"/>
        <color theme="1"/>
        <rFont val="Calibri"/>
        <family val="2"/>
        <scheme val="minor"/>
      </rPr>
      <t>Schedule of Updates</t>
    </r>
    <r>
      <rPr>
        <sz val="11"/>
        <color theme="1"/>
        <rFont val="Calibri"/>
        <family val="2"/>
        <scheme val="minor"/>
      </rPr>
      <t xml:space="preserve">: Bi-weekly, last business day of the month and the 15th or business day before the 15th   </t>
    </r>
  </si>
  <si>
    <t>TOTAL</t>
  </si>
  <si>
    <t>Urban Core (construction)</t>
  </si>
  <si>
    <t>Month</t>
  </si>
  <si>
    <t xml:space="preserve">Notes: What is making up these sales, any insight into when they will be received? </t>
  </si>
  <si>
    <t xml:space="preserve">Notes: Timing of future loans, issues with lender or timing concerns, etc. </t>
  </si>
  <si>
    <t>Amount</t>
  </si>
  <si>
    <t>Joyce's 24 Hour Learning</t>
  </si>
  <si>
    <t>Shirley</t>
  </si>
  <si>
    <t>Closer</t>
  </si>
  <si>
    <t>Darci</t>
  </si>
  <si>
    <t>Longport Fish Company, LP</t>
  </si>
  <si>
    <t>Loans in Funding</t>
  </si>
  <si>
    <t>Close Date</t>
  </si>
  <si>
    <t>Dilla Ethopian Grocery Stores</t>
  </si>
  <si>
    <t>Catamount Machine Works</t>
  </si>
  <si>
    <t>Moran Food Group, LLC</t>
  </si>
  <si>
    <t>Kelsey</t>
  </si>
  <si>
    <t>Fabulous Fitness, LLC</t>
  </si>
  <si>
    <t>Loans in Closing</t>
  </si>
  <si>
    <t>3 Spark Design, LLC</t>
  </si>
  <si>
    <t xml:space="preserve">WDM Holdings LLC / Safe Journey 2 School Inc.  </t>
  </si>
  <si>
    <t>Loans in Packaging or entering packaging soon</t>
  </si>
  <si>
    <t>DR Wallace Used Oil Services LLC</t>
  </si>
  <si>
    <t xml:space="preserve">Start-up 2nd Franchise Location / not in underwriting </t>
  </si>
  <si>
    <t xml:space="preserve">Canine Persepctive </t>
  </si>
  <si>
    <t>Loan Number</t>
  </si>
  <si>
    <t xml:space="preserve">September </t>
  </si>
  <si>
    <t>Business Start-Up</t>
  </si>
  <si>
    <t>R K Hall &amp; Company Inc.</t>
  </si>
  <si>
    <t>Construction funds - Still no permits</t>
  </si>
  <si>
    <t>TSAZ48 LLC and JHL Companies, LLC</t>
  </si>
  <si>
    <t>Business Start up - ON HOLD</t>
  </si>
  <si>
    <t xml:space="preserve">Wrapping up final funding conditions </t>
  </si>
  <si>
    <t>Have now completed additional funders money and are starting to disdurse CRF funds</t>
  </si>
  <si>
    <t>Estimated Loan Sales (includes guarantee portion only)</t>
  </si>
  <si>
    <t xml:space="preserve">Borrower working through construction draws.  Russ from Bold Control reviewing requests. </t>
  </si>
  <si>
    <t>Borrower is purchasing materials</t>
  </si>
  <si>
    <t>Planning to disburse final construction draw</t>
  </si>
  <si>
    <t>Stem Generation LLC #2</t>
  </si>
  <si>
    <t>Rags Enterprises</t>
  </si>
  <si>
    <t>Atlantic Hare LLC dba A1A Beachside Diner</t>
  </si>
  <si>
    <t>KRT Enterprises, Inc.</t>
  </si>
  <si>
    <t>BMT Studio TX0097, LLC</t>
  </si>
  <si>
    <t>Business Acquisition</t>
  </si>
  <si>
    <t>Business Start UP</t>
  </si>
  <si>
    <t>Inventory</t>
  </si>
  <si>
    <t>Waiting on lien waivers - should have in the next couple week - GC not responsive</t>
  </si>
  <si>
    <t>October</t>
  </si>
  <si>
    <t>Working on Lien Registration</t>
  </si>
  <si>
    <t>November</t>
  </si>
  <si>
    <t xml:space="preserve">Kato Sake Works LLC </t>
  </si>
  <si>
    <t xml:space="preserve">Expansion </t>
  </si>
  <si>
    <t xml:space="preserve">Franchise Start-up </t>
  </si>
  <si>
    <t xml:space="preserve">CRE Purchase  </t>
  </si>
  <si>
    <t>Equipment loan - Borrower will began funding in October</t>
  </si>
  <si>
    <t xml:space="preserve">Kelsey </t>
  </si>
  <si>
    <t xml:space="preserve">Gents' Bounty BBC LLC </t>
  </si>
  <si>
    <t xml:space="preserve">Start-up </t>
  </si>
  <si>
    <t>Amount to be Drawn By September 30</t>
  </si>
  <si>
    <t xml:space="preserve">December </t>
  </si>
  <si>
    <t xml:space="preserve">Veterans Metal LLC </t>
  </si>
  <si>
    <t xml:space="preserve">Darci </t>
  </si>
  <si>
    <t>Funding Equipment</t>
  </si>
  <si>
    <t>Nail Saloon Chevy Chase LLC</t>
  </si>
  <si>
    <t>21 Driftwood LLC</t>
  </si>
  <si>
    <t>Ori-Zaba</t>
  </si>
  <si>
    <t>Stage</t>
  </si>
  <si>
    <t>LOI Sent</t>
  </si>
  <si>
    <t>Completing SPARK Application</t>
  </si>
  <si>
    <t>Credit Review-On Hold</t>
  </si>
  <si>
    <t>SilverSpoon Dessert Co.</t>
  </si>
  <si>
    <t>Funding</t>
  </si>
  <si>
    <t>Jennifer</t>
  </si>
  <si>
    <t>Erin</t>
  </si>
  <si>
    <t>John</t>
  </si>
  <si>
    <t>TBD Entity dba All Surface Building Services</t>
  </si>
  <si>
    <t>Gary</t>
  </si>
  <si>
    <t>Crimson Melt</t>
  </si>
  <si>
    <t>Invididual and Family Connection</t>
  </si>
  <si>
    <t>UW</t>
  </si>
  <si>
    <t>TBD Entity dba Tropical Smoothie Café, AZ</t>
  </si>
  <si>
    <t>AAMJ Pepperoni Investments LLC</t>
  </si>
  <si>
    <t>Shilling Pipe &amp; Steel Inc. and Shilling Properties LLC</t>
  </si>
  <si>
    <t>Las Vegas All Stars</t>
  </si>
  <si>
    <t>Commitment Letter Sent</t>
  </si>
  <si>
    <t xml:space="preserve">Credit Review   </t>
  </si>
  <si>
    <t>UW - On Hold</t>
  </si>
  <si>
    <t>Packaging</t>
  </si>
  <si>
    <t>Muse In Blue</t>
  </si>
  <si>
    <t>Credit Review</t>
  </si>
  <si>
    <t>The Lash Lounge  Katy Elyson, Inc.</t>
  </si>
  <si>
    <t>Leasehold Improvements to Cheerleading Gym</t>
  </si>
  <si>
    <t>Open 3rd Location</t>
  </si>
  <si>
    <t>CRE Purchase</t>
  </si>
  <si>
    <t>Tenant Improvements</t>
  </si>
  <si>
    <t>Satcomm Builders,TLL Ventures</t>
  </si>
  <si>
    <t>Goodfellas Pizza, N.W. Martin, The Werhman Collaborative, Front Range</t>
  </si>
  <si>
    <t>Palm Aging Life, TSAZ47 LLC, Rags</t>
  </si>
  <si>
    <t>PC</t>
  </si>
  <si>
    <t>7a</t>
  </si>
  <si>
    <t>Canine, RK Hall, DR Wallace, Atlantic Hare</t>
  </si>
  <si>
    <t>Amount to be Drawn in October</t>
  </si>
  <si>
    <t>Amount to be Drawn in November</t>
  </si>
  <si>
    <t>Amount to be Drawn in December</t>
  </si>
  <si>
    <t>Debt Refinance</t>
  </si>
  <si>
    <t>Finance Growth</t>
  </si>
  <si>
    <t>Funding Construction</t>
  </si>
  <si>
    <t>Completing Application in SPARK 3 months out</t>
  </si>
  <si>
    <t>Identified 4 months out</t>
  </si>
  <si>
    <t>Amount Drawn By Sep 30</t>
  </si>
  <si>
    <t>Amount Drawn in Oct</t>
  </si>
  <si>
    <t>Amount Drawn in Nov</t>
  </si>
  <si>
    <t>Amount  Drawn in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</si>
</sst>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43" fontId="2" fillId="0" borderId="1" xfId="1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4" xfId="0" applyFont="1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3" fillId="0" borderId="0" xfId="0" applyFont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43" fontId="0" fillId="4" borderId="8" xfId="1" applyFont="1" applyFill="1" applyBorder="1"/>
    <xf numFmtId="9" fontId="0" fillId="0" borderId="0" xfId="2" applyFont="1" applyBorder="1"/>
    <xf numFmtId="9" fontId="0" fillId="0" borderId="8" xfId="2" applyFont="1" applyBorder="1"/>
    <xf numFmtId="9" fontId="0" fillId="0" borderId="0" xfId="2" applyFont="1"/>
    <xf numFmtId="9" fontId="0" fillId="5" borderId="8" xfId="2" applyFont="1" applyFill="1" applyBorder="1"/>
    <xf numFmtId="9" fontId="0" fillId="5" borderId="8" xfId="2" applyFont="1" applyFill="1" applyBorder="1" applyAlignment="1">
      <alignment horizontal="center"/>
    </xf>
    <xf numFmtId="9" fontId="0" fillId="3" borderId="8" xfId="2" applyFont="1" applyFill="1" applyBorder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5" borderId="8" xfId="2" applyNumberFormat="1" applyFon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4" fontId="0" fillId="0" borderId="0" xfId="0" applyNumberFormat="1"/>
    <xf numFmtId="4" fontId="3" fillId="0" borderId="0" xfId="0" applyNumberFormat="1" applyFont="1" applyAlignment="1">
      <alignment horizontal="center"/>
    </xf>
    <xf numFmtId="0" fontId="2" fillId="3" borderId="4" xfId="0" applyFont="1" applyFill="1" applyBorder="1"/>
    <xf numFmtId="14" fontId="2" fillId="3" borderId="0" xfId="0" applyNumberFormat="1" applyFont="1" applyFill="1"/>
    <xf numFmtId="0" fontId="0" fillId="5" borderId="0" xfId="0" applyFill="1"/>
    <xf numFmtId="0" fontId="0" fillId="2" borderId="8" xfId="0" applyFill="1" applyBorder="1" applyAlignment="1">
      <alignment wrapText="1"/>
    </xf>
    <xf numFmtId="43" fontId="0" fillId="2" borderId="8" xfId="0" applyNumberFormat="1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4" fontId="0" fillId="2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43" fontId="0" fillId="5" borderId="10" xfId="1" applyFont="1" applyFill="1" applyBorder="1"/>
    <xf numFmtId="0" fontId="0" fillId="5" borderId="10" xfId="0" applyFill="1" applyBorder="1"/>
    <xf numFmtId="43" fontId="1" fillId="2" borderId="8" xfId="1" applyFont="1" applyFill="1" applyBorder="1"/>
    <xf numFmtId="43" fontId="0" fillId="2" borderId="9" xfId="0" applyNumberFormat="1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14" fontId="4" fillId="2" borderId="10" xfId="0" applyNumberFormat="1" applyFont="1" applyFill="1" applyBorder="1" applyAlignment="1">
      <alignment horizontal="center"/>
    </xf>
    <xf numFmtId="43" fontId="4" fillId="2" borderId="10" xfId="1" applyFont="1" applyFill="1" applyBorder="1"/>
    <xf numFmtId="43" fontId="1" fillId="2" borderId="10" xfId="1" applyFont="1" applyFill="1" applyBorder="1"/>
    <xf numFmtId="43" fontId="1" fillId="0" borderId="10" xfId="1" applyFont="1" applyBorder="1"/>
    <xf numFmtId="0" fontId="0" fillId="4" borderId="0" xfId="0" applyFill="1"/>
    <xf numFmtId="0" fontId="5" fillId="0" borderId="0" xfId="0" applyFont="1"/>
    <xf numFmtId="4" fontId="2" fillId="0" borderId="11" xfId="1" applyNumberFormat="1" applyFont="1" applyBorder="1"/>
    <xf numFmtId="4" fontId="0" fillId="2" borderId="8" xfId="0" applyNumberFormat="1" applyFill="1" applyBorder="1"/>
    <xf numFmtId="43" fontId="4" fillId="5" borderId="10" xfId="1" applyFont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9" fontId="0" fillId="5" borderId="8" xfId="2" applyFont="1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14" fontId="4" fillId="5" borderId="10" xfId="0" applyNumberFormat="1" applyFont="1" applyFill="1" applyBorder="1" applyAlignment="1">
      <alignment horizontal="center"/>
    </xf>
    <xf numFmtId="43" fontId="1" fillId="5" borderId="10" xfId="1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14" fontId="0" fillId="5" borderId="8" xfId="0" applyNumberFormat="1" applyFill="1" applyBorder="1" applyAlignment="1">
      <alignment horizontal="center"/>
    </xf>
    <xf numFmtId="43" fontId="0" fillId="5" borderId="8" xfId="1" applyFont="1" applyFill="1" applyBorder="1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2" applyFont="1" applyAlignment="1">
      <alignment wrapText="1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0" fillId="0" borderId="8" xfId="0" applyNumberFormat="1" applyBorder="1" applyAlignment="1">
      <alignment wrapText="1"/>
    </xf>
    <xf numFmtId="164" fontId="0" fillId="5" borderId="0" xfId="0" applyNumberFormat="1" applyFill="1" applyAlignment="1">
      <alignment wrapText="1"/>
    </xf>
    <xf numFmtId="164" fontId="0" fillId="5" borderId="8" xfId="0" applyNumberFormat="1" applyFill="1" applyBorder="1" applyAlignment="1">
      <alignment wrapText="1"/>
    </xf>
    <xf numFmtId="164" fontId="0" fillId="0" borderId="8" xfId="2" applyNumberFormat="1" applyFont="1" applyBorder="1" applyAlignment="1">
      <alignment wrapText="1"/>
    </xf>
    <xf numFmtId="164" fontId="0" fillId="0" borderId="0" xfId="2" applyNumberFormat="1" applyFont="1" applyAlignment="1">
      <alignment wrapText="1"/>
    </xf>
    <xf numFmtId="164" fontId="2" fillId="0" borderId="1" xfId="1" applyNumberFormat="1" applyFont="1" applyBorder="1"/>
    <xf numFmtId="164" fontId="4" fillId="0" borderId="8" xfId="0" applyNumberFormat="1" applyFont="1" applyBorder="1" applyAlignment="1">
      <alignment wrapText="1"/>
    </xf>
    <xf numFmtId="0" fontId="6" fillId="0" borderId="3" xfId="0" applyFont="1" applyBorder="1"/>
    <xf numFmtId="0" fontId="6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A54B-1A7F-4502-89CA-D1103F62D38F}">
  <dimension ref="A1:P59"/>
  <sheetViews>
    <sheetView zoomScaleNormal="100" workbookViewId="0">
      <selection activeCell="A54" sqref="A54"/>
    </sheetView>
  </sheetViews>
  <sheetFormatPr defaultRowHeight="15" x14ac:dyDescent="0.25"/>
  <cols>
    <col min="1" max="1" width="40" customWidth="1"/>
    <col min="2" max="2" width="12.42578125" style="13" customWidth="1"/>
    <col min="3" max="3" width="12.42578125" style="63" customWidth="1"/>
    <col min="4" max="4" width="12.42578125" style="27" customWidth="1"/>
    <col min="5" max="5" width="15.85546875" style="13" customWidth="1"/>
    <col min="6" max="6" width="20.140625" bestFit="1" customWidth="1"/>
    <col min="7" max="7" width="69" customWidth="1"/>
    <col min="9" max="9" width="19.85546875" customWidth="1"/>
    <col min="10" max="10" width="5.85546875" customWidth="1"/>
    <col min="11" max="11" width="13.28515625" style="84" customWidth="1"/>
    <col min="12" max="12" width="4.28515625" style="84" customWidth="1"/>
    <col min="13" max="13" width="13.42578125" style="84" customWidth="1"/>
    <col min="14" max="14" width="3.140625" style="84" customWidth="1"/>
    <col min="15" max="15" width="13.42578125" style="84" customWidth="1"/>
    <col min="16" max="16" width="9.140625" style="81"/>
  </cols>
  <sheetData>
    <row r="1" spans="1:15" x14ac:dyDescent="0.25">
      <c r="A1" s="95" t="s">
        <v>5</v>
      </c>
      <c r="B1" s="96"/>
      <c r="C1" s="96"/>
      <c r="D1" s="96"/>
      <c r="E1" s="96"/>
      <c r="F1" s="96"/>
      <c r="G1" s="96"/>
      <c r="H1" s="2"/>
      <c r="I1" s="93" t="s">
        <v>114</v>
      </c>
    </row>
    <row r="2" spans="1:15" x14ac:dyDescent="0.25">
      <c r="A2" s="97" t="s">
        <v>6</v>
      </c>
      <c r="B2" s="98"/>
      <c r="C2" s="98"/>
      <c r="D2" s="98"/>
      <c r="E2" s="98"/>
      <c r="F2" s="98"/>
      <c r="G2" s="98"/>
      <c r="I2" s="94" t="s">
        <v>115</v>
      </c>
    </row>
    <row r="3" spans="1:15" x14ac:dyDescent="0.25">
      <c r="A3" s="3"/>
    </row>
    <row r="4" spans="1:15" ht="15.75" thickBot="1" x14ac:dyDescent="0.3">
      <c r="A4" s="36" t="s">
        <v>2</v>
      </c>
      <c r="B4" s="14"/>
      <c r="C4" s="64"/>
      <c r="D4" s="28"/>
      <c r="E4" s="14"/>
      <c r="F4" s="37">
        <v>44819</v>
      </c>
    </row>
    <row r="5" spans="1:15" ht="45.75" thickBot="1" x14ac:dyDescent="0.3">
      <c r="A5" s="4" t="s">
        <v>3</v>
      </c>
      <c r="B5" s="11" t="s">
        <v>32</v>
      </c>
      <c r="C5" s="5"/>
      <c r="D5" s="29" t="s">
        <v>19</v>
      </c>
      <c r="E5" s="11" t="s">
        <v>15</v>
      </c>
      <c r="F5" s="5" t="s">
        <v>4</v>
      </c>
      <c r="G5" s="6" t="s">
        <v>11</v>
      </c>
      <c r="I5" s="80" t="s">
        <v>65</v>
      </c>
      <c r="K5" s="85" t="s">
        <v>108</v>
      </c>
      <c r="L5" s="85"/>
      <c r="M5" s="85" t="s">
        <v>109</v>
      </c>
      <c r="N5" s="85"/>
      <c r="O5" s="85" t="s">
        <v>110</v>
      </c>
    </row>
    <row r="6" spans="1:15" x14ac:dyDescent="0.25">
      <c r="A6" s="17" t="s">
        <v>18</v>
      </c>
    </row>
    <row r="7" spans="1:15" ht="30" x14ac:dyDescent="0.25">
      <c r="A7" s="10" t="s">
        <v>0</v>
      </c>
      <c r="B7" s="15">
        <v>359096</v>
      </c>
      <c r="C7" s="65" t="s">
        <v>78</v>
      </c>
      <c r="D7" s="30">
        <v>44530</v>
      </c>
      <c r="E7" s="15" t="s">
        <v>14</v>
      </c>
      <c r="F7" s="50">
        <v>569793.55000000005</v>
      </c>
      <c r="G7" s="39" t="s">
        <v>42</v>
      </c>
      <c r="I7" s="50"/>
      <c r="K7" s="92"/>
      <c r="M7" s="86"/>
      <c r="O7" s="86"/>
    </row>
    <row r="8" spans="1:15" x14ac:dyDescent="0.25">
      <c r="A8" s="10" t="s">
        <v>21</v>
      </c>
      <c r="B8" s="15">
        <v>359200</v>
      </c>
      <c r="C8" s="65" t="s">
        <v>78</v>
      </c>
      <c r="D8" s="30">
        <v>44635</v>
      </c>
      <c r="E8" s="15" t="s">
        <v>16</v>
      </c>
      <c r="F8" s="50">
        <v>522000</v>
      </c>
      <c r="G8" s="39" t="s">
        <v>61</v>
      </c>
      <c r="I8" s="50">
        <v>0</v>
      </c>
      <c r="J8" s="59"/>
      <c r="K8" s="92">
        <v>300000</v>
      </c>
      <c r="M8" s="86">
        <v>222000</v>
      </c>
      <c r="O8" s="86"/>
    </row>
    <row r="9" spans="1:15" x14ac:dyDescent="0.25">
      <c r="A9" s="10" t="s">
        <v>20</v>
      </c>
      <c r="B9" s="15">
        <v>352308</v>
      </c>
      <c r="C9" s="65" t="s">
        <v>78</v>
      </c>
      <c r="D9" s="30">
        <v>44392</v>
      </c>
      <c r="E9" s="15" t="s">
        <v>16</v>
      </c>
      <c r="F9" s="50">
        <v>346278.25</v>
      </c>
      <c r="G9" s="10" t="s">
        <v>36</v>
      </c>
      <c r="I9" s="50">
        <v>0</v>
      </c>
      <c r="J9" s="59"/>
      <c r="K9" s="92"/>
      <c r="M9" s="86"/>
      <c r="O9" s="86">
        <v>250000</v>
      </c>
    </row>
    <row r="10" spans="1:15" x14ac:dyDescent="0.25">
      <c r="A10" s="10" t="s">
        <v>13</v>
      </c>
      <c r="B10" s="15">
        <v>352145</v>
      </c>
      <c r="C10" s="65" t="s">
        <v>78</v>
      </c>
      <c r="D10" s="30">
        <v>44314</v>
      </c>
      <c r="E10" s="15" t="s">
        <v>14</v>
      </c>
      <c r="F10" s="50">
        <v>78374.759999999995</v>
      </c>
      <c r="G10" s="10" t="s">
        <v>44</v>
      </c>
      <c r="I10" s="50">
        <v>78375</v>
      </c>
      <c r="J10" s="59"/>
      <c r="K10" s="92"/>
      <c r="M10" s="86"/>
      <c r="O10" s="86"/>
    </row>
    <row r="11" spans="1:15" x14ac:dyDescent="0.25">
      <c r="A11" s="10" t="s">
        <v>1</v>
      </c>
      <c r="B11" s="15">
        <v>351864</v>
      </c>
      <c r="C11" s="65" t="s">
        <v>78</v>
      </c>
      <c r="D11" s="30">
        <v>44504</v>
      </c>
      <c r="E11" s="15" t="s">
        <v>16</v>
      </c>
      <c r="F11" s="50">
        <v>87127.76</v>
      </c>
      <c r="G11" s="10" t="s">
        <v>39</v>
      </c>
      <c r="I11" s="50">
        <v>20000</v>
      </c>
      <c r="J11" s="59"/>
      <c r="K11" s="92">
        <v>30000</v>
      </c>
      <c r="M11" s="86">
        <v>37127.760000000002</v>
      </c>
      <c r="O11" s="86"/>
    </row>
    <row r="12" spans="1:15" ht="30" x14ac:dyDescent="0.25">
      <c r="A12" s="10" t="s">
        <v>17</v>
      </c>
      <c r="B12" s="15">
        <v>359123</v>
      </c>
      <c r="C12" s="65" t="s">
        <v>78</v>
      </c>
      <c r="D12" s="30">
        <v>44515</v>
      </c>
      <c r="E12" s="15" t="s">
        <v>14</v>
      </c>
      <c r="F12" s="50">
        <v>10000</v>
      </c>
      <c r="G12" s="39" t="s">
        <v>53</v>
      </c>
      <c r="I12" s="50">
        <v>10000</v>
      </c>
      <c r="J12" s="59"/>
      <c r="K12" s="92"/>
      <c r="M12" s="86"/>
      <c r="O12" s="86"/>
    </row>
    <row r="13" spans="1:15" ht="30" x14ac:dyDescent="0.25">
      <c r="A13" s="10" t="s">
        <v>8</v>
      </c>
      <c r="B13" s="15">
        <v>359105</v>
      </c>
      <c r="C13" s="65" t="s">
        <v>78</v>
      </c>
      <c r="D13" s="30">
        <v>44505</v>
      </c>
      <c r="E13" s="15" t="s">
        <v>14</v>
      </c>
      <c r="F13" s="50">
        <v>423531.05</v>
      </c>
      <c r="G13" s="39" t="s">
        <v>40</v>
      </c>
      <c r="I13" s="50">
        <v>130000</v>
      </c>
      <c r="J13" s="59"/>
      <c r="K13" s="92">
        <v>100000</v>
      </c>
      <c r="M13" s="86">
        <v>100000</v>
      </c>
      <c r="O13" s="86">
        <v>93531.05</v>
      </c>
    </row>
    <row r="14" spans="1:15" x14ac:dyDescent="0.25">
      <c r="A14" s="10" t="s">
        <v>22</v>
      </c>
      <c r="B14" s="15">
        <v>359111</v>
      </c>
      <c r="C14" s="65" t="s">
        <v>78</v>
      </c>
      <c r="D14" s="30">
        <v>44694</v>
      </c>
      <c r="E14" s="15" t="s">
        <v>14</v>
      </c>
      <c r="F14" s="50">
        <v>73622.559999999998</v>
      </c>
      <c r="G14" s="10" t="s">
        <v>113</v>
      </c>
      <c r="I14" s="50">
        <v>65229</v>
      </c>
      <c r="J14" s="59"/>
      <c r="K14" s="92">
        <f>F14-I14</f>
        <v>8393.5599999999977</v>
      </c>
      <c r="M14" s="86"/>
      <c r="O14" s="86"/>
    </row>
    <row r="15" spans="1:15" x14ac:dyDescent="0.25">
      <c r="A15" s="10" t="s">
        <v>35</v>
      </c>
      <c r="B15" s="15">
        <v>359154</v>
      </c>
      <c r="C15" s="65" t="s">
        <v>78</v>
      </c>
      <c r="D15" s="30">
        <v>44712</v>
      </c>
      <c r="E15" s="15" t="s">
        <v>14</v>
      </c>
      <c r="F15" s="50">
        <v>17102.36</v>
      </c>
      <c r="G15" s="10" t="s">
        <v>43</v>
      </c>
      <c r="I15" s="50">
        <v>17102</v>
      </c>
      <c r="J15" s="59"/>
      <c r="K15" s="92"/>
      <c r="M15" s="86"/>
      <c r="O15" s="86"/>
    </row>
    <row r="16" spans="1:15" x14ac:dyDescent="0.25">
      <c r="A16" s="10" t="s">
        <v>26</v>
      </c>
      <c r="B16" s="15">
        <v>359182</v>
      </c>
      <c r="C16" s="65" t="s">
        <v>78</v>
      </c>
      <c r="D16" s="30">
        <v>44715</v>
      </c>
      <c r="E16" s="15" t="s">
        <v>16</v>
      </c>
      <c r="F16" s="50">
        <v>575548.66</v>
      </c>
      <c r="G16" s="10" t="s">
        <v>34</v>
      </c>
      <c r="I16" s="50">
        <v>20000</v>
      </c>
      <c r="J16" s="59"/>
      <c r="K16" s="92">
        <v>120000</v>
      </c>
      <c r="M16" s="86">
        <v>120000</v>
      </c>
      <c r="O16" s="86">
        <v>120000</v>
      </c>
    </row>
    <row r="17" spans="1:16" x14ac:dyDescent="0.25">
      <c r="A17" s="10" t="s">
        <v>27</v>
      </c>
      <c r="B17" s="15">
        <v>359192</v>
      </c>
      <c r="C17" s="65" t="s">
        <v>78</v>
      </c>
      <c r="D17" s="30">
        <v>44714</v>
      </c>
      <c r="E17" s="15" t="s">
        <v>23</v>
      </c>
      <c r="F17" s="50">
        <v>9999.91</v>
      </c>
      <c r="G17" s="10" t="s">
        <v>55</v>
      </c>
      <c r="I17" s="50">
        <v>9999.91</v>
      </c>
      <c r="K17" s="92"/>
      <c r="M17" s="86"/>
      <c r="O17" s="86"/>
    </row>
    <row r="18" spans="1:16" x14ac:dyDescent="0.25">
      <c r="A18" s="10" t="s">
        <v>67</v>
      </c>
      <c r="B18" s="15">
        <v>359264</v>
      </c>
      <c r="C18" s="65" t="s">
        <v>78</v>
      </c>
      <c r="D18" s="30">
        <v>44792</v>
      </c>
      <c r="E18" s="15" t="s">
        <v>68</v>
      </c>
      <c r="F18" s="50">
        <v>1108266.1499999999</v>
      </c>
      <c r="G18" s="10" t="s">
        <v>69</v>
      </c>
      <c r="I18" s="50">
        <v>200000</v>
      </c>
      <c r="K18" s="92">
        <v>200000</v>
      </c>
      <c r="M18" s="86">
        <v>300000</v>
      </c>
      <c r="O18" s="86">
        <v>300000</v>
      </c>
    </row>
    <row r="19" spans="1:16" x14ac:dyDescent="0.25">
      <c r="A19" s="10" t="s">
        <v>29</v>
      </c>
      <c r="B19" s="15">
        <v>359221</v>
      </c>
      <c r="C19" s="65" t="s">
        <v>78</v>
      </c>
      <c r="D19" s="30">
        <v>44791</v>
      </c>
      <c r="E19" s="15" t="s">
        <v>14</v>
      </c>
      <c r="F19" s="50">
        <v>5000</v>
      </c>
      <c r="G19" s="10" t="s">
        <v>50</v>
      </c>
      <c r="I19" s="50">
        <v>5000</v>
      </c>
      <c r="K19" s="92"/>
      <c r="M19" s="86"/>
      <c r="O19" s="86"/>
    </row>
    <row r="20" spans="1:16" x14ac:dyDescent="0.25">
      <c r="A20" s="52" t="s">
        <v>63</v>
      </c>
      <c r="B20" s="53">
        <v>359303</v>
      </c>
      <c r="C20" s="66" t="s">
        <v>78</v>
      </c>
      <c r="D20" s="54">
        <v>44799</v>
      </c>
      <c r="E20" s="53" t="s">
        <v>62</v>
      </c>
      <c r="F20" s="55">
        <v>29386</v>
      </c>
      <c r="G20" s="52" t="s">
        <v>64</v>
      </c>
      <c r="H20" s="38"/>
      <c r="I20" s="56">
        <v>10000</v>
      </c>
      <c r="K20" s="92">
        <v>10000</v>
      </c>
      <c r="M20" s="86">
        <v>9386</v>
      </c>
      <c r="O20" s="86">
        <v>0</v>
      </c>
    </row>
    <row r="21" spans="1:16" s="38" customFormat="1" x14ac:dyDescent="0.25">
      <c r="A21" s="49"/>
      <c r="B21" s="47"/>
      <c r="C21" s="72"/>
      <c r="D21" s="73"/>
      <c r="E21" s="47"/>
      <c r="F21" s="62"/>
      <c r="G21" s="49"/>
      <c r="I21" s="74"/>
      <c r="K21" s="87"/>
      <c r="L21" s="87"/>
      <c r="M21" s="87"/>
      <c r="N21" s="87"/>
      <c r="O21" s="87"/>
      <c r="P21" s="82"/>
    </row>
    <row r="22" spans="1:16" ht="17.25" customHeight="1" x14ac:dyDescent="0.25">
      <c r="A22" s="44" t="s">
        <v>28</v>
      </c>
      <c r="B22" s="45"/>
      <c r="C22" s="67" t="s">
        <v>73</v>
      </c>
      <c r="D22" s="46"/>
      <c r="E22" s="47"/>
      <c r="F22" s="48"/>
      <c r="G22" s="49"/>
      <c r="I22" s="57"/>
    </row>
    <row r="23" spans="1:16" s="38" customFormat="1" x14ac:dyDescent="0.25">
      <c r="A23" s="18" t="s">
        <v>47</v>
      </c>
      <c r="B23" s="19">
        <v>359301</v>
      </c>
      <c r="C23" s="69" t="s">
        <v>94</v>
      </c>
      <c r="D23" s="32">
        <v>44848</v>
      </c>
      <c r="E23" s="19" t="s">
        <v>14</v>
      </c>
      <c r="F23" s="20">
        <v>1160000</v>
      </c>
      <c r="G23" s="18" t="s">
        <v>50</v>
      </c>
      <c r="I23" s="20"/>
      <c r="K23" s="88">
        <v>1160000</v>
      </c>
      <c r="L23" s="87"/>
      <c r="M23" s="88"/>
      <c r="N23" s="87"/>
      <c r="O23" s="88"/>
      <c r="P23" s="82"/>
    </row>
    <row r="24" spans="1:16" s="38" customFormat="1" x14ac:dyDescent="0.25">
      <c r="A24" s="18" t="s">
        <v>97</v>
      </c>
      <c r="B24" s="19">
        <v>359309</v>
      </c>
      <c r="C24" s="69" t="s">
        <v>94</v>
      </c>
      <c r="D24" s="32">
        <v>44841</v>
      </c>
      <c r="E24" s="19" t="s">
        <v>14</v>
      </c>
      <c r="F24" s="20">
        <v>510000</v>
      </c>
      <c r="G24" s="18" t="s">
        <v>59</v>
      </c>
      <c r="I24" s="20"/>
      <c r="K24" s="88">
        <v>250000</v>
      </c>
      <c r="L24" s="87"/>
      <c r="M24" s="88">
        <v>260000</v>
      </c>
      <c r="N24" s="87"/>
      <c r="O24" s="88"/>
      <c r="P24" s="82"/>
    </row>
    <row r="25" spans="1:16" s="38" customFormat="1" ht="30" x14ac:dyDescent="0.25">
      <c r="A25" s="18" t="s">
        <v>49</v>
      </c>
      <c r="B25" s="19">
        <v>359216</v>
      </c>
      <c r="C25" s="69" t="s">
        <v>91</v>
      </c>
      <c r="D25" s="32">
        <v>44865</v>
      </c>
      <c r="E25" s="19" t="s">
        <v>23</v>
      </c>
      <c r="F25" s="20">
        <v>320000</v>
      </c>
      <c r="G25" s="18" t="s">
        <v>51</v>
      </c>
      <c r="I25" s="20"/>
      <c r="K25" s="88">
        <v>50000</v>
      </c>
      <c r="L25" s="87"/>
      <c r="M25" s="88">
        <v>200000</v>
      </c>
      <c r="N25" s="87"/>
      <c r="O25" s="88">
        <v>70000</v>
      </c>
      <c r="P25" s="82"/>
    </row>
    <row r="26" spans="1:16" s="38" customFormat="1" ht="30" x14ac:dyDescent="0.25">
      <c r="A26" s="18" t="s">
        <v>90</v>
      </c>
      <c r="B26" s="19">
        <v>359327</v>
      </c>
      <c r="C26" s="69" t="s">
        <v>91</v>
      </c>
      <c r="D26" s="32">
        <v>44865</v>
      </c>
      <c r="E26" s="19" t="s">
        <v>23</v>
      </c>
      <c r="F26" s="20">
        <v>325000</v>
      </c>
      <c r="G26" s="18" t="s">
        <v>98</v>
      </c>
      <c r="I26" s="20"/>
      <c r="K26" s="88">
        <v>50000</v>
      </c>
      <c r="L26" s="87"/>
      <c r="M26" s="88">
        <v>275000</v>
      </c>
      <c r="N26" s="87"/>
      <c r="O26" s="88"/>
      <c r="P26" s="82"/>
    </row>
    <row r="27" spans="1:16" s="38" customFormat="1" ht="30" x14ac:dyDescent="0.25">
      <c r="A27" s="18" t="s">
        <v>70</v>
      </c>
      <c r="B27" s="19">
        <v>359314</v>
      </c>
      <c r="C27" s="69" t="s">
        <v>96</v>
      </c>
      <c r="D27" s="32">
        <v>44880</v>
      </c>
      <c r="E27" s="19" t="s">
        <v>79</v>
      </c>
      <c r="F27" s="20">
        <v>550000</v>
      </c>
      <c r="G27" s="18" t="s">
        <v>99</v>
      </c>
      <c r="I27" s="20"/>
      <c r="K27" s="88"/>
      <c r="L27" s="87"/>
      <c r="M27" s="88">
        <v>275000</v>
      </c>
      <c r="N27" s="87"/>
      <c r="O27" s="88">
        <v>275000</v>
      </c>
      <c r="P27" s="82"/>
    </row>
    <row r="28" spans="1:16" s="38" customFormat="1" ht="30" x14ac:dyDescent="0.25">
      <c r="A28" s="18" t="s">
        <v>57</v>
      </c>
      <c r="B28" s="19">
        <v>359153</v>
      </c>
      <c r="C28" s="69" t="s">
        <v>92</v>
      </c>
      <c r="D28" s="32">
        <v>44880</v>
      </c>
      <c r="E28" s="19" t="s">
        <v>79</v>
      </c>
      <c r="F28" s="20">
        <v>900000</v>
      </c>
      <c r="G28" s="18" t="s">
        <v>58</v>
      </c>
      <c r="I28" s="20"/>
      <c r="K28" s="88"/>
      <c r="L28" s="87"/>
      <c r="M28" s="88">
        <v>300000</v>
      </c>
      <c r="N28" s="87"/>
      <c r="O28" s="88">
        <v>300000</v>
      </c>
      <c r="P28" s="82"/>
    </row>
    <row r="29" spans="1:16" s="38" customFormat="1" ht="45" x14ac:dyDescent="0.25">
      <c r="A29" s="18" t="s">
        <v>37</v>
      </c>
      <c r="B29" s="19">
        <v>359254</v>
      </c>
      <c r="C29" s="69" t="s">
        <v>76</v>
      </c>
      <c r="D29" s="32">
        <v>44916</v>
      </c>
      <c r="E29" s="19" t="s">
        <v>14</v>
      </c>
      <c r="F29" s="20">
        <v>410000</v>
      </c>
      <c r="G29" s="18" t="s">
        <v>38</v>
      </c>
      <c r="I29" s="20"/>
      <c r="K29" s="88"/>
      <c r="L29" s="87"/>
      <c r="M29" s="88"/>
      <c r="N29" s="87"/>
      <c r="O29" s="88"/>
      <c r="P29" s="82"/>
    </row>
    <row r="30" spans="1:16" s="38" customFormat="1" x14ac:dyDescent="0.25">
      <c r="A30" s="18" t="s">
        <v>85</v>
      </c>
      <c r="B30" s="19">
        <v>359133</v>
      </c>
      <c r="C30" s="69" t="s">
        <v>86</v>
      </c>
      <c r="D30" s="32">
        <v>44880</v>
      </c>
      <c r="E30" s="19" t="s">
        <v>81</v>
      </c>
      <c r="F30" s="20">
        <v>969000</v>
      </c>
      <c r="G30" s="18" t="s">
        <v>100</v>
      </c>
      <c r="I30" s="20"/>
      <c r="K30" s="88"/>
      <c r="L30" s="87"/>
      <c r="M30" s="88">
        <v>969000</v>
      </c>
      <c r="N30" s="87"/>
      <c r="O30" s="88"/>
      <c r="P30" s="82"/>
    </row>
    <row r="31" spans="1:16" s="38" customFormat="1" x14ac:dyDescent="0.25">
      <c r="A31" s="18" t="s">
        <v>88</v>
      </c>
      <c r="B31" s="19">
        <v>359317</v>
      </c>
      <c r="C31" s="69" t="s">
        <v>86</v>
      </c>
      <c r="D31" s="32">
        <v>44880</v>
      </c>
      <c r="E31" s="19" t="s">
        <v>83</v>
      </c>
      <c r="F31" s="20">
        <v>830000</v>
      </c>
      <c r="G31" s="18" t="s">
        <v>50</v>
      </c>
      <c r="I31" s="20"/>
      <c r="K31" s="88"/>
      <c r="L31" s="87"/>
      <c r="M31" s="88">
        <v>830000</v>
      </c>
      <c r="N31" s="87"/>
      <c r="O31" s="88"/>
      <c r="P31" s="82"/>
    </row>
    <row r="32" spans="1:16" s="38" customFormat="1" ht="30" x14ac:dyDescent="0.25">
      <c r="A32" s="18" t="s">
        <v>48</v>
      </c>
      <c r="B32" s="19">
        <v>359277</v>
      </c>
      <c r="C32" s="69" t="s">
        <v>93</v>
      </c>
      <c r="D32" s="32">
        <v>44916</v>
      </c>
      <c r="E32" s="19" t="s">
        <v>83</v>
      </c>
      <c r="F32" s="20">
        <v>695000</v>
      </c>
      <c r="G32" s="18" t="s">
        <v>50</v>
      </c>
      <c r="I32" s="20"/>
      <c r="K32" s="88"/>
      <c r="L32" s="87"/>
      <c r="M32" s="88"/>
      <c r="N32" s="87"/>
      <c r="O32" s="88">
        <v>695000</v>
      </c>
      <c r="P32" s="82"/>
    </row>
    <row r="33" spans="1:16" s="38" customFormat="1" x14ac:dyDescent="0.25">
      <c r="A33" s="18" t="s">
        <v>72</v>
      </c>
      <c r="B33" s="19">
        <v>359335</v>
      </c>
      <c r="C33" s="69" t="s">
        <v>74</v>
      </c>
      <c r="D33" s="32">
        <v>44880</v>
      </c>
      <c r="E33" s="19" t="s">
        <v>80</v>
      </c>
      <c r="F33" s="20">
        <v>814917</v>
      </c>
      <c r="G33" s="18" t="s">
        <v>101</v>
      </c>
      <c r="I33" s="20"/>
      <c r="K33" s="88"/>
      <c r="L33" s="87"/>
      <c r="M33" s="88">
        <v>300000</v>
      </c>
      <c r="N33" s="87"/>
      <c r="O33" s="88">
        <v>300000</v>
      </c>
      <c r="P33" s="82"/>
    </row>
    <row r="34" spans="1:16" s="38" customFormat="1" x14ac:dyDescent="0.25">
      <c r="A34" s="18" t="s">
        <v>84</v>
      </c>
      <c r="B34" s="19">
        <v>359343</v>
      </c>
      <c r="C34" s="69" t="s">
        <v>74</v>
      </c>
      <c r="D34" s="32">
        <v>44880</v>
      </c>
      <c r="E34" s="19" t="s">
        <v>80</v>
      </c>
      <c r="F34" s="20">
        <v>317000</v>
      </c>
      <c r="G34" s="18" t="s">
        <v>101</v>
      </c>
      <c r="I34" s="20"/>
      <c r="K34" s="88"/>
      <c r="L34" s="87"/>
      <c r="M34" s="88">
        <v>100000</v>
      </c>
      <c r="N34" s="87"/>
      <c r="O34" s="88">
        <v>100000</v>
      </c>
      <c r="P34" s="82"/>
    </row>
    <row r="35" spans="1:16" s="38" customFormat="1" x14ac:dyDescent="0.25">
      <c r="A35" s="18" t="s">
        <v>87</v>
      </c>
      <c r="B35" s="19">
        <v>359338</v>
      </c>
      <c r="C35" s="69" t="s">
        <v>74</v>
      </c>
      <c r="D35" s="32">
        <v>44880</v>
      </c>
      <c r="E35" s="19" t="s">
        <v>83</v>
      </c>
      <c r="F35" s="20">
        <v>1060000</v>
      </c>
      <c r="G35" s="18" t="s">
        <v>50</v>
      </c>
      <c r="I35" s="20"/>
      <c r="K35" s="88"/>
      <c r="L35" s="87"/>
      <c r="M35" s="88">
        <v>1060000</v>
      </c>
      <c r="N35" s="87"/>
      <c r="O35" s="88"/>
      <c r="P35" s="82"/>
    </row>
    <row r="36" spans="1:16" s="38" customFormat="1" ht="45" x14ac:dyDescent="0.25">
      <c r="A36" s="75" t="s">
        <v>24</v>
      </c>
      <c r="B36" s="76">
        <v>359249</v>
      </c>
      <c r="C36" s="77" t="s">
        <v>75</v>
      </c>
      <c r="D36" s="78">
        <v>44916</v>
      </c>
      <c r="E36" s="76" t="s">
        <v>14</v>
      </c>
      <c r="F36" s="79">
        <v>447000</v>
      </c>
      <c r="G36" s="75" t="s">
        <v>30</v>
      </c>
      <c r="I36" s="79"/>
      <c r="K36" s="88"/>
      <c r="L36" s="87"/>
      <c r="M36" s="88"/>
      <c r="N36" s="87"/>
      <c r="O36" s="88"/>
      <c r="P36" s="82"/>
    </row>
    <row r="37" spans="1:16" s="38" customFormat="1" ht="45" x14ac:dyDescent="0.25">
      <c r="A37" s="75" t="s">
        <v>71</v>
      </c>
      <c r="B37" s="76">
        <v>359316</v>
      </c>
      <c r="C37" s="77" t="s">
        <v>75</v>
      </c>
      <c r="D37" s="78">
        <v>44916</v>
      </c>
      <c r="E37" s="76" t="s">
        <v>83</v>
      </c>
      <c r="F37" s="79">
        <v>345000</v>
      </c>
      <c r="G37" s="75" t="s">
        <v>50</v>
      </c>
      <c r="I37" s="79"/>
      <c r="K37" s="88"/>
      <c r="L37" s="87"/>
      <c r="M37" s="88"/>
      <c r="N37" s="87"/>
      <c r="O37" s="88">
        <v>345000</v>
      </c>
      <c r="P37" s="82"/>
    </row>
    <row r="38" spans="1:16" s="38" customFormat="1" ht="45" x14ac:dyDescent="0.25">
      <c r="A38" s="75" t="s">
        <v>77</v>
      </c>
      <c r="B38" s="76">
        <v>359131</v>
      </c>
      <c r="C38" s="77" t="s">
        <v>75</v>
      </c>
      <c r="D38" s="78">
        <v>44916</v>
      </c>
      <c r="E38" s="76" t="s">
        <v>81</v>
      </c>
      <c r="F38" s="79">
        <v>500000</v>
      </c>
      <c r="G38" s="75" t="s">
        <v>112</v>
      </c>
      <c r="I38" s="79"/>
      <c r="K38" s="88"/>
      <c r="L38" s="87"/>
      <c r="M38" s="88"/>
      <c r="N38" s="87"/>
      <c r="O38" s="88">
        <v>250000</v>
      </c>
      <c r="P38" s="82"/>
    </row>
    <row r="39" spans="1:16" s="38" customFormat="1" ht="45" x14ac:dyDescent="0.25">
      <c r="A39" s="75" t="s">
        <v>82</v>
      </c>
      <c r="B39" s="76">
        <v>359323</v>
      </c>
      <c r="C39" s="77" t="s">
        <v>75</v>
      </c>
      <c r="D39" s="78">
        <v>44916</v>
      </c>
      <c r="E39" s="76" t="s">
        <v>83</v>
      </c>
      <c r="F39" s="79">
        <v>1450000</v>
      </c>
      <c r="G39" s="75" t="s">
        <v>50</v>
      </c>
      <c r="I39" s="79"/>
      <c r="K39" s="88"/>
      <c r="L39" s="87"/>
      <c r="M39" s="88"/>
      <c r="N39" s="87"/>
      <c r="O39" s="88">
        <v>1450000</v>
      </c>
      <c r="P39" s="82"/>
    </row>
    <row r="40" spans="1:16" s="38" customFormat="1" ht="45" x14ac:dyDescent="0.25">
      <c r="A40" s="75" t="s">
        <v>89</v>
      </c>
      <c r="B40" s="76">
        <v>359250</v>
      </c>
      <c r="C40" s="77" t="s">
        <v>75</v>
      </c>
      <c r="D40" s="78">
        <v>44916</v>
      </c>
      <c r="E40" s="76" t="s">
        <v>79</v>
      </c>
      <c r="F40" s="79">
        <v>1044200</v>
      </c>
      <c r="G40" s="75" t="s">
        <v>111</v>
      </c>
      <c r="I40" s="79"/>
      <c r="K40" s="88"/>
      <c r="L40" s="87"/>
      <c r="M40" s="88"/>
      <c r="N40" s="87"/>
      <c r="O40" s="88">
        <v>1044200</v>
      </c>
      <c r="P40" s="82"/>
    </row>
    <row r="41" spans="1:16" s="38" customFormat="1" ht="45" x14ac:dyDescent="0.25">
      <c r="A41" s="75" t="s">
        <v>95</v>
      </c>
      <c r="B41" s="76">
        <v>359337</v>
      </c>
      <c r="C41" s="77" t="s">
        <v>75</v>
      </c>
      <c r="D41" s="78">
        <v>44916</v>
      </c>
      <c r="E41" s="76" t="s">
        <v>83</v>
      </c>
      <c r="F41" s="79">
        <v>230000</v>
      </c>
      <c r="G41" s="75" t="s">
        <v>50</v>
      </c>
      <c r="I41" s="79"/>
      <c r="K41" s="88"/>
      <c r="L41" s="87"/>
      <c r="M41" s="88"/>
      <c r="N41" s="87"/>
      <c r="O41" s="88">
        <v>230000</v>
      </c>
      <c r="P41" s="82"/>
    </row>
    <row r="43" spans="1:16" s="23" customFormat="1" x14ac:dyDescent="0.25">
      <c r="A43" s="26" t="s">
        <v>25</v>
      </c>
      <c r="B43" s="25"/>
      <c r="C43" s="68"/>
      <c r="D43" s="31"/>
      <c r="E43" s="25"/>
      <c r="F43" s="24"/>
      <c r="G43" s="24"/>
      <c r="H43" s="21"/>
      <c r="I43" s="22"/>
      <c r="K43" s="89"/>
      <c r="L43" s="90"/>
      <c r="M43" s="89"/>
      <c r="N43" s="90"/>
      <c r="O43" s="89"/>
      <c r="P43" s="83"/>
    </row>
    <row r="44" spans="1:16" x14ac:dyDescent="0.25">
      <c r="A44" s="18" t="s">
        <v>45</v>
      </c>
      <c r="B44" s="19">
        <v>359301</v>
      </c>
      <c r="C44" s="69" t="s">
        <v>105</v>
      </c>
      <c r="D44" s="32">
        <v>44834</v>
      </c>
      <c r="E44" s="19" t="s">
        <v>23</v>
      </c>
      <c r="F44" s="20">
        <v>300000</v>
      </c>
      <c r="G44" s="18" t="s">
        <v>52</v>
      </c>
      <c r="H44" s="58"/>
      <c r="I44" s="20">
        <v>275000</v>
      </c>
      <c r="K44" s="86"/>
      <c r="M44" s="86"/>
      <c r="O44" s="86"/>
    </row>
    <row r="45" spans="1:16" x14ac:dyDescent="0.25">
      <c r="A45" s="18" t="s">
        <v>46</v>
      </c>
      <c r="B45" s="19">
        <v>359286</v>
      </c>
      <c r="C45" s="69" t="s">
        <v>106</v>
      </c>
      <c r="D45" s="32">
        <v>44827</v>
      </c>
      <c r="E45" s="19" t="s">
        <v>16</v>
      </c>
      <c r="F45" s="20">
        <v>1900000</v>
      </c>
      <c r="G45" s="18" t="s">
        <v>50</v>
      </c>
      <c r="H45" s="58"/>
      <c r="I45" s="20">
        <v>1900000</v>
      </c>
      <c r="K45" s="86"/>
      <c r="M45" s="86"/>
      <c r="O45" s="86"/>
    </row>
    <row r="46" spans="1:16" x14ac:dyDescent="0.25">
      <c r="A46" s="18" t="s">
        <v>31</v>
      </c>
      <c r="B46" s="19">
        <v>359198</v>
      </c>
      <c r="C46" s="69" t="s">
        <v>106</v>
      </c>
      <c r="D46" s="32">
        <v>44833</v>
      </c>
      <c r="E46" s="19" t="s">
        <v>14</v>
      </c>
      <c r="F46" s="20">
        <v>1499000</v>
      </c>
      <c r="G46" s="18" t="s">
        <v>60</v>
      </c>
      <c r="H46" s="58"/>
      <c r="I46" s="20">
        <v>1499000</v>
      </c>
      <c r="K46" s="86"/>
      <c r="M46" s="86"/>
      <c r="O46" s="86"/>
    </row>
    <row r="47" spans="1:16" ht="15.75" thickBot="1" x14ac:dyDescent="0.3"/>
    <row r="48" spans="1:16" ht="15.75" thickBot="1" x14ac:dyDescent="0.3">
      <c r="A48" s="7" t="s">
        <v>7</v>
      </c>
      <c r="B48" s="11"/>
      <c r="C48" s="5"/>
      <c r="D48" s="29"/>
      <c r="E48" s="11"/>
      <c r="F48" s="1"/>
      <c r="I48" s="1">
        <f>SUM(I7:I45)</f>
        <v>2740705.91</v>
      </c>
      <c r="K48" s="91">
        <f>SUM(K7:K45)</f>
        <v>2278393.56</v>
      </c>
      <c r="M48" s="91">
        <f>SUM(M7:M45)</f>
        <v>5357513.76</v>
      </c>
      <c r="O48" s="91">
        <f>SUM(O7:O45)</f>
        <v>5822731.0499999998</v>
      </c>
    </row>
    <row r="49" spans="1:9" x14ac:dyDescent="0.25">
      <c r="A49" s="3"/>
    </row>
    <row r="50" spans="1:9" x14ac:dyDescent="0.25">
      <c r="A50" s="3"/>
    </row>
    <row r="51" spans="1:9" ht="15.75" thickBot="1" x14ac:dyDescent="0.3">
      <c r="A51" s="3"/>
    </row>
    <row r="52" spans="1:9" ht="15.75" thickBot="1" x14ac:dyDescent="0.3">
      <c r="A52" s="4" t="s">
        <v>41</v>
      </c>
      <c r="B52" s="11"/>
      <c r="C52" s="5"/>
      <c r="D52" s="29"/>
      <c r="E52" s="11"/>
      <c r="F52" s="34"/>
    </row>
    <row r="53" spans="1:9" x14ac:dyDescent="0.25">
      <c r="A53" s="7" t="s">
        <v>9</v>
      </c>
      <c r="B53" s="11"/>
      <c r="C53" s="5"/>
      <c r="D53" s="29"/>
      <c r="E53" s="11"/>
      <c r="F53" s="35" t="s">
        <v>12</v>
      </c>
      <c r="G53" s="6" t="s">
        <v>10</v>
      </c>
    </row>
    <row r="54" spans="1:9" x14ac:dyDescent="0.25">
      <c r="A54" s="10" t="s">
        <v>33</v>
      </c>
      <c r="B54" s="15"/>
      <c r="C54" s="65"/>
      <c r="D54" s="30"/>
      <c r="E54" s="15"/>
      <c r="F54" s="40">
        <f>525000+139500</f>
        <v>664500</v>
      </c>
      <c r="G54" s="9" t="s">
        <v>102</v>
      </c>
    </row>
    <row r="55" spans="1:9" x14ac:dyDescent="0.25">
      <c r="A55" s="41" t="s">
        <v>54</v>
      </c>
      <c r="B55" s="42"/>
      <c r="C55" s="70"/>
      <c r="D55" s="43"/>
      <c r="E55" s="42"/>
      <c r="F55" s="51">
        <f>660000+262500+83725+420000</f>
        <v>1426225</v>
      </c>
      <c r="G55" t="s">
        <v>103</v>
      </c>
    </row>
    <row r="56" spans="1:9" x14ac:dyDescent="0.25">
      <c r="A56" s="10" t="s">
        <v>56</v>
      </c>
      <c r="B56" s="15"/>
      <c r="C56" s="65"/>
      <c r="D56" s="30"/>
      <c r="E56" s="15"/>
      <c r="F56" s="40">
        <f>262500+307500+1425000</f>
        <v>1995000</v>
      </c>
      <c r="G56" s="9" t="s">
        <v>104</v>
      </c>
    </row>
    <row r="57" spans="1:9" x14ac:dyDescent="0.25">
      <c r="A57" s="10" t="s">
        <v>66</v>
      </c>
      <c r="B57" s="15"/>
      <c r="C57" s="65"/>
      <c r="D57" s="30"/>
      <c r="E57" s="15"/>
      <c r="F57" s="61">
        <f>1124250+242250+258750+870000</f>
        <v>2495250</v>
      </c>
      <c r="G57" t="s">
        <v>107</v>
      </c>
    </row>
    <row r="58" spans="1:9" ht="15.75" thickBot="1" x14ac:dyDescent="0.3">
      <c r="A58" s="7" t="s">
        <v>7</v>
      </c>
      <c r="B58" s="11"/>
      <c r="C58" s="5"/>
      <c r="D58" s="29"/>
      <c r="E58" s="11"/>
      <c r="F58" s="60">
        <f>SUM(F54:F57)</f>
        <v>6580975</v>
      </c>
    </row>
    <row r="59" spans="1:9" x14ac:dyDescent="0.25">
      <c r="A59" s="12"/>
      <c r="B59" s="16"/>
      <c r="C59" s="71"/>
      <c r="D59" s="33"/>
      <c r="E59" s="16"/>
      <c r="F59" s="8"/>
      <c r="G59" s="8"/>
      <c r="H59" s="8"/>
      <c r="I59" s="8"/>
    </row>
  </sheetData>
  <sortState xmlns:xlrd2="http://schemas.microsoft.com/office/spreadsheetml/2017/richdata2" ref="A25:K42">
    <sortCondition ref="C25:C42"/>
  </sortState>
  <mergeCells count="2">
    <mergeCell ref="A1:G1"/>
    <mergeCell ref="A2:G2"/>
  </mergeCells>
  <pageMargins left="0.25" right="0.25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0FB4-A12E-4845-9067-D3B33DF62EB8}">
  <dimension ref="A1:O15"/>
  <sheetViews>
    <sheetView workbookViewId="0">
      <selection activeCell="D18" sqref="D18"/>
    </sheetView>
  </sheetViews>
  <sheetFormatPr defaultRowHeight="15" x14ac:dyDescent="0.25"/>
  <cols>
    <col min="1" max="1" width="43.5703125" bestFit="1" customWidth="1"/>
    <col min="2" max="2" width="12.85546875" bestFit="1" customWidth="1"/>
    <col min="3" max="3" width="8.140625" bestFit="1" customWidth="1"/>
    <col min="4" max="4" width="10.7109375" bestFit="1" customWidth="1"/>
    <col min="5" max="5" width="7.28515625" bestFit="1" customWidth="1"/>
    <col min="6" max="6" width="13.28515625" bestFit="1" customWidth="1"/>
    <col min="7" max="7" width="67.28515625" bestFit="1" customWidth="1"/>
    <col min="9" max="9" width="14.85546875" customWidth="1"/>
    <col min="11" max="11" width="12.5703125" customWidth="1"/>
    <col min="13" max="13" width="13.7109375" customWidth="1"/>
    <col min="15" max="15" width="12.42578125" customWidth="1"/>
  </cols>
  <sheetData>
    <row r="1" spans="1:15" ht="34.5" customHeight="1" thickBot="1" x14ac:dyDescent="0.3">
      <c r="A1" s="4" t="s">
        <v>3</v>
      </c>
      <c r="B1" s="11" t="s">
        <v>32</v>
      </c>
      <c r="C1" s="5" t="s">
        <v>73</v>
      </c>
      <c r="D1" s="29" t="s">
        <v>19</v>
      </c>
      <c r="E1" s="11" t="s">
        <v>15</v>
      </c>
      <c r="F1" s="5" t="s">
        <v>4</v>
      </c>
      <c r="G1" s="6" t="s">
        <v>11</v>
      </c>
      <c r="I1" s="80" t="s">
        <v>116</v>
      </c>
      <c r="K1" s="85" t="s">
        <v>117</v>
      </c>
      <c r="L1" s="85"/>
      <c r="M1" s="85" t="s">
        <v>118</v>
      </c>
      <c r="N1" s="85"/>
      <c r="O1" s="85" t="s">
        <v>119</v>
      </c>
    </row>
    <row r="2" spans="1:15" ht="30" x14ac:dyDescent="0.25">
      <c r="A2" s="10" t="s">
        <v>0</v>
      </c>
      <c r="B2" s="15">
        <v>359096</v>
      </c>
      <c r="C2" s="65" t="s">
        <v>78</v>
      </c>
      <c r="D2" s="30">
        <v>44530</v>
      </c>
      <c r="E2" s="15" t="s">
        <v>14</v>
      </c>
      <c r="F2" s="50">
        <v>569793.55000000005</v>
      </c>
      <c r="G2" s="39" t="s">
        <v>42</v>
      </c>
      <c r="I2" s="50"/>
      <c r="K2" s="92"/>
      <c r="L2" s="84"/>
      <c r="M2" s="86"/>
      <c r="N2" s="84"/>
      <c r="O2" s="86"/>
    </row>
    <row r="3" spans="1:15" x14ac:dyDescent="0.25">
      <c r="A3" s="10" t="s">
        <v>21</v>
      </c>
      <c r="B3" s="15">
        <v>359200</v>
      </c>
      <c r="C3" s="65" t="s">
        <v>78</v>
      </c>
      <c r="D3" s="30">
        <v>44635</v>
      </c>
      <c r="E3" s="15" t="s">
        <v>16</v>
      </c>
      <c r="F3" s="50">
        <v>522000</v>
      </c>
      <c r="G3" s="39" t="s">
        <v>61</v>
      </c>
      <c r="I3" s="50">
        <v>0</v>
      </c>
      <c r="J3" s="59"/>
      <c r="K3" s="92">
        <v>300000</v>
      </c>
      <c r="L3" s="84"/>
      <c r="M3" s="86">
        <v>222000</v>
      </c>
      <c r="N3" s="84"/>
      <c r="O3" s="86"/>
    </row>
    <row r="4" spans="1:15" x14ac:dyDescent="0.25">
      <c r="A4" s="10" t="s">
        <v>20</v>
      </c>
      <c r="B4" s="15">
        <v>352308</v>
      </c>
      <c r="C4" s="65" t="s">
        <v>78</v>
      </c>
      <c r="D4" s="30">
        <v>44392</v>
      </c>
      <c r="E4" s="15" t="s">
        <v>16</v>
      </c>
      <c r="F4" s="50">
        <v>346278.25</v>
      </c>
      <c r="G4" s="10" t="s">
        <v>36</v>
      </c>
      <c r="I4" s="50">
        <v>0</v>
      </c>
      <c r="J4" s="59"/>
      <c r="K4" s="92"/>
      <c r="L4" s="84"/>
      <c r="M4" s="86"/>
      <c r="N4" s="84"/>
      <c r="O4" s="86">
        <v>250000</v>
      </c>
    </row>
    <row r="5" spans="1:15" x14ac:dyDescent="0.25">
      <c r="A5" s="10" t="s">
        <v>13</v>
      </c>
      <c r="B5" s="15">
        <v>352145</v>
      </c>
      <c r="C5" s="65" t="s">
        <v>78</v>
      </c>
      <c r="D5" s="30">
        <v>44314</v>
      </c>
      <c r="E5" s="15" t="s">
        <v>14</v>
      </c>
      <c r="F5" s="50">
        <v>78374.759999999995</v>
      </c>
      <c r="G5" s="10" t="s">
        <v>44</v>
      </c>
      <c r="I5" s="50">
        <v>78375</v>
      </c>
      <c r="J5" s="59"/>
      <c r="K5" s="92"/>
      <c r="L5" s="84"/>
      <c r="M5" s="86"/>
      <c r="N5" s="84"/>
      <c r="O5" s="86"/>
    </row>
    <row r="6" spans="1:15" x14ac:dyDescent="0.25">
      <c r="A6" s="10" t="s">
        <v>1</v>
      </c>
      <c r="B6" s="15">
        <v>351864</v>
      </c>
      <c r="C6" s="65" t="s">
        <v>78</v>
      </c>
      <c r="D6" s="30">
        <v>44504</v>
      </c>
      <c r="E6" s="15" t="s">
        <v>16</v>
      </c>
      <c r="F6" s="50">
        <v>87127.76</v>
      </c>
      <c r="G6" s="10" t="s">
        <v>39</v>
      </c>
      <c r="I6" s="50">
        <v>20000</v>
      </c>
      <c r="J6" s="59"/>
      <c r="K6" s="92">
        <v>30000</v>
      </c>
      <c r="L6" s="84"/>
      <c r="M6" s="86">
        <v>37127.760000000002</v>
      </c>
      <c r="N6" s="84"/>
      <c r="O6" s="86"/>
    </row>
    <row r="7" spans="1:15" ht="30" x14ac:dyDescent="0.25">
      <c r="A7" s="10" t="s">
        <v>17</v>
      </c>
      <c r="B7" s="15">
        <v>359123</v>
      </c>
      <c r="C7" s="65" t="s">
        <v>78</v>
      </c>
      <c r="D7" s="30">
        <v>44515</v>
      </c>
      <c r="E7" s="15" t="s">
        <v>14</v>
      </c>
      <c r="F7" s="50">
        <v>10000</v>
      </c>
      <c r="G7" s="39" t="s">
        <v>53</v>
      </c>
      <c r="I7" s="50">
        <v>10000</v>
      </c>
      <c r="J7" s="59"/>
      <c r="K7" s="92"/>
      <c r="L7" s="84"/>
      <c r="M7" s="86"/>
      <c r="N7" s="84"/>
      <c r="O7" s="86"/>
    </row>
    <row r="8" spans="1:15" ht="30" x14ac:dyDescent="0.25">
      <c r="A8" s="10" t="s">
        <v>8</v>
      </c>
      <c r="B8" s="15">
        <v>359105</v>
      </c>
      <c r="C8" s="65" t="s">
        <v>78</v>
      </c>
      <c r="D8" s="30">
        <v>44505</v>
      </c>
      <c r="E8" s="15" t="s">
        <v>14</v>
      </c>
      <c r="F8" s="50">
        <v>423531.05</v>
      </c>
      <c r="G8" s="39" t="s">
        <v>40</v>
      </c>
      <c r="I8" s="50">
        <v>130000</v>
      </c>
      <c r="J8" s="59"/>
      <c r="K8" s="92">
        <v>100000</v>
      </c>
      <c r="L8" s="84"/>
      <c r="M8" s="86">
        <v>100000</v>
      </c>
      <c r="N8" s="84"/>
      <c r="O8" s="86">
        <v>93531.05</v>
      </c>
    </row>
    <row r="9" spans="1:15" x14ac:dyDescent="0.25">
      <c r="A9" s="10" t="s">
        <v>22</v>
      </c>
      <c r="B9" s="15">
        <v>359111</v>
      </c>
      <c r="C9" s="65" t="s">
        <v>78</v>
      </c>
      <c r="D9" s="30">
        <v>44694</v>
      </c>
      <c r="E9" s="15" t="s">
        <v>14</v>
      </c>
      <c r="F9" s="50">
        <v>73622.559999999998</v>
      </c>
      <c r="G9" s="10" t="s">
        <v>113</v>
      </c>
      <c r="I9" s="50">
        <v>65229</v>
      </c>
      <c r="J9" s="59"/>
      <c r="K9" s="92">
        <f>F9-I9</f>
        <v>8393.5599999999977</v>
      </c>
      <c r="L9" s="84"/>
      <c r="M9" s="86"/>
      <c r="N9" s="84"/>
      <c r="O9" s="86"/>
    </row>
    <row r="10" spans="1:15" x14ac:dyDescent="0.25">
      <c r="A10" s="10" t="s">
        <v>35</v>
      </c>
      <c r="B10" s="15">
        <v>359154</v>
      </c>
      <c r="C10" s="65" t="s">
        <v>78</v>
      </c>
      <c r="D10" s="30">
        <v>44712</v>
      </c>
      <c r="E10" s="15" t="s">
        <v>14</v>
      </c>
      <c r="F10" s="50">
        <v>17102.36</v>
      </c>
      <c r="G10" s="10" t="s">
        <v>43</v>
      </c>
      <c r="I10" s="50">
        <v>17102</v>
      </c>
      <c r="J10" s="59"/>
      <c r="K10" s="92"/>
      <c r="L10" s="84"/>
      <c r="M10" s="86"/>
      <c r="N10" s="84"/>
      <c r="O10" s="86"/>
    </row>
    <row r="11" spans="1:15" x14ac:dyDescent="0.25">
      <c r="A11" s="10" t="s">
        <v>26</v>
      </c>
      <c r="B11" s="15">
        <v>359182</v>
      </c>
      <c r="C11" s="65" t="s">
        <v>78</v>
      </c>
      <c r="D11" s="30">
        <v>44715</v>
      </c>
      <c r="E11" s="15" t="s">
        <v>16</v>
      </c>
      <c r="F11" s="50">
        <v>575548.66</v>
      </c>
      <c r="G11" s="10" t="s">
        <v>34</v>
      </c>
      <c r="I11" s="50">
        <v>20000</v>
      </c>
      <c r="J11" s="59"/>
      <c r="K11" s="92">
        <v>120000</v>
      </c>
      <c r="L11" s="84"/>
      <c r="M11" s="86">
        <v>120000</v>
      </c>
      <c r="N11" s="84"/>
      <c r="O11" s="86">
        <v>120000</v>
      </c>
    </row>
    <row r="12" spans="1:15" x14ac:dyDescent="0.25">
      <c r="A12" s="10" t="s">
        <v>27</v>
      </c>
      <c r="B12" s="15">
        <v>359192</v>
      </c>
      <c r="C12" s="65" t="s">
        <v>78</v>
      </c>
      <c r="D12" s="30">
        <v>44714</v>
      </c>
      <c r="E12" s="15" t="s">
        <v>23</v>
      </c>
      <c r="F12" s="50">
        <v>9999.91</v>
      </c>
      <c r="G12" s="10" t="s">
        <v>55</v>
      </c>
      <c r="I12" s="50">
        <v>9999.91</v>
      </c>
      <c r="K12" s="92"/>
      <c r="L12" s="84"/>
      <c r="M12" s="86"/>
      <c r="N12" s="84"/>
      <c r="O12" s="86"/>
    </row>
    <row r="13" spans="1:15" x14ac:dyDescent="0.25">
      <c r="A13" s="10" t="s">
        <v>67</v>
      </c>
      <c r="B13" s="15">
        <v>359264</v>
      </c>
      <c r="C13" s="65" t="s">
        <v>78</v>
      </c>
      <c r="D13" s="30">
        <v>44792</v>
      </c>
      <c r="E13" s="15" t="s">
        <v>68</v>
      </c>
      <c r="F13" s="50">
        <v>1108266.1499999999</v>
      </c>
      <c r="G13" s="10" t="s">
        <v>69</v>
      </c>
      <c r="I13" s="50">
        <v>200000</v>
      </c>
      <c r="K13" s="92">
        <v>200000</v>
      </c>
      <c r="L13" s="84"/>
      <c r="M13" s="86">
        <v>300000</v>
      </c>
      <c r="N13" s="84"/>
      <c r="O13" s="86">
        <v>300000</v>
      </c>
    </row>
    <row r="14" spans="1:15" x14ac:dyDescent="0.25">
      <c r="A14" s="10" t="s">
        <v>29</v>
      </c>
      <c r="B14" s="15">
        <v>359221</v>
      </c>
      <c r="C14" s="65" t="s">
        <v>78</v>
      </c>
      <c r="D14" s="30">
        <v>44791</v>
      </c>
      <c r="E14" s="15" t="s">
        <v>14</v>
      </c>
      <c r="F14" s="50">
        <v>5000</v>
      </c>
      <c r="G14" s="10" t="s">
        <v>50</v>
      </c>
      <c r="I14" s="50">
        <v>5000</v>
      </c>
      <c r="K14" s="92"/>
      <c r="L14" s="84"/>
      <c r="M14" s="86"/>
      <c r="N14" s="84"/>
      <c r="O14" s="86"/>
    </row>
    <row r="15" spans="1:15" x14ac:dyDescent="0.25">
      <c r="A15" s="52" t="s">
        <v>63</v>
      </c>
      <c r="B15" s="53">
        <v>359303</v>
      </c>
      <c r="C15" s="66" t="s">
        <v>78</v>
      </c>
      <c r="D15" s="54">
        <v>44799</v>
      </c>
      <c r="E15" s="53" t="s">
        <v>62</v>
      </c>
      <c r="F15" s="55">
        <v>29386</v>
      </c>
      <c r="G15" s="52" t="s">
        <v>64</v>
      </c>
      <c r="H15" s="38"/>
      <c r="I15" s="56">
        <v>10000</v>
      </c>
      <c r="K15" s="92">
        <v>10000</v>
      </c>
      <c r="L15" s="84"/>
      <c r="M15" s="86">
        <v>9386</v>
      </c>
      <c r="N15" s="84"/>
      <c r="O15" s="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6FAE-7693-40E9-A14A-2978A33AD8ED}">
  <dimension ref="A1:O20"/>
  <sheetViews>
    <sheetView workbookViewId="0">
      <selection sqref="A1:XFD1"/>
    </sheetView>
  </sheetViews>
  <sheetFormatPr defaultRowHeight="15" x14ac:dyDescent="0.25"/>
  <cols>
    <col min="1" max="1" width="47.42578125" bestFit="1" customWidth="1"/>
    <col min="2" max="2" width="12.85546875" bestFit="1" customWidth="1"/>
    <col min="3" max="3" width="12" customWidth="1"/>
    <col min="4" max="4" width="10.7109375" bestFit="1" customWidth="1"/>
    <col min="5" max="5" width="8.28515625" bestFit="1" customWidth="1"/>
    <col min="6" max="6" width="13.28515625" bestFit="1" customWidth="1"/>
    <col min="7" max="7" width="67.28515625" bestFit="1" customWidth="1"/>
    <col min="9" max="9" width="8.140625" bestFit="1" customWidth="1"/>
    <col min="11" max="11" width="12.7109375" bestFit="1" customWidth="1"/>
    <col min="13" max="13" width="12.7109375" bestFit="1" customWidth="1"/>
    <col min="15" max="15" width="12.7109375" bestFit="1" customWidth="1"/>
  </cols>
  <sheetData>
    <row r="1" spans="1:15" ht="34.5" customHeight="1" thickBot="1" x14ac:dyDescent="0.3">
      <c r="A1" s="4" t="s">
        <v>3</v>
      </c>
      <c r="B1" s="11" t="s">
        <v>32</v>
      </c>
      <c r="C1" s="5" t="s">
        <v>73</v>
      </c>
      <c r="D1" s="29" t="s">
        <v>19</v>
      </c>
      <c r="E1" s="11" t="s">
        <v>15</v>
      </c>
      <c r="F1" s="5" t="s">
        <v>4</v>
      </c>
      <c r="G1" s="6" t="s">
        <v>11</v>
      </c>
      <c r="I1" s="80" t="s">
        <v>116</v>
      </c>
      <c r="K1" s="85" t="s">
        <v>117</v>
      </c>
      <c r="L1" s="85"/>
      <c r="M1" s="85" t="s">
        <v>118</v>
      </c>
      <c r="N1" s="85"/>
      <c r="O1" s="85" t="s">
        <v>119</v>
      </c>
    </row>
    <row r="2" spans="1:15" x14ac:dyDescent="0.25">
      <c r="A2" s="18" t="s">
        <v>47</v>
      </c>
      <c r="B2" s="19">
        <v>359301</v>
      </c>
      <c r="C2" s="69" t="s">
        <v>94</v>
      </c>
      <c r="D2" s="32">
        <v>44848</v>
      </c>
      <c r="E2" s="19" t="s">
        <v>14</v>
      </c>
      <c r="F2" s="20">
        <v>1160000</v>
      </c>
      <c r="G2" s="18" t="s">
        <v>50</v>
      </c>
      <c r="H2" s="38"/>
      <c r="I2" s="20"/>
      <c r="J2" s="38"/>
      <c r="K2" s="88">
        <v>1160000</v>
      </c>
      <c r="L2" s="87"/>
      <c r="M2" s="88"/>
      <c r="N2" s="87"/>
      <c r="O2" s="88"/>
    </row>
    <row r="3" spans="1:15" x14ac:dyDescent="0.25">
      <c r="A3" s="18" t="s">
        <v>97</v>
      </c>
      <c r="B3" s="19">
        <v>359309</v>
      </c>
      <c r="C3" s="69" t="s">
        <v>94</v>
      </c>
      <c r="D3" s="32">
        <v>44841</v>
      </c>
      <c r="E3" s="19" t="s">
        <v>14</v>
      </c>
      <c r="F3" s="20">
        <v>510000</v>
      </c>
      <c r="G3" s="18" t="s">
        <v>59</v>
      </c>
      <c r="H3" s="38"/>
      <c r="I3" s="20"/>
      <c r="J3" s="38"/>
      <c r="K3" s="88">
        <v>250000</v>
      </c>
      <c r="L3" s="87"/>
      <c r="M3" s="88">
        <v>260000</v>
      </c>
      <c r="N3" s="87"/>
      <c r="O3" s="88"/>
    </row>
    <row r="4" spans="1:15" ht="30" x14ac:dyDescent="0.25">
      <c r="A4" s="18" t="s">
        <v>49</v>
      </c>
      <c r="B4" s="19">
        <v>359216</v>
      </c>
      <c r="C4" s="69" t="s">
        <v>91</v>
      </c>
      <c r="D4" s="32">
        <v>44865</v>
      </c>
      <c r="E4" s="19" t="s">
        <v>23</v>
      </c>
      <c r="F4" s="20">
        <v>320000</v>
      </c>
      <c r="G4" s="18" t="s">
        <v>51</v>
      </c>
      <c r="H4" s="38"/>
      <c r="I4" s="20"/>
      <c r="J4" s="38"/>
      <c r="K4" s="88">
        <v>50000</v>
      </c>
      <c r="L4" s="87"/>
      <c r="M4" s="88">
        <v>200000</v>
      </c>
      <c r="N4" s="87"/>
      <c r="O4" s="88">
        <v>70000</v>
      </c>
    </row>
    <row r="5" spans="1:15" ht="30" x14ac:dyDescent="0.25">
      <c r="A5" s="18" t="s">
        <v>90</v>
      </c>
      <c r="B5" s="19">
        <v>359327</v>
      </c>
      <c r="C5" s="69" t="s">
        <v>91</v>
      </c>
      <c r="D5" s="32">
        <v>44865</v>
      </c>
      <c r="E5" s="19" t="s">
        <v>23</v>
      </c>
      <c r="F5" s="20">
        <v>325000</v>
      </c>
      <c r="G5" s="18" t="s">
        <v>98</v>
      </c>
      <c r="H5" s="38"/>
      <c r="I5" s="20"/>
      <c r="J5" s="38"/>
      <c r="K5" s="88">
        <v>50000</v>
      </c>
      <c r="L5" s="87"/>
      <c r="M5" s="88">
        <v>275000</v>
      </c>
      <c r="N5" s="87"/>
      <c r="O5" s="88"/>
    </row>
    <row r="6" spans="1:15" ht="30" x14ac:dyDescent="0.25">
      <c r="A6" s="18" t="s">
        <v>70</v>
      </c>
      <c r="B6" s="19">
        <v>359314</v>
      </c>
      <c r="C6" s="69" t="s">
        <v>96</v>
      </c>
      <c r="D6" s="32">
        <v>44880</v>
      </c>
      <c r="E6" s="19" t="s">
        <v>79</v>
      </c>
      <c r="F6" s="20">
        <v>550000</v>
      </c>
      <c r="G6" s="18" t="s">
        <v>99</v>
      </c>
      <c r="H6" s="38"/>
      <c r="I6" s="20"/>
      <c r="J6" s="38"/>
      <c r="K6" s="88"/>
      <c r="L6" s="87"/>
      <c r="M6" s="88">
        <v>275000</v>
      </c>
      <c r="N6" s="87"/>
      <c r="O6" s="88">
        <v>275000</v>
      </c>
    </row>
    <row r="7" spans="1:15" ht="30" x14ac:dyDescent="0.25">
      <c r="A7" s="18" t="s">
        <v>57</v>
      </c>
      <c r="B7" s="19">
        <v>359153</v>
      </c>
      <c r="C7" s="69" t="s">
        <v>92</v>
      </c>
      <c r="D7" s="32">
        <v>44880</v>
      </c>
      <c r="E7" s="19" t="s">
        <v>79</v>
      </c>
      <c r="F7" s="20">
        <v>900000</v>
      </c>
      <c r="G7" s="18" t="s">
        <v>58</v>
      </c>
      <c r="H7" s="38"/>
      <c r="I7" s="20"/>
      <c r="J7" s="38"/>
      <c r="K7" s="88"/>
      <c r="L7" s="87"/>
      <c r="M7" s="88">
        <v>300000</v>
      </c>
      <c r="N7" s="87"/>
      <c r="O7" s="88">
        <v>300000</v>
      </c>
    </row>
    <row r="8" spans="1:15" ht="45" x14ac:dyDescent="0.25">
      <c r="A8" s="18" t="s">
        <v>37</v>
      </c>
      <c r="B8" s="19">
        <v>359254</v>
      </c>
      <c r="C8" s="69" t="s">
        <v>76</v>
      </c>
      <c r="D8" s="32">
        <v>44916</v>
      </c>
      <c r="E8" s="19" t="s">
        <v>14</v>
      </c>
      <c r="F8" s="20">
        <v>410000</v>
      </c>
      <c r="G8" s="18" t="s">
        <v>38</v>
      </c>
      <c r="H8" s="38"/>
      <c r="I8" s="20"/>
      <c r="J8" s="38"/>
      <c r="K8" s="88"/>
      <c r="L8" s="87"/>
      <c r="M8" s="88"/>
      <c r="N8" s="87"/>
      <c r="O8" s="88"/>
    </row>
    <row r="9" spans="1:15" x14ac:dyDescent="0.25">
      <c r="A9" s="18" t="s">
        <v>85</v>
      </c>
      <c r="B9" s="19">
        <v>359133</v>
      </c>
      <c r="C9" s="69" t="s">
        <v>86</v>
      </c>
      <c r="D9" s="32">
        <v>44880</v>
      </c>
      <c r="E9" s="19" t="s">
        <v>81</v>
      </c>
      <c r="F9" s="20">
        <v>969000</v>
      </c>
      <c r="G9" s="18" t="s">
        <v>100</v>
      </c>
      <c r="H9" s="38"/>
      <c r="I9" s="20"/>
      <c r="J9" s="38"/>
      <c r="K9" s="88"/>
      <c r="L9" s="87"/>
      <c r="M9" s="88">
        <v>969000</v>
      </c>
      <c r="N9" s="87"/>
      <c r="O9" s="88"/>
    </row>
    <row r="10" spans="1:15" x14ac:dyDescent="0.25">
      <c r="A10" s="18" t="s">
        <v>88</v>
      </c>
      <c r="B10" s="19">
        <v>359317</v>
      </c>
      <c r="C10" s="69" t="s">
        <v>86</v>
      </c>
      <c r="D10" s="32">
        <v>44880</v>
      </c>
      <c r="E10" s="19" t="s">
        <v>83</v>
      </c>
      <c r="F10" s="20">
        <v>830000</v>
      </c>
      <c r="G10" s="18" t="s">
        <v>50</v>
      </c>
      <c r="H10" s="38"/>
      <c r="I10" s="20"/>
      <c r="J10" s="38"/>
      <c r="K10" s="88"/>
      <c r="L10" s="87"/>
      <c r="M10" s="88">
        <v>830000</v>
      </c>
      <c r="N10" s="87"/>
      <c r="O10" s="88"/>
    </row>
    <row r="11" spans="1:15" ht="30" x14ac:dyDescent="0.25">
      <c r="A11" s="18" t="s">
        <v>48</v>
      </c>
      <c r="B11" s="19">
        <v>359277</v>
      </c>
      <c r="C11" s="69" t="s">
        <v>93</v>
      </c>
      <c r="D11" s="32">
        <v>44916</v>
      </c>
      <c r="E11" s="19" t="s">
        <v>83</v>
      </c>
      <c r="F11" s="20">
        <v>695000</v>
      </c>
      <c r="G11" s="18" t="s">
        <v>50</v>
      </c>
      <c r="H11" s="38"/>
      <c r="I11" s="20"/>
      <c r="J11" s="38"/>
      <c r="K11" s="88"/>
      <c r="L11" s="87"/>
      <c r="M11" s="88"/>
      <c r="N11" s="87"/>
      <c r="O11" s="88">
        <v>695000</v>
      </c>
    </row>
    <row r="12" spans="1:15" x14ac:dyDescent="0.25">
      <c r="A12" s="18" t="s">
        <v>72</v>
      </c>
      <c r="B12" s="19">
        <v>359335</v>
      </c>
      <c r="C12" s="69" t="s">
        <v>74</v>
      </c>
      <c r="D12" s="32">
        <v>44880</v>
      </c>
      <c r="E12" s="19" t="s">
        <v>80</v>
      </c>
      <c r="F12" s="20">
        <v>814917</v>
      </c>
      <c r="G12" s="18" t="s">
        <v>101</v>
      </c>
      <c r="H12" s="38"/>
      <c r="I12" s="20"/>
      <c r="J12" s="38"/>
      <c r="K12" s="88"/>
      <c r="L12" s="87"/>
      <c r="M12" s="88">
        <v>300000</v>
      </c>
      <c r="N12" s="87"/>
      <c r="O12" s="88">
        <v>300000</v>
      </c>
    </row>
    <row r="13" spans="1:15" x14ac:dyDescent="0.25">
      <c r="A13" s="18" t="s">
        <v>84</v>
      </c>
      <c r="B13" s="19">
        <v>359343</v>
      </c>
      <c r="C13" s="69" t="s">
        <v>74</v>
      </c>
      <c r="D13" s="32">
        <v>44880</v>
      </c>
      <c r="E13" s="19" t="s">
        <v>80</v>
      </c>
      <c r="F13" s="20">
        <v>317000</v>
      </c>
      <c r="G13" s="18" t="s">
        <v>101</v>
      </c>
      <c r="H13" s="38"/>
      <c r="I13" s="20"/>
      <c r="J13" s="38"/>
      <c r="K13" s="88"/>
      <c r="L13" s="87"/>
      <c r="M13" s="88">
        <v>100000</v>
      </c>
      <c r="N13" s="87"/>
      <c r="O13" s="88">
        <v>100000</v>
      </c>
    </row>
    <row r="14" spans="1:15" x14ac:dyDescent="0.25">
      <c r="A14" s="18" t="s">
        <v>87</v>
      </c>
      <c r="B14" s="19">
        <v>359338</v>
      </c>
      <c r="C14" s="69" t="s">
        <v>74</v>
      </c>
      <c r="D14" s="32">
        <v>44880</v>
      </c>
      <c r="E14" s="19" t="s">
        <v>83</v>
      </c>
      <c r="F14" s="20">
        <v>1060000</v>
      </c>
      <c r="G14" s="18" t="s">
        <v>50</v>
      </c>
      <c r="H14" s="38"/>
      <c r="I14" s="20"/>
      <c r="J14" s="38"/>
      <c r="K14" s="88"/>
      <c r="L14" s="87"/>
      <c r="M14" s="88">
        <v>1060000</v>
      </c>
      <c r="N14" s="87"/>
      <c r="O14" s="88"/>
    </row>
    <row r="15" spans="1:15" ht="45" x14ac:dyDescent="0.25">
      <c r="A15" s="75" t="s">
        <v>24</v>
      </c>
      <c r="B15" s="76">
        <v>359249</v>
      </c>
      <c r="C15" s="77" t="s">
        <v>75</v>
      </c>
      <c r="D15" s="78">
        <v>44916</v>
      </c>
      <c r="E15" s="76" t="s">
        <v>14</v>
      </c>
      <c r="F15" s="79">
        <v>447000</v>
      </c>
      <c r="G15" s="75" t="s">
        <v>30</v>
      </c>
      <c r="H15" s="38"/>
      <c r="I15" s="79"/>
      <c r="J15" s="38"/>
      <c r="K15" s="88"/>
      <c r="L15" s="87"/>
      <c r="M15" s="88"/>
      <c r="N15" s="87"/>
      <c r="O15" s="88"/>
    </row>
    <row r="16" spans="1:15" ht="45" x14ac:dyDescent="0.25">
      <c r="A16" s="75" t="s">
        <v>71</v>
      </c>
      <c r="B16" s="76">
        <v>359316</v>
      </c>
      <c r="C16" s="77" t="s">
        <v>75</v>
      </c>
      <c r="D16" s="78">
        <v>44916</v>
      </c>
      <c r="E16" s="76" t="s">
        <v>83</v>
      </c>
      <c r="F16" s="79">
        <v>345000</v>
      </c>
      <c r="G16" s="75" t="s">
        <v>50</v>
      </c>
      <c r="H16" s="38"/>
      <c r="I16" s="79"/>
      <c r="J16" s="38"/>
      <c r="K16" s="88"/>
      <c r="L16" s="87"/>
      <c r="M16" s="88"/>
      <c r="N16" s="87"/>
      <c r="O16" s="88">
        <v>345000</v>
      </c>
    </row>
    <row r="17" spans="1:15" ht="45" x14ac:dyDescent="0.25">
      <c r="A17" s="75" t="s">
        <v>77</v>
      </c>
      <c r="B17" s="76">
        <v>359131</v>
      </c>
      <c r="C17" s="77" t="s">
        <v>75</v>
      </c>
      <c r="D17" s="78">
        <v>44916</v>
      </c>
      <c r="E17" s="76" t="s">
        <v>81</v>
      </c>
      <c r="F17" s="79">
        <v>500000</v>
      </c>
      <c r="G17" s="75" t="s">
        <v>112</v>
      </c>
      <c r="H17" s="38"/>
      <c r="I17" s="79"/>
      <c r="J17" s="38"/>
      <c r="K17" s="88"/>
      <c r="L17" s="87"/>
      <c r="M17" s="88"/>
      <c r="N17" s="87"/>
      <c r="O17" s="88">
        <v>250000</v>
      </c>
    </row>
    <row r="18" spans="1:15" ht="45" x14ac:dyDescent="0.25">
      <c r="A18" s="75" t="s">
        <v>82</v>
      </c>
      <c r="B18" s="76">
        <v>359323</v>
      </c>
      <c r="C18" s="77" t="s">
        <v>75</v>
      </c>
      <c r="D18" s="78">
        <v>44916</v>
      </c>
      <c r="E18" s="76" t="s">
        <v>83</v>
      </c>
      <c r="F18" s="79">
        <v>1450000</v>
      </c>
      <c r="G18" s="75" t="s">
        <v>50</v>
      </c>
      <c r="H18" s="38"/>
      <c r="I18" s="79"/>
      <c r="J18" s="38"/>
      <c r="K18" s="88"/>
      <c r="L18" s="87"/>
      <c r="M18" s="88"/>
      <c r="N18" s="87"/>
      <c r="O18" s="88">
        <v>1450000</v>
      </c>
    </row>
    <row r="19" spans="1:15" ht="45" x14ac:dyDescent="0.25">
      <c r="A19" s="75" t="s">
        <v>89</v>
      </c>
      <c r="B19" s="76">
        <v>359250</v>
      </c>
      <c r="C19" s="77" t="s">
        <v>75</v>
      </c>
      <c r="D19" s="78">
        <v>44916</v>
      </c>
      <c r="E19" s="76" t="s">
        <v>79</v>
      </c>
      <c r="F19" s="79">
        <v>1044200</v>
      </c>
      <c r="G19" s="75" t="s">
        <v>111</v>
      </c>
      <c r="H19" s="38"/>
      <c r="I19" s="79"/>
      <c r="J19" s="38"/>
      <c r="K19" s="88"/>
      <c r="L19" s="87"/>
      <c r="M19" s="88"/>
      <c r="N19" s="87"/>
      <c r="O19" s="88">
        <v>1044200</v>
      </c>
    </row>
    <row r="20" spans="1:15" ht="45" x14ac:dyDescent="0.25">
      <c r="A20" s="75" t="s">
        <v>95</v>
      </c>
      <c r="B20" s="76">
        <v>359337</v>
      </c>
      <c r="C20" s="77" t="s">
        <v>75</v>
      </c>
      <c r="D20" s="78">
        <v>44916</v>
      </c>
      <c r="E20" s="76" t="s">
        <v>83</v>
      </c>
      <c r="F20" s="79">
        <v>230000</v>
      </c>
      <c r="G20" s="75" t="s">
        <v>50</v>
      </c>
      <c r="H20" s="38"/>
      <c r="I20" s="79"/>
      <c r="J20" s="38"/>
      <c r="K20" s="88"/>
      <c r="L20" s="87"/>
      <c r="M20" s="88"/>
      <c r="N20" s="87"/>
      <c r="O20" s="88">
        <v>230000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0E41-6809-4669-A3D6-2CAD7ACA82A9}">
  <dimension ref="A1:O4"/>
  <sheetViews>
    <sheetView tabSelected="1" workbookViewId="0">
      <selection activeCell="H12" sqref="H12"/>
    </sheetView>
  </sheetViews>
  <sheetFormatPr defaultRowHeight="15" x14ac:dyDescent="0.25"/>
  <cols>
    <col min="1" max="1" width="26.140625" bestFit="1" customWidth="1"/>
    <col min="2" max="2" width="12.85546875" bestFit="1" customWidth="1"/>
    <col min="3" max="3" width="5.85546875" bestFit="1" customWidth="1"/>
    <col min="4" max="4" width="10.42578125" bestFit="1" customWidth="1"/>
    <col min="5" max="5" width="7.140625" bestFit="1" customWidth="1"/>
    <col min="6" max="6" width="13.28515625" bestFit="1" customWidth="1"/>
    <col min="7" max="7" width="67.28515625" bestFit="1" customWidth="1"/>
    <col min="9" max="9" width="13.28515625" bestFit="1" customWidth="1"/>
    <col min="11" max="11" width="8.85546875" bestFit="1" customWidth="1"/>
    <col min="13" max="13" width="8.85546875" bestFit="1" customWidth="1"/>
    <col min="15" max="15" width="8.85546875" bestFit="1" customWidth="1"/>
  </cols>
  <sheetData>
    <row r="1" spans="1:15" ht="34.5" customHeight="1" thickBot="1" x14ac:dyDescent="0.3">
      <c r="A1" s="4" t="s">
        <v>3</v>
      </c>
      <c r="B1" s="11" t="s">
        <v>32</v>
      </c>
      <c r="C1" s="5" t="s">
        <v>73</v>
      </c>
      <c r="D1" s="29" t="s">
        <v>19</v>
      </c>
      <c r="E1" s="11" t="s">
        <v>15</v>
      </c>
      <c r="F1" s="5" t="s">
        <v>4</v>
      </c>
      <c r="G1" s="6" t="s">
        <v>11</v>
      </c>
      <c r="I1" s="80" t="s">
        <v>116</v>
      </c>
      <c r="K1" s="85" t="s">
        <v>117</v>
      </c>
      <c r="L1" s="85"/>
      <c r="M1" s="85" t="s">
        <v>118</v>
      </c>
      <c r="N1" s="85"/>
      <c r="O1" s="85" t="s">
        <v>119</v>
      </c>
    </row>
    <row r="2" spans="1:15" x14ac:dyDescent="0.25">
      <c r="A2" s="18" t="s">
        <v>45</v>
      </c>
      <c r="B2" s="19">
        <v>359301</v>
      </c>
      <c r="C2" s="69" t="s">
        <v>105</v>
      </c>
      <c r="D2" s="32">
        <v>44834</v>
      </c>
      <c r="E2" s="19" t="s">
        <v>23</v>
      </c>
      <c r="F2" s="20">
        <v>300000</v>
      </c>
      <c r="G2" s="18" t="s">
        <v>52</v>
      </c>
      <c r="H2" s="58"/>
      <c r="I2" s="20">
        <v>275000</v>
      </c>
      <c r="K2" s="86"/>
      <c r="L2" s="84"/>
      <c r="M2" s="86"/>
      <c r="N2" s="84"/>
      <c r="O2" s="86"/>
    </row>
    <row r="3" spans="1:15" x14ac:dyDescent="0.25">
      <c r="A3" s="18" t="s">
        <v>46</v>
      </c>
      <c r="B3" s="19">
        <v>359286</v>
      </c>
      <c r="C3" s="69" t="s">
        <v>106</v>
      </c>
      <c r="D3" s="32">
        <v>44827</v>
      </c>
      <c r="E3" s="19" t="s">
        <v>16</v>
      </c>
      <c r="F3" s="20">
        <v>1900000</v>
      </c>
      <c r="G3" s="18" t="s">
        <v>50</v>
      </c>
      <c r="H3" s="58"/>
      <c r="I3" s="20">
        <v>1900000</v>
      </c>
      <c r="K3" s="86"/>
      <c r="L3" s="84"/>
      <c r="M3" s="86"/>
      <c r="N3" s="84"/>
      <c r="O3" s="86"/>
    </row>
    <row r="4" spans="1:15" x14ac:dyDescent="0.25">
      <c r="A4" s="18" t="s">
        <v>31</v>
      </c>
      <c r="B4" s="19">
        <v>359198</v>
      </c>
      <c r="C4" s="69" t="s">
        <v>106</v>
      </c>
      <c r="D4" s="32">
        <v>44833</v>
      </c>
      <c r="E4" s="19" t="s">
        <v>14</v>
      </c>
      <c r="F4" s="20">
        <v>1499000</v>
      </c>
      <c r="G4" s="18" t="s">
        <v>60</v>
      </c>
      <c r="H4" s="58"/>
      <c r="I4" s="20">
        <v>1499000</v>
      </c>
      <c r="K4" s="86"/>
      <c r="L4" s="84"/>
      <c r="M4" s="86"/>
      <c r="N4" s="84"/>
      <c r="O4" s="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529DC-939A-44B4-9CC8-1F619CFBC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9C517C-B7AC-4810-9DDD-55421B1AE9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BE8E3-C729-4711-A2F4-35CCD5E7F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Loans In Funding</vt:lpstr>
      <vt:lpstr>Loans in Packaging or entering</vt:lpstr>
      <vt:lpstr>Loans in Closing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Malaika Smith</dc:creator>
  <cp:lastModifiedBy>Christian Shada</cp:lastModifiedBy>
  <cp:lastPrinted>2022-04-14T21:02:26Z</cp:lastPrinted>
  <dcterms:created xsi:type="dcterms:W3CDTF">2022-04-14T20:38:06Z</dcterms:created>
  <dcterms:modified xsi:type="dcterms:W3CDTF">2022-11-09T17:17:08Z</dcterms:modified>
</cp:coreProperties>
</file>