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<sst xmlns="http://schemas.openxmlformats.org/spreadsheetml/2006/main" count="23" uniqueCount="19">
  <si>
    <t>Adjusted closing prices</t>
  </si>
  <si>
    <t>Date</t>
  </si>
  <si>
    <t>S&amp;P 500</t>
  </si>
  <si>
    <t>MSFT</t>
  </si>
  <si>
    <t>WBA</t>
  </si>
  <si>
    <t>TSLA</t>
  </si>
  <si>
    <t>Sep-2011</t>
  </si>
  <si>
    <t>Sep-2012</t>
  </si>
  <si>
    <t>Sep-2013</t>
  </si>
  <si>
    <t>Sep-2014</t>
  </si>
  <si>
    <t>Sep-2015</t>
  </si>
  <si>
    <t>arithmetic average</t>
  </si>
  <si>
    <t>annualised aver</t>
  </si>
  <si>
    <t>geometric average</t>
  </si>
  <si>
    <t>annualised geom</t>
  </si>
  <si>
    <t>standard div</t>
  </si>
  <si>
    <t>annualised std</t>
  </si>
  <si>
    <t>std</t>
  </si>
  <si>
    <t>E(r)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</si>
</sst>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yyyy"/>
    <numFmt numFmtId="165" formatCode="mmmm-yyyy"/>
  </numFmts>
  <fonts count="7">
    <font>
      <sz val="10.0"/>
      <color rgb="FF000000"/>
      <name val="Arial"/>
    </font>
    <font>
      <color rgb="FF000000"/>
      <name val="Arial"/>
    </font>
    <font>
      <b/>
      <sz val="8.0"/>
      <color rgb="FFFB0007"/>
      <name val="Calibri"/>
    </font>
    <font/>
    <font>
      <sz val="8.0"/>
      <color rgb="FF000000"/>
      <name val="Calibri"/>
    </font>
    <font>
      <sz val="8.0"/>
      <color rgb="FF000000"/>
      <name val="Helvetic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5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Font="1"/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annual return and volatility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xVal>
            <c:numRef>
              <c:f>Sheet1!$D$75:$D$78</c:f>
            </c:numRef>
          </c:xVal>
          <c:yVal>
            <c:numRef>
              <c:f>Sheet1!$E$75:$E$78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88590"/>
        <c:axId val="1574517331"/>
      </c:scatterChart>
      <c:valAx>
        <c:axId val="943088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Volatility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517331"/>
      </c:valAx>
      <c:valAx>
        <c:axId val="1574517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annual return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088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80</xdr:row>
      <xdr:rowOff>85725</xdr:rowOff>
    </xdr:from>
    <xdr:ext cx="5667375" cy="3505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4"/>
    </row>
    <row r="3">
      <c r="A3" s="5" t="s">
        <v>1</v>
      </c>
      <c r="B3" s="5" t="s">
        <v>2</v>
      </c>
      <c r="C3" s="5"/>
      <c r="D3" s="5"/>
      <c r="E3" s="5" t="s">
        <v>3</v>
      </c>
      <c r="F3" s="5"/>
      <c r="G3" s="5"/>
      <c r="H3" s="5" t="s">
        <v>4</v>
      </c>
      <c r="I3" s="5"/>
      <c r="J3" s="5"/>
      <c r="K3" s="5" t="s">
        <v>5</v>
      </c>
    </row>
    <row r="4">
      <c r="A4" s="6">
        <v>40513.0</v>
      </c>
      <c r="B4" s="7">
        <v>1257.640015</v>
      </c>
      <c r="C4" s="5">
        <f t="shared" ref="C4:C63" si="1">(B5/B4-1)</f>
        <v>0.02264557398</v>
      </c>
      <c r="D4" s="5">
        <f t="shared" ref="D4:D63" si="2">C4+1</f>
        <v>1.022645574</v>
      </c>
      <c r="E4" s="7">
        <v>23.976345</v>
      </c>
      <c r="F4" s="8">
        <f t="shared" ref="F4:F63" si="3">(E5/E4-1)</f>
        <v>-0.006449314939</v>
      </c>
      <c r="G4" s="8">
        <f t="shared" ref="G4:G63" si="4">F4+1</f>
        <v>0.9935506851</v>
      </c>
      <c r="H4" s="7">
        <v>34.562576</v>
      </c>
      <c r="I4" s="5">
        <f t="shared" ref="I4:I63" si="5">(H5/H4-1)</f>
        <v>0.0379876199</v>
      </c>
      <c r="J4" s="5">
        <f t="shared" ref="J4:J63" si="6">I4+1</f>
        <v>1.03798762</v>
      </c>
      <c r="K4" s="7">
        <v>26.629999</v>
      </c>
      <c r="L4" s="9">
        <f t="shared" ref="L4:L63" si="7">(K5/K4-1)</f>
        <v>-0.09500559876</v>
      </c>
      <c r="M4" s="9">
        <f t="shared" ref="M4:M63" si="8">L4+1</f>
        <v>0.9049944012</v>
      </c>
    </row>
    <row r="5">
      <c r="A5" s="10">
        <v>40544.0</v>
      </c>
      <c r="B5" s="11">
        <v>1286.119995</v>
      </c>
      <c r="C5" s="5">
        <f t="shared" si="1"/>
        <v>0.03195656405</v>
      </c>
      <c r="D5" s="8">
        <f t="shared" si="2"/>
        <v>1.031956564</v>
      </c>
      <c r="E5" s="11">
        <v>23.821714</v>
      </c>
      <c r="F5" s="8">
        <f t="shared" si="3"/>
        <v>-0.03580573589</v>
      </c>
      <c r="G5" s="8">
        <f t="shared" si="4"/>
        <v>0.9641942641</v>
      </c>
      <c r="H5" s="11">
        <v>35.875526</v>
      </c>
      <c r="I5" s="5">
        <f t="shared" si="5"/>
        <v>0.07615918997</v>
      </c>
      <c r="J5" s="8">
        <f t="shared" si="6"/>
        <v>1.07615919</v>
      </c>
      <c r="K5" s="11">
        <v>24.1</v>
      </c>
      <c r="L5" s="9">
        <f t="shared" si="7"/>
        <v>-0.00871373444</v>
      </c>
      <c r="M5" s="9">
        <f t="shared" si="8"/>
        <v>0.9912862656</v>
      </c>
    </row>
    <row r="6">
      <c r="A6" s="10">
        <v>40575.0</v>
      </c>
      <c r="B6" s="11">
        <v>1327.219971</v>
      </c>
      <c r="C6" s="5">
        <f t="shared" si="1"/>
        <v>-0.001047313204</v>
      </c>
      <c r="D6" s="8">
        <f t="shared" si="2"/>
        <v>0.9989526868</v>
      </c>
      <c r="E6" s="11">
        <v>22.96876</v>
      </c>
      <c r="F6" s="8">
        <f t="shared" si="3"/>
        <v>-0.04477059275</v>
      </c>
      <c r="G6" s="8">
        <f t="shared" si="4"/>
        <v>0.9552294072</v>
      </c>
      <c r="H6" s="11">
        <v>38.607777</v>
      </c>
      <c r="I6" s="5">
        <f t="shared" si="5"/>
        <v>-0.07383481313</v>
      </c>
      <c r="J6" s="8">
        <f t="shared" si="6"/>
        <v>0.9261651869</v>
      </c>
      <c r="K6" s="11">
        <v>23.889999</v>
      </c>
      <c r="L6" s="9">
        <f t="shared" si="7"/>
        <v>0.1615739289</v>
      </c>
      <c r="M6" s="9">
        <f t="shared" si="8"/>
        <v>1.161573929</v>
      </c>
    </row>
    <row r="7">
      <c r="A7" s="10">
        <v>40603.0</v>
      </c>
      <c r="B7" s="11">
        <v>1325.829956</v>
      </c>
      <c r="C7" s="5">
        <f t="shared" si="1"/>
        <v>0.02849538044</v>
      </c>
      <c r="D7" s="8">
        <f t="shared" si="2"/>
        <v>1.02849538</v>
      </c>
      <c r="E7" s="11">
        <v>21.940435</v>
      </c>
      <c r="F7" s="8">
        <f t="shared" si="3"/>
        <v>0.02087447218</v>
      </c>
      <c r="G7" s="8">
        <f t="shared" si="4"/>
        <v>1.020874472</v>
      </c>
      <c r="H7" s="11">
        <v>35.757179</v>
      </c>
      <c r="I7" s="5">
        <f t="shared" si="5"/>
        <v>0.06427514878</v>
      </c>
      <c r="J7" s="8">
        <f t="shared" si="6"/>
        <v>1.064275149</v>
      </c>
      <c r="K7" s="11">
        <v>27.75</v>
      </c>
      <c r="L7" s="9">
        <f t="shared" si="7"/>
        <v>-0.005405405405</v>
      </c>
      <c r="M7" s="9">
        <f t="shared" si="8"/>
        <v>0.9945945946</v>
      </c>
    </row>
    <row r="8">
      <c r="A8" s="10">
        <v>40634.0</v>
      </c>
      <c r="B8" s="11">
        <v>1363.609985</v>
      </c>
      <c r="C8" s="5">
        <f t="shared" si="1"/>
        <v>-0.01350095277</v>
      </c>
      <c r="D8" s="8">
        <f t="shared" si="2"/>
        <v>0.9864990472</v>
      </c>
      <c r="E8" s="11">
        <v>22.39843</v>
      </c>
      <c r="F8" s="8">
        <f t="shared" si="3"/>
        <v>-0.02878349063</v>
      </c>
      <c r="G8" s="8">
        <f t="shared" si="4"/>
        <v>0.9712165094</v>
      </c>
      <c r="H8" s="11">
        <v>38.055477</v>
      </c>
      <c r="I8" s="5">
        <f t="shared" si="5"/>
        <v>0.02535190927</v>
      </c>
      <c r="J8" s="8">
        <f t="shared" si="6"/>
        <v>1.025351909</v>
      </c>
      <c r="K8" s="11">
        <v>27.6</v>
      </c>
      <c r="L8" s="9">
        <f t="shared" si="7"/>
        <v>0.09202894928</v>
      </c>
      <c r="M8" s="9">
        <f t="shared" si="8"/>
        <v>1.092028949</v>
      </c>
    </row>
    <row r="9">
      <c r="A9" s="12">
        <v>40664.0</v>
      </c>
      <c r="B9" s="11">
        <v>1345.199951</v>
      </c>
      <c r="C9" s="5">
        <f t="shared" si="1"/>
        <v>-0.01825746127</v>
      </c>
      <c r="D9" s="8">
        <f t="shared" si="2"/>
        <v>0.9817425387</v>
      </c>
      <c r="E9" s="11">
        <v>21.753725</v>
      </c>
      <c r="F9" s="8">
        <f t="shared" si="3"/>
        <v>0.03958407123</v>
      </c>
      <c r="G9" s="8">
        <f t="shared" si="4"/>
        <v>1.039584071</v>
      </c>
      <c r="H9" s="11">
        <v>39.020256</v>
      </c>
      <c r="I9" s="5">
        <f t="shared" si="5"/>
        <v>-0.0268164053</v>
      </c>
      <c r="J9" s="8">
        <f t="shared" si="6"/>
        <v>0.9731835947</v>
      </c>
      <c r="K9" s="11">
        <v>30.139999</v>
      </c>
      <c r="L9" s="9">
        <f t="shared" si="7"/>
        <v>-0.03351028645</v>
      </c>
      <c r="M9" s="9">
        <f t="shared" si="8"/>
        <v>0.9664897136</v>
      </c>
    </row>
    <row r="10">
      <c r="A10" s="10">
        <v>40695.0</v>
      </c>
      <c r="B10" s="11">
        <v>1320.640015</v>
      </c>
      <c r="C10" s="5">
        <f t="shared" si="1"/>
        <v>-0.02147442579</v>
      </c>
      <c r="D10" s="8">
        <f t="shared" si="2"/>
        <v>0.9785255742</v>
      </c>
      <c r="E10" s="11">
        <v>22.614826</v>
      </c>
      <c r="F10" s="8">
        <f t="shared" si="3"/>
        <v>0.05384618038</v>
      </c>
      <c r="G10" s="8">
        <f t="shared" si="4"/>
        <v>1.05384618</v>
      </c>
      <c r="H10" s="11">
        <v>37.973873</v>
      </c>
      <c r="I10" s="5">
        <f t="shared" si="5"/>
        <v>-0.08054637988</v>
      </c>
      <c r="J10" s="8">
        <f t="shared" si="6"/>
        <v>0.9194536201</v>
      </c>
      <c r="K10" s="11">
        <v>29.129999</v>
      </c>
      <c r="L10" s="9">
        <f t="shared" si="7"/>
        <v>-0.03295568256</v>
      </c>
      <c r="M10" s="9">
        <f t="shared" si="8"/>
        <v>0.9670443174</v>
      </c>
    </row>
    <row r="11">
      <c r="A11" s="10">
        <v>40725.0</v>
      </c>
      <c r="B11" s="11">
        <v>1292.280029</v>
      </c>
      <c r="C11" s="5">
        <f t="shared" si="1"/>
        <v>-0.05679110746</v>
      </c>
      <c r="D11" s="8">
        <f t="shared" si="2"/>
        <v>0.9432088925</v>
      </c>
      <c r="E11" s="11">
        <v>23.832548</v>
      </c>
      <c r="F11" s="8">
        <f t="shared" si="3"/>
        <v>-0.0230696273</v>
      </c>
      <c r="G11" s="8">
        <f t="shared" si="4"/>
        <v>0.9769303727</v>
      </c>
      <c r="H11" s="11">
        <v>34.915215</v>
      </c>
      <c r="I11" s="5">
        <f t="shared" si="5"/>
        <v>-0.09262523516</v>
      </c>
      <c r="J11" s="8">
        <f t="shared" si="6"/>
        <v>0.9073747648</v>
      </c>
      <c r="K11" s="11">
        <v>28.17</v>
      </c>
      <c r="L11" s="9">
        <f t="shared" si="7"/>
        <v>-0.1217607384</v>
      </c>
      <c r="M11" s="9">
        <f t="shared" si="8"/>
        <v>0.8782392616</v>
      </c>
    </row>
    <row r="12">
      <c r="A12" s="10">
        <v>40756.0</v>
      </c>
      <c r="B12" s="11">
        <v>1218.890015</v>
      </c>
      <c r="C12" s="5">
        <f t="shared" si="1"/>
        <v>-0.0717619883</v>
      </c>
      <c r="D12" s="8">
        <f t="shared" si="2"/>
        <v>0.9282380117</v>
      </c>
      <c r="E12" s="11">
        <v>23.28274</v>
      </c>
      <c r="F12" s="8">
        <f t="shared" si="3"/>
        <v>-0.06428573269</v>
      </c>
      <c r="G12" s="8">
        <f t="shared" si="4"/>
        <v>0.9357142673</v>
      </c>
      <c r="H12" s="11">
        <v>31.681185</v>
      </c>
      <c r="I12" s="5">
        <f t="shared" si="5"/>
        <v>-0.06589036995</v>
      </c>
      <c r="J12" s="8">
        <f t="shared" si="6"/>
        <v>0.9341096301</v>
      </c>
      <c r="K12" s="11">
        <v>24.74</v>
      </c>
      <c r="L12" s="9">
        <f t="shared" si="7"/>
        <v>-0.01414717057</v>
      </c>
      <c r="M12" s="9">
        <f t="shared" si="8"/>
        <v>0.9858528294</v>
      </c>
    </row>
    <row r="13">
      <c r="A13" s="13" t="s">
        <v>6</v>
      </c>
      <c r="B13" s="11">
        <v>1131.420044</v>
      </c>
      <c r="C13" s="5">
        <f t="shared" si="1"/>
        <v>0.1077230385</v>
      </c>
      <c r="D13" s="8">
        <f t="shared" si="2"/>
        <v>1.107723039</v>
      </c>
      <c r="E13" s="11">
        <v>21.785992</v>
      </c>
      <c r="F13" s="8">
        <f t="shared" si="3"/>
        <v>0.06990748918</v>
      </c>
      <c r="G13" s="8">
        <f t="shared" si="4"/>
        <v>1.069907489</v>
      </c>
      <c r="H13" s="11">
        <v>29.5937</v>
      </c>
      <c r="I13" s="5">
        <f t="shared" si="5"/>
        <v>0.009425418248</v>
      </c>
      <c r="J13" s="8">
        <f t="shared" si="6"/>
        <v>1.009425418</v>
      </c>
      <c r="K13" s="11">
        <v>24.389999</v>
      </c>
      <c r="L13" s="9">
        <f t="shared" si="7"/>
        <v>0.2041821322</v>
      </c>
      <c r="M13" s="9">
        <f t="shared" si="8"/>
        <v>1.204182132</v>
      </c>
    </row>
    <row r="14">
      <c r="A14" s="10">
        <v>40817.0</v>
      </c>
      <c r="B14" s="11">
        <v>1253.300049</v>
      </c>
      <c r="C14" s="5">
        <f t="shared" si="1"/>
        <v>-0.005058715194</v>
      </c>
      <c r="D14" s="8">
        <f t="shared" si="2"/>
        <v>0.9949412848</v>
      </c>
      <c r="E14" s="11">
        <v>23.308996</v>
      </c>
      <c r="F14" s="8">
        <f t="shared" si="3"/>
        <v>-0.03219589552</v>
      </c>
      <c r="G14" s="8">
        <f t="shared" si="4"/>
        <v>0.9678041045</v>
      </c>
      <c r="H14" s="11">
        <v>29.872633</v>
      </c>
      <c r="I14" s="5">
        <f t="shared" si="5"/>
        <v>0.02259496175</v>
      </c>
      <c r="J14" s="8">
        <f t="shared" si="6"/>
        <v>1.022594962</v>
      </c>
      <c r="K14" s="11">
        <v>29.370001</v>
      </c>
      <c r="L14" s="9">
        <f t="shared" si="7"/>
        <v>0.1147429651</v>
      </c>
      <c r="M14" s="9">
        <f t="shared" si="8"/>
        <v>1.114742965</v>
      </c>
    </row>
    <row r="15">
      <c r="A15" s="10">
        <v>40848.0</v>
      </c>
      <c r="B15" s="11">
        <v>1246.959961</v>
      </c>
      <c r="C15" s="5">
        <f t="shared" si="1"/>
        <v>0.008532763948</v>
      </c>
      <c r="D15" s="8">
        <f t="shared" si="2"/>
        <v>1.008532764</v>
      </c>
      <c r="E15" s="11">
        <v>22.558542</v>
      </c>
      <c r="F15" s="8">
        <f t="shared" si="3"/>
        <v>0.01485530404</v>
      </c>
      <c r="G15" s="8">
        <f t="shared" si="4"/>
        <v>1.014855304</v>
      </c>
      <c r="H15" s="11">
        <v>30.547604</v>
      </c>
      <c r="I15" s="5">
        <f t="shared" si="5"/>
        <v>-0.01957295898</v>
      </c>
      <c r="J15" s="8">
        <f t="shared" si="6"/>
        <v>0.980427041</v>
      </c>
      <c r="K15" s="11">
        <v>32.740002</v>
      </c>
      <c r="L15" s="9">
        <f t="shared" si="7"/>
        <v>-0.1276726556</v>
      </c>
      <c r="M15" s="9">
        <f t="shared" si="8"/>
        <v>0.8723273444</v>
      </c>
    </row>
    <row r="16">
      <c r="A16" s="10">
        <v>40878.0</v>
      </c>
      <c r="B16" s="11">
        <v>1257.599976</v>
      </c>
      <c r="C16" s="5">
        <f t="shared" si="1"/>
        <v>0.04358306222</v>
      </c>
      <c r="D16" s="8">
        <f t="shared" si="2"/>
        <v>1.043583062</v>
      </c>
      <c r="E16" s="11">
        <v>22.893656</v>
      </c>
      <c r="F16" s="8">
        <f t="shared" si="3"/>
        <v>0.1375193634</v>
      </c>
      <c r="G16" s="8">
        <f t="shared" si="4"/>
        <v>1.137519363</v>
      </c>
      <c r="H16" s="11">
        <v>29.949697</v>
      </c>
      <c r="I16" s="5">
        <f t="shared" si="5"/>
        <v>0.009074449067</v>
      </c>
      <c r="J16" s="8">
        <f t="shared" si="6"/>
        <v>1.009074449</v>
      </c>
      <c r="K16" s="11">
        <v>28.559999</v>
      </c>
      <c r="L16" s="9">
        <f t="shared" si="7"/>
        <v>0.0178571785</v>
      </c>
      <c r="M16" s="9">
        <f t="shared" si="8"/>
        <v>1.017857178</v>
      </c>
    </row>
    <row r="17">
      <c r="A17" s="10">
        <v>40909.0</v>
      </c>
      <c r="B17" s="11">
        <v>1312.410034</v>
      </c>
      <c r="C17" s="5">
        <f t="shared" si="1"/>
        <v>0.04058946413</v>
      </c>
      <c r="D17" s="8">
        <f t="shared" si="2"/>
        <v>1.040589464</v>
      </c>
      <c r="E17" s="11">
        <v>26.041977</v>
      </c>
      <c r="F17" s="8">
        <f t="shared" si="3"/>
        <v>0.08191505583</v>
      </c>
      <c r="G17" s="8">
        <f t="shared" si="4"/>
        <v>1.081915056</v>
      </c>
      <c r="H17" s="11">
        <v>30.221474</v>
      </c>
      <c r="I17" s="5">
        <f t="shared" si="5"/>
        <v>0.0005053360402</v>
      </c>
      <c r="J17" s="8">
        <f t="shared" si="6"/>
        <v>1.000505336</v>
      </c>
      <c r="K17" s="11">
        <v>29.07</v>
      </c>
      <c r="L17" s="9">
        <f t="shared" si="7"/>
        <v>0.1492948056</v>
      </c>
      <c r="M17" s="9">
        <f t="shared" si="8"/>
        <v>1.149294806</v>
      </c>
    </row>
    <row r="18">
      <c r="A18" s="10">
        <v>40940.0</v>
      </c>
      <c r="B18" s="11">
        <v>1365.680054</v>
      </c>
      <c r="C18" s="5">
        <f t="shared" si="1"/>
        <v>0.03133231453</v>
      </c>
      <c r="D18" s="8">
        <f t="shared" si="2"/>
        <v>1.031332315</v>
      </c>
      <c r="E18" s="11">
        <v>28.175207</v>
      </c>
      <c r="F18" s="8">
        <f t="shared" si="3"/>
        <v>0.01638305621</v>
      </c>
      <c r="G18" s="8">
        <f t="shared" si="4"/>
        <v>1.016383056</v>
      </c>
      <c r="H18" s="11">
        <v>30.236746</v>
      </c>
      <c r="I18" s="5">
        <f t="shared" si="5"/>
        <v>0.009951765312</v>
      </c>
      <c r="J18" s="8">
        <f t="shared" si="6"/>
        <v>1.009951765</v>
      </c>
      <c r="K18" s="11">
        <v>33.41</v>
      </c>
      <c r="L18" s="9">
        <f t="shared" si="7"/>
        <v>0.1146363963</v>
      </c>
      <c r="M18" s="9">
        <f t="shared" si="8"/>
        <v>1.114636396</v>
      </c>
    </row>
    <row r="19">
      <c r="A19" s="10">
        <v>40969.0</v>
      </c>
      <c r="B19" s="11">
        <v>1408.469971</v>
      </c>
      <c r="C19" s="5">
        <f t="shared" si="1"/>
        <v>-0.007497452709</v>
      </c>
      <c r="D19" s="8">
        <f t="shared" si="2"/>
        <v>0.9925025473</v>
      </c>
      <c r="E19" s="11">
        <v>28.636803</v>
      </c>
      <c r="F19" s="8">
        <f t="shared" si="3"/>
        <v>-0.007439517603</v>
      </c>
      <c r="G19" s="8">
        <f t="shared" si="4"/>
        <v>0.9925604824</v>
      </c>
      <c r="H19" s="11">
        <v>30.537655</v>
      </c>
      <c r="I19" s="5">
        <f t="shared" si="5"/>
        <v>0.04687966381</v>
      </c>
      <c r="J19" s="8">
        <f t="shared" si="6"/>
        <v>1.046879664</v>
      </c>
      <c r="K19" s="11">
        <v>37.240002</v>
      </c>
      <c r="L19" s="9">
        <f t="shared" si="7"/>
        <v>-0.1103652196</v>
      </c>
      <c r="M19" s="9">
        <f t="shared" si="8"/>
        <v>0.8896347804</v>
      </c>
    </row>
    <row r="20">
      <c r="A20" s="10">
        <v>41000.0</v>
      </c>
      <c r="B20" s="11">
        <v>1397.910034</v>
      </c>
      <c r="C20" s="5">
        <f t="shared" si="1"/>
        <v>-0.06265072563</v>
      </c>
      <c r="D20" s="8">
        <f t="shared" si="2"/>
        <v>0.9373492744</v>
      </c>
      <c r="E20" s="11">
        <v>28.423759</v>
      </c>
      <c r="F20" s="8">
        <f t="shared" si="3"/>
        <v>-0.08240050164</v>
      </c>
      <c r="G20" s="8">
        <f t="shared" si="4"/>
        <v>0.9175994984</v>
      </c>
      <c r="H20" s="11">
        <v>31.96925</v>
      </c>
      <c r="I20" s="5">
        <f t="shared" si="5"/>
        <v>-0.1234759652</v>
      </c>
      <c r="J20" s="8">
        <f t="shared" si="6"/>
        <v>0.8765240348</v>
      </c>
      <c r="K20" s="11">
        <v>33.130001</v>
      </c>
      <c r="L20" s="9">
        <f t="shared" si="7"/>
        <v>-0.1095683939</v>
      </c>
      <c r="M20" s="9">
        <f t="shared" si="8"/>
        <v>0.8904316061</v>
      </c>
    </row>
    <row r="21">
      <c r="A21" s="12">
        <v>41030.0</v>
      </c>
      <c r="B21" s="11">
        <v>1310.329956</v>
      </c>
      <c r="C21" s="5">
        <f t="shared" si="1"/>
        <v>0.03955498213</v>
      </c>
      <c r="D21" s="8">
        <f t="shared" si="2"/>
        <v>1.039554982</v>
      </c>
      <c r="E21" s="11">
        <v>26.081627</v>
      </c>
      <c r="F21" s="8">
        <f t="shared" si="3"/>
        <v>0.04796161681</v>
      </c>
      <c r="G21" s="8">
        <f t="shared" si="4"/>
        <v>1.047961617</v>
      </c>
      <c r="H21" s="11">
        <v>28.021816</v>
      </c>
      <c r="I21" s="5">
        <f t="shared" si="5"/>
        <v>-0.03079950279</v>
      </c>
      <c r="J21" s="8">
        <f t="shared" si="6"/>
        <v>0.9692004972</v>
      </c>
      <c r="K21" s="11">
        <v>29.5</v>
      </c>
      <c r="L21" s="9">
        <f t="shared" si="7"/>
        <v>0.060678</v>
      </c>
      <c r="M21" s="9">
        <f t="shared" si="8"/>
        <v>1.060678</v>
      </c>
    </row>
    <row r="22">
      <c r="A22" s="10">
        <v>41061.0</v>
      </c>
      <c r="B22" s="11">
        <v>1362.160034</v>
      </c>
      <c r="C22" s="5">
        <f t="shared" si="1"/>
        <v>0.01259757413</v>
      </c>
      <c r="D22" s="8">
        <f t="shared" si="2"/>
        <v>1.012597574</v>
      </c>
      <c r="E22" s="11">
        <v>27.332544</v>
      </c>
      <c r="F22" s="8">
        <f t="shared" si="3"/>
        <v>-0.03661335001</v>
      </c>
      <c r="G22" s="8">
        <f t="shared" si="4"/>
        <v>0.96338665</v>
      </c>
      <c r="H22" s="11">
        <v>27.158758</v>
      </c>
      <c r="I22" s="5">
        <f t="shared" si="5"/>
        <v>0.2292089719</v>
      </c>
      <c r="J22" s="8">
        <f t="shared" si="6"/>
        <v>1.229208972</v>
      </c>
      <c r="K22" s="11">
        <v>31.290001</v>
      </c>
      <c r="L22" s="9">
        <f t="shared" si="7"/>
        <v>-0.1236817154</v>
      </c>
      <c r="M22" s="9">
        <f t="shared" si="8"/>
        <v>0.8763182846</v>
      </c>
    </row>
    <row r="23">
      <c r="A23" s="10">
        <v>41091.0</v>
      </c>
      <c r="B23" s="11">
        <v>1379.319946</v>
      </c>
      <c r="C23" s="5">
        <f t="shared" si="1"/>
        <v>0.01976336968</v>
      </c>
      <c r="D23" s="8">
        <f t="shared" si="2"/>
        <v>1.01976337</v>
      </c>
      <c r="E23" s="11">
        <v>26.331808</v>
      </c>
      <c r="F23" s="8">
        <f t="shared" si="3"/>
        <v>0.05273758642</v>
      </c>
      <c r="G23" s="8">
        <f t="shared" si="4"/>
        <v>1.052737586</v>
      </c>
      <c r="H23" s="11">
        <v>33.383789</v>
      </c>
      <c r="I23" s="5">
        <f t="shared" si="5"/>
        <v>-0.008869005253</v>
      </c>
      <c r="J23" s="8">
        <f t="shared" si="6"/>
        <v>0.9911309947</v>
      </c>
      <c r="K23" s="11">
        <v>27.42</v>
      </c>
      <c r="L23" s="9">
        <f t="shared" si="7"/>
        <v>0.04011670314</v>
      </c>
      <c r="M23" s="9">
        <f t="shared" si="8"/>
        <v>1.040116703</v>
      </c>
    </row>
    <row r="24">
      <c r="A24" s="10">
        <v>41122.0</v>
      </c>
      <c r="B24" s="11">
        <v>1406.579956</v>
      </c>
      <c r="C24" s="5">
        <f t="shared" si="1"/>
        <v>0.0242361537</v>
      </c>
      <c r="D24" s="8">
        <f t="shared" si="2"/>
        <v>1.024236154</v>
      </c>
      <c r="E24" s="11">
        <v>27.720484</v>
      </c>
      <c r="F24" s="8">
        <f t="shared" si="3"/>
        <v>-0.03439326673</v>
      </c>
      <c r="G24" s="8">
        <f t="shared" si="4"/>
        <v>0.9656067333</v>
      </c>
      <c r="H24" s="11">
        <v>33.087708</v>
      </c>
      <c r="I24" s="5">
        <f t="shared" si="5"/>
        <v>0.0190156417</v>
      </c>
      <c r="J24" s="8">
        <f t="shared" si="6"/>
        <v>1.019015642</v>
      </c>
      <c r="K24" s="11">
        <v>28.52</v>
      </c>
      <c r="L24" s="9">
        <f t="shared" si="7"/>
        <v>0.0266480014</v>
      </c>
      <c r="M24" s="9">
        <f t="shared" si="8"/>
        <v>1.026648001</v>
      </c>
    </row>
    <row r="25">
      <c r="A25" s="13" t="s">
        <v>7</v>
      </c>
      <c r="B25" s="11">
        <v>1440.670044</v>
      </c>
      <c r="C25" s="5">
        <f t="shared" si="1"/>
        <v>-0.01978940988</v>
      </c>
      <c r="D25" s="8">
        <f t="shared" si="2"/>
        <v>0.9802105901</v>
      </c>
      <c r="E25" s="11">
        <v>26.767086</v>
      </c>
      <c r="F25" s="8">
        <f t="shared" si="3"/>
        <v>-0.04099456325</v>
      </c>
      <c r="G25" s="8">
        <f t="shared" si="4"/>
        <v>0.9590054368</v>
      </c>
      <c r="H25" s="11">
        <v>33.716892</v>
      </c>
      <c r="I25" s="5">
        <f t="shared" si="5"/>
        <v>-0.03320516612</v>
      </c>
      <c r="J25" s="8">
        <f t="shared" si="6"/>
        <v>0.9667948339</v>
      </c>
      <c r="K25" s="11">
        <v>29.280001</v>
      </c>
      <c r="L25" s="9">
        <f t="shared" si="7"/>
        <v>-0.03927602325</v>
      </c>
      <c r="M25" s="9">
        <f t="shared" si="8"/>
        <v>0.9607239768</v>
      </c>
    </row>
    <row r="26">
      <c r="A26" s="10">
        <v>41183.0</v>
      </c>
      <c r="B26" s="11">
        <v>1412.160034</v>
      </c>
      <c r="C26" s="5">
        <f t="shared" si="1"/>
        <v>0.002846717017</v>
      </c>
      <c r="D26" s="8">
        <f t="shared" si="2"/>
        <v>1.002846717</v>
      </c>
      <c r="E26" s="11">
        <v>25.669781</v>
      </c>
      <c r="F26" s="8">
        <f t="shared" si="3"/>
        <v>-0.05960966321</v>
      </c>
      <c r="G26" s="8">
        <f t="shared" si="4"/>
        <v>0.9403903368</v>
      </c>
      <c r="H26" s="11">
        <v>32.597317</v>
      </c>
      <c r="I26" s="5">
        <f t="shared" si="5"/>
        <v>-0.02960550404</v>
      </c>
      <c r="J26" s="8">
        <f t="shared" si="6"/>
        <v>0.970394496</v>
      </c>
      <c r="K26" s="11">
        <v>28.129999</v>
      </c>
      <c r="L26" s="9">
        <f t="shared" si="7"/>
        <v>0.2022751938</v>
      </c>
      <c r="M26" s="9">
        <f t="shared" si="8"/>
        <v>1.202275194</v>
      </c>
    </row>
    <row r="27">
      <c r="A27" s="10">
        <v>41214.0</v>
      </c>
      <c r="B27" s="11">
        <v>1416.180054</v>
      </c>
      <c r="C27" s="5">
        <f t="shared" si="1"/>
        <v>0.007068230464</v>
      </c>
      <c r="D27" s="8">
        <f t="shared" si="2"/>
        <v>1.00706823</v>
      </c>
      <c r="E27" s="11">
        <v>24.139614</v>
      </c>
      <c r="F27" s="8">
        <f t="shared" si="3"/>
        <v>0.00338083285</v>
      </c>
      <c r="G27" s="8">
        <f t="shared" si="4"/>
        <v>1.003380833</v>
      </c>
      <c r="H27" s="11">
        <v>31.632257</v>
      </c>
      <c r="I27" s="5">
        <f t="shared" si="5"/>
        <v>0.09141845301</v>
      </c>
      <c r="J27" s="8">
        <f t="shared" si="6"/>
        <v>1.091418453</v>
      </c>
      <c r="K27" s="11">
        <v>33.82</v>
      </c>
      <c r="L27" s="9">
        <f t="shared" si="7"/>
        <v>0.001478385571</v>
      </c>
      <c r="M27" s="9">
        <f t="shared" si="8"/>
        <v>1.001478386</v>
      </c>
    </row>
    <row r="28">
      <c r="A28" s="10">
        <v>41244.0</v>
      </c>
      <c r="B28" s="11">
        <v>1426.189941</v>
      </c>
      <c r="C28" s="5">
        <f t="shared" si="1"/>
        <v>0.05042809652</v>
      </c>
      <c r="D28" s="8">
        <f t="shared" si="2"/>
        <v>1.050428097</v>
      </c>
      <c r="E28" s="11">
        <v>24.221226</v>
      </c>
      <c r="F28" s="8">
        <f t="shared" si="3"/>
        <v>0.02770507983</v>
      </c>
      <c r="G28" s="8">
        <f t="shared" si="4"/>
        <v>1.02770508</v>
      </c>
      <c r="H28" s="11">
        <v>34.524029</v>
      </c>
      <c r="I28" s="5">
        <f t="shared" si="5"/>
        <v>0.0797082519</v>
      </c>
      <c r="J28" s="8">
        <f t="shared" si="6"/>
        <v>1.079708252</v>
      </c>
      <c r="K28" s="11">
        <v>33.869999</v>
      </c>
      <c r="L28" s="9">
        <f t="shared" si="7"/>
        <v>0.1074697109</v>
      </c>
      <c r="M28" s="9">
        <f t="shared" si="8"/>
        <v>1.107469711</v>
      </c>
    </row>
    <row r="29">
      <c r="A29" s="10">
        <v>41275.0</v>
      </c>
      <c r="B29" s="11">
        <v>1498.109985</v>
      </c>
      <c r="C29" s="5">
        <f t="shared" si="1"/>
        <v>0.0110606492</v>
      </c>
      <c r="D29" s="8">
        <f t="shared" si="2"/>
        <v>1.011060649</v>
      </c>
      <c r="E29" s="11">
        <v>24.892277</v>
      </c>
      <c r="F29" s="8">
        <f t="shared" si="3"/>
        <v>0.02113531036</v>
      </c>
      <c r="G29" s="8">
        <f t="shared" si="4"/>
        <v>1.02113531</v>
      </c>
      <c r="H29" s="11">
        <v>37.275879</v>
      </c>
      <c r="I29" s="5">
        <f t="shared" si="5"/>
        <v>0.03128500337</v>
      </c>
      <c r="J29" s="8">
        <f t="shared" si="6"/>
        <v>1.031285003</v>
      </c>
      <c r="K29" s="11">
        <v>37.509998</v>
      </c>
      <c r="L29" s="9">
        <f t="shared" si="7"/>
        <v>-0.07144751114</v>
      </c>
      <c r="M29" s="9">
        <f t="shared" si="8"/>
        <v>0.9285524889</v>
      </c>
    </row>
    <row r="30">
      <c r="A30" s="10">
        <v>41306.0</v>
      </c>
      <c r="B30" s="11">
        <v>1514.680054</v>
      </c>
      <c r="C30" s="5">
        <f t="shared" si="1"/>
        <v>0.03598772352</v>
      </c>
      <c r="D30" s="8">
        <f t="shared" si="2"/>
        <v>1.035987724</v>
      </c>
      <c r="E30" s="11">
        <v>25.418383</v>
      </c>
      <c r="F30" s="8">
        <f t="shared" si="3"/>
        <v>0.02913678655</v>
      </c>
      <c r="G30" s="8">
        <f t="shared" si="4"/>
        <v>1.029136787</v>
      </c>
      <c r="H30" s="11">
        <v>38.442055</v>
      </c>
      <c r="I30" s="5">
        <f t="shared" si="5"/>
        <v>0.1646312092</v>
      </c>
      <c r="J30" s="8">
        <f t="shared" si="6"/>
        <v>1.164631209</v>
      </c>
      <c r="K30" s="11">
        <v>34.830002</v>
      </c>
      <c r="L30" s="9">
        <f t="shared" si="7"/>
        <v>0.08785520598</v>
      </c>
      <c r="M30" s="9">
        <f t="shared" si="8"/>
        <v>1.087855206</v>
      </c>
    </row>
    <row r="31">
      <c r="A31" s="10">
        <v>41334.0</v>
      </c>
      <c r="B31" s="11">
        <v>1569.189941</v>
      </c>
      <c r="C31" s="5">
        <f t="shared" si="1"/>
        <v>0.01808576786</v>
      </c>
      <c r="D31" s="8">
        <f t="shared" si="2"/>
        <v>1.018085768</v>
      </c>
      <c r="E31" s="11">
        <v>26.158993</v>
      </c>
      <c r="F31" s="8">
        <f t="shared" si="3"/>
        <v>0.1569380366</v>
      </c>
      <c r="G31" s="8">
        <f t="shared" si="4"/>
        <v>1.156938037</v>
      </c>
      <c r="H31" s="11">
        <v>44.770817</v>
      </c>
      <c r="I31" s="5">
        <f t="shared" si="5"/>
        <v>0.03838084974</v>
      </c>
      <c r="J31" s="8">
        <f t="shared" si="6"/>
        <v>1.03838085</v>
      </c>
      <c r="K31" s="11">
        <v>37.889999</v>
      </c>
      <c r="L31" s="9">
        <f t="shared" si="7"/>
        <v>0.4249143158</v>
      </c>
      <c r="M31" s="9">
        <f t="shared" si="8"/>
        <v>1.424914316</v>
      </c>
    </row>
    <row r="32">
      <c r="A32" s="10">
        <v>41365.0</v>
      </c>
      <c r="B32" s="11">
        <v>1597.569946</v>
      </c>
      <c r="C32" s="5">
        <f t="shared" si="1"/>
        <v>0.02076281172</v>
      </c>
      <c r="D32" s="8">
        <f t="shared" si="2"/>
        <v>1.020762812</v>
      </c>
      <c r="E32" s="11">
        <v>30.264334</v>
      </c>
      <c r="F32" s="8">
        <f t="shared" si="3"/>
        <v>0.06177416625</v>
      </c>
      <c r="G32" s="8">
        <f t="shared" si="4"/>
        <v>1.061774166</v>
      </c>
      <c r="H32" s="11">
        <v>46.489159</v>
      </c>
      <c r="I32" s="5">
        <f t="shared" si="5"/>
        <v>-0.02991428604</v>
      </c>
      <c r="J32" s="8">
        <f t="shared" si="6"/>
        <v>0.970085714</v>
      </c>
      <c r="K32" s="11">
        <v>53.990002</v>
      </c>
      <c r="L32" s="9">
        <f t="shared" si="7"/>
        <v>0.8107056562</v>
      </c>
      <c r="M32" s="9">
        <f t="shared" si="8"/>
        <v>1.810705656</v>
      </c>
    </row>
    <row r="33">
      <c r="A33" s="12">
        <v>41395.0</v>
      </c>
      <c r="B33" s="11">
        <v>1630.73999</v>
      </c>
      <c r="C33" s="5">
        <f t="shared" si="1"/>
        <v>-0.01499930164</v>
      </c>
      <c r="D33" s="8">
        <f t="shared" si="2"/>
        <v>0.9850006984</v>
      </c>
      <c r="E33" s="11">
        <v>32.133888</v>
      </c>
      <c r="F33" s="8">
        <f t="shared" si="3"/>
        <v>-0.0103151539</v>
      </c>
      <c r="G33" s="8">
        <f t="shared" si="4"/>
        <v>0.9896848461</v>
      </c>
      <c r="H33" s="11">
        <v>45.098469</v>
      </c>
      <c r="I33" s="5">
        <f t="shared" si="5"/>
        <v>-0.07453935964</v>
      </c>
      <c r="J33" s="8">
        <f t="shared" si="6"/>
        <v>0.9254606404</v>
      </c>
      <c r="K33" s="11">
        <v>97.760002</v>
      </c>
      <c r="L33" s="9">
        <f t="shared" si="7"/>
        <v>0.09819966043</v>
      </c>
      <c r="M33" s="9">
        <f t="shared" si="8"/>
        <v>1.09819966</v>
      </c>
    </row>
    <row r="34">
      <c r="A34" s="10">
        <v>41426.0</v>
      </c>
      <c r="B34" s="11">
        <v>1606.280029</v>
      </c>
      <c r="C34" s="5">
        <f t="shared" si="1"/>
        <v>0.04946207982</v>
      </c>
      <c r="D34" s="8">
        <f t="shared" si="2"/>
        <v>1.04946208</v>
      </c>
      <c r="E34" s="11">
        <v>31.802422</v>
      </c>
      <c r="F34" s="8">
        <f t="shared" si="3"/>
        <v>-0.0781702098</v>
      </c>
      <c r="G34" s="8">
        <f t="shared" si="4"/>
        <v>0.9218297902</v>
      </c>
      <c r="H34" s="11">
        <v>41.736858</v>
      </c>
      <c r="I34" s="5">
        <f t="shared" si="5"/>
        <v>0.1368778886</v>
      </c>
      <c r="J34" s="8">
        <f t="shared" si="6"/>
        <v>1.136877889</v>
      </c>
      <c r="K34" s="11">
        <v>107.360001</v>
      </c>
      <c r="L34" s="9">
        <f t="shared" si="7"/>
        <v>0.2507451355</v>
      </c>
      <c r="M34" s="9">
        <f t="shared" si="8"/>
        <v>1.250745136</v>
      </c>
    </row>
    <row r="35">
      <c r="A35" s="10">
        <v>41456.0</v>
      </c>
      <c r="B35" s="11">
        <v>1685.72998</v>
      </c>
      <c r="C35" s="5">
        <f t="shared" si="1"/>
        <v>-0.03129801903</v>
      </c>
      <c r="D35" s="8">
        <f t="shared" si="2"/>
        <v>0.968701981</v>
      </c>
      <c r="E35" s="11">
        <v>29.31642</v>
      </c>
      <c r="F35" s="8">
        <f t="shared" si="3"/>
        <v>0.0563867962</v>
      </c>
      <c r="G35" s="8">
        <f t="shared" si="4"/>
        <v>1.056386796</v>
      </c>
      <c r="H35" s="11">
        <v>47.449711</v>
      </c>
      <c r="I35" s="5">
        <f t="shared" si="5"/>
        <v>-0.03723906769</v>
      </c>
      <c r="J35" s="8">
        <f t="shared" si="6"/>
        <v>0.9627609323</v>
      </c>
      <c r="K35" s="11">
        <v>134.279999</v>
      </c>
      <c r="L35" s="9">
        <f t="shared" si="7"/>
        <v>0.2585642036</v>
      </c>
      <c r="M35" s="9">
        <f t="shared" si="8"/>
        <v>1.258564204</v>
      </c>
    </row>
    <row r="36">
      <c r="A36" s="10">
        <v>41487.0</v>
      </c>
      <c r="B36" s="11">
        <v>1632.969971</v>
      </c>
      <c r="C36" s="5">
        <f t="shared" si="1"/>
        <v>0.02974952318</v>
      </c>
      <c r="D36" s="8">
        <f t="shared" si="2"/>
        <v>1.029749523</v>
      </c>
      <c r="E36" s="11">
        <v>30.969479</v>
      </c>
      <c r="F36" s="8">
        <f t="shared" si="3"/>
        <v>-0.003592859925</v>
      </c>
      <c r="G36" s="8">
        <f t="shared" si="4"/>
        <v>0.9964071401</v>
      </c>
      <c r="H36" s="11">
        <v>45.682728</v>
      </c>
      <c r="I36" s="5">
        <f t="shared" si="5"/>
        <v>0.1192011563</v>
      </c>
      <c r="J36" s="8">
        <f t="shared" si="6"/>
        <v>1.119201156</v>
      </c>
      <c r="K36" s="11">
        <v>169.0</v>
      </c>
      <c r="L36" s="9">
        <f t="shared" si="7"/>
        <v>0.1442011538</v>
      </c>
      <c r="M36" s="9">
        <f t="shared" si="8"/>
        <v>1.144201154</v>
      </c>
    </row>
    <row r="37">
      <c r="A37" s="13" t="s">
        <v>8</v>
      </c>
      <c r="B37" s="11">
        <v>1681.550049</v>
      </c>
      <c r="C37" s="5">
        <f t="shared" si="1"/>
        <v>0.04459575262</v>
      </c>
      <c r="D37" s="8">
        <f t="shared" si="2"/>
        <v>1.044595753</v>
      </c>
      <c r="E37" s="11">
        <v>30.85821</v>
      </c>
      <c r="F37" s="8">
        <f t="shared" si="3"/>
        <v>0.06400241621</v>
      </c>
      <c r="G37" s="8">
        <f t="shared" si="4"/>
        <v>1.064002416</v>
      </c>
      <c r="H37" s="11">
        <v>51.128162</v>
      </c>
      <c r="I37" s="5">
        <f t="shared" si="5"/>
        <v>0.1011152719</v>
      </c>
      <c r="J37" s="8">
        <f t="shared" si="6"/>
        <v>1.101115272</v>
      </c>
      <c r="K37" s="11">
        <v>193.369995</v>
      </c>
      <c r="L37" s="9">
        <f t="shared" si="7"/>
        <v>-0.1728809736</v>
      </c>
      <c r="M37" s="9">
        <f t="shared" si="8"/>
        <v>0.8271190264</v>
      </c>
    </row>
    <row r="38">
      <c r="A38" s="10">
        <v>41548.0</v>
      </c>
      <c r="B38" s="11">
        <v>1756.540039</v>
      </c>
      <c r="C38" s="5">
        <f t="shared" si="1"/>
        <v>0.02804947164</v>
      </c>
      <c r="D38" s="8">
        <f t="shared" si="2"/>
        <v>1.028049472</v>
      </c>
      <c r="E38" s="11">
        <v>32.83321</v>
      </c>
      <c r="F38" s="8">
        <f t="shared" si="3"/>
        <v>0.08498099942</v>
      </c>
      <c r="G38" s="8">
        <f t="shared" si="4"/>
        <v>1.084980999</v>
      </c>
      <c r="H38" s="11">
        <v>56.298</v>
      </c>
      <c r="I38" s="5">
        <f t="shared" si="5"/>
        <v>0.00454724857</v>
      </c>
      <c r="J38" s="8">
        <f t="shared" si="6"/>
        <v>1.004547249</v>
      </c>
      <c r="K38" s="11">
        <v>159.940002</v>
      </c>
      <c r="L38" s="9">
        <f t="shared" si="7"/>
        <v>-0.2042015918</v>
      </c>
      <c r="M38" s="9">
        <f t="shared" si="8"/>
        <v>0.7957984082</v>
      </c>
    </row>
    <row r="39">
      <c r="A39" s="10">
        <v>41579.0</v>
      </c>
      <c r="B39" s="11">
        <v>1805.810059</v>
      </c>
      <c r="C39" s="5">
        <f t="shared" si="1"/>
        <v>0.02356279155</v>
      </c>
      <c r="D39" s="8">
        <f t="shared" si="2"/>
        <v>1.023562792</v>
      </c>
      <c r="E39" s="11">
        <v>35.623409</v>
      </c>
      <c r="F39" s="8">
        <f t="shared" si="3"/>
        <v>-0.01888275207</v>
      </c>
      <c r="G39" s="8">
        <f t="shared" si="4"/>
        <v>0.9811172479</v>
      </c>
      <c r="H39" s="11">
        <v>56.554001</v>
      </c>
      <c r="I39" s="5">
        <f t="shared" si="5"/>
        <v>-0.0297297445</v>
      </c>
      <c r="J39" s="8">
        <f t="shared" si="6"/>
        <v>0.9702702555</v>
      </c>
      <c r="K39" s="11">
        <v>127.279999</v>
      </c>
      <c r="L39" s="9">
        <f t="shared" si="7"/>
        <v>0.1818824181</v>
      </c>
      <c r="M39" s="9">
        <f t="shared" si="8"/>
        <v>1.181882418</v>
      </c>
    </row>
    <row r="40">
      <c r="A40" s="10">
        <v>41609.0</v>
      </c>
      <c r="B40" s="11">
        <v>1848.359985</v>
      </c>
      <c r="C40" s="5">
        <f t="shared" si="1"/>
        <v>-0.03558290568</v>
      </c>
      <c r="D40" s="8">
        <f t="shared" si="2"/>
        <v>0.9644170943</v>
      </c>
      <c r="E40" s="11">
        <v>34.950741</v>
      </c>
      <c r="F40" s="8">
        <f t="shared" si="3"/>
        <v>0.01149426274</v>
      </c>
      <c r="G40" s="8">
        <f t="shared" si="4"/>
        <v>1.011494263</v>
      </c>
      <c r="H40" s="11">
        <v>54.872665</v>
      </c>
      <c r="I40" s="5">
        <f t="shared" si="5"/>
        <v>-0.001566809267</v>
      </c>
      <c r="J40" s="8">
        <f t="shared" si="6"/>
        <v>0.9984331907</v>
      </c>
      <c r="K40" s="11">
        <v>150.429993</v>
      </c>
      <c r="L40" s="9">
        <f t="shared" si="7"/>
        <v>0.2059430462</v>
      </c>
      <c r="M40" s="9">
        <f t="shared" si="8"/>
        <v>1.205943046</v>
      </c>
    </row>
    <row r="41">
      <c r="A41" s="10">
        <v>41640.0</v>
      </c>
      <c r="B41" s="11">
        <v>1782.589966</v>
      </c>
      <c r="C41" s="5">
        <f t="shared" si="1"/>
        <v>0.04311702998</v>
      </c>
      <c r="D41" s="8">
        <f t="shared" si="2"/>
        <v>1.04311703</v>
      </c>
      <c r="E41" s="11">
        <v>35.352474</v>
      </c>
      <c r="F41" s="8">
        <f t="shared" si="3"/>
        <v>0.02001254566</v>
      </c>
      <c r="G41" s="8">
        <f t="shared" si="4"/>
        <v>1.020012546</v>
      </c>
      <c r="H41" s="11">
        <v>54.78669</v>
      </c>
      <c r="I41" s="5">
        <f t="shared" si="5"/>
        <v>0.1905625618</v>
      </c>
      <c r="J41" s="8">
        <f t="shared" si="6"/>
        <v>1.190562562</v>
      </c>
      <c r="K41" s="11">
        <v>181.410004</v>
      </c>
      <c r="L41" s="9">
        <f t="shared" si="7"/>
        <v>0.3494845521</v>
      </c>
      <c r="M41" s="9">
        <f t="shared" si="8"/>
        <v>1.349484552</v>
      </c>
    </row>
    <row r="42">
      <c r="A42" s="10">
        <v>41671.0</v>
      </c>
      <c r="B42" s="11">
        <v>1859.449951</v>
      </c>
      <c r="C42" s="5">
        <f t="shared" si="1"/>
        <v>0.006932165608</v>
      </c>
      <c r="D42" s="8">
        <f t="shared" si="2"/>
        <v>1.006932166</v>
      </c>
      <c r="E42" s="11">
        <v>36.059967</v>
      </c>
      <c r="F42" s="8">
        <f t="shared" si="3"/>
        <v>0.06995552714</v>
      </c>
      <c r="G42" s="8">
        <f t="shared" si="4"/>
        <v>1.069955527</v>
      </c>
      <c r="H42" s="11">
        <v>65.226982</v>
      </c>
      <c r="I42" s="5">
        <f t="shared" si="5"/>
        <v>-0.02825603674</v>
      </c>
      <c r="J42" s="8">
        <f t="shared" si="6"/>
        <v>0.9717439633</v>
      </c>
      <c r="K42" s="11">
        <v>244.809998</v>
      </c>
      <c r="L42" s="9">
        <f t="shared" si="7"/>
        <v>-0.1485233499</v>
      </c>
      <c r="M42" s="9">
        <f t="shared" si="8"/>
        <v>0.8514766501</v>
      </c>
    </row>
    <row r="43">
      <c r="A43" s="10">
        <v>41699.0</v>
      </c>
      <c r="B43" s="11">
        <v>1872.339966</v>
      </c>
      <c r="C43" s="5">
        <f t="shared" si="1"/>
        <v>0.006200788965</v>
      </c>
      <c r="D43" s="8">
        <f t="shared" si="2"/>
        <v>1.006200789</v>
      </c>
      <c r="E43" s="11">
        <v>38.582561</v>
      </c>
      <c r="F43" s="8">
        <f t="shared" si="3"/>
        <v>-0.01439373089</v>
      </c>
      <c r="G43" s="8">
        <f t="shared" si="4"/>
        <v>0.9856062691</v>
      </c>
      <c r="H43" s="11">
        <v>63.383926</v>
      </c>
      <c r="I43" s="5">
        <f t="shared" si="5"/>
        <v>0.02832053982</v>
      </c>
      <c r="J43" s="8">
        <f t="shared" si="6"/>
        <v>1.02832054</v>
      </c>
      <c r="K43" s="11">
        <v>208.449997</v>
      </c>
      <c r="L43" s="9">
        <f t="shared" si="7"/>
        <v>-0.002686486007</v>
      </c>
      <c r="M43" s="9">
        <f t="shared" si="8"/>
        <v>0.997313514</v>
      </c>
    </row>
    <row r="44">
      <c r="A44" s="10">
        <v>41730.0</v>
      </c>
      <c r="B44" s="11">
        <v>1883.949951</v>
      </c>
      <c r="C44" s="5">
        <f t="shared" si="1"/>
        <v>0.02103028001</v>
      </c>
      <c r="D44" s="8">
        <f t="shared" si="2"/>
        <v>1.02103028</v>
      </c>
      <c r="E44" s="11">
        <v>38.027214</v>
      </c>
      <c r="F44" s="8">
        <f t="shared" si="3"/>
        <v>0.0205153078</v>
      </c>
      <c r="G44" s="8">
        <f t="shared" si="4"/>
        <v>1.020515308</v>
      </c>
      <c r="H44" s="11">
        <v>65.178993</v>
      </c>
      <c r="I44" s="5">
        <f t="shared" si="5"/>
        <v>0.06400292192</v>
      </c>
      <c r="J44" s="8">
        <f t="shared" si="6"/>
        <v>1.064002922</v>
      </c>
      <c r="K44" s="11">
        <v>207.889999</v>
      </c>
      <c r="L44" s="9">
        <f t="shared" si="7"/>
        <v>-0.0005772042935</v>
      </c>
      <c r="M44" s="9">
        <f t="shared" si="8"/>
        <v>0.9994227957</v>
      </c>
    </row>
    <row r="45">
      <c r="A45" s="12">
        <v>41760.0</v>
      </c>
      <c r="B45" s="11">
        <v>1923.569946</v>
      </c>
      <c r="C45" s="5">
        <f t="shared" si="1"/>
        <v>0.01905833166</v>
      </c>
      <c r="D45" s="8">
        <f t="shared" si="2"/>
        <v>1.019058332</v>
      </c>
      <c r="E45" s="11">
        <v>38.807354</v>
      </c>
      <c r="F45" s="8">
        <f t="shared" si="3"/>
        <v>0.01856382685</v>
      </c>
      <c r="G45" s="8">
        <f t="shared" si="4"/>
        <v>1.018563827</v>
      </c>
      <c r="H45" s="11">
        <v>69.350639</v>
      </c>
      <c r="I45" s="5">
        <f t="shared" si="5"/>
        <v>0.03087187127</v>
      </c>
      <c r="J45" s="8">
        <f t="shared" si="6"/>
        <v>1.030871871</v>
      </c>
      <c r="K45" s="11">
        <v>207.770004</v>
      </c>
      <c r="L45" s="9">
        <f t="shared" si="7"/>
        <v>0.1554122028</v>
      </c>
      <c r="M45" s="9">
        <f t="shared" si="8"/>
        <v>1.155412203</v>
      </c>
    </row>
    <row r="46">
      <c r="A46" s="10">
        <v>41791.0</v>
      </c>
      <c r="B46" s="11">
        <v>1960.22998</v>
      </c>
      <c r="C46" s="5">
        <f t="shared" si="1"/>
        <v>-0.01507983058</v>
      </c>
      <c r="D46" s="8">
        <f t="shared" si="2"/>
        <v>0.9849201694</v>
      </c>
      <c r="E46" s="11">
        <v>39.527767</v>
      </c>
      <c r="F46" s="8">
        <f t="shared" si="3"/>
        <v>0.03501199549</v>
      </c>
      <c r="G46" s="8">
        <f t="shared" si="4"/>
        <v>1.035011995</v>
      </c>
      <c r="H46" s="11">
        <v>71.491623</v>
      </c>
      <c r="I46" s="5">
        <f t="shared" si="5"/>
        <v>-0.07230546438</v>
      </c>
      <c r="J46" s="8">
        <f t="shared" si="6"/>
        <v>0.9276945356</v>
      </c>
      <c r="K46" s="11">
        <v>240.059998</v>
      </c>
      <c r="L46" s="9">
        <f t="shared" si="7"/>
        <v>-0.06981585912</v>
      </c>
      <c r="M46" s="9">
        <f t="shared" si="8"/>
        <v>0.9301841409</v>
      </c>
    </row>
    <row r="47">
      <c r="A47" s="10">
        <v>41821.0</v>
      </c>
      <c r="B47" s="11">
        <v>1930.670044</v>
      </c>
      <c r="C47" s="5">
        <f t="shared" si="1"/>
        <v>0.03765529549</v>
      </c>
      <c r="D47" s="8">
        <f t="shared" si="2"/>
        <v>1.037655295</v>
      </c>
      <c r="E47" s="11">
        <v>40.911713</v>
      </c>
      <c r="F47" s="8">
        <f t="shared" si="3"/>
        <v>0.05916924085</v>
      </c>
      <c r="G47" s="8">
        <f t="shared" si="4"/>
        <v>1.059169241</v>
      </c>
      <c r="H47" s="11">
        <v>66.322388</v>
      </c>
      <c r="I47" s="5">
        <f t="shared" si="5"/>
        <v>-0.1151465626</v>
      </c>
      <c r="J47" s="8">
        <f t="shared" si="6"/>
        <v>0.8848534374</v>
      </c>
      <c r="K47" s="11">
        <v>223.300003</v>
      </c>
      <c r="L47" s="9">
        <f t="shared" si="7"/>
        <v>0.2077922453</v>
      </c>
      <c r="M47" s="9">
        <f t="shared" si="8"/>
        <v>1.207792245</v>
      </c>
    </row>
    <row r="48">
      <c r="A48" s="10">
        <v>41852.0</v>
      </c>
      <c r="B48" s="11">
        <v>2003.369995</v>
      </c>
      <c r="C48" s="5">
        <f t="shared" si="1"/>
        <v>-0.01551383722</v>
      </c>
      <c r="D48" s="8">
        <f t="shared" si="2"/>
        <v>0.9844861628</v>
      </c>
      <c r="E48" s="11">
        <v>43.332428</v>
      </c>
      <c r="F48" s="8">
        <f t="shared" si="3"/>
        <v>0.02047099692</v>
      </c>
      <c r="G48" s="8">
        <f t="shared" si="4"/>
        <v>1.020470997</v>
      </c>
      <c r="H48" s="11">
        <v>58.685593</v>
      </c>
      <c r="I48" s="5">
        <f t="shared" si="5"/>
        <v>-0.02065428563</v>
      </c>
      <c r="J48" s="8">
        <f t="shared" si="6"/>
        <v>0.9793457144</v>
      </c>
      <c r="K48" s="11">
        <v>269.700012</v>
      </c>
      <c r="L48" s="9">
        <f t="shared" si="7"/>
        <v>-0.1001854572</v>
      </c>
      <c r="M48" s="9">
        <f t="shared" si="8"/>
        <v>0.8998145428</v>
      </c>
    </row>
    <row r="49">
      <c r="A49" s="13" t="s">
        <v>9</v>
      </c>
      <c r="B49" s="11">
        <v>1972.290039</v>
      </c>
      <c r="C49" s="5">
        <f t="shared" si="1"/>
        <v>0.02320146079</v>
      </c>
      <c r="D49" s="8">
        <f t="shared" si="2"/>
        <v>1.023201461</v>
      </c>
      <c r="E49" s="11">
        <v>44.219486</v>
      </c>
      <c r="F49" s="8">
        <f t="shared" si="3"/>
        <v>0.01272651609</v>
      </c>
      <c r="G49" s="8">
        <f t="shared" si="4"/>
        <v>1.012726516</v>
      </c>
      <c r="H49" s="11">
        <v>57.473484</v>
      </c>
      <c r="I49" s="5">
        <f t="shared" si="5"/>
        <v>0.08351609587</v>
      </c>
      <c r="J49" s="8">
        <f t="shared" si="6"/>
        <v>1.083516096</v>
      </c>
      <c r="K49" s="11">
        <v>242.679993</v>
      </c>
      <c r="L49" s="9">
        <f t="shared" si="7"/>
        <v>-0.004038223291</v>
      </c>
      <c r="M49" s="9">
        <f t="shared" si="8"/>
        <v>0.9959617767</v>
      </c>
    </row>
    <row r="50">
      <c r="A50" s="10">
        <v>41913.0</v>
      </c>
      <c r="B50" s="11">
        <v>2018.050049</v>
      </c>
      <c r="C50" s="5">
        <f t="shared" si="1"/>
        <v>0.02453358876</v>
      </c>
      <c r="D50" s="8">
        <f t="shared" si="2"/>
        <v>1.024533589</v>
      </c>
      <c r="E50" s="11">
        <v>44.782246</v>
      </c>
      <c r="F50" s="8">
        <f t="shared" si="3"/>
        <v>0.02474018387</v>
      </c>
      <c r="G50" s="8">
        <f t="shared" si="4"/>
        <v>1.024740184</v>
      </c>
      <c r="H50" s="11">
        <v>62.273445</v>
      </c>
      <c r="I50" s="5">
        <f t="shared" si="5"/>
        <v>0.07374019536</v>
      </c>
      <c r="J50" s="8">
        <f t="shared" si="6"/>
        <v>1.073740195</v>
      </c>
      <c r="K50" s="11">
        <v>241.699997</v>
      </c>
      <c r="L50" s="9">
        <f t="shared" si="7"/>
        <v>0.01166738533</v>
      </c>
      <c r="M50" s="9">
        <f t="shared" si="8"/>
        <v>1.011667385</v>
      </c>
    </row>
    <row r="51">
      <c r="A51" s="10">
        <v>41944.0</v>
      </c>
      <c r="B51" s="11">
        <v>2067.560059</v>
      </c>
      <c r="C51" s="5">
        <f t="shared" si="1"/>
        <v>-0.004188587878</v>
      </c>
      <c r="D51" s="8">
        <f t="shared" si="2"/>
        <v>0.9958114121</v>
      </c>
      <c r="E51" s="11">
        <v>45.890167</v>
      </c>
      <c r="F51" s="8">
        <f t="shared" si="3"/>
        <v>-0.02844594137</v>
      </c>
      <c r="G51" s="8">
        <f t="shared" si="4"/>
        <v>0.9715540586</v>
      </c>
      <c r="H51" s="11">
        <v>66.865501</v>
      </c>
      <c r="I51" s="5">
        <f t="shared" si="5"/>
        <v>0.1106252236</v>
      </c>
      <c r="J51" s="8">
        <f t="shared" si="6"/>
        <v>1.110625224</v>
      </c>
      <c r="K51" s="11">
        <v>244.520004</v>
      </c>
      <c r="L51" s="9">
        <f t="shared" si="7"/>
        <v>-0.09042204989</v>
      </c>
      <c r="M51" s="9">
        <f t="shared" si="8"/>
        <v>0.9095779501</v>
      </c>
    </row>
    <row r="52">
      <c r="A52" s="10">
        <v>41974.0</v>
      </c>
      <c r="B52" s="11">
        <v>2058.899902</v>
      </c>
      <c r="C52" s="5">
        <f t="shared" si="1"/>
        <v>-0.03104080579</v>
      </c>
      <c r="D52" s="8">
        <f t="shared" si="2"/>
        <v>0.9689591942</v>
      </c>
      <c r="E52" s="11">
        <v>44.584778</v>
      </c>
      <c r="F52" s="8">
        <f t="shared" si="3"/>
        <v>-0.1302475926</v>
      </c>
      <c r="G52" s="8">
        <f t="shared" si="4"/>
        <v>0.8697524074</v>
      </c>
      <c r="H52" s="11">
        <v>74.262512</v>
      </c>
      <c r="I52" s="5">
        <f t="shared" si="5"/>
        <v>-0.03215219814</v>
      </c>
      <c r="J52" s="8">
        <f t="shared" si="6"/>
        <v>0.9678478019</v>
      </c>
      <c r="K52" s="11">
        <v>222.410004</v>
      </c>
      <c r="L52" s="9">
        <f t="shared" si="7"/>
        <v>-0.08457352485</v>
      </c>
      <c r="M52" s="9">
        <f t="shared" si="8"/>
        <v>0.9154264752</v>
      </c>
    </row>
    <row r="53">
      <c r="A53" s="10">
        <v>42005.0</v>
      </c>
      <c r="B53" s="11">
        <v>1994.98999</v>
      </c>
      <c r="C53" s="5">
        <f t="shared" si="1"/>
        <v>0.05489251101</v>
      </c>
      <c r="D53" s="8">
        <f t="shared" si="2"/>
        <v>1.054892511</v>
      </c>
      <c r="E53" s="11">
        <v>38.777718</v>
      </c>
      <c r="F53" s="8">
        <f t="shared" si="3"/>
        <v>0.09312038424</v>
      </c>
      <c r="G53" s="8">
        <f t="shared" si="4"/>
        <v>1.093120384</v>
      </c>
      <c r="H53" s="11">
        <v>71.874809</v>
      </c>
      <c r="I53" s="5">
        <f t="shared" si="5"/>
        <v>0.1312905889</v>
      </c>
      <c r="J53" s="8">
        <f t="shared" si="6"/>
        <v>1.131290589</v>
      </c>
      <c r="K53" s="11">
        <v>203.600006</v>
      </c>
      <c r="L53" s="9">
        <f t="shared" si="7"/>
        <v>-0.001277062831</v>
      </c>
      <c r="M53" s="9">
        <f t="shared" si="8"/>
        <v>0.9987229372</v>
      </c>
    </row>
    <row r="54">
      <c r="A54" s="10">
        <v>42036.0</v>
      </c>
      <c r="B54" s="11">
        <v>2104.5</v>
      </c>
      <c r="C54" s="5">
        <f t="shared" si="1"/>
        <v>-0.01739610691</v>
      </c>
      <c r="D54" s="8">
        <f t="shared" si="2"/>
        <v>0.9826038931</v>
      </c>
      <c r="E54" s="11">
        <v>42.388714</v>
      </c>
      <c r="F54" s="8">
        <f t="shared" si="3"/>
        <v>-0.07274801967</v>
      </c>
      <c r="G54" s="8">
        <f t="shared" si="4"/>
        <v>0.9272519803</v>
      </c>
      <c r="H54" s="11">
        <v>81.311295</v>
      </c>
      <c r="I54" s="5">
        <f t="shared" si="5"/>
        <v>0.01925849293</v>
      </c>
      <c r="J54" s="8">
        <f t="shared" si="6"/>
        <v>1.019258493</v>
      </c>
      <c r="K54" s="11">
        <v>203.339996</v>
      </c>
      <c r="L54" s="9">
        <f t="shared" si="7"/>
        <v>-0.07165335048</v>
      </c>
      <c r="M54" s="9">
        <f t="shared" si="8"/>
        <v>0.9283466495</v>
      </c>
    </row>
    <row r="55">
      <c r="A55" s="10">
        <v>42064.0</v>
      </c>
      <c r="B55" s="11">
        <v>2067.889893</v>
      </c>
      <c r="C55" s="5">
        <f t="shared" si="1"/>
        <v>0.00852081973</v>
      </c>
      <c r="D55" s="8">
        <f t="shared" si="2"/>
        <v>1.00852082</v>
      </c>
      <c r="E55" s="11">
        <v>39.305019</v>
      </c>
      <c r="F55" s="8">
        <f t="shared" si="3"/>
        <v>0.1962617039</v>
      </c>
      <c r="G55" s="8">
        <f t="shared" si="4"/>
        <v>1.196261704</v>
      </c>
      <c r="H55" s="11">
        <v>82.877228</v>
      </c>
      <c r="I55" s="5">
        <f t="shared" si="5"/>
        <v>-0.02066606282</v>
      </c>
      <c r="J55" s="8">
        <f t="shared" si="6"/>
        <v>0.9793339372</v>
      </c>
      <c r="K55" s="11">
        <v>188.770004</v>
      </c>
      <c r="L55" s="9">
        <f t="shared" si="7"/>
        <v>0.1974889983</v>
      </c>
      <c r="M55" s="9">
        <f t="shared" si="8"/>
        <v>1.197488998</v>
      </c>
    </row>
    <row r="56">
      <c r="A56" s="10">
        <v>42095.0</v>
      </c>
      <c r="B56" s="11">
        <v>2085.51001</v>
      </c>
      <c r="C56" s="5">
        <f t="shared" si="1"/>
        <v>0.01049138239</v>
      </c>
      <c r="D56" s="8">
        <f t="shared" si="2"/>
        <v>1.010491382</v>
      </c>
      <c r="E56" s="11">
        <v>47.019089</v>
      </c>
      <c r="F56" s="8">
        <f t="shared" si="3"/>
        <v>-0.03033425424</v>
      </c>
      <c r="G56" s="8">
        <f t="shared" si="4"/>
        <v>0.9696657458</v>
      </c>
      <c r="H56" s="11">
        <v>81.164482</v>
      </c>
      <c r="I56" s="5">
        <f t="shared" si="5"/>
        <v>0.03915695538</v>
      </c>
      <c r="J56" s="8">
        <f t="shared" si="6"/>
        <v>1.039156955</v>
      </c>
      <c r="K56" s="11">
        <v>226.050003</v>
      </c>
      <c r="L56" s="9">
        <f t="shared" si="7"/>
        <v>0.1094890496</v>
      </c>
      <c r="M56" s="9">
        <f t="shared" si="8"/>
        <v>1.10948905</v>
      </c>
    </row>
    <row r="57">
      <c r="A57" s="12">
        <v>42125.0</v>
      </c>
      <c r="B57" s="11">
        <v>2107.389893</v>
      </c>
      <c r="C57" s="5">
        <f t="shared" si="1"/>
        <v>-0.02101167238</v>
      </c>
      <c r="D57" s="8">
        <f t="shared" si="2"/>
        <v>0.9789883276</v>
      </c>
      <c r="E57" s="11">
        <v>45.5928</v>
      </c>
      <c r="F57" s="8">
        <f t="shared" si="3"/>
        <v>-0.05783182871</v>
      </c>
      <c r="G57" s="8">
        <f t="shared" si="4"/>
        <v>0.9421681713</v>
      </c>
      <c r="H57" s="11">
        <v>84.342636</v>
      </c>
      <c r="I57" s="5">
        <f t="shared" si="5"/>
        <v>-0.01630942623</v>
      </c>
      <c r="J57" s="8">
        <f t="shared" si="6"/>
        <v>0.9836905738</v>
      </c>
      <c r="K57" s="11">
        <v>250.800003</v>
      </c>
      <c r="L57" s="9">
        <f t="shared" si="7"/>
        <v>0.06961725196</v>
      </c>
      <c r="M57" s="9">
        <f t="shared" si="8"/>
        <v>1.069617252</v>
      </c>
    </row>
    <row r="58">
      <c r="A58" s="10">
        <v>42156.0</v>
      </c>
      <c r="B58" s="11">
        <v>2063.110107</v>
      </c>
      <c r="C58" s="5">
        <f t="shared" si="1"/>
        <v>0.0197420297</v>
      </c>
      <c r="D58" s="8">
        <f t="shared" si="2"/>
        <v>1.01974203</v>
      </c>
      <c r="E58" s="11">
        <v>42.956085</v>
      </c>
      <c r="F58" s="8">
        <f t="shared" si="3"/>
        <v>0.05775761455</v>
      </c>
      <c r="G58" s="8">
        <f t="shared" si="4"/>
        <v>1.057757615</v>
      </c>
      <c r="H58" s="11">
        <v>82.967056</v>
      </c>
      <c r="I58" s="5">
        <f t="shared" si="5"/>
        <v>0.1443628903</v>
      </c>
      <c r="J58" s="8">
        <f t="shared" si="6"/>
        <v>1.14436289</v>
      </c>
      <c r="K58" s="11">
        <v>268.26001</v>
      </c>
      <c r="L58" s="9">
        <f t="shared" si="7"/>
        <v>-0.007865562966</v>
      </c>
      <c r="M58" s="9">
        <f t="shared" si="8"/>
        <v>0.992134437</v>
      </c>
    </row>
    <row r="59">
      <c r="A59" s="10">
        <v>42186.0</v>
      </c>
      <c r="B59" s="11">
        <v>2103.840088</v>
      </c>
      <c r="C59" s="5">
        <f t="shared" si="1"/>
        <v>-0.06258081817</v>
      </c>
      <c r="D59" s="8">
        <f t="shared" si="2"/>
        <v>0.9374191818</v>
      </c>
      <c r="E59" s="11">
        <v>45.437126</v>
      </c>
      <c r="F59" s="8">
        <f t="shared" si="3"/>
        <v>-0.06194892256</v>
      </c>
      <c r="G59" s="8">
        <f t="shared" si="4"/>
        <v>0.9380510774</v>
      </c>
      <c r="H59" s="11">
        <v>94.94442</v>
      </c>
      <c r="I59" s="5">
        <f t="shared" si="5"/>
        <v>-0.1008006368</v>
      </c>
      <c r="J59" s="8">
        <f t="shared" si="6"/>
        <v>0.8991993632</v>
      </c>
      <c r="K59" s="11">
        <v>266.149994</v>
      </c>
      <c r="L59" s="9">
        <f t="shared" si="7"/>
        <v>-0.064211897</v>
      </c>
      <c r="M59" s="9">
        <f t="shared" si="8"/>
        <v>0.935788103</v>
      </c>
    </row>
    <row r="60">
      <c r="A60" s="10">
        <v>42217.0</v>
      </c>
      <c r="B60" s="11">
        <v>1972.180054</v>
      </c>
      <c r="C60" s="5">
        <f t="shared" si="1"/>
        <v>-0.02644283157</v>
      </c>
      <c r="D60" s="8">
        <f t="shared" si="2"/>
        <v>0.9735571684</v>
      </c>
      <c r="E60" s="11">
        <v>42.622345</v>
      </c>
      <c r="F60" s="8">
        <f t="shared" si="3"/>
        <v>0.01700363976</v>
      </c>
      <c r="G60" s="8">
        <f t="shared" si="4"/>
        <v>1.01700364</v>
      </c>
      <c r="H60" s="11">
        <v>85.373962</v>
      </c>
      <c r="I60" s="5">
        <f t="shared" si="5"/>
        <v>-0.03986135726</v>
      </c>
      <c r="J60" s="8">
        <f t="shared" si="6"/>
        <v>0.9601386427</v>
      </c>
      <c r="K60" s="11">
        <v>249.059998</v>
      </c>
      <c r="L60" s="9">
        <f t="shared" si="7"/>
        <v>-0.002649979946</v>
      </c>
      <c r="M60" s="9">
        <f t="shared" si="8"/>
        <v>0.9973500201</v>
      </c>
    </row>
    <row r="61">
      <c r="A61" s="13" t="s">
        <v>10</v>
      </c>
      <c r="B61" s="11">
        <v>1920.030029</v>
      </c>
      <c r="C61" s="5">
        <f t="shared" si="1"/>
        <v>0.08298311776</v>
      </c>
      <c r="D61" s="8">
        <f t="shared" si="2"/>
        <v>1.082983118</v>
      </c>
      <c r="E61" s="11">
        <v>43.34708</v>
      </c>
      <c r="F61" s="8">
        <f t="shared" si="3"/>
        <v>0.1893357984</v>
      </c>
      <c r="G61" s="8">
        <f t="shared" si="4"/>
        <v>1.189335798</v>
      </c>
      <c r="H61" s="11">
        <v>81.97084</v>
      </c>
      <c r="I61" s="5">
        <f t="shared" si="5"/>
        <v>0.0190132613</v>
      </c>
      <c r="J61" s="8">
        <f t="shared" si="6"/>
        <v>1.019013261</v>
      </c>
      <c r="K61" s="11">
        <v>248.399994</v>
      </c>
      <c r="L61" s="9">
        <f t="shared" si="7"/>
        <v>-0.1669484783</v>
      </c>
      <c r="M61" s="9">
        <f t="shared" si="8"/>
        <v>0.8330515217</v>
      </c>
    </row>
    <row r="62">
      <c r="A62" s="10">
        <v>42278.0</v>
      </c>
      <c r="B62" s="11">
        <v>2079.360107</v>
      </c>
      <c r="C62" s="5">
        <f t="shared" si="1"/>
        <v>0.0005048692607</v>
      </c>
      <c r="D62" s="8">
        <f t="shared" si="2"/>
        <v>1.000504869</v>
      </c>
      <c r="E62" s="11">
        <v>51.554234</v>
      </c>
      <c r="F62" s="8">
        <f t="shared" si="3"/>
        <v>0.0394440542</v>
      </c>
      <c r="G62" s="8">
        <f t="shared" si="4"/>
        <v>1.039444054</v>
      </c>
      <c r="H62" s="11">
        <v>83.529373</v>
      </c>
      <c r="I62" s="5">
        <f t="shared" si="5"/>
        <v>-0.003290531105</v>
      </c>
      <c r="J62" s="8">
        <f t="shared" si="6"/>
        <v>0.9967094689</v>
      </c>
      <c r="K62" s="11">
        <v>206.929993</v>
      </c>
      <c r="L62" s="9">
        <f t="shared" si="7"/>
        <v>0.1127434533</v>
      </c>
      <c r="M62" s="9">
        <f t="shared" si="8"/>
        <v>1.112743453</v>
      </c>
    </row>
    <row r="63">
      <c r="A63" s="10">
        <v>42309.0</v>
      </c>
      <c r="B63" s="11">
        <v>2080.409912</v>
      </c>
      <c r="C63" s="5">
        <f t="shared" si="1"/>
        <v>-0.01753018518</v>
      </c>
      <c r="D63" s="8">
        <f t="shared" si="2"/>
        <v>0.9824698148</v>
      </c>
      <c r="E63" s="11">
        <v>53.587742</v>
      </c>
      <c r="F63" s="8">
        <f t="shared" si="3"/>
        <v>0.02079115407</v>
      </c>
      <c r="G63" s="8">
        <f t="shared" si="4"/>
        <v>1.020791154</v>
      </c>
      <c r="H63" s="11">
        <v>83.254517</v>
      </c>
      <c r="I63" s="5">
        <f t="shared" si="5"/>
        <v>0.0134476187</v>
      </c>
      <c r="J63" s="8">
        <f t="shared" si="6"/>
        <v>1.013447619</v>
      </c>
      <c r="K63" s="11">
        <v>230.259995</v>
      </c>
      <c r="L63" s="9">
        <f t="shared" si="7"/>
        <v>0.04234343877</v>
      </c>
      <c r="M63" s="9">
        <f t="shared" si="8"/>
        <v>1.042343439</v>
      </c>
    </row>
    <row r="64">
      <c r="A64" s="10">
        <v>42339.0</v>
      </c>
      <c r="B64" s="11">
        <v>2043.939941</v>
      </c>
      <c r="C64" s="5"/>
      <c r="D64" s="8"/>
      <c r="E64" s="11">
        <v>54.701893</v>
      </c>
      <c r="F64" s="8"/>
      <c r="G64" s="8"/>
      <c r="H64" s="11">
        <v>84.374092</v>
      </c>
      <c r="I64" s="8"/>
      <c r="J64" s="8"/>
      <c r="K64" s="11">
        <v>240.009995</v>
      </c>
    </row>
    <row r="65">
      <c r="A65" s="14" t="s">
        <v>11</v>
      </c>
      <c r="C65" s="9">
        <f>AVERAGE(C4:C63)</f>
        <v>0.008683984557</v>
      </c>
      <c r="F65" s="9">
        <f>AVERAGE(F4:F63)</f>
        <v>0.01572794758</v>
      </c>
      <c r="I65" s="9">
        <f>AVERAGE(I4:I63)</f>
        <v>0.01763485818</v>
      </c>
      <c r="L65" s="9">
        <f>AVERAGE(L4:L63)</f>
        <v>0.04876684228</v>
      </c>
    </row>
    <row r="66">
      <c r="A66" s="14" t="s">
        <v>12</v>
      </c>
      <c r="C66" s="9">
        <f>C65*12</f>
        <v>0.1042078147</v>
      </c>
      <c r="F66" s="9">
        <f>F65*12</f>
        <v>0.1887353709</v>
      </c>
      <c r="I66" s="9">
        <f>I65*12</f>
        <v>0.2116182982</v>
      </c>
      <c r="L66" s="9">
        <f>L65*12</f>
        <v>0.5852021074</v>
      </c>
    </row>
    <row r="68">
      <c r="A68" s="14" t="s">
        <v>13</v>
      </c>
      <c r="C68" s="9">
        <f>GEOMEAN(D4:D63)-1</f>
        <v>0.008126884091</v>
      </c>
      <c r="F68" s="9">
        <f>GEOMEAN(G4:G63)-1</f>
        <v>0.01384210353</v>
      </c>
      <c r="I68" s="9">
        <f>GEOMEAN(J4:J63)-1</f>
        <v>0.0149859958</v>
      </c>
      <c r="L68" s="9">
        <f>GEOMEAN(M4:M63)-1</f>
        <v>0.03732370601</v>
      </c>
    </row>
    <row r="69">
      <c r="A69" s="14" t="s">
        <v>14</v>
      </c>
      <c r="C69" s="9">
        <f>(1+C68)^12-1</f>
        <v>0.1020019339</v>
      </c>
      <c r="F69" s="9">
        <f>(1+F68)^12-1</f>
        <v>0.1793531607</v>
      </c>
      <c r="I69" s="9">
        <f>(1+I68)^12-1</f>
        <v>0.1954202317</v>
      </c>
      <c r="L69" s="9">
        <f>(1+L68)^12-1</f>
        <v>0.5522856245</v>
      </c>
    </row>
    <row r="70">
      <c r="Q70" s="9">
        <f t="shared" ref="Q70:Y70" si="9">sqrt(12)*Q67</f>
        <v>0</v>
      </c>
      <c r="R70" s="9">
        <f t="shared" si="9"/>
        <v>0</v>
      </c>
      <c r="S70" s="9">
        <f t="shared" si="9"/>
        <v>0</v>
      </c>
      <c r="T70" s="9">
        <f t="shared" si="9"/>
        <v>0</v>
      </c>
      <c r="U70" s="9">
        <f t="shared" si="9"/>
        <v>0</v>
      </c>
      <c r="V70" s="9">
        <f t="shared" si="9"/>
        <v>0</v>
      </c>
      <c r="W70" s="9">
        <f t="shared" si="9"/>
        <v>0</v>
      </c>
      <c r="X70" s="9">
        <f t="shared" si="9"/>
        <v>0</v>
      </c>
      <c r="Y70" s="9">
        <f t="shared" si="9"/>
        <v>0</v>
      </c>
    </row>
    <row r="71">
      <c r="A71" s="14" t="s">
        <v>15</v>
      </c>
      <c r="C71" s="9">
        <f>STDEV(C4:C63)</f>
        <v>0.03377063383</v>
      </c>
      <c r="F71" s="9">
        <f>STDEV(F4:F63)</f>
        <v>0.06302307381</v>
      </c>
      <c r="I71" s="9">
        <f>STDEV(I4:I63)</f>
        <v>0.07480702219</v>
      </c>
      <c r="L71" s="9">
        <f>STDEV(L4:L63)</f>
        <v>0.166315162</v>
      </c>
    </row>
    <row r="72">
      <c r="A72" s="14" t="s">
        <v>16</v>
      </c>
      <c r="C72" s="9">
        <f>STDEV(C4:C63)* SQRT(12)</f>
        <v>0.1169849072</v>
      </c>
      <c r="F72" s="9">
        <f>STDEV(F4:F63)* SQRT(12)</f>
        <v>0.2183183318</v>
      </c>
      <c r="I72" s="9">
        <f>STDEV(I4:I63)* SQRT(12)</f>
        <v>0.2591391264</v>
      </c>
      <c r="L72" s="9">
        <f>STDEV(L4:L63)* SQRT(12)</f>
        <v>0.5761326214</v>
      </c>
    </row>
    <row r="74">
      <c r="D74" s="14" t="s">
        <v>17</v>
      </c>
      <c r="E74" s="14" t="s">
        <v>18</v>
      </c>
    </row>
    <row r="75">
      <c r="C75" s="5" t="s">
        <v>2</v>
      </c>
      <c r="D75" s="9">
        <f>C72*100</f>
        <v>11.69849072</v>
      </c>
      <c r="E75" s="9">
        <f>C66*100</f>
        <v>10.42078147</v>
      </c>
    </row>
    <row r="76">
      <c r="C76" s="5" t="s">
        <v>3</v>
      </c>
      <c r="D76" s="9">
        <f>F72*100</f>
        <v>21.83183318</v>
      </c>
      <c r="E76" s="9">
        <f>F66*100</f>
        <v>18.87353709</v>
      </c>
    </row>
    <row r="77">
      <c r="C77" s="5" t="s">
        <v>4</v>
      </c>
      <c r="D77" s="9">
        <f>I72*100</f>
        <v>25.91391264</v>
      </c>
      <c r="E77" s="9">
        <f>I66*100</f>
        <v>21.16182982</v>
      </c>
    </row>
    <row r="78">
      <c r="C78" s="5" t="s">
        <v>5</v>
      </c>
      <c r="D78" s="9">
        <f>L72*100</f>
        <v>57.61326214</v>
      </c>
      <c r="E78" s="9">
        <f>L66*100</f>
        <v>58.52021074</v>
      </c>
    </row>
  </sheetData>
  <mergeCells count="1">
    <mergeCell ref="A2:K2"/>
  </mergeCells>
  <drawing r:id="rId1"/>
</worksheet>
</file>