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christianapantelidou/Desktop/"/>
    </mc:Choice>
  </mc:AlternateContent>
  <xr:revisionPtr revIDLastSave="0" documentId="13_ncr:1_{7F8A4858-F0AA-AB4E-8017-3FCBDC2391DA}" xr6:coauthVersionLast="46" xr6:coauthVersionMax="46" xr10:uidLastSave="{00000000-0000-0000-0000-000000000000}"/>
  <bookViews>
    <workbookView xWindow="7740" yWindow="500" windowWidth="22340" windowHeight="180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5" i="1" l="1"/>
  <c r="G71" i="1"/>
  <c r="J64" i="1"/>
  <c r="I64" i="1"/>
  <c r="H64" i="1"/>
  <c r="G64" i="1"/>
  <c r="J63" i="1"/>
  <c r="I63" i="1"/>
  <c r="H63" i="1"/>
  <c r="G63" i="1"/>
  <c r="J62" i="1"/>
  <c r="I62" i="1"/>
  <c r="H62" i="1"/>
  <c r="G62" i="1"/>
  <c r="J61" i="1"/>
  <c r="I61" i="1"/>
  <c r="H61" i="1"/>
  <c r="G61" i="1"/>
  <c r="J60" i="1"/>
  <c r="I60" i="1"/>
  <c r="H60" i="1"/>
  <c r="G60" i="1"/>
  <c r="J59" i="1"/>
  <c r="I59" i="1"/>
  <c r="H59" i="1"/>
  <c r="G59" i="1"/>
  <c r="J58" i="1"/>
  <c r="I58" i="1"/>
  <c r="H58" i="1"/>
  <c r="G58" i="1"/>
  <c r="J57" i="1"/>
  <c r="I57" i="1"/>
  <c r="H57" i="1"/>
  <c r="G57" i="1"/>
  <c r="J56" i="1"/>
  <c r="I56" i="1"/>
  <c r="H56" i="1"/>
  <c r="G56" i="1"/>
  <c r="J55" i="1"/>
  <c r="I55" i="1"/>
  <c r="H55" i="1"/>
  <c r="G55" i="1"/>
  <c r="J54" i="1"/>
  <c r="I54" i="1"/>
  <c r="H54" i="1"/>
  <c r="G54" i="1"/>
  <c r="J53" i="1"/>
  <c r="I53" i="1"/>
  <c r="H53" i="1"/>
  <c r="G53" i="1"/>
  <c r="J52" i="1"/>
  <c r="I52" i="1"/>
  <c r="H52" i="1"/>
  <c r="G52" i="1"/>
  <c r="J51" i="1"/>
  <c r="I51" i="1"/>
  <c r="H51" i="1"/>
  <c r="G51" i="1"/>
  <c r="J50" i="1"/>
  <c r="I50" i="1"/>
  <c r="H50" i="1"/>
  <c r="G50" i="1"/>
  <c r="J49" i="1"/>
  <c r="I49" i="1"/>
  <c r="H49" i="1"/>
  <c r="G49" i="1"/>
  <c r="J48" i="1"/>
  <c r="I48" i="1"/>
  <c r="H48" i="1"/>
  <c r="G48" i="1"/>
  <c r="J47" i="1"/>
  <c r="I47" i="1"/>
  <c r="H47" i="1"/>
  <c r="G47" i="1"/>
  <c r="J46" i="1"/>
  <c r="I46" i="1"/>
  <c r="H46" i="1"/>
  <c r="G46" i="1"/>
  <c r="J45" i="1"/>
  <c r="I45" i="1"/>
  <c r="H45" i="1"/>
  <c r="G45" i="1"/>
  <c r="J44" i="1"/>
  <c r="I44" i="1"/>
  <c r="H44" i="1"/>
  <c r="G44" i="1"/>
  <c r="J43" i="1"/>
  <c r="I43" i="1"/>
  <c r="H43" i="1"/>
  <c r="G43" i="1"/>
  <c r="J42" i="1"/>
  <c r="I42" i="1"/>
  <c r="H42" i="1"/>
  <c r="G42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J27" i="1"/>
  <c r="I27" i="1"/>
  <c r="H27" i="1"/>
  <c r="G27" i="1"/>
  <c r="J26" i="1"/>
  <c r="I26" i="1"/>
  <c r="H26" i="1"/>
  <c r="G26" i="1"/>
  <c r="J25" i="1"/>
  <c r="I25" i="1"/>
  <c r="H25" i="1"/>
  <c r="G25" i="1"/>
  <c r="J24" i="1"/>
  <c r="I24" i="1"/>
  <c r="H24" i="1"/>
  <c r="G24" i="1"/>
  <c r="J23" i="1"/>
  <c r="I23" i="1"/>
  <c r="H23" i="1"/>
  <c r="G23" i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8" i="1"/>
  <c r="I18" i="1"/>
  <c r="H18" i="1"/>
  <c r="G18" i="1"/>
  <c r="J17" i="1"/>
  <c r="I17" i="1"/>
  <c r="H17" i="1"/>
  <c r="G17" i="1"/>
  <c r="J16" i="1"/>
  <c r="I16" i="1"/>
  <c r="H16" i="1"/>
  <c r="G16" i="1"/>
  <c r="J15" i="1"/>
  <c r="I15" i="1"/>
  <c r="H15" i="1"/>
  <c r="G15" i="1"/>
  <c r="J14" i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J70" i="1" s="1"/>
  <c r="I5" i="1"/>
  <c r="H5" i="1"/>
  <c r="H70" i="1" s="1"/>
  <c r="G70" i="1"/>
  <c r="I70" i="1" l="1"/>
  <c r="I71" i="1"/>
  <c r="N67" i="1"/>
  <c r="J71" i="1"/>
  <c r="H71" i="1"/>
  <c r="L67" i="1"/>
  <c r="M67" i="1"/>
</calcChain>
</file>

<file path=xl/sharedStrings.xml><?xml version="1.0" encoding="utf-8"?>
<sst xmlns="http://schemas.openxmlformats.org/spreadsheetml/2006/main" count="26" uniqueCount="16">
  <si>
    <t>Adjusted closing prices</t>
  </si>
  <si>
    <t>Expected returns</t>
  </si>
  <si>
    <t>Date</t>
  </si>
  <si>
    <t>S&amp;P 500</t>
  </si>
  <si>
    <t>MSFT</t>
  </si>
  <si>
    <t>WBA</t>
  </si>
  <si>
    <t>TSLA</t>
  </si>
  <si>
    <t>-</t>
  </si>
  <si>
    <t>Covariance:</t>
  </si>
  <si>
    <t>S&amp;P500</t>
  </si>
  <si>
    <t>P1</t>
  </si>
  <si>
    <t>P2</t>
  </si>
  <si>
    <t>P3</t>
  </si>
  <si>
    <t>P4</t>
  </si>
  <si>
    <t>E(r)</t>
  </si>
  <si>
    <t>volatility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</si>
</sst>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mmm&quot;-&quot;yyyy"/>
    <numFmt numFmtId="165" formatCode="0.000000"/>
    <numFmt numFmtId="166" formatCode="0.00000%"/>
    <numFmt numFmtId="167" formatCode="0.000"/>
    <numFmt numFmtId="168" formatCode="0.000000000000000%"/>
    <numFmt numFmtId="169" formatCode="0.00000000000000000"/>
    <numFmt numFmtId="170" formatCode="0.000%"/>
    <numFmt numFmtId="171" formatCode="d\-m"/>
    <numFmt numFmtId="172" formatCode="0.00000000000000"/>
    <numFmt numFmtId="173" formatCode="0.0000000000"/>
    <numFmt numFmtId="185" formatCode="0.0000%"/>
    <numFmt numFmtId="192" formatCode="0.00000"/>
  </numFmts>
  <fonts count="3" x14ac:knownFonts="1">
    <font>
      <sz val="11"/>
      <color indexed="8"/>
      <name val="Calibri"/>
    </font>
    <font>
      <b/>
      <sz val="11"/>
      <color indexed="1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/>
  </cellStyleXfs>
  <cellXfs count="32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0" fillId="0" borderId="4" xfId="0" applyNumberFormat="1" applyFont="1" applyBorder="1" applyAlignment="1">
      <alignment horizontal="right"/>
    </xf>
    <xf numFmtId="165" fontId="0" fillId="0" borderId="4" xfId="0" applyNumberFormat="1" applyFont="1" applyBorder="1" applyAlignment="1">
      <alignment horizontal="center"/>
    </xf>
    <xf numFmtId="166" fontId="0" fillId="0" borderId="4" xfId="0" applyNumberFormat="1" applyFont="1" applyBorder="1" applyAlignment="1">
      <alignment horizontal="center"/>
    </xf>
    <xf numFmtId="49" fontId="0" fillId="0" borderId="4" xfId="0" applyNumberFormat="1" applyFont="1" applyBorder="1" applyAlignment="1">
      <alignment horizontal="center"/>
    </xf>
    <xf numFmtId="167" fontId="0" fillId="0" borderId="4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right"/>
    </xf>
    <xf numFmtId="165" fontId="0" fillId="0" borderId="1" xfId="0" applyNumberFormat="1" applyFont="1" applyBorder="1" applyAlignment="1">
      <alignment horizontal="center"/>
    </xf>
    <xf numFmtId="166" fontId="0" fillId="0" borderId="1" xfId="0" applyNumberFormat="1" applyFont="1" applyBorder="1" applyAlignment="1">
      <alignment horizontal="center"/>
    </xf>
    <xf numFmtId="168" fontId="0" fillId="0" borderId="1" xfId="0" applyNumberFormat="1" applyFont="1" applyBorder="1" applyAlignment="1">
      <alignment horizontal="center"/>
    </xf>
    <xf numFmtId="167" fontId="0" fillId="0" borderId="1" xfId="0" applyNumberFormat="1" applyFont="1" applyBorder="1" applyAlignment="1">
      <alignment horizontal="center"/>
    </xf>
    <xf numFmtId="169" fontId="0" fillId="0" borderId="1" xfId="0" applyNumberFormat="1" applyFont="1" applyBorder="1" applyAlignment="1">
      <alignment horizontal="center"/>
    </xf>
    <xf numFmtId="170" fontId="0" fillId="0" borderId="1" xfId="0" applyNumberFormat="1" applyFont="1" applyBorder="1" applyAlignment="1">
      <alignment horizontal="center"/>
    </xf>
    <xf numFmtId="171" fontId="0" fillId="0" borderId="1" xfId="0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172" fontId="0" fillId="0" borderId="1" xfId="0" applyNumberFormat="1" applyFont="1" applyBorder="1" applyAlignment="1">
      <alignment horizontal="center"/>
    </xf>
    <xf numFmtId="166" fontId="0" fillId="0" borderId="2" xfId="0" applyNumberFormat="1" applyFont="1" applyBorder="1" applyAlignment="1">
      <alignment horizontal="center"/>
    </xf>
    <xf numFmtId="170" fontId="0" fillId="0" borderId="4" xfId="0" applyNumberFormat="1" applyFont="1" applyBorder="1" applyAlignment="1">
      <alignment horizontal="center"/>
    </xf>
    <xf numFmtId="173" fontId="0" fillId="0" borderId="1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/>
    <xf numFmtId="185" fontId="0" fillId="0" borderId="1" xfId="0" applyNumberFormat="1" applyFont="1" applyBorder="1" applyAlignment="1">
      <alignment horizontal="center"/>
    </xf>
    <xf numFmtId="192" fontId="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0000"/>
      <rgbColor rgb="FFFFFFFF"/>
      <rgbColor rgb="FF878787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Return-Volatility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S&amp;P500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2A77-E140-8112-944DC73B9CC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MSFT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2A77-E140-8112-944DC73B9CC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WBA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2A77-E140-8112-944DC73B9CC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TSLA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2A77-E140-8112-944DC73B9CCF}"/>
                </c:ext>
              </c:extLst>
            </c:dLbl>
            <c:dLbl>
              <c:idx val="4"/>
              <c:layout>
                <c:manualLayout>
                  <c:x val="-2.214983713355044E-2"/>
                  <c:y val="-3.809523809523809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Portfolio</a:t>
                    </a:r>
                    <a:r>
                      <a:rPr lang="en-US" baseline="0"/>
                      <a:t> 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2A77-E140-8112-944DC73B9CC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Portfolio 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2A77-E140-8112-944DC73B9CC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Portfolio 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2A77-E140-8112-944DC73B9CCF}"/>
                </c:ext>
              </c:extLst>
            </c:dLbl>
            <c:dLbl>
              <c:idx val="7"/>
              <c:layout>
                <c:manualLayout>
                  <c:x val="-5.8631921824104281E-2"/>
                  <c:y val="2.040816326530612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Portfolio 4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1915309446254063E-2"/>
                      <c:h val="2.9210991483207455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8-2A77-E140-8112-944DC73B9C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Sheet1!$G$71:$N$71</c:f>
              <c:numCache>
                <c:formatCode>0.000%</c:formatCode>
                <c:ptCount val="8"/>
                <c:pt idx="0">
                  <c:v>3.3770633826000068E-2</c:v>
                </c:pt>
                <c:pt idx="1">
                  <c:v>6.302307381130319E-2</c:v>
                </c:pt>
                <c:pt idx="2">
                  <c:v>7.4807022186233418E-2</c:v>
                </c:pt>
                <c:pt idx="3">
                  <c:v>0.16631516203652863</c:v>
                </c:pt>
                <c:pt idx="4">
                  <c:v>6.7760000000000001E-2</c:v>
                </c:pt>
                <c:pt idx="5">
                  <c:v>8.9700000000000002E-2</c:v>
                </c:pt>
                <c:pt idx="6">
                  <c:v>5.5050000000000002E-2</c:v>
                </c:pt>
                <c:pt idx="7">
                  <c:v>6.5860000000000002E-2</c:v>
                </c:pt>
              </c:numCache>
            </c:numRef>
          </c:xVal>
          <c:yVal>
            <c:numRef>
              <c:f>Sheet1!$G$70:$N$70</c:f>
              <c:numCache>
                <c:formatCode>0.000%</c:formatCode>
                <c:ptCount val="8"/>
                <c:pt idx="0">
                  <c:v>8.6839845574468184E-3</c:v>
                </c:pt>
                <c:pt idx="1">
                  <c:v>1.5727947576369878E-2</c:v>
                </c:pt>
                <c:pt idx="2">
                  <c:v>1.7634858180810627E-2</c:v>
                </c:pt>
                <c:pt idx="3">
                  <c:v>4.8766842283450802E-2</c:v>
                </c:pt>
                <c:pt idx="4">
                  <c:v>2.7380000000000002E-2</c:v>
                </c:pt>
                <c:pt idx="5">
                  <c:v>3.2629999999999999E-2</c:v>
                </c:pt>
                <c:pt idx="6">
                  <c:v>2.291E-2</c:v>
                </c:pt>
                <c:pt idx="7">
                  <c:v>2.6589999999999999E-2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7-E140-8112-944DC73B9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906976"/>
        <c:axId val="1666899024"/>
      </c:scatterChart>
      <c:valAx>
        <c:axId val="166690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Volatility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899024"/>
        <c:crosses val="autoZero"/>
        <c:crossBetween val="midCat"/>
      </c:valAx>
      <c:valAx>
        <c:axId val="166689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90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539750</xdr:colOff>
      <xdr:row>80</xdr:row>
      <xdr:rowOff>6350</xdr:rowOff>
    </xdr:from>
    <xdr:to>
      <xdr:col>18</xdr:col>
      <xdr:colOff>482600</xdr:colOff>
      <xdr:row>104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ECFCA2-C436-1949-BC4E-D12E16C97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8"/>
  <sheetViews>
    <sheetView showGridLines="0" tabSelected="1" topLeftCell="L74" workbookViewId="0">
      <selection activeCell="N113" sqref="N113"/>
    </sheetView>
  </sheetViews>
  <sheetFormatPr baseColWidth="10" defaultColWidth="8.83203125" defaultRowHeight="15" customHeight="1" x14ac:dyDescent="0.2"/>
  <cols>
    <col min="1" max="1" width="13.6640625" style="1" customWidth="1"/>
    <col min="2" max="2" width="15.1640625" style="1" customWidth="1"/>
    <col min="3" max="6" width="8.83203125" style="1" customWidth="1"/>
    <col min="7" max="7" width="18.5" style="1" customWidth="1"/>
    <col min="8" max="8" width="14" style="1" customWidth="1"/>
    <col min="9" max="9" width="15" style="1" customWidth="1"/>
    <col min="10" max="10" width="16.6640625" style="1" customWidth="1"/>
    <col min="11" max="12" width="18.33203125" style="1" customWidth="1"/>
    <col min="13" max="13" width="19.6640625" style="1" customWidth="1"/>
    <col min="14" max="14" width="20.33203125" style="1" customWidth="1"/>
    <col min="15" max="17" width="8.83203125" style="1" customWidth="1"/>
    <col min="18" max="16384" width="8.83203125" style="1"/>
  </cols>
  <sheetData>
    <row r="1" spans="1:16" ht="13.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3.5" customHeight="1" x14ac:dyDescent="0.2">
      <c r="A2" s="27" t="s">
        <v>0</v>
      </c>
      <c r="B2" s="28"/>
      <c r="C2" s="28"/>
      <c r="D2" s="28"/>
      <c r="E2" s="28"/>
      <c r="F2" s="4"/>
      <c r="G2" s="4"/>
      <c r="H2" s="3" t="s">
        <v>1</v>
      </c>
      <c r="I2" s="4"/>
      <c r="J2" s="4"/>
      <c r="K2" s="4"/>
      <c r="L2" s="5"/>
      <c r="M2" s="4"/>
      <c r="N2" s="4"/>
      <c r="O2" s="4"/>
      <c r="P2" s="4"/>
    </row>
    <row r="3" spans="1:16" ht="13.5" customHeight="1" x14ac:dyDescent="0.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7"/>
      <c r="G3" s="6" t="s">
        <v>3</v>
      </c>
      <c r="H3" s="6" t="s">
        <v>4</v>
      </c>
      <c r="I3" s="6" t="s">
        <v>5</v>
      </c>
      <c r="J3" s="6" t="s">
        <v>6</v>
      </c>
      <c r="K3" s="7"/>
      <c r="L3" s="7"/>
      <c r="M3" s="7"/>
      <c r="N3" s="8"/>
      <c r="O3" s="7"/>
      <c r="P3" s="7"/>
    </row>
    <row r="4" spans="1:16" ht="13.5" customHeight="1" x14ac:dyDescent="0.2">
      <c r="A4" s="9">
        <v>40513</v>
      </c>
      <c r="B4" s="10">
        <v>1257.6400149999999</v>
      </c>
      <c r="C4" s="29">
        <v>23.976344999999998</v>
      </c>
      <c r="D4" s="29">
        <v>34.562576</v>
      </c>
      <c r="E4" s="29">
        <v>26.629999000000002</v>
      </c>
      <c r="F4" s="11"/>
      <c r="G4" s="12" t="s">
        <v>7</v>
      </c>
      <c r="H4" s="12" t="s">
        <v>7</v>
      </c>
      <c r="I4" s="12" t="s">
        <v>7</v>
      </c>
      <c r="J4" s="12" t="s">
        <v>7</v>
      </c>
      <c r="K4" s="13"/>
      <c r="L4" s="13"/>
      <c r="M4" s="13"/>
      <c r="N4" s="13"/>
      <c r="O4" s="13"/>
      <c r="P4" s="13"/>
    </row>
    <row r="5" spans="1:16" ht="13.5" customHeight="1" x14ac:dyDescent="0.2">
      <c r="A5" s="14">
        <v>40546</v>
      </c>
      <c r="B5" s="15">
        <v>1286.119995</v>
      </c>
      <c r="C5" s="29">
        <v>23.821714</v>
      </c>
      <c r="D5" s="29">
        <v>35.875526000000001</v>
      </c>
      <c r="E5" s="29">
        <v>24.1</v>
      </c>
      <c r="F5" s="16"/>
      <c r="G5" s="30">
        <f>(B5/B4-1)</f>
        <v>2.2645573980086819E-2</v>
      </c>
      <c r="H5" s="30">
        <f t="shared" ref="H5:H36" si="0">(C5/C4-1)</f>
        <v>-6.4493149393703986E-3</v>
      </c>
      <c r="I5" s="30">
        <f t="shared" ref="I5:I36" si="1">(D5/D4-1)</f>
        <v>3.7987619904257253E-2</v>
      </c>
      <c r="J5" s="30">
        <f t="shared" ref="J5:J36" si="2">(E5/E4-1)</f>
        <v>-9.5005598761006338E-2</v>
      </c>
      <c r="K5" s="2"/>
      <c r="L5" s="17"/>
      <c r="M5" s="17"/>
      <c r="N5" s="17"/>
      <c r="O5" s="18"/>
      <c r="P5" s="18"/>
    </row>
    <row r="6" spans="1:16" ht="13.5" customHeight="1" x14ac:dyDescent="0.2">
      <c r="A6" s="14">
        <v>40575</v>
      </c>
      <c r="B6" s="15">
        <v>1327.219971</v>
      </c>
      <c r="C6" s="29">
        <v>22.96876</v>
      </c>
      <c r="D6" s="29">
        <v>38.607776999999999</v>
      </c>
      <c r="E6" s="29">
        <v>23.889999</v>
      </c>
      <c r="F6" s="16"/>
      <c r="G6" s="30">
        <f t="shared" ref="G5:G36" si="3">(B6/B5-1)</f>
        <v>3.1956564052952219E-2</v>
      </c>
      <c r="H6" s="30">
        <f t="shared" si="0"/>
        <v>-3.580573589289171E-2</v>
      </c>
      <c r="I6" s="30">
        <f t="shared" si="1"/>
        <v>7.6159189972573538E-2</v>
      </c>
      <c r="J6" s="30">
        <f t="shared" si="2"/>
        <v>-8.7137344398341421E-3</v>
      </c>
      <c r="K6" s="19"/>
      <c r="L6" s="17"/>
      <c r="M6" s="17"/>
      <c r="N6" s="17"/>
      <c r="O6" s="18"/>
      <c r="P6" s="18"/>
    </row>
    <row r="7" spans="1:16" ht="13.5" customHeight="1" x14ac:dyDescent="0.2">
      <c r="A7" s="14">
        <v>40603</v>
      </c>
      <c r="B7" s="15">
        <v>1325.829956</v>
      </c>
      <c r="C7" s="29">
        <v>21.940435000000001</v>
      </c>
      <c r="D7" s="29">
        <v>35.757179000000001</v>
      </c>
      <c r="E7" s="29">
        <v>27.75</v>
      </c>
      <c r="F7" s="16"/>
      <c r="G7" s="30">
        <f t="shared" si="3"/>
        <v>-1.0473132038185673E-3</v>
      </c>
      <c r="H7" s="30">
        <f t="shared" si="0"/>
        <v>-4.4770592752939153E-2</v>
      </c>
      <c r="I7" s="30">
        <f t="shared" si="1"/>
        <v>-7.3834813125863152E-2</v>
      </c>
      <c r="J7" s="30">
        <f t="shared" si="2"/>
        <v>0.16157392890640132</v>
      </c>
      <c r="K7" s="19"/>
      <c r="L7" s="17"/>
      <c r="M7" s="17"/>
      <c r="N7" s="17"/>
      <c r="O7" s="18"/>
      <c r="P7" s="18"/>
    </row>
    <row r="8" spans="1:16" ht="13.5" customHeight="1" x14ac:dyDescent="0.2">
      <c r="A8" s="14">
        <v>40634</v>
      </c>
      <c r="B8" s="15">
        <v>1363.6099850000001</v>
      </c>
      <c r="C8" s="29">
        <v>22.398430000000001</v>
      </c>
      <c r="D8" s="29">
        <v>38.055477000000003</v>
      </c>
      <c r="E8" s="29">
        <v>27.6</v>
      </c>
      <c r="F8" s="16"/>
      <c r="G8" s="30">
        <f t="shared" si="3"/>
        <v>2.8495380443795071E-2</v>
      </c>
      <c r="H8" s="30">
        <f t="shared" si="0"/>
        <v>2.0874472178878944E-2</v>
      </c>
      <c r="I8" s="30">
        <f t="shared" si="1"/>
        <v>6.4275148775019497E-2</v>
      </c>
      <c r="J8" s="30">
        <f t="shared" si="2"/>
        <v>-5.4054054054053502E-3</v>
      </c>
      <c r="K8" s="19"/>
      <c r="L8" s="17"/>
      <c r="M8" s="17"/>
      <c r="N8" s="17"/>
      <c r="O8" s="18"/>
      <c r="P8" s="18"/>
    </row>
    <row r="9" spans="1:16" ht="13.5" customHeight="1" x14ac:dyDescent="0.2">
      <c r="A9" s="14">
        <v>40665</v>
      </c>
      <c r="B9" s="15">
        <v>1345.1999510000001</v>
      </c>
      <c r="C9" s="29">
        <v>21.753724999999999</v>
      </c>
      <c r="D9" s="29">
        <v>39.020256000000003</v>
      </c>
      <c r="E9" s="29">
        <v>30.139999</v>
      </c>
      <c r="F9" s="16"/>
      <c r="G9" s="30">
        <f t="shared" si="3"/>
        <v>-1.3500952766930641E-2</v>
      </c>
      <c r="H9" s="30">
        <f t="shared" si="0"/>
        <v>-2.8783490628584318E-2</v>
      </c>
      <c r="I9" s="30">
        <f t="shared" si="1"/>
        <v>2.5351909266568828E-2</v>
      </c>
      <c r="J9" s="30">
        <f t="shared" si="2"/>
        <v>9.2028949275362315E-2</v>
      </c>
      <c r="K9" s="19"/>
      <c r="L9" s="17"/>
      <c r="M9" s="17"/>
      <c r="N9" s="17"/>
      <c r="O9" s="18"/>
      <c r="P9" s="18"/>
    </row>
    <row r="10" spans="1:16" ht="13.5" customHeight="1" x14ac:dyDescent="0.2">
      <c r="A10" s="14">
        <v>40695</v>
      </c>
      <c r="B10" s="15">
        <v>1320.6400149999999</v>
      </c>
      <c r="C10" s="29">
        <v>22.614826000000001</v>
      </c>
      <c r="D10" s="29">
        <v>37.973872999999998</v>
      </c>
      <c r="E10" s="29">
        <v>29.129999000000002</v>
      </c>
      <c r="F10" s="16"/>
      <c r="G10" s="30">
        <f t="shared" si="3"/>
        <v>-1.825746126569705E-2</v>
      </c>
      <c r="H10" s="30">
        <f t="shared" si="0"/>
        <v>3.9584071233777163E-2</v>
      </c>
      <c r="I10" s="30">
        <f t="shared" si="1"/>
        <v>-2.6816405304978197E-2</v>
      </c>
      <c r="J10" s="30">
        <f t="shared" si="2"/>
        <v>-3.3510286446923887E-2</v>
      </c>
      <c r="K10" s="19"/>
      <c r="L10" s="17"/>
      <c r="M10" s="17"/>
      <c r="N10" s="17"/>
      <c r="O10" s="18"/>
      <c r="P10" s="18"/>
    </row>
    <row r="11" spans="1:16" ht="13.5" customHeight="1" x14ac:dyDescent="0.2">
      <c r="A11" s="14">
        <v>40725</v>
      </c>
      <c r="B11" s="15">
        <v>1292.280029</v>
      </c>
      <c r="C11" s="29">
        <v>23.832547999999999</v>
      </c>
      <c r="D11" s="29">
        <v>34.915215000000003</v>
      </c>
      <c r="E11" s="29">
        <v>28.17</v>
      </c>
      <c r="F11" s="16"/>
      <c r="G11" s="30">
        <f t="shared" si="3"/>
        <v>-2.1474425791952023E-2</v>
      </c>
      <c r="H11" s="30">
        <f t="shared" si="0"/>
        <v>5.3846180377421282E-2</v>
      </c>
      <c r="I11" s="30">
        <f t="shared" si="1"/>
        <v>-8.0546379875447327E-2</v>
      </c>
      <c r="J11" s="30">
        <f t="shared" si="2"/>
        <v>-3.2955682559412391E-2</v>
      </c>
      <c r="K11" s="19"/>
      <c r="L11" s="17"/>
      <c r="M11" s="17"/>
      <c r="N11" s="17"/>
      <c r="O11" s="18"/>
      <c r="P11" s="18"/>
    </row>
    <row r="12" spans="1:16" ht="13.5" customHeight="1" x14ac:dyDescent="0.2">
      <c r="A12" s="14">
        <v>40756</v>
      </c>
      <c r="B12" s="15">
        <v>1218.8900149999999</v>
      </c>
      <c r="C12" s="29">
        <v>23.28274</v>
      </c>
      <c r="D12" s="29">
        <v>31.681184999999999</v>
      </c>
      <c r="E12" s="29">
        <v>24.74</v>
      </c>
      <c r="F12" s="16"/>
      <c r="G12" s="30">
        <f t="shared" si="3"/>
        <v>-5.6791107463597612E-2</v>
      </c>
      <c r="H12" s="30">
        <f t="shared" si="0"/>
        <v>-2.3069627301285589E-2</v>
      </c>
      <c r="I12" s="30">
        <f t="shared" si="1"/>
        <v>-9.262523515894161E-2</v>
      </c>
      <c r="J12" s="30">
        <f t="shared" si="2"/>
        <v>-0.12176073837415702</v>
      </c>
      <c r="K12" s="19"/>
      <c r="L12" s="17"/>
      <c r="M12" s="17"/>
      <c r="N12" s="17"/>
      <c r="O12" s="18"/>
      <c r="P12" s="18"/>
    </row>
    <row r="13" spans="1:16" ht="13.5" customHeight="1" x14ac:dyDescent="0.2">
      <c r="A13" s="14">
        <v>40787</v>
      </c>
      <c r="B13" s="15">
        <v>1131.420044</v>
      </c>
      <c r="C13" s="29">
        <v>21.785992</v>
      </c>
      <c r="D13" s="29">
        <v>29.593699999999998</v>
      </c>
      <c r="E13" s="29">
        <v>24.389999</v>
      </c>
      <c r="F13" s="16"/>
      <c r="G13" s="30">
        <f t="shared" si="3"/>
        <v>-7.1761988303760127E-2</v>
      </c>
      <c r="H13" s="30">
        <f t="shared" si="0"/>
        <v>-6.4285732692973441E-2</v>
      </c>
      <c r="I13" s="30">
        <f t="shared" si="1"/>
        <v>-6.5890369946704941E-2</v>
      </c>
      <c r="J13" s="30">
        <f t="shared" si="2"/>
        <v>-1.4147170573969192E-2</v>
      </c>
      <c r="K13" s="19"/>
      <c r="L13" s="17"/>
      <c r="M13" s="17"/>
      <c r="N13" s="17"/>
      <c r="O13" s="18"/>
      <c r="P13" s="18"/>
    </row>
    <row r="14" spans="1:16" ht="13.5" customHeight="1" x14ac:dyDescent="0.2">
      <c r="A14" s="14">
        <v>40819</v>
      </c>
      <c r="B14" s="15">
        <v>1253.3000489999999</v>
      </c>
      <c r="C14" s="29">
        <v>23.308996</v>
      </c>
      <c r="D14" s="29">
        <v>29.872633</v>
      </c>
      <c r="E14" s="29">
        <v>29.370000999999998</v>
      </c>
      <c r="F14" s="16"/>
      <c r="G14" s="30">
        <f t="shared" si="3"/>
        <v>0.10772303853581011</v>
      </c>
      <c r="H14" s="30">
        <f t="shared" si="0"/>
        <v>6.9907489179285465E-2</v>
      </c>
      <c r="I14" s="30">
        <f t="shared" si="1"/>
        <v>9.4254182478028525E-3</v>
      </c>
      <c r="J14" s="30">
        <f t="shared" si="2"/>
        <v>0.20418213219278925</v>
      </c>
      <c r="K14" s="19"/>
      <c r="L14" s="17"/>
      <c r="M14" s="17"/>
      <c r="N14" s="17"/>
      <c r="O14" s="18"/>
      <c r="P14" s="18"/>
    </row>
    <row r="15" spans="1:16" ht="13.5" customHeight="1" x14ac:dyDescent="0.2">
      <c r="A15" s="14">
        <v>40848</v>
      </c>
      <c r="B15" s="15">
        <v>1246.959961</v>
      </c>
      <c r="C15" s="29">
        <v>22.558541999999999</v>
      </c>
      <c r="D15" s="29">
        <v>30.547604</v>
      </c>
      <c r="E15" s="29">
        <v>32.740001999999997</v>
      </c>
      <c r="F15" s="16"/>
      <c r="G15" s="30">
        <f t="shared" si="3"/>
        <v>-5.0587151935872487E-3</v>
      </c>
      <c r="H15" s="30">
        <f t="shared" si="0"/>
        <v>-3.2195895524629203E-2</v>
      </c>
      <c r="I15" s="30">
        <f t="shared" si="1"/>
        <v>2.2594961749772713E-2</v>
      </c>
      <c r="J15" s="30">
        <f t="shared" si="2"/>
        <v>0.11474296510919424</v>
      </c>
      <c r="K15" s="19"/>
      <c r="L15" s="17"/>
      <c r="M15" s="17"/>
      <c r="N15" s="17"/>
      <c r="O15" s="18"/>
      <c r="P15" s="18"/>
    </row>
    <row r="16" spans="1:16" ht="13.5" customHeight="1" x14ac:dyDescent="0.2">
      <c r="A16" s="14">
        <v>40878</v>
      </c>
      <c r="B16" s="15">
        <v>1257.599976</v>
      </c>
      <c r="C16" s="29">
        <v>22.893656</v>
      </c>
      <c r="D16" s="29">
        <v>29.949697</v>
      </c>
      <c r="E16" s="29">
        <v>28.559999000000001</v>
      </c>
      <c r="F16" s="16"/>
      <c r="G16" s="30">
        <f t="shared" si="3"/>
        <v>8.532763948144062E-3</v>
      </c>
      <c r="H16" s="30">
        <f t="shared" si="0"/>
        <v>1.485530403516333E-2</v>
      </c>
      <c r="I16" s="30">
        <f t="shared" si="1"/>
        <v>-1.9572958979041322E-2</v>
      </c>
      <c r="J16" s="30">
        <f t="shared" si="2"/>
        <v>-0.12767265560948948</v>
      </c>
      <c r="K16" s="19"/>
      <c r="L16" s="17"/>
      <c r="M16" s="17"/>
      <c r="N16" s="17"/>
      <c r="O16" s="18"/>
      <c r="P16" s="18"/>
    </row>
    <row r="17" spans="1:16" ht="13.5" customHeight="1" x14ac:dyDescent="0.2">
      <c r="A17" s="14">
        <v>40911</v>
      </c>
      <c r="B17" s="15">
        <v>1312.410034</v>
      </c>
      <c r="C17" s="29">
        <v>26.041976999999999</v>
      </c>
      <c r="D17" s="29">
        <v>30.221474000000001</v>
      </c>
      <c r="E17" s="29">
        <v>29.07</v>
      </c>
      <c r="F17" s="16"/>
      <c r="G17" s="30">
        <f t="shared" si="3"/>
        <v>4.3583062218506274E-2</v>
      </c>
      <c r="H17" s="30">
        <f t="shared" si="0"/>
        <v>0.13751936344286819</v>
      </c>
      <c r="I17" s="30">
        <f t="shared" si="1"/>
        <v>9.0744490670473521E-3</v>
      </c>
      <c r="J17" s="30">
        <f t="shared" si="2"/>
        <v>1.7857178496399673E-2</v>
      </c>
      <c r="K17" s="19"/>
      <c r="L17" s="17"/>
      <c r="M17" s="17"/>
      <c r="N17" s="17"/>
      <c r="O17" s="18"/>
      <c r="P17" s="18"/>
    </row>
    <row r="18" spans="1:16" ht="13.5" customHeight="1" x14ac:dyDescent="0.2">
      <c r="A18" s="14">
        <v>40940</v>
      </c>
      <c r="B18" s="15">
        <v>1365.6800539999999</v>
      </c>
      <c r="C18" s="29">
        <v>28.175207</v>
      </c>
      <c r="D18" s="29">
        <v>30.236746</v>
      </c>
      <c r="E18" s="29">
        <v>33.409999999999997</v>
      </c>
      <c r="F18" s="16"/>
      <c r="G18" s="30">
        <f t="shared" si="3"/>
        <v>4.0589464130841746E-2</v>
      </c>
      <c r="H18" s="30">
        <f t="shared" si="0"/>
        <v>8.1915055834662631E-2</v>
      </c>
      <c r="I18" s="30">
        <f t="shared" si="1"/>
        <v>5.0533604019453726E-4</v>
      </c>
      <c r="J18" s="30">
        <f t="shared" si="2"/>
        <v>0.14929480564155484</v>
      </c>
      <c r="K18" s="19"/>
      <c r="L18" s="17"/>
      <c r="M18" s="17"/>
      <c r="N18" s="17"/>
      <c r="O18" s="18"/>
      <c r="P18" s="18"/>
    </row>
    <row r="19" spans="1:16" ht="13.5" customHeight="1" x14ac:dyDescent="0.2">
      <c r="A19" s="14">
        <v>40969</v>
      </c>
      <c r="B19" s="15">
        <v>1408.469971</v>
      </c>
      <c r="C19" s="29">
        <v>28.636803</v>
      </c>
      <c r="D19" s="29">
        <v>30.537655000000001</v>
      </c>
      <c r="E19" s="29">
        <v>37.240001999999997</v>
      </c>
      <c r="F19" s="16"/>
      <c r="G19" s="30">
        <f t="shared" si="3"/>
        <v>3.1332314530530647E-2</v>
      </c>
      <c r="H19" s="30">
        <f t="shared" si="0"/>
        <v>1.6383056209666957E-2</v>
      </c>
      <c r="I19" s="30">
        <f t="shared" si="1"/>
        <v>9.951765312312455E-3</v>
      </c>
      <c r="J19" s="30">
        <f t="shared" si="2"/>
        <v>0.11463639628853639</v>
      </c>
      <c r="K19" s="19"/>
      <c r="L19" s="17"/>
      <c r="M19" s="17"/>
      <c r="N19" s="17"/>
      <c r="O19" s="18"/>
      <c r="P19" s="18"/>
    </row>
    <row r="20" spans="1:16" ht="13.5" customHeight="1" x14ac:dyDescent="0.2">
      <c r="A20" s="14">
        <v>41001</v>
      </c>
      <c r="B20" s="15">
        <v>1397.910034</v>
      </c>
      <c r="C20" s="29">
        <v>28.423759</v>
      </c>
      <c r="D20" s="29">
        <v>31.969249999999999</v>
      </c>
      <c r="E20" s="29">
        <v>33.130001</v>
      </c>
      <c r="F20" s="16"/>
      <c r="G20" s="30">
        <f t="shared" si="3"/>
        <v>-7.4974527092703802E-3</v>
      </c>
      <c r="H20" s="30">
        <f t="shared" si="0"/>
        <v>-7.4395176025759957E-3</v>
      </c>
      <c r="I20" s="30">
        <f t="shared" si="1"/>
        <v>4.6879663811775885E-2</v>
      </c>
      <c r="J20" s="30">
        <f t="shared" si="2"/>
        <v>-0.11036521963666912</v>
      </c>
      <c r="K20" s="19"/>
      <c r="L20" s="17"/>
      <c r="M20" s="17"/>
      <c r="N20" s="17"/>
      <c r="O20" s="18"/>
      <c r="P20" s="18"/>
    </row>
    <row r="21" spans="1:16" ht="13.5" customHeight="1" x14ac:dyDescent="0.2">
      <c r="A21" s="14">
        <v>41030</v>
      </c>
      <c r="B21" s="15">
        <v>1310.329956</v>
      </c>
      <c r="C21" s="29">
        <v>26.081627000000001</v>
      </c>
      <c r="D21" s="29">
        <v>28.021816000000001</v>
      </c>
      <c r="E21" s="29">
        <v>29.5</v>
      </c>
      <c r="F21" s="16"/>
      <c r="G21" s="30">
        <f t="shared" si="3"/>
        <v>-6.265072563317764E-2</v>
      </c>
      <c r="H21" s="30">
        <f t="shared" si="0"/>
        <v>-8.240050163667656E-2</v>
      </c>
      <c r="I21" s="30">
        <f t="shared" si="1"/>
        <v>-0.12347596518529513</v>
      </c>
      <c r="J21" s="30">
        <f t="shared" si="2"/>
        <v>-0.10956839391583473</v>
      </c>
      <c r="K21" s="19"/>
      <c r="L21" s="17"/>
      <c r="M21" s="17"/>
      <c r="N21" s="17"/>
      <c r="O21" s="18"/>
      <c r="P21" s="18"/>
    </row>
    <row r="22" spans="1:16" ht="13.5" customHeight="1" x14ac:dyDescent="0.2">
      <c r="A22" s="14">
        <v>41061</v>
      </c>
      <c r="B22" s="15">
        <v>1362.160034</v>
      </c>
      <c r="C22" s="29">
        <v>27.332543999999999</v>
      </c>
      <c r="D22" s="29">
        <v>27.158757999999999</v>
      </c>
      <c r="E22" s="29">
        <v>31.290001</v>
      </c>
      <c r="F22" s="16"/>
      <c r="G22" s="30">
        <f t="shared" si="3"/>
        <v>3.9554982134591521E-2</v>
      </c>
      <c r="H22" s="30">
        <f t="shared" si="0"/>
        <v>4.7961616811711849E-2</v>
      </c>
      <c r="I22" s="30">
        <f t="shared" si="1"/>
        <v>-3.0799502787399735E-2</v>
      </c>
      <c r="J22" s="30">
        <f t="shared" si="2"/>
        <v>6.067800000000001E-2</v>
      </c>
      <c r="K22" s="19"/>
      <c r="L22" s="17"/>
      <c r="M22" s="17"/>
      <c r="N22" s="17"/>
      <c r="O22" s="18"/>
      <c r="P22" s="18"/>
    </row>
    <row r="23" spans="1:16" ht="13.5" customHeight="1" x14ac:dyDescent="0.2">
      <c r="A23" s="14">
        <v>41092</v>
      </c>
      <c r="B23" s="15">
        <v>1379.3199460000001</v>
      </c>
      <c r="C23" s="29">
        <v>26.331807999999999</v>
      </c>
      <c r="D23" s="29">
        <v>33.383789</v>
      </c>
      <c r="E23" s="29">
        <v>27.42</v>
      </c>
      <c r="F23" s="16"/>
      <c r="G23" s="30">
        <f t="shared" si="3"/>
        <v>1.2597574126154365E-2</v>
      </c>
      <c r="H23" s="30">
        <f t="shared" si="0"/>
        <v>-3.6613350005034295E-2</v>
      </c>
      <c r="I23" s="30">
        <f t="shared" si="1"/>
        <v>0.22920897192721412</v>
      </c>
      <c r="J23" s="30">
        <f t="shared" si="2"/>
        <v>-0.1236817154464136</v>
      </c>
      <c r="K23" s="19"/>
      <c r="L23" s="17"/>
      <c r="M23" s="17"/>
      <c r="N23" s="17"/>
      <c r="O23" s="18"/>
      <c r="P23" s="18"/>
    </row>
    <row r="24" spans="1:16" ht="13.5" customHeight="1" x14ac:dyDescent="0.2">
      <c r="A24" s="14">
        <v>41122</v>
      </c>
      <c r="B24" s="15">
        <v>1406.579956</v>
      </c>
      <c r="C24" s="29">
        <v>27.720483999999999</v>
      </c>
      <c r="D24" s="29">
        <v>33.087707999999999</v>
      </c>
      <c r="E24" s="29">
        <v>28.52</v>
      </c>
      <c r="F24" s="16"/>
      <c r="G24" s="30">
        <f t="shared" si="3"/>
        <v>1.9763369680148246E-2</v>
      </c>
      <c r="H24" s="30">
        <f t="shared" si="0"/>
        <v>5.273758642019577E-2</v>
      </c>
      <c r="I24" s="30">
        <f t="shared" si="1"/>
        <v>-8.8690052528189733E-3</v>
      </c>
      <c r="J24" s="30">
        <f t="shared" si="2"/>
        <v>4.0116703136396703E-2</v>
      </c>
      <c r="K24" s="19"/>
      <c r="L24" s="17"/>
      <c r="M24" s="17"/>
      <c r="N24" s="17"/>
      <c r="O24" s="18"/>
      <c r="P24" s="18"/>
    </row>
    <row r="25" spans="1:16" ht="13.5" customHeight="1" x14ac:dyDescent="0.2">
      <c r="A25" s="14">
        <v>41156</v>
      </c>
      <c r="B25" s="15">
        <v>1440.670044</v>
      </c>
      <c r="C25" s="29">
        <v>26.767085999999999</v>
      </c>
      <c r="D25" s="29">
        <v>33.716892000000001</v>
      </c>
      <c r="E25" s="29">
        <v>29.280000999999999</v>
      </c>
      <c r="F25" s="16"/>
      <c r="G25" s="30">
        <f t="shared" si="3"/>
        <v>2.4236153696477025E-2</v>
      </c>
      <c r="H25" s="30">
        <f t="shared" si="0"/>
        <v>-3.4393266726511662E-2</v>
      </c>
      <c r="I25" s="30">
        <f t="shared" si="1"/>
        <v>1.9015641699932972E-2</v>
      </c>
      <c r="J25" s="30">
        <f t="shared" si="2"/>
        <v>2.6648001402524546E-2</v>
      </c>
      <c r="K25" s="19"/>
      <c r="L25" s="17"/>
      <c r="M25" s="17"/>
      <c r="N25" s="17"/>
      <c r="O25" s="18"/>
      <c r="P25" s="18"/>
    </row>
    <row r="26" spans="1:16" ht="13.5" customHeight="1" x14ac:dyDescent="0.2">
      <c r="A26" s="14">
        <v>41183</v>
      </c>
      <c r="B26" s="15">
        <v>1412.160034</v>
      </c>
      <c r="C26" s="29">
        <v>25.669781</v>
      </c>
      <c r="D26" s="29">
        <v>32.597316999999997</v>
      </c>
      <c r="E26" s="29">
        <v>28.129999000000002</v>
      </c>
      <c r="F26" s="16"/>
      <c r="G26" s="30">
        <f t="shared" si="3"/>
        <v>-1.9789409878227415E-2</v>
      </c>
      <c r="H26" s="30">
        <f t="shared" si="0"/>
        <v>-4.0994563248311744E-2</v>
      </c>
      <c r="I26" s="30">
        <f t="shared" si="1"/>
        <v>-3.3205166122666441E-2</v>
      </c>
      <c r="J26" s="30">
        <f t="shared" si="2"/>
        <v>-3.9276023248769554E-2</v>
      </c>
      <c r="K26" s="19"/>
      <c r="L26" s="17"/>
      <c r="M26" s="17"/>
      <c r="N26" s="17"/>
      <c r="O26" s="18"/>
      <c r="P26" s="18"/>
    </row>
    <row r="27" spans="1:16" ht="13.5" customHeight="1" x14ac:dyDescent="0.2">
      <c r="A27" s="14">
        <v>41214</v>
      </c>
      <c r="B27" s="15">
        <v>1416.1800539999999</v>
      </c>
      <c r="C27" s="29">
        <v>24.139614000000002</v>
      </c>
      <c r="D27" s="29">
        <v>31.632256999999999</v>
      </c>
      <c r="E27" s="29">
        <v>33.82</v>
      </c>
      <c r="F27" s="16"/>
      <c r="G27" s="30">
        <f t="shared" si="3"/>
        <v>2.8467170173434031E-3</v>
      </c>
      <c r="H27" s="30">
        <f t="shared" si="0"/>
        <v>-5.9609663206709795E-2</v>
      </c>
      <c r="I27" s="30">
        <f t="shared" si="1"/>
        <v>-2.9605504035807528E-2</v>
      </c>
      <c r="J27" s="30">
        <f t="shared" si="2"/>
        <v>0.20227519382421577</v>
      </c>
      <c r="K27" s="19"/>
      <c r="L27" s="17"/>
      <c r="M27" s="17"/>
      <c r="N27" s="17"/>
      <c r="O27" s="18"/>
      <c r="P27" s="18"/>
    </row>
    <row r="28" spans="1:16" ht="13.5" customHeight="1" x14ac:dyDescent="0.2">
      <c r="A28" s="14">
        <v>41246</v>
      </c>
      <c r="B28" s="15">
        <v>1426.1899410000001</v>
      </c>
      <c r="C28" s="29">
        <v>24.221226000000001</v>
      </c>
      <c r="D28" s="29">
        <v>34.524028999999999</v>
      </c>
      <c r="E28" s="29">
        <v>33.869999</v>
      </c>
      <c r="F28" s="16"/>
      <c r="G28" s="30">
        <f t="shared" si="3"/>
        <v>7.068230463864511E-3</v>
      </c>
      <c r="H28" s="30">
        <f t="shared" si="0"/>
        <v>3.3808328501028218E-3</v>
      </c>
      <c r="I28" s="30">
        <f t="shared" si="1"/>
        <v>9.1418453005108091E-2</v>
      </c>
      <c r="J28" s="30">
        <f t="shared" si="2"/>
        <v>1.4783855706681504E-3</v>
      </c>
      <c r="K28" s="19"/>
      <c r="L28" s="17"/>
      <c r="M28" s="17"/>
      <c r="N28" s="17"/>
      <c r="O28" s="18"/>
      <c r="P28" s="18"/>
    </row>
    <row r="29" spans="1:16" ht="13.5" customHeight="1" x14ac:dyDescent="0.2">
      <c r="A29" s="14">
        <v>41276</v>
      </c>
      <c r="B29" s="15">
        <v>1498.1099850000001</v>
      </c>
      <c r="C29" s="29">
        <v>24.892277</v>
      </c>
      <c r="D29" s="29">
        <v>37.275879000000003</v>
      </c>
      <c r="E29" s="29">
        <v>37.509998000000003</v>
      </c>
      <c r="F29" s="16"/>
      <c r="G29" s="30">
        <f t="shared" si="3"/>
        <v>5.0428096519578469E-2</v>
      </c>
      <c r="H29" s="30">
        <f t="shared" si="0"/>
        <v>2.7705079833696189E-2</v>
      </c>
      <c r="I29" s="30">
        <f t="shared" si="1"/>
        <v>7.9708251896092541E-2</v>
      </c>
      <c r="J29" s="30">
        <f t="shared" si="2"/>
        <v>0.10746971087894042</v>
      </c>
      <c r="K29" s="19"/>
      <c r="L29" s="17"/>
      <c r="M29" s="17"/>
      <c r="N29" s="17"/>
      <c r="O29" s="18"/>
      <c r="P29" s="18"/>
    </row>
    <row r="30" spans="1:16" ht="13.5" customHeight="1" x14ac:dyDescent="0.2">
      <c r="A30" s="14">
        <v>41306</v>
      </c>
      <c r="B30" s="15">
        <v>1514.6800539999999</v>
      </c>
      <c r="C30" s="29">
        <v>25.418382999999999</v>
      </c>
      <c r="D30" s="29">
        <v>38.442055000000003</v>
      </c>
      <c r="E30" s="29">
        <v>34.830002</v>
      </c>
      <c r="F30" s="16"/>
      <c r="G30" s="30">
        <f t="shared" si="3"/>
        <v>1.1060649195259176E-2</v>
      </c>
      <c r="H30" s="30">
        <f t="shared" si="0"/>
        <v>2.113531036152283E-2</v>
      </c>
      <c r="I30" s="30">
        <f t="shared" si="1"/>
        <v>3.1285003366386066E-2</v>
      </c>
      <c r="J30" s="30">
        <f t="shared" si="2"/>
        <v>-7.1447511140896425E-2</v>
      </c>
      <c r="K30" s="19"/>
      <c r="L30" s="17"/>
      <c r="M30" s="17"/>
      <c r="N30" s="17"/>
      <c r="O30" s="18"/>
      <c r="P30" s="18"/>
    </row>
    <row r="31" spans="1:16" ht="13.5" customHeight="1" x14ac:dyDescent="0.2">
      <c r="A31" s="14">
        <v>41334</v>
      </c>
      <c r="B31" s="15">
        <v>1569.1899410000001</v>
      </c>
      <c r="C31" s="29">
        <v>26.158992999999999</v>
      </c>
      <c r="D31" s="29">
        <v>44.770817000000001</v>
      </c>
      <c r="E31" s="29">
        <v>37.889999000000003</v>
      </c>
      <c r="F31" s="16"/>
      <c r="G31" s="30">
        <f t="shared" si="3"/>
        <v>3.5987723516956116E-2</v>
      </c>
      <c r="H31" s="30">
        <f t="shared" si="0"/>
        <v>2.9136786553259464E-2</v>
      </c>
      <c r="I31" s="30">
        <f t="shared" si="1"/>
        <v>0.16463120923166041</v>
      </c>
      <c r="J31" s="30">
        <f t="shared" si="2"/>
        <v>8.785520598017782E-2</v>
      </c>
      <c r="K31" s="19"/>
      <c r="L31" s="17"/>
      <c r="M31" s="17"/>
      <c r="N31" s="17"/>
      <c r="O31" s="18"/>
      <c r="P31" s="18"/>
    </row>
    <row r="32" spans="1:16" ht="13.5" customHeight="1" x14ac:dyDescent="0.2">
      <c r="A32" s="14">
        <v>41365</v>
      </c>
      <c r="B32" s="15">
        <v>1597.5699460000001</v>
      </c>
      <c r="C32" s="29">
        <v>30.264334000000002</v>
      </c>
      <c r="D32" s="29">
        <v>46.489159000000001</v>
      </c>
      <c r="E32" s="29">
        <v>53.990001999999997</v>
      </c>
      <c r="F32" s="16"/>
      <c r="G32" s="30">
        <f t="shared" si="3"/>
        <v>1.8085767859252311E-2</v>
      </c>
      <c r="H32" s="30">
        <f t="shared" si="0"/>
        <v>0.15693803656738625</v>
      </c>
      <c r="I32" s="30">
        <f t="shared" si="1"/>
        <v>3.8380849739686473E-2</v>
      </c>
      <c r="J32" s="30">
        <f t="shared" si="2"/>
        <v>0.42491431578026684</v>
      </c>
      <c r="K32" s="19"/>
      <c r="L32" s="17"/>
      <c r="M32" s="17"/>
      <c r="N32" s="17"/>
      <c r="O32" s="18"/>
      <c r="P32" s="18"/>
    </row>
    <row r="33" spans="1:16" ht="13.5" customHeight="1" x14ac:dyDescent="0.2">
      <c r="A33" s="14">
        <v>41395</v>
      </c>
      <c r="B33" s="15">
        <v>1630.73999</v>
      </c>
      <c r="C33" s="29">
        <v>32.133887999999999</v>
      </c>
      <c r="D33" s="29">
        <v>45.098469000000001</v>
      </c>
      <c r="E33" s="29">
        <v>97.760002</v>
      </c>
      <c r="F33" s="16"/>
      <c r="G33" s="30">
        <f t="shared" si="3"/>
        <v>2.0762811721046104E-2</v>
      </c>
      <c r="H33" s="30">
        <f t="shared" si="0"/>
        <v>6.177416625127119E-2</v>
      </c>
      <c r="I33" s="30">
        <f t="shared" si="1"/>
        <v>-2.9914286038170701E-2</v>
      </c>
      <c r="J33" s="30">
        <f t="shared" si="2"/>
        <v>0.8107056562064956</v>
      </c>
      <c r="K33" s="19"/>
      <c r="L33" s="17"/>
      <c r="M33" s="17"/>
      <c r="N33" s="17"/>
      <c r="O33" s="18"/>
      <c r="P33" s="18"/>
    </row>
    <row r="34" spans="1:16" ht="13.5" customHeight="1" x14ac:dyDescent="0.2">
      <c r="A34" s="14">
        <v>41428</v>
      </c>
      <c r="B34" s="15">
        <v>1606.280029</v>
      </c>
      <c r="C34" s="29">
        <v>31.802422</v>
      </c>
      <c r="D34" s="29">
        <v>41.736857999999998</v>
      </c>
      <c r="E34" s="29">
        <v>107.360001</v>
      </c>
      <c r="F34" s="16"/>
      <c r="G34" s="30">
        <f t="shared" si="3"/>
        <v>-1.4999301636062778E-2</v>
      </c>
      <c r="H34" s="30">
        <f t="shared" si="0"/>
        <v>-1.0315153896098717E-2</v>
      </c>
      <c r="I34" s="30">
        <f t="shared" si="1"/>
        <v>-7.4539359639902658E-2</v>
      </c>
      <c r="J34" s="30">
        <f t="shared" si="2"/>
        <v>9.8199660429630464E-2</v>
      </c>
      <c r="K34" s="19"/>
      <c r="L34" s="17"/>
      <c r="M34" s="17"/>
      <c r="N34" s="17"/>
      <c r="O34" s="18"/>
      <c r="P34" s="18"/>
    </row>
    <row r="35" spans="1:16" ht="13.5" customHeight="1" x14ac:dyDescent="0.2">
      <c r="A35" s="14">
        <v>41456</v>
      </c>
      <c r="B35" s="15">
        <v>1685.7299800000001</v>
      </c>
      <c r="C35" s="29">
        <v>29.316420000000001</v>
      </c>
      <c r="D35" s="29">
        <v>47.449711000000001</v>
      </c>
      <c r="E35" s="29">
        <v>134.279999</v>
      </c>
      <c r="F35" s="16"/>
      <c r="G35" s="30">
        <f t="shared" si="3"/>
        <v>4.9462079815224991E-2</v>
      </c>
      <c r="H35" s="30">
        <f t="shared" si="0"/>
        <v>-7.817020980351741E-2</v>
      </c>
      <c r="I35" s="30">
        <f t="shared" si="1"/>
        <v>0.13687788860388106</v>
      </c>
      <c r="J35" s="30">
        <f t="shared" si="2"/>
        <v>0.25074513551839495</v>
      </c>
      <c r="K35" s="19"/>
      <c r="L35" s="17"/>
      <c r="M35" s="17"/>
      <c r="N35" s="17"/>
      <c r="O35" s="18"/>
      <c r="P35" s="18"/>
    </row>
    <row r="36" spans="1:16" ht="13.5" customHeight="1" x14ac:dyDescent="0.2">
      <c r="A36" s="14">
        <v>41487</v>
      </c>
      <c r="B36" s="15">
        <v>1632.969971</v>
      </c>
      <c r="C36" s="29">
        <v>30.969479</v>
      </c>
      <c r="D36" s="29">
        <v>45.682727999999997</v>
      </c>
      <c r="E36" s="29">
        <v>169</v>
      </c>
      <c r="F36" s="16"/>
      <c r="G36" s="30">
        <f t="shared" si="3"/>
        <v>-3.1298019033866864E-2</v>
      </c>
      <c r="H36" s="30">
        <f t="shared" si="0"/>
        <v>5.6386796204993539E-2</v>
      </c>
      <c r="I36" s="30">
        <f t="shared" si="1"/>
        <v>-3.7239067694216366E-2</v>
      </c>
      <c r="J36" s="30">
        <f t="shared" si="2"/>
        <v>0.25856420359371612</v>
      </c>
      <c r="K36" s="19"/>
      <c r="L36" s="17"/>
      <c r="M36" s="17"/>
      <c r="N36" s="17"/>
      <c r="O36" s="18"/>
      <c r="P36" s="18"/>
    </row>
    <row r="37" spans="1:16" ht="13.5" customHeight="1" x14ac:dyDescent="0.2">
      <c r="A37" s="14">
        <v>41520</v>
      </c>
      <c r="B37" s="15">
        <v>1681.5500489999999</v>
      </c>
      <c r="C37" s="29">
        <v>30.85821</v>
      </c>
      <c r="D37" s="29">
        <v>51.128162000000003</v>
      </c>
      <c r="E37" s="29">
        <v>193.36999499999999</v>
      </c>
      <c r="F37" s="16"/>
      <c r="G37" s="30">
        <f t="shared" ref="G37:G64" si="4">(B37/B36-1)</f>
        <v>2.9749523177239112E-2</v>
      </c>
      <c r="H37" s="30">
        <f t="shared" ref="H37:H64" si="5">(C37/C36-1)</f>
        <v>-3.5928599250895088E-3</v>
      </c>
      <c r="I37" s="30">
        <f t="shared" ref="I37:I64" si="6">(D37/D36-1)</f>
        <v>0.1192011562882147</v>
      </c>
      <c r="J37" s="30">
        <f t="shared" ref="J37:J64" si="7">(E37/E36-1)</f>
        <v>0.14420115384615384</v>
      </c>
      <c r="K37" s="19"/>
      <c r="L37" s="17"/>
      <c r="M37" s="17"/>
      <c r="N37" s="17"/>
      <c r="O37" s="18"/>
      <c r="P37" s="18"/>
    </row>
    <row r="38" spans="1:16" ht="13.5" customHeight="1" x14ac:dyDescent="0.2">
      <c r="A38" s="14">
        <v>41548</v>
      </c>
      <c r="B38" s="15">
        <v>1756.540039</v>
      </c>
      <c r="C38" s="29">
        <v>32.833210000000001</v>
      </c>
      <c r="D38" s="29">
        <v>56.298000000000002</v>
      </c>
      <c r="E38" s="29">
        <v>159.94000199999999</v>
      </c>
      <c r="F38" s="16"/>
      <c r="G38" s="30">
        <f t="shared" si="4"/>
        <v>4.4595752618006079E-2</v>
      </c>
      <c r="H38" s="30">
        <f t="shared" si="5"/>
        <v>6.4002416212735724E-2</v>
      </c>
      <c r="I38" s="30">
        <f t="shared" si="6"/>
        <v>0.10111527185350422</v>
      </c>
      <c r="J38" s="30">
        <f t="shared" si="7"/>
        <v>-0.1728809735967568</v>
      </c>
      <c r="K38" s="19"/>
      <c r="L38" s="17"/>
      <c r="M38" s="17"/>
      <c r="N38" s="17"/>
      <c r="O38" s="18"/>
      <c r="P38" s="18"/>
    </row>
    <row r="39" spans="1:16" ht="13.5" customHeight="1" x14ac:dyDescent="0.2">
      <c r="A39" s="14">
        <v>41579</v>
      </c>
      <c r="B39" s="15">
        <v>1805.8100589999999</v>
      </c>
      <c r="C39" s="29">
        <v>35.623409000000002</v>
      </c>
      <c r="D39" s="29">
        <v>56.554001</v>
      </c>
      <c r="E39" s="29">
        <v>127.279999</v>
      </c>
      <c r="F39" s="16"/>
      <c r="G39" s="30">
        <f t="shared" si="4"/>
        <v>2.8049471635186451E-2</v>
      </c>
      <c r="H39" s="30">
        <f t="shared" si="5"/>
        <v>8.4980999421013115E-2</v>
      </c>
      <c r="I39" s="30">
        <f t="shared" si="6"/>
        <v>4.5472485701090193E-3</v>
      </c>
      <c r="J39" s="30">
        <f t="shared" si="7"/>
        <v>-0.20420159179440289</v>
      </c>
      <c r="K39" s="19"/>
      <c r="L39" s="17"/>
      <c r="M39" s="17"/>
      <c r="N39" s="17"/>
      <c r="O39" s="18"/>
      <c r="P39" s="18"/>
    </row>
    <row r="40" spans="1:16" ht="13.5" customHeight="1" x14ac:dyDescent="0.2">
      <c r="A40" s="14">
        <v>41610</v>
      </c>
      <c r="B40" s="15">
        <v>1848.3599850000001</v>
      </c>
      <c r="C40" s="29">
        <v>34.950741000000001</v>
      </c>
      <c r="D40" s="29">
        <v>54.872664999999998</v>
      </c>
      <c r="E40" s="29">
        <v>150.429993</v>
      </c>
      <c r="F40" s="16"/>
      <c r="G40" s="30">
        <f t="shared" si="4"/>
        <v>2.356279155049279E-2</v>
      </c>
      <c r="H40" s="30">
        <f t="shared" si="5"/>
        <v>-1.8882752069011688E-2</v>
      </c>
      <c r="I40" s="30">
        <f t="shared" si="6"/>
        <v>-2.9729744496768684E-2</v>
      </c>
      <c r="J40" s="30">
        <f t="shared" si="7"/>
        <v>0.18188241814803896</v>
      </c>
      <c r="K40" s="19"/>
      <c r="L40" s="17"/>
      <c r="M40" s="17"/>
      <c r="N40" s="17"/>
      <c r="O40" s="18"/>
      <c r="P40" s="18"/>
    </row>
    <row r="41" spans="1:16" ht="13.5" customHeight="1" x14ac:dyDescent="0.2">
      <c r="A41" s="14">
        <v>41641</v>
      </c>
      <c r="B41" s="15">
        <v>1782.589966</v>
      </c>
      <c r="C41" s="29">
        <v>35.352474000000001</v>
      </c>
      <c r="D41" s="29">
        <v>54.78669</v>
      </c>
      <c r="E41" s="29">
        <v>181.41000399999999</v>
      </c>
      <c r="F41" s="16"/>
      <c r="G41" s="30">
        <f t="shared" si="4"/>
        <v>-3.5582905675162646E-2</v>
      </c>
      <c r="H41" s="30">
        <f t="shared" si="5"/>
        <v>1.1494262739665473E-2</v>
      </c>
      <c r="I41" s="30">
        <f t="shared" si="6"/>
        <v>-1.5668092665082067E-3</v>
      </c>
      <c r="J41" s="30">
        <f t="shared" si="7"/>
        <v>0.2059430462115357</v>
      </c>
      <c r="K41" s="19"/>
      <c r="L41" s="17"/>
      <c r="M41" s="17"/>
      <c r="N41" s="17"/>
      <c r="O41" s="18"/>
      <c r="P41" s="18"/>
    </row>
    <row r="42" spans="1:16" ht="13.5" customHeight="1" x14ac:dyDescent="0.2">
      <c r="A42" s="14">
        <v>41673</v>
      </c>
      <c r="B42" s="15">
        <v>1859.4499510000001</v>
      </c>
      <c r="C42" s="29">
        <v>36.059967</v>
      </c>
      <c r="D42" s="29">
        <v>65.226982000000007</v>
      </c>
      <c r="E42" s="29">
        <v>244.80999800000001</v>
      </c>
      <c r="F42" s="16"/>
      <c r="G42" s="30">
        <f t="shared" si="4"/>
        <v>4.3117029976595278E-2</v>
      </c>
      <c r="H42" s="30">
        <f t="shared" si="5"/>
        <v>2.0012545656634906E-2</v>
      </c>
      <c r="I42" s="30">
        <f t="shared" si="6"/>
        <v>0.19056256181930342</v>
      </c>
      <c r="J42" s="30">
        <f t="shared" si="7"/>
        <v>0.34948455213087382</v>
      </c>
      <c r="K42" s="19"/>
      <c r="L42" s="17"/>
      <c r="M42" s="17"/>
      <c r="N42" s="17"/>
      <c r="O42" s="18"/>
      <c r="P42" s="18"/>
    </row>
    <row r="43" spans="1:16" ht="13.5" customHeight="1" x14ac:dyDescent="0.2">
      <c r="A43" s="14">
        <v>41701</v>
      </c>
      <c r="B43" s="15">
        <v>1872.339966</v>
      </c>
      <c r="C43" s="29">
        <v>38.582560999999998</v>
      </c>
      <c r="D43" s="29">
        <v>63.383926000000002</v>
      </c>
      <c r="E43" s="29">
        <v>208.449997</v>
      </c>
      <c r="F43" s="16"/>
      <c r="G43" s="30">
        <f t="shared" si="4"/>
        <v>6.9321656079357474E-3</v>
      </c>
      <c r="H43" s="30">
        <f t="shared" si="5"/>
        <v>6.9955527136228435E-2</v>
      </c>
      <c r="I43" s="30">
        <f t="shared" si="6"/>
        <v>-2.8256036742586144E-2</v>
      </c>
      <c r="J43" s="30">
        <f t="shared" si="7"/>
        <v>-0.14852334993279159</v>
      </c>
      <c r="K43" s="19"/>
      <c r="L43" s="17"/>
      <c r="M43" s="17"/>
      <c r="N43" s="17"/>
      <c r="O43" s="18"/>
      <c r="P43" s="18"/>
    </row>
    <row r="44" spans="1:16" ht="13.5" customHeight="1" x14ac:dyDescent="0.2">
      <c r="A44" s="14">
        <v>41730</v>
      </c>
      <c r="B44" s="15">
        <v>1883.9499510000001</v>
      </c>
      <c r="C44" s="29">
        <v>38.027214000000001</v>
      </c>
      <c r="D44" s="29">
        <v>65.178993000000006</v>
      </c>
      <c r="E44" s="29">
        <v>207.88999899999999</v>
      </c>
      <c r="F44" s="16"/>
      <c r="G44" s="30">
        <f t="shared" si="4"/>
        <v>6.2007889650528281E-3</v>
      </c>
      <c r="H44" s="30">
        <f t="shared" si="5"/>
        <v>-1.4393730887900302E-2</v>
      </c>
      <c r="I44" s="30">
        <f t="shared" si="6"/>
        <v>2.8320539816356627E-2</v>
      </c>
      <c r="J44" s="30">
        <f t="shared" si="7"/>
        <v>-2.6864860065217711E-3</v>
      </c>
      <c r="K44" s="19"/>
      <c r="L44" s="17"/>
      <c r="M44" s="17"/>
      <c r="N44" s="17"/>
      <c r="O44" s="18"/>
      <c r="P44" s="18"/>
    </row>
    <row r="45" spans="1:16" ht="13.5" customHeight="1" x14ac:dyDescent="0.2">
      <c r="A45" s="14">
        <v>41760</v>
      </c>
      <c r="B45" s="15">
        <v>1923.5699460000001</v>
      </c>
      <c r="C45" s="29">
        <v>38.807353999999997</v>
      </c>
      <c r="D45" s="29">
        <v>69.350639000000001</v>
      </c>
      <c r="E45" s="29">
        <v>207.770004</v>
      </c>
      <c r="F45" s="16"/>
      <c r="G45" s="30">
        <f t="shared" si="4"/>
        <v>2.1030280012996005E-2</v>
      </c>
      <c r="H45" s="30">
        <f t="shared" si="5"/>
        <v>2.0515307800355709E-2</v>
      </c>
      <c r="I45" s="30">
        <f t="shared" si="6"/>
        <v>6.4002921923018929E-2</v>
      </c>
      <c r="J45" s="30">
        <f t="shared" si="7"/>
        <v>-5.7720429350716085E-4</v>
      </c>
      <c r="K45" s="19"/>
      <c r="L45" s="17"/>
      <c r="M45" s="17"/>
      <c r="N45" s="17"/>
      <c r="O45" s="18"/>
      <c r="P45" s="18"/>
    </row>
    <row r="46" spans="1:16" ht="13.5" customHeight="1" x14ac:dyDescent="0.2">
      <c r="A46" s="14">
        <v>41792</v>
      </c>
      <c r="B46" s="15">
        <v>1960.2299800000001</v>
      </c>
      <c r="C46" s="29">
        <v>39.527766999999997</v>
      </c>
      <c r="D46" s="29">
        <v>71.491623000000004</v>
      </c>
      <c r="E46" s="29">
        <v>240.05999800000001</v>
      </c>
      <c r="F46" s="16"/>
      <c r="G46" s="30">
        <f t="shared" si="4"/>
        <v>1.9058331658920569E-2</v>
      </c>
      <c r="H46" s="30">
        <f t="shared" si="5"/>
        <v>1.8563826845808595E-2</v>
      </c>
      <c r="I46" s="30">
        <f t="shared" si="6"/>
        <v>3.0871871274322338E-2</v>
      </c>
      <c r="J46" s="30">
        <f t="shared" si="7"/>
        <v>0.15541220281249069</v>
      </c>
      <c r="K46" s="19"/>
      <c r="L46" s="17"/>
      <c r="M46" s="17"/>
      <c r="N46" s="17"/>
      <c r="O46" s="18"/>
      <c r="P46" s="18"/>
    </row>
    <row r="47" spans="1:16" ht="13.5" customHeight="1" x14ac:dyDescent="0.2">
      <c r="A47" s="14">
        <v>41821</v>
      </c>
      <c r="B47" s="15">
        <v>1930.670044</v>
      </c>
      <c r="C47" s="29">
        <v>40.911712999999999</v>
      </c>
      <c r="D47" s="29">
        <v>66.322388000000004</v>
      </c>
      <c r="E47" s="29">
        <v>223.300003</v>
      </c>
      <c r="F47" s="16"/>
      <c r="G47" s="30">
        <f t="shared" si="4"/>
        <v>-1.5079830581919862E-2</v>
      </c>
      <c r="H47" s="30">
        <f t="shared" si="5"/>
        <v>3.5011995491675663E-2</v>
      </c>
      <c r="I47" s="30">
        <f t="shared" si="6"/>
        <v>-7.230546437587515E-2</v>
      </c>
      <c r="J47" s="30">
        <f t="shared" si="7"/>
        <v>-6.9815859117019596E-2</v>
      </c>
      <c r="K47" s="19"/>
      <c r="L47" s="17"/>
      <c r="M47" s="17"/>
      <c r="N47" s="17"/>
      <c r="O47" s="18"/>
      <c r="P47" s="18"/>
    </row>
    <row r="48" spans="1:16" ht="13.5" customHeight="1" x14ac:dyDescent="0.2">
      <c r="A48" s="14">
        <v>41852</v>
      </c>
      <c r="B48" s="15">
        <v>2003.369995</v>
      </c>
      <c r="C48" s="29">
        <v>43.332428</v>
      </c>
      <c r="D48" s="29">
        <v>58.685592999999997</v>
      </c>
      <c r="E48" s="29">
        <v>269.70001200000002</v>
      </c>
      <c r="F48" s="16"/>
      <c r="G48" s="30">
        <f t="shared" si="4"/>
        <v>3.7655295489735119E-2</v>
      </c>
      <c r="H48" s="30">
        <f t="shared" si="5"/>
        <v>5.9169240847969373E-2</v>
      </c>
      <c r="I48" s="30">
        <f t="shared" si="6"/>
        <v>-0.11514656257552136</v>
      </c>
      <c r="J48" s="30">
        <f t="shared" si="7"/>
        <v>0.20779224530507512</v>
      </c>
      <c r="K48" s="19"/>
      <c r="L48" s="17"/>
      <c r="M48" s="17"/>
      <c r="N48" s="17"/>
      <c r="O48" s="18"/>
      <c r="P48" s="18"/>
    </row>
    <row r="49" spans="1:16" ht="13.5" customHeight="1" x14ac:dyDescent="0.2">
      <c r="A49" s="14">
        <v>41884</v>
      </c>
      <c r="B49" s="15">
        <v>1972.290039</v>
      </c>
      <c r="C49" s="29">
        <v>44.219486000000003</v>
      </c>
      <c r="D49" s="29">
        <v>57.473483999999999</v>
      </c>
      <c r="E49" s="29">
        <v>242.679993</v>
      </c>
      <c r="F49" s="16"/>
      <c r="G49" s="30">
        <f t="shared" si="4"/>
        <v>-1.5513837223063764E-2</v>
      </c>
      <c r="H49" s="30">
        <f t="shared" si="5"/>
        <v>2.047099691713572E-2</v>
      </c>
      <c r="I49" s="30">
        <f t="shared" si="6"/>
        <v>-2.0654285626797719E-2</v>
      </c>
      <c r="J49" s="30">
        <f t="shared" si="7"/>
        <v>-0.10018545716638683</v>
      </c>
      <c r="K49" s="19"/>
      <c r="L49" s="17"/>
      <c r="M49" s="17"/>
      <c r="N49" s="17"/>
      <c r="O49" s="18"/>
      <c r="P49" s="18"/>
    </row>
    <row r="50" spans="1:16" ht="13.5" customHeight="1" x14ac:dyDescent="0.2">
      <c r="A50" s="14">
        <v>41913</v>
      </c>
      <c r="B50" s="15">
        <v>2018.0500489999999</v>
      </c>
      <c r="C50" s="29">
        <v>44.782246000000001</v>
      </c>
      <c r="D50" s="29">
        <v>62.273445000000002</v>
      </c>
      <c r="E50" s="29">
        <v>241.699997</v>
      </c>
      <c r="F50" s="16"/>
      <c r="G50" s="30">
        <f t="shared" si="4"/>
        <v>2.3201460786772321E-2</v>
      </c>
      <c r="H50" s="30">
        <f t="shared" si="5"/>
        <v>1.2726516088404916E-2</v>
      </c>
      <c r="I50" s="30">
        <f t="shared" si="6"/>
        <v>8.3516095874751617E-2</v>
      </c>
      <c r="J50" s="30">
        <f t="shared" si="7"/>
        <v>-4.0382232910316507E-3</v>
      </c>
      <c r="K50" s="19"/>
      <c r="L50" s="17"/>
      <c r="M50" s="17"/>
      <c r="N50" s="17"/>
      <c r="O50" s="18"/>
      <c r="P50" s="18"/>
    </row>
    <row r="51" spans="1:16" ht="13.5" customHeight="1" x14ac:dyDescent="0.2">
      <c r="A51" s="14">
        <v>41946</v>
      </c>
      <c r="B51" s="15">
        <v>2067.5600589999999</v>
      </c>
      <c r="C51" s="29">
        <v>45.890166999999998</v>
      </c>
      <c r="D51" s="29">
        <v>66.865500999999995</v>
      </c>
      <c r="E51" s="29">
        <v>244.520004</v>
      </c>
      <c r="F51" s="16"/>
      <c r="G51" s="30">
        <f t="shared" si="4"/>
        <v>2.4533588760364822E-2</v>
      </c>
      <c r="H51" s="30">
        <f t="shared" si="5"/>
        <v>2.4740183866615251E-2</v>
      </c>
      <c r="I51" s="30">
        <f t="shared" si="6"/>
        <v>7.3740195359354166E-2</v>
      </c>
      <c r="J51" s="30">
        <f t="shared" si="7"/>
        <v>1.1667385333066438E-2</v>
      </c>
      <c r="K51" s="19"/>
      <c r="L51" s="17"/>
      <c r="M51" s="17"/>
      <c r="N51" s="17"/>
      <c r="O51" s="18"/>
      <c r="P51" s="18"/>
    </row>
    <row r="52" spans="1:16" ht="13.5" customHeight="1" x14ac:dyDescent="0.2">
      <c r="A52" s="14">
        <v>41974</v>
      </c>
      <c r="B52" s="15">
        <v>2058.8999020000001</v>
      </c>
      <c r="C52" s="29">
        <v>44.584778</v>
      </c>
      <c r="D52" s="29">
        <v>74.262512000000001</v>
      </c>
      <c r="E52" s="29">
        <v>222.41000399999999</v>
      </c>
      <c r="F52" s="16"/>
      <c r="G52" s="30">
        <f t="shared" si="4"/>
        <v>-4.1885878779204244E-3</v>
      </c>
      <c r="H52" s="30">
        <f t="shared" si="5"/>
        <v>-2.8445941371274541E-2</v>
      </c>
      <c r="I52" s="30">
        <f t="shared" si="6"/>
        <v>0.11062522361120131</v>
      </c>
      <c r="J52" s="30">
        <f t="shared" si="7"/>
        <v>-9.0422049886765166E-2</v>
      </c>
      <c r="K52" s="19"/>
      <c r="L52" s="17"/>
      <c r="M52" s="17"/>
      <c r="N52" s="17"/>
      <c r="O52" s="18"/>
      <c r="P52" s="18"/>
    </row>
    <row r="53" spans="1:16" ht="13.5" customHeight="1" x14ac:dyDescent="0.2">
      <c r="A53" s="14">
        <v>42006</v>
      </c>
      <c r="B53" s="15">
        <v>1994.98999</v>
      </c>
      <c r="C53" s="29">
        <v>38.777718</v>
      </c>
      <c r="D53" s="29">
        <v>71.874808999999999</v>
      </c>
      <c r="E53" s="29">
        <v>203.60000600000001</v>
      </c>
      <c r="F53" s="16"/>
      <c r="G53" s="30">
        <f t="shared" si="4"/>
        <v>-3.1040805790470194E-2</v>
      </c>
      <c r="H53" s="30">
        <f t="shared" si="5"/>
        <v>-0.1302475925752058</v>
      </c>
      <c r="I53" s="30">
        <f t="shared" si="6"/>
        <v>-3.2152198137332055E-2</v>
      </c>
      <c r="J53" s="30">
        <f t="shared" si="7"/>
        <v>-8.4573524849178905E-2</v>
      </c>
      <c r="K53" s="19"/>
      <c r="L53" s="17"/>
      <c r="M53" s="17"/>
      <c r="N53" s="17"/>
      <c r="O53" s="18"/>
      <c r="P53" s="18"/>
    </row>
    <row r="54" spans="1:16" ht="13.5" customHeight="1" x14ac:dyDescent="0.2">
      <c r="A54" s="14">
        <v>42037</v>
      </c>
      <c r="B54" s="15">
        <v>2104.5</v>
      </c>
      <c r="C54" s="29">
        <v>42.388714</v>
      </c>
      <c r="D54" s="29">
        <v>81.311295000000001</v>
      </c>
      <c r="E54" s="29">
        <v>203.33999600000001</v>
      </c>
      <c r="F54" s="16"/>
      <c r="G54" s="30">
        <f t="shared" si="4"/>
        <v>5.4892511014553946E-2</v>
      </c>
      <c r="H54" s="30">
        <f t="shared" si="5"/>
        <v>9.3120384237153964E-2</v>
      </c>
      <c r="I54" s="30">
        <f t="shared" si="6"/>
        <v>0.13129058889046918</v>
      </c>
      <c r="J54" s="30">
        <f t="shared" si="7"/>
        <v>-1.2770628307348098E-3</v>
      </c>
      <c r="K54" s="19"/>
      <c r="L54" s="17"/>
      <c r="M54" s="17"/>
      <c r="N54" s="17"/>
      <c r="O54" s="18"/>
      <c r="P54" s="18"/>
    </row>
    <row r="55" spans="1:16" ht="13.5" customHeight="1" x14ac:dyDescent="0.2">
      <c r="A55" s="14">
        <v>42065</v>
      </c>
      <c r="B55" s="15">
        <v>2067.889893</v>
      </c>
      <c r="C55" s="29">
        <v>39.305019000000001</v>
      </c>
      <c r="D55" s="29">
        <v>82.877228000000002</v>
      </c>
      <c r="E55" s="29">
        <v>188.770004</v>
      </c>
      <c r="F55" s="16"/>
      <c r="G55" s="30">
        <f t="shared" si="4"/>
        <v>-1.739610691375626E-2</v>
      </c>
      <c r="H55" s="30">
        <f t="shared" si="5"/>
        <v>-7.2748019673349762E-2</v>
      </c>
      <c r="I55" s="30">
        <f t="shared" si="6"/>
        <v>1.9258492931394144E-2</v>
      </c>
      <c r="J55" s="30">
        <f t="shared" si="7"/>
        <v>-7.1653350480050282E-2</v>
      </c>
      <c r="K55" s="19"/>
      <c r="L55" s="17"/>
      <c r="M55" s="17"/>
      <c r="N55" s="17"/>
      <c r="O55" s="18"/>
      <c r="P55" s="18"/>
    </row>
    <row r="56" spans="1:16" ht="13.5" customHeight="1" x14ac:dyDescent="0.2">
      <c r="A56" s="14">
        <v>42095</v>
      </c>
      <c r="B56" s="15">
        <v>2085.51001</v>
      </c>
      <c r="C56" s="29">
        <v>47.019089000000001</v>
      </c>
      <c r="D56" s="29">
        <v>81.164482000000007</v>
      </c>
      <c r="E56" s="29">
        <v>226.050003</v>
      </c>
      <c r="F56" s="16"/>
      <c r="G56" s="30">
        <f t="shared" si="4"/>
        <v>8.5208197301247512E-3</v>
      </c>
      <c r="H56" s="30">
        <f t="shared" si="5"/>
        <v>0.19626170388061626</v>
      </c>
      <c r="I56" s="30">
        <f t="shared" si="6"/>
        <v>-2.0666062817641495E-2</v>
      </c>
      <c r="J56" s="30">
        <f t="shared" si="7"/>
        <v>0.19748899830504851</v>
      </c>
      <c r="K56" s="19"/>
      <c r="L56" s="17"/>
      <c r="M56" s="17"/>
      <c r="N56" s="17"/>
      <c r="O56" s="18"/>
      <c r="P56" s="18"/>
    </row>
    <row r="57" spans="1:16" ht="13.5" customHeight="1" x14ac:dyDescent="0.2">
      <c r="A57" s="14">
        <v>42125</v>
      </c>
      <c r="B57" s="15">
        <v>2107.389893</v>
      </c>
      <c r="C57" s="29">
        <v>45.592799999999997</v>
      </c>
      <c r="D57" s="29">
        <v>84.342635999999999</v>
      </c>
      <c r="E57" s="29">
        <v>250.800003</v>
      </c>
      <c r="F57" s="16"/>
      <c r="G57" s="30">
        <f t="shared" si="4"/>
        <v>1.0491382393316817E-2</v>
      </c>
      <c r="H57" s="30">
        <f t="shared" si="5"/>
        <v>-3.0334254242994851E-2</v>
      </c>
      <c r="I57" s="30">
        <f t="shared" si="6"/>
        <v>3.9156955378585323E-2</v>
      </c>
      <c r="J57" s="30">
        <f t="shared" si="7"/>
        <v>0.10948904964181749</v>
      </c>
      <c r="K57" s="19"/>
      <c r="L57" s="17"/>
      <c r="M57" s="17"/>
      <c r="N57" s="17"/>
      <c r="O57" s="18"/>
      <c r="P57" s="18"/>
    </row>
    <row r="58" spans="1:16" ht="13.5" customHeight="1" x14ac:dyDescent="0.2">
      <c r="A58" s="14">
        <v>42156</v>
      </c>
      <c r="B58" s="15">
        <v>2063.110107</v>
      </c>
      <c r="C58" s="29">
        <v>42.956085000000002</v>
      </c>
      <c r="D58" s="29">
        <v>82.967055999999999</v>
      </c>
      <c r="E58" s="29">
        <v>268.26001000000002</v>
      </c>
      <c r="F58" s="16"/>
      <c r="G58" s="30">
        <f t="shared" si="4"/>
        <v>-2.1011672375900514E-2</v>
      </c>
      <c r="H58" s="30">
        <f t="shared" si="5"/>
        <v>-5.7831828709796196E-2</v>
      </c>
      <c r="I58" s="30">
        <f t="shared" si="6"/>
        <v>-1.6309426231354673E-2</v>
      </c>
      <c r="J58" s="30">
        <f t="shared" si="7"/>
        <v>6.9617251958326465E-2</v>
      </c>
      <c r="K58" s="19"/>
      <c r="L58" s="17"/>
      <c r="M58" s="17"/>
      <c r="N58" s="17"/>
      <c r="O58" s="18"/>
      <c r="P58" s="18"/>
    </row>
    <row r="59" spans="1:16" ht="13.5" customHeight="1" x14ac:dyDescent="0.2">
      <c r="A59" s="14">
        <v>42186</v>
      </c>
      <c r="B59" s="15">
        <v>2103.8400879999999</v>
      </c>
      <c r="C59" s="29">
        <v>45.437125999999999</v>
      </c>
      <c r="D59" s="29">
        <v>94.944419999999994</v>
      </c>
      <c r="E59" s="29">
        <v>266.14999399999999</v>
      </c>
      <c r="F59" s="16"/>
      <c r="G59" s="30">
        <f t="shared" si="4"/>
        <v>1.9742029696721453E-2</v>
      </c>
      <c r="H59" s="30">
        <f t="shared" si="5"/>
        <v>5.7757614549836189E-2</v>
      </c>
      <c r="I59" s="30">
        <f t="shared" si="6"/>
        <v>0.14436289025369287</v>
      </c>
      <c r="J59" s="30">
        <f t="shared" si="7"/>
        <v>-7.8655629663177962E-3</v>
      </c>
      <c r="K59" s="19"/>
      <c r="L59" s="17"/>
      <c r="M59" s="17"/>
      <c r="N59" s="17"/>
      <c r="O59" s="18"/>
      <c r="P59" s="18"/>
    </row>
    <row r="60" spans="1:16" ht="13.5" customHeight="1" x14ac:dyDescent="0.2">
      <c r="A60" s="14">
        <v>42219</v>
      </c>
      <c r="B60" s="15">
        <v>1972.1800539999999</v>
      </c>
      <c r="C60" s="29">
        <v>42.622345000000003</v>
      </c>
      <c r="D60" s="29">
        <v>85.373962000000006</v>
      </c>
      <c r="E60" s="29">
        <v>249.05999800000001</v>
      </c>
      <c r="F60" s="16"/>
      <c r="G60" s="30">
        <f t="shared" si="4"/>
        <v>-6.2580818167202845E-2</v>
      </c>
      <c r="H60" s="30">
        <f t="shared" si="5"/>
        <v>-6.1948922561695374E-2</v>
      </c>
      <c r="I60" s="30">
        <f t="shared" si="6"/>
        <v>-0.10080063683574025</v>
      </c>
      <c r="J60" s="30">
        <f t="shared" si="7"/>
        <v>-6.4211896995195805E-2</v>
      </c>
      <c r="K60" s="19"/>
      <c r="L60" s="17"/>
      <c r="M60" s="17"/>
      <c r="N60" s="17"/>
      <c r="O60" s="18"/>
      <c r="P60" s="18"/>
    </row>
    <row r="61" spans="1:16" ht="13.5" customHeight="1" x14ac:dyDescent="0.2">
      <c r="A61" s="14">
        <v>42248</v>
      </c>
      <c r="B61" s="15">
        <v>1920.030029</v>
      </c>
      <c r="C61" s="29">
        <v>43.347079999999998</v>
      </c>
      <c r="D61" s="29">
        <v>81.970839999999995</v>
      </c>
      <c r="E61" s="29">
        <v>248.39999399999999</v>
      </c>
      <c r="F61" s="16"/>
      <c r="G61" s="30">
        <f t="shared" si="4"/>
        <v>-2.6442831573227132E-2</v>
      </c>
      <c r="H61" s="30">
        <f t="shared" si="5"/>
        <v>1.7003639757502631E-2</v>
      </c>
      <c r="I61" s="30">
        <f t="shared" si="6"/>
        <v>-3.9861357260191466E-2</v>
      </c>
      <c r="J61" s="30">
        <f t="shared" si="7"/>
        <v>-2.6499799457960771E-3</v>
      </c>
      <c r="K61" s="19"/>
      <c r="L61" s="17"/>
      <c r="M61" s="17"/>
      <c r="N61" s="17"/>
      <c r="O61" s="18"/>
      <c r="P61" s="18"/>
    </row>
    <row r="62" spans="1:16" ht="13.5" customHeight="1" x14ac:dyDescent="0.2">
      <c r="A62" s="14">
        <v>42278</v>
      </c>
      <c r="B62" s="15">
        <v>2079.360107</v>
      </c>
      <c r="C62" s="29">
        <v>51.554234000000001</v>
      </c>
      <c r="D62" s="29">
        <v>83.529373000000007</v>
      </c>
      <c r="E62" s="29">
        <v>206.929993</v>
      </c>
      <c r="F62" s="16"/>
      <c r="G62" s="30">
        <f t="shared" si="4"/>
        <v>8.2983117760394132E-2</v>
      </c>
      <c r="H62" s="30">
        <f t="shared" si="5"/>
        <v>0.18933579839749304</v>
      </c>
      <c r="I62" s="30">
        <f t="shared" si="6"/>
        <v>1.9013261301214168E-2</v>
      </c>
      <c r="J62" s="30">
        <f t="shared" si="7"/>
        <v>-0.16694847826767656</v>
      </c>
      <c r="K62" s="19"/>
      <c r="L62" s="17"/>
      <c r="M62" s="17"/>
      <c r="N62" s="17"/>
      <c r="O62" s="18"/>
      <c r="P62" s="18"/>
    </row>
    <row r="63" spans="1:16" ht="13.5" customHeight="1" x14ac:dyDescent="0.2">
      <c r="A63" s="14">
        <v>42310</v>
      </c>
      <c r="B63" s="15">
        <v>2080.4099120000001</v>
      </c>
      <c r="C63" s="29">
        <v>53.587741999999999</v>
      </c>
      <c r="D63" s="29">
        <v>83.254517000000007</v>
      </c>
      <c r="E63" s="29">
        <v>230.259995</v>
      </c>
      <c r="F63" s="16"/>
      <c r="G63" s="30">
        <f t="shared" si="4"/>
        <v>5.0486926072412786E-4</v>
      </c>
      <c r="H63" s="30">
        <f t="shared" si="5"/>
        <v>3.9444054197371958E-2</v>
      </c>
      <c r="I63" s="30">
        <f t="shared" si="6"/>
        <v>-3.2905311045492436E-3</v>
      </c>
      <c r="J63" s="30">
        <f t="shared" si="7"/>
        <v>0.11274345328953839</v>
      </c>
      <c r="K63" s="19"/>
      <c r="L63" s="17"/>
      <c r="M63" s="17"/>
      <c r="N63" s="17"/>
      <c r="O63" s="18"/>
      <c r="P63" s="18"/>
    </row>
    <row r="64" spans="1:16" ht="13.5" customHeight="1" x14ac:dyDescent="0.2">
      <c r="A64" s="14">
        <v>42339</v>
      </c>
      <c r="B64" s="15">
        <v>2043.9399410000001</v>
      </c>
      <c r="C64" s="29">
        <v>54.701892999999998</v>
      </c>
      <c r="D64" s="29">
        <v>84.374092000000005</v>
      </c>
      <c r="E64" s="29">
        <v>240.009995</v>
      </c>
      <c r="F64" s="16"/>
      <c r="G64" s="30">
        <f t="shared" si="4"/>
        <v>-1.7530185176314439E-2</v>
      </c>
      <c r="H64" s="30">
        <f t="shared" si="5"/>
        <v>2.0791154066539974E-2</v>
      </c>
      <c r="I64" s="30">
        <f t="shared" si="6"/>
        <v>1.3447618703979813E-2</v>
      </c>
      <c r="J64" s="30">
        <f t="shared" si="7"/>
        <v>4.2343438772332043E-2</v>
      </c>
      <c r="K64" s="19"/>
      <c r="L64" s="17"/>
      <c r="M64" s="17"/>
      <c r="N64" s="17"/>
      <c r="O64" s="18"/>
      <c r="P64" s="18"/>
    </row>
    <row r="65" spans="1:16" ht="13.5" customHeight="1" x14ac:dyDescent="0.2">
      <c r="A65" s="14"/>
      <c r="B65" s="16"/>
      <c r="C65" s="16"/>
      <c r="D65" s="16"/>
      <c r="E65" s="16"/>
      <c r="F65" s="16"/>
      <c r="G65" s="16"/>
      <c r="H65" s="16"/>
      <c r="I65" s="16"/>
      <c r="J65" s="16"/>
      <c r="K65" s="18"/>
      <c r="L65" s="20"/>
      <c r="M65" s="20"/>
      <c r="N65" s="20"/>
      <c r="O65" s="18"/>
      <c r="P65" s="18"/>
    </row>
    <row r="66" spans="1:16" ht="13.5" customHeight="1" x14ac:dyDescent="0.2">
      <c r="A66" s="14"/>
      <c r="B66" s="16"/>
      <c r="C66" s="16"/>
      <c r="D66" s="16"/>
      <c r="E66" s="16"/>
      <c r="F66" s="2"/>
      <c r="G66" s="2"/>
      <c r="H66" s="2"/>
      <c r="I66" s="2"/>
      <c r="J66" s="2"/>
      <c r="K66" s="2"/>
      <c r="L66" s="21">
        <v>44257</v>
      </c>
      <c r="M66" s="21">
        <v>44288</v>
      </c>
      <c r="N66" s="21">
        <v>44289</v>
      </c>
      <c r="O66" s="18"/>
      <c r="P66" s="18"/>
    </row>
    <row r="67" spans="1:16" ht="13.5" customHeight="1" x14ac:dyDescent="0.2">
      <c r="A67" s="14"/>
      <c r="B67" s="16"/>
      <c r="C67" s="16"/>
      <c r="D67" s="16"/>
      <c r="E67" s="16"/>
      <c r="F67" s="2"/>
      <c r="G67" s="2"/>
      <c r="H67" s="2"/>
      <c r="I67" s="2"/>
      <c r="J67" s="2"/>
      <c r="K67" s="22" t="s">
        <v>8</v>
      </c>
      <c r="L67" s="31">
        <f>COVAR(H5:H64,I5:I64)</f>
        <v>2.846668852219837E-4</v>
      </c>
      <c r="M67" s="31">
        <f>COVAR(H5:H64,J5:J64)</f>
        <v>1.6402684376599995E-3</v>
      </c>
      <c r="N67" s="31">
        <f>COVAR(I5:I64,J5:J64)</f>
        <v>1.2091049929214018E-4</v>
      </c>
      <c r="O67" s="18"/>
      <c r="P67" s="18"/>
    </row>
    <row r="68" spans="1:16" ht="13.5" customHeight="1" x14ac:dyDescent="0.2">
      <c r="A68" s="14"/>
      <c r="B68" s="16"/>
      <c r="C68" s="16"/>
      <c r="D68" s="16"/>
      <c r="E68" s="16"/>
      <c r="F68" s="16"/>
      <c r="G68" s="16"/>
      <c r="H68" s="24"/>
      <c r="I68" s="16"/>
      <c r="J68" s="16"/>
      <c r="K68" s="18"/>
      <c r="L68" s="18"/>
      <c r="M68" s="18"/>
      <c r="N68" s="18"/>
      <c r="O68" s="18"/>
      <c r="P68" s="18"/>
    </row>
    <row r="69" spans="1:16" ht="13.5" customHeight="1" x14ac:dyDescent="0.2">
      <c r="A69" s="14"/>
      <c r="B69" s="16"/>
      <c r="C69" s="16"/>
      <c r="D69" s="16"/>
      <c r="E69" s="16"/>
      <c r="F69" s="16"/>
      <c r="G69" s="22" t="s">
        <v>9</v>
      </c>
      <c r="H69" s="6" t="s">
        <v>4</v>
      </c>
      <c r="I69" s="22" t="s">
        <v>5</v>
      </c>
      <c r="J69" s="22" t="s">
        <v>6</v>
      </c>
      <c r="K69" s="22" t="s">
        <v>10</v>
      </c>
      <c r="L69" s="22" t="s">
        <v>11</v>
      </c>
      <c r="M69" s="22" t="s">
        <v>12</v>
      </c>
      <c r="N69" s="22" t="s">
        <v>13</v>
      </c>
      <c r="O69" s="18"/>
      <c r="P69" s="18"/>
    </row>
    <row r="70" spans="1:16" ht="13.5" customHeight="1" x14ac:dyDescent="0.2">
      <c r="A70" s="14"/>
      <c r="B70" s="16"/>
      <c r="C70" s="16"/>
      <c r="D70" s="16"/>
      <c r="E70" s="16"/>
      <c r="F70" s="22" t="s">
        <v>14</v>
      </c>
      <c r="G70" s="20">
        <f>AVERAGE(G5:G64)</f>
        <v>8.6839845574468184E-3</v>
      </c>
      <c r="H70" s="25">
        <f>AVERAGE(H5:H64)</f>
        <v>1.5727947576369878E-2</v>
      </c>
      <c r="I70" s="20">
        <f>AVERAGE(I5:I64)</f>
        <v>1.7634858180810627E-2</v>
      </c>
      <c r="J70" s="20">
        <f>AVERAGE(J5:J64)</f>
        <v>4.8766842283450802E-2</v>
      </c>
      <c r="K70" s="20">
        <v>2.7380000000000002E-2</v>
      </c>
      <c r="L70" s="20">
        <v>3.2629999999999999E-2</v>
      </c>
      <c r="M70" s="20">
        <v>2.291E-2</v>
      </c>
      <c r="N70" s="20">
        <v>2.6589999999999999E-2</v>
      </c>
      <c r="O70" s="18"/>
      <c r="P70" s="18"/>
    </row>
    <row r="71" spans="1:16" ht="13.5" customHeight="1" x14ac:dyDescent="0.2">
      <c r="A71" s="14"/>
      <c r="B71" s="16"/>
      <c r="C71" s="16"/>
      <c r="D71" s="16"/>
      <c r="E71" s="16"/>
      <c r="F71" s="22" t="s">
        <v>15</v>
      </c>
      <c r="G71" s="20">
        <f>STDEV(G5:G64)</f>
        <v>3.3770633826000068E-2</v>
      </c>
      <c r="H71" s="20">
        <f>STDEV(H5:H64)</f>
        <v>6.302307381130319E-2</v>
      </c>
      <c r="I71" s="20">
        <f>STDEV(I5:I64)</f>
        <v>7.4807022186233418E-2</v>
      </c>
      <c r="J71" s="20">
        <f>STDEV(J5:J64)</f>
        <v>0.16631516203652863</v>
      </c>
      <c r="K71" s="20">
        <v>6.7760000000000001E-2</v>
      </c>
      <c r="L71" s="20">
        <v>8.9700000000000002E-2</v>
      </c>
      <c r="M71" s="20">
        <v>5.5050000000000002E-2</v>
      </c>
      <c r="N71" s="20">
        <v>6.5860000000000002E-2</v>
      </c>
      <c r="O71" s="18"/>
      <c r="P71" s="18"/>
    </row>
    <row r="72" spans="1:16" ht="13.5" customHeight="1" x14ac:dyDescent="0.2">
      <c r="A72" s="14"/>
      <c r="B72" s="16"/>
      <c r="C72" s="16"/>
      <c r="D72" s="16"/>
      <c r="E72" s="16"/>
      <c r="F72" s="16"/>
      <c r="G72" s="16"/>
      <c r="H72" s="16"/>
      <c r="I72" s="16"/>
      <c r="J72" s="16"/>
      <c r="K72" s="18"/>
      <c r="L72" s="18"/>
      <c r="M72" s="18"/>
      <c r="N72" s="18"/>
      <c r="O72" s="18"/>
      <c r="P72" s="18"/>
    </row>
    <row r="73" spans="1:16" ht="13.5" customHeight="1" x14ac:dyDescent="0.2">
      <c r="A73" s="14"/>
      <c r="B73" s="16"/>
      <c r="C73" s="16"/>
      <c r="D73" s="16"/>
      <c r="E73" s="16"/>
      <c r="F73" s="16"/>
      <c r="G73" s="16"/>
      <c r="H73" s="16"/>
      <c r="I73" s="16"/>
      <c r="J73" s="16"/>
      <c r="K73" s="18"/>
      <c r="L73" s="18"/>
      <c r="M73" s="18"/>
      <c r="N73" s="18"/>
      <c r="O73" s="18"/>
      <c r="P73" s="18"/>
    </row>
    <row r="74" spans="1:16" ht="13.5" customHeight="1" x14ac:dyDescent="0.2">
      <c r="A74" s="14"/>
      <c r="B74" s="16"/>
      <c r="C74" s="16"/>
      <c r="D74" s="16"/>
      <c r="E74" s="16"/>
      <c r="F74" s="16"/>
      <c r="G74" s="16"/>
      <c r="H74" s="16"/>
      <c r="I74" s="16"/>
      <c r="J74" s="16"/>
      <c r="K74" s="18"/>
      <c r="L74" s="18"/>
      <c r="M74" s="18"/>
      <c r="N74" s="18"/>
      <c r="O74" s="18"/>
      <c r="P74" s="18"/>
    </row>
    <row r="75" spans="1:16" ht="13.5" customHeight="1" x14ac:dyDescent="0.2">
      <c r="A75" s="14"/>
      <c r="B75" s="16"/>
      <c r="C75" s="16"/>
      <c r="D75" s="16"/>
      <c r="E75" s="16"/>
      <c r="F75" s="16"/>
      <c r="G75" s="16"/>
      <c r="H75" s="16"/>
      <c r="I75" s="16"/>
      <c r="J75" s="16"/>
      <c r="K75" s="18"/>
      <c r="L75" s="18"/>
      <c r="M75" s="18"/>
      <c r="N75" s="18"/>
      <c r="O75" s="18"/>
      <c r="P75" s="18"/>
    </row>
    <row r="76" spans="1:16" ht="13.5" customHeight="1" x14ac:dyDescent="0.2">
      <c r="A76" s="14"/>
      <c r="B76" s="16"/>
      <c r="C76" s="16"/>
      <c r="D76" s="16"/>
      <c r="E76" s="16"/>
      <c r="F76" s="16"/>
      <c r="G76" s="16"/>
      <c r="H76" s="16"/>
      <c r="I76" s="16"/>
      <c r="J76" s="16"/>
      <c r="K76" s="26"/>
      <c r="L76" s="18"/>
      <c r="M76" s="18"/>
      <c r="N76" s="18"/>
      <c r="O76" s="18"/>
      <c r="P76" s="18"/>
    </row>
    <row r="77" spans="1:16" ht="13.5" customHeight="1" x14ac:dyDescent="0.2">
      <c r="A77" s="14"/>
      <c r="B77" s="16"/>
      <c r="C77" s="16"/>
      <c r="D77" s="16"/>
      <c r="E77" s="16"/>
      <c r="F77" s="16"/>
      <c r="G77" s="16"/>
      <c r="H77" s="16"/>
      <c r="I77" s="16"/>
      <c r="J77" s="16"/>
      <c r="K77" s="23"/>
      <c r="L77" s="18"/>
      <c r="M77" s="18"/>
      <c r="N77" s="18"/>
      <c r="O77" s="18"/>
      <c r="P77" s="18"/>
    </row>
    <row r="78" spans="1:16" ht="13.5" customHeight="1" x14ac:dyDescent="0.2">
      <c r="A78" s="14"/>
      <c r="B78" s="16"/>
      <c r="C78" s="16"/>
      <c r="D78" s="16"/>
      <c r="E78" s="16"/>
      <c r="F78" s="16"/>
      <c r="G78" s="16"/>
      <c r="H78" s="16"/>
      <c r="I78" s="16"/>
      <c r="J78" s="16"/>
      <c r="K78" s="18"/>
      <c r="L78" s="18"/>
      <c r="M78" s="18"/>
      <c r="N78" s="18"/>
      <c r="O78" s="18"/>
      <c r="P78" s="18"/>
    </row>
  </sheetData>
  <mergeCells count="1">
    <mergeCell ref="A2:E2"/>
  </mergeCells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Christiana Pantelidou</cp:lastModifiedBy>
  <dcterms:modified xsi:type="dcterms:W3CDTF">2021-02-08T18:15:40Z</dcterms:modified>
</cp:coreProperties>
</file>