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ristianapantelidou/Desktop/Christiana's Mac/Jobs/Finance course/Finance, course 4/"/>
    </mc:Choice>
  </mc:AlternateContent>
  <xr:revisionPtr revIDLastSave="0" documentId="13_ncr:1_{364A051F-7C25-D44E-A507-9CAF32C0F125}" xr6:coauthVersionLast="46" xr6:coauthVersionMax="46" xr10:uidLastSave="{00000000-0000-0000-0000-000000000000}"/>
  <bookViews>
    <workbookView xWindow="18620" yWindow="500" windowWidth="22820" windowHeight="17380" xr2:uid="{00000000-000D-0000-FFFF-FFFF00000000}"/>
  </bookViews>
  <sheets>
    <sheet name="Fund Returns-Style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'Fund Returns-Style'!$AP$6:$AP$12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'Fund Returns-Style'!$AM$10</definedName>
    <definedName name="solver_lhs10" localSheetId="0" hidden="1">'Fund Returns-Style'!$AP$12</definedName>
    <definedName name="solver_lhs11" localSheetId="0" hidden="1">'Fund Returns-Style'!$AP$13</definedName>
    <definedName name="solver_lhs12" localSheetId="0" hidden="1">'Fund Returns-Style'!$AP$7</definedName>
    <definedName name="solver_lhs13" localSheetId="0" hidden="1">'Fund Returns-Style'!$AP$8</definedName>
    <definedName name="solver_lhs14" localSheetId="0" hidden="1">'Fund Returns-Style'!$AP$9</definedName>
    <definedName name="solver_lhs2" localSheetId="0" hidden="1">'Fund Returns-Style'!$AM$11</definedName>
    <definedName name="solver_lhs3" localSheetId="0" hidden="1">'Fund Returns-Style'!$AM$12</definedName>
    <definedName name="solver_lhs4" localSheetId="0" hidden="1">'Fund Returns-Style'!$AM$13</definedName>
    <definedName name="solver_lhs5" localSheetId="0" hidden="1">'Fund Returns-Style'!$AM$7</definedName>
    <definedName name="solver_lhs6" localSheetId="0" hidden="1">'Fund Returns-Style'!$AM$8</definedName>
    <definedName name="solver_lhs7" localSheetId="0" hidden="1">'Fund Returns-Style'!$AM$9</definedName>
    <definedName name="solver_lhs8" localSheetId="0" hidden="1">'Fund Returns-Style'!$AP$10</definedName>
    <definedName name="solver_lhs9" localSheetId="0" hidden="1">'Fund Returns-Style'!$AP$11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14</definedName>
    <definedName name="solver_nwt" localSheetId="0" hidden="1">1</definedName>
    <definedName name="solver_opt" localSheetId="0" hidden="1">'Fund Returns-Style'!$AP$14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3</definedName>
    <definedName name="solver_rel11" localSheetId="0" hidden="1">2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0</definedName>
    <definedName name="solver_rhs11" localSheetId="0" hidden="1">1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2" localSheetId="0" hidden="1">0</definedName>
    <definedName name="solver_rhs3" localSheetId="0" hidden="1">0</definedName>
    <definedName name="solver_rhs4" localSheetId="0" hidden="1">1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5" i="1" l="1"/>
  <c r="K195" i="1"/>
  <c r="K192" i="1"/>
  <c r="L192" i="1"/>
  <c r="K193" i="1"/>
  <c r="L193" i="1"/>
  <c r="K194" i="1"/>
  <c r="L194" i="1"/>
  <c r="L191" i="1"/>
  <c r="K191" i="1"/>
  <c r="H191" i="1"/>
  <c r="H193" i="1"/>
  <c r="H192" i="1"/>
  <c r="AP18" i="1"/>
  <c r="AM18" i="1"/>
  <c r="AP17" i="1"/>
  <c r="AM17" i="1"/>
  <c r="AP15" i="1"/>
  <c r="AM15" i="1"/>
  <c r="AP16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9" i="1"/>
  <c r="AA19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P14" i="1"/>
  <c r="AM14" i="1"/>
  <c r="AP13" i="1"/>
  <c r="N19" i="1"/>
  <c r="O19" i="1"/>
  <c r="Y19" i="1"/>
  <c r="N20" i="1"/>
  <c r="O20" i="1"/>
  <c r="Y20" i="1"/>
  <c r="N21" i="1"/>
  <c r="O21" i="1"/>
  <c r="Y21" i="1"/>
  <c r="N22" i="1"/>
  <c r="O22" i="1"/>
  <c r="Y22" i="1"/>
  <c r="N23" i="1"/>
  <c r="O23" i="1"/>
  <c r="Y23" i="1"/>
  <c r="N24" i="1"/>
  <c r="O24" i="1"/>
  <c r="Y24" i="1"/>
  <c r="N25" i="1"/>
  <c r="O25" i="1"/>
  <c r="Y25" i="1"/>
  <c r="N26" i="1"/>
  <c r="O26" i="1"/>
  <c r="Y26" i="1"/>
  <c r="N27" i="1"/>
  <c r="O27" i="1"/>
  <c r="Y27" i="1"/>
  <c r="N28" i="1"/>
  <c r="O28" i="1"/>
  <c r="Y28" i="1"/>
  <c r="N29" i="1"/>
  <c r="O29" i="1"/>
  <c r="Y29" i="1"/>
  <c r="N30" i="1"/>
  <c r="O30" i="1"/>
  <c r="Y30" i="1"/>
  <c r="N31" i="1"/>
  <c r="O31" i="1"/>
  <c r="Y31" i="1"/>
  <c r="N32" i="1"/>
  <c r="O32" i="1"/>
  <c r="Y32" i="1"/>
  <c r="N33" i="1"/>
  <c r="O33" i="1"/>
  <c r="Y33" i="1"/>
  <c r="N34" i="1"/>
  <c r="O34" i="1"/>
  <c r="Y34" i="1"/>
  <c r="N35" i="1"/>
  <c r="O35" i="1"/>
  <c r="Y35" i="1"/>
  <c r="N36" i="1"/>
  <c r="O36" i="1"/>
  <c r="Y36" i="1"/>
  <c r="N37" i="1"/>
  <c r="O37" i="1"/>
  <c r="Y37" i="1"/>
  <c r="N38" i="1"/>
  <c r="O38" i="1"/>
  <c r="Y38" i="1"/>
  <c r="N39" i="1"/>
  <c r="O39" i="1"/>
  <c r="Y39" i="1"/>
  <c r="N40" i="1"/>
  <c r="O40" i="1"/>
  <c r="Y40" i="1"/>
  <c r="N41" i="1"/>
  <c r="O41" i="1"/>
  <c r="Y41" i="1"/>
  <c r="N42" i="1"/>
  <c r="O42" i="1"/>
  <c r="Y42" i="1"/>
  <c r="N43" i="1"/>
  <c r="O43" i="1"/>
  <c r="Y43" i="1"/>
  <c r="N44" i="1"/>
  <c r="O44" i="1"/>
  <c r="Y44" i="1"/>
  <c r="N45" i="1"/>
  <c r="O45" i="1"/>
  <c r="Y45" i="1"/>
  <c r="N46" i="1"/>
  <c r="O46" i="1"/>
  <c r="Y46" i="1"/>
  <c r="N47" i="1"/>
  <c r="O47" i="1"/>
  <c r="Y47" i="1"/>
  <c r="N48" i="1"/>
  <c r="O48" i="1"/>
  <c r="Y48" i="1"/>
  <c r="N49" i="1"/>
  <c r="O49" i="1"/>
  <c r="Y49" i="1"/>
  <c r="N50" i="1"/>
  <c r="O50" i="1"/>
  <c r="Y50" i="1"/>
  <c r="N51" i="1"/>
  <c r="O51" i="1"/>
  <c r="Y51" i="1"/>
  <c r="N52" i="1"/>
  <c r="O52" i="1"/>
  <c r="Y52" i="1"/>
  <c r="N53" i="1"/>
  <c r="O53" i="1"/>
  <c r="Y53" i="1"/>
  <c r="N54" i="1"/>
  <c r="O54" i="1"/>
  <c r="Y54" i="1"/>
  <c r="N55" i="1"/>
  <c r="O55" i="1"/>
  <c r="Y55" i="1"/>
  <c r="N56" i="1"/>
  <c r="O56" i="1"/>
  <c r="Y56" i="1"/>
  <c r="N57" i="1"/>
  <c r="O57" i="1"/>
  <c r="Y57" i="1"/>
  <c r="N58" i="1"/>
  <c r="O58" i="1"/>
  <c r="Y58" i="1"/>
  <c r="N59" i="1"/>
  <c r="O59" i="1"/>
  <c r="Y59" i="1"/>
  <c r="N60" i="1"/>
  <c r="O60" i="1"/>
  <c r="Y60" i="1"/>
  <c r="N61" i="1"/>
  <c r="O61" i="1"/>
  <c r="Y61" i="1"/>
  <c r="N62" i="1"/>
  <c r="O62" i="1"/>
  <c r="Y62" i="1"/>
  <c r="N63" i="1"/>
  <c r="O63" i="1"/>
  <c r="Y63" i="1"/>
  <c r="N64" i="1"/>
  <c r="O64" i="1"/>
  <c r="Y64" i="1"/>
  <c r="N65" i="1"/>
  <c r="O65" i="1"/>
  <c r="Y65" i="1"/>
  <c r="N66" i="1"/>
  <c r="O66" i="1"/>
  <c r="Y66" i="1"/>
  <c r="N67" i="1"/>
  <c r="O67" i="1"/>
  <c r="Y67" i="1"/>
  <c r="N68" i="1"/>
  <c r="O68" i="1"/>
  <c r="Y68" i="1"/>
  <c r="N69" i="1"/>
  <c r="O69" i="1"/>
  <c r="Y69" i="1"/>
  <c r="N70" i="1"/>
  <c r="O70" i="1"/>
  <c r="Y70" i="1"/>
  <c r="N71" i="1"/>
  <c r="O71" i="1"/>
  <c r="Y71" i="1"/>
  <c r="N72" i="1"/>
  <c r="O72" i="1"/>
  <c r="Y72" i="1"/>
  <c r="N73" i="1"/>
  <c r="O73" i="1"/>
  <c r="Y73" i="1"/>
  <c r="N74" i="1"/>
  <c r="O74" i="1"/>
  <c r="Y74" i="1"/>
  <c r="N75" i="1"/>
  <c r="O75" i="1"/>
  <c r="Y75" i="1"/>
  <c r="N76" i="1"/>
  <c r="O76" i="1"/>
  <c r="Y76" i="1"/>
  <c r="N77" i="1"/>
  <c r="O77" i="1"/>
  <c r="Y77" i="1"/>
  <c r="N78" i="1"/>
  <c r="O78" i="1"/>
  <c r="Y78" i="1"/>
  <c r="N79" i="1"/>
  <c r="O79" i="1"/>
  <c r="Y79" i="1"/>
  <c r="N80" i="1"/>
  <c r="O80" i="1"/>
  <c r="Y80" i="1"/>
  <c r="N81" i="1"/>
  <c r="O81" i="1"/>
  <c r="Y81" i="1"/>
  <c r="N82" i="1"/>
  <c r="O82" i="1"/>
  <c r="Y82" i="1"/>
  <c r="N83" i="1"/>
  <c r="O83" i="1"/>
  <c r="Y83" i="1"/>
  <c r="N84" i="1"/>
  <c r="O84" i="1"/>
  <c r="Y84" i="1"/>
  <c r="N85" i="1"/>
  <c r="O85" i="1"/>
  <c r="Y85" i="1"/>
  <c r="N86" i="1"/>
  <c r="O86" i="1"/>
  <c r="Y86" i="1"/>
  <c r="N87" i="1"/>
  <c r="O87" i="1"/>
  <c r="Y87" i="1"/>
  <c r="N88" i="1"/>
  <c r="O88" i="1"/>
  <c r="Y88" i="1"/>
  <c r="N89" i="1"/>
  <c r="O89" i="1"/>
  <c r="Y89" i="1"/>
  <c r="N90" i="1"/>
  <c r="O90" i="1"/>
  <c r="Y90" i="1"/>
  <c r="N91" i="1"/>
  <c r="O91" i="1"/>
  <c r="Y91" i="1"/>
  <c r="N92" i="1"/>
  <c r="O92" i="1"/>
  <c r="Y92" i="1"/>
  <c r="N93" i="1"/>
  <c r="O93" i="1"/>
  <c r="Y93" i="1"/>
  <c r="N94" i="1"/>
  <c r="O94" i="1"/>
  <c r="Y94" i="1"/>
  <c r="N95" i="1"/>
  <c r="O95" i="1"/>
  <c r="Y95" i="1"/>
  <c r="N96" i="1"/>
  <c r="O96" i="1"/>
  <c r="Y96" i="1"/>
  <c r="N97" i="1"/>
  <c r="O97" i="1"/>
  <c r="Y97" i="1"/>
  <c r="N98" i="1"/>
  <c r="O98" i="1"/>
  <c r="Y98" i="1"/>
  <c r="N99" i="1"/>
  <c r="O99" i="1"/>
  <c r="Y99" i="1"/>
  <c r="N100" i="1"/>
  <c r="O100" i="1"/>
  <c r="Y100" i="1"/>
  <c r="N101" i="1"/>
  <c r="O101" i="1"/>
  <c r="Y101" i="1"/>
  <c r="N102" i="1"/>
  <c r="O102" i="1"/>
  <c r="Y102" i="1"/>
  <c r="N103" i="1"/>
  <c r="O103" i="1"/>
  <c r="Y103" i="1"/>
  <c r="N104" i="1"/>
  <c r="O104" i="1"/>
  <c r="Y104" i="1"/>
  <c r="N105" i="1"/>
  <c r="O105" i="1"/>
  <c r="Y105" i="1"/>
  <c r="N106" i="1"/>
  <c r="O106" i="1"/>
  <c r="Y106" i="1"/>
  <c r="N107" i="1"/>
  <c r="O107" i="1"/>
  <c r="Y107" i="1"/>
  <c r="N108" i="1"/>
  <c r="O108" i="1"/>
  <c r="Y108" i="1"/>
  <c r="N109" i="1"/>
  <c r="O109" i="1"/>
  <c r="Y109" i="1"/>
  <c r="N110" i="1"/>
  <c r="O110" i="1"/>
  <c r="Y110" i="1"/>
  <c r="N111" i="1"/>
  <c r="O111" i="1"/>
  <c r="Y111" i="1"/>
  <c r="N112" i="1"/>
  <c r="O112" i="1"/>
  <c r="Y112" i="1"/>
  <c r="N113" i="1"/>
  <c r="O113" i="1"/>
  <c r="Y113" i="1"/>
  <c r="N114" i="1"/>
  <c r="O114" i="1"/>
  <c r="Y114" i="1"/>
  <c r="N115" i="1"/>
  <c r="O115" i="1"/>
  <c r="Y115" i="1"/>
  <c r="N116" i="1"/>
  <c r="O116" i="1"/>
  <c r="Y116" i="1"/>
  <c r="N117" i="1"/>
  <c r="O117" i="1"/>
  <c r="Y117" i="1"/>
  <c r="N118" i="1"/>
  <c r="O118" i="1"/>
  <c r="Y118" i="1"/>
  <c r="N119" i="1"/>
  <c r="O119" i="1"/>
  <c r="Y119" i="1"/>
  <c r="N120" i="1"/>
  <c r="O120" i="1"/>
  <c r="Y120" i="1"/>
  <c r="N121" i="1"/>
  <c r="O121" i="1"/>
  <c r="Y121" i="1"/>
  <c r="N122" i="1"/>
  <c r="O122" i="1"/>
  <c r="Y122" i="1"/>
  <c r="N123" i="1"/>
  <c r="O123" i="1"/>
  <c r="Y123" i="1"/>
  <c r="N124" i="1"/>
  <c r="O124" i="1"/>
  <c r="Y124" i="1"/>
  <c r="N125" i="1"/>
  <c r="O125" i="1"/>
  <c r="Y125" i="1"/>
  <c r="N126" i="1"/>
  <c r="O126" i="1"/>
  <c r="Y126" i="1"/>
  <c r="N127" i="1"/>
  <c r="O127" i="1"/>
  <c r="Y127" i="1"/>
  <c r="N128" i="1"/>
  <c r="O128" i="1"/>
  <c r="Y128" i="1"/>
  <c r="N129" i="1"/>
  <c r="O129" i="1"/>
  <c r="Y129" i="1"/>
  <c r="N130" i="1"/>
  <c r="O130" i="1"/>
  <c r="Y130" i="1"/>
  <c r="N131" i="1"/>
  <c r="O131" i="1"/>
  <c r="Y131" i="1"/>
  <c r="N132" i="1"/>
  <c r="O132" i="1"/>
  <c r="Y132" i="1"/>
  <c r="N133" i="1"/>
  <c r="O133" i="1"/>
  <c r="Y133" i="1"/>
  <c r="N134" i="1"/>
  <c r="O134" i="1"/>
  <c r="Y134" i="1"/>
  <c r="N135" i="1"/>
  <c r="O135" i="1"/>
  <c r="Y135" i="1"/>
  <c r="N136" i="1"/>
  <c r="O136" i="1"/>
  <c r="Y136" i="1"/>
  <c r="N137" i="1"/>
  <c r="O137" i="1"/>
  <c r="Y137" i="1"/>
  <c r="N138" i="1"/>
  <c r="O138" i="1"/>
  <c r="Y138" i="1"/>
  <c r="N139" i="1"/>
  <c r="O139" i="1"/>
  <c r="Y139" i="1"/>
  <c r="N140" i="1"/>
  <c r="O140" i="1"/>
  <c r="Y140" i="1"/>
  <c r="N141" i="1"/>
  <c r="O141" i="1"/>
  <c r="Y141" i="1"/>
  <c r="N142" i="1"/>
  <c r="O142" i="1"/>
  <c r="Y142" i="1"/>
  <c r="N143" i="1"/>
  <c r="O143" i="1"/>
  <c r="Y143" i="1"/>
  <c r="N144" i="1"/>
  <c r="O144" i="1"/>
  <c r="Y144" i="1"/>
  <c r="N145" i="1"/>
  <c r="O145" i="1"/>
  <c r="Y145" i="1"/>
  <c r="N146" i="1"/>
  <c r="O146" i="1"/>
  <c r="Y146" i="1"/>
  <c r="N147" i="1"/>
  <c r="O147" i="1"/>
  <c r="Y147" i="1"/>
  <c r="N148" i="1"/>
  <c r="O148" i="1"/>
  <c r="Y148" i="1"/>
  <c r="N149" i="1"/>
  <c r="O149" i="1"/>
  <c r="Y149" i="1"/>
  <c r="N150" i="1"/>
  <c r="O150" i="1"/>
  <c r="Y150" i="1"/>
  <c r="N151" i="1"/>
  <c r="O151" i="1"/>
  <c r="Y151" i="1"/>
  <c r="N152" i="1"/>
  <c r="O152" i="1"/>
  <c r="Y152" i="1"/>
  <c r="N153" i="1"/>
  <c r="O153" i="1"/>
  <c r="Y153" i="1"/>
  <c r="N154" i="1"/>
  <c r="O154" i="1"/>
  <c r="Y154" i="1"/>
  <c r="N155" i="1"/>
  <c r="O155" i="1"/>
  <c r="Y155" i="1"/>
  <c r="N156" i="1"/>
  <c r="O156" i="1"/>
  <c r="Y156" i="1"/>
  <c r="N157" i="1"/>
  <c r="O157" i="1"/>
  <c r="Y157" i="1"/>
  <c r="N158" i="1"/>
  <c r="O158" i="1"/>
  <c r="Y158" i="1"/>
  <c r="N159" i="1"/>
  <c r="O159" i="1"/>
  <c r="Y159" i="1"/>
  <c r="N160" i="1"/>
  <c r="O160" i="1"/>
  <c r="Y160" i="1"/>
  <c r="N161" i="1"/>
  <c r="O161" i="1"/>
  <c r="Y161" i="1"/>
  <c r="N162" i="1"/>
  <c r="O162" i="1"/>
  <c r="Y162" i="1"/>
  <c r="N163" i="1"/>
  <c r="O163" i="1"/>
  <c r="Y163" i="1"/>
  <c r="N164" i="1"/>
  <c r="O164" i="1"/>
  <c r="Y164" i="1"/>
  <c r="N165" i="1"/>
  <c r="O165" i="1"/>
  <c r="Y165" i="1"/>
  <c r="N166" i="1"/>
  <c r="O166" i="1"/>
  <c r="Y166" i="1"/>
  <c r="N167" i="1"/>
  <c r="O167" i="1"/>
  <c r="Y167" i="1"/>
  <c r="N168" i="1"/>
  <c r="O168" i="1"/>
  <c r="Y168" i="1"/>
  <c r="N169" i="1"/>
  <c r="O169" i="1"/>
  <c r="Y169" i="1"/>
  <c r="N170" i="1"/>
  <c r="O170" i="1"/>
  <c r="Y170" i="1"/>
  <c r="N171" i="1"/>
  <c r="O171" i="1"/>
  <c r="Y171" i="1"/>
  <c r="N172" i="1"/>
  <c r="O172" i="1"/>
  <c r="Y172" i="1"/>
  <c r="N173" i="1"/>
  <c r="O173" i="1"/>
  <c r="Y173" i="1"/>
  <c r="N174" i="1"/>
  <c r="O174" i="1"/>
  <c r="Y174" i="1"/>
  <c r="N175" i="1"/>
  <c r="O175" i="1"/>
  <c r="Y175" i="1"/>
  <c r="N176" i="1"/>
  <c r="O176" i="1"/>
  <c r="Y176" i="1"/>
  <c r="N177" i="1"/>
  <c r="O177" i="1"/>
  <c r="Y177" i="1"/>
  <c r="N178" i="1"/>
  <c r="O178" i="1"/>
  <c r="Y178" i="1"/>
  <c r="N179" i="1"/>
  <c r="O179" i="1"/>
  <c r="Y179" i="1"/>
  <c r="N180" i="1"/>
  <c r="O180" i="1"/>
  <c r="Y180" i="1"/>
  <c r="N181" i="1"/>
  <c r="O181" i="1"/>
  <c r="Y181" i="1"/>
  <c r="N182" i="1"/>
  <c r="O182" i="1"/>
  <c r="Y182" i="1"/>
  <c r="N183" i="1"/>
  <c r="O183" i="1"/>
  <c r="Y183" i="1"/>
  <c r="N184" i="1"/>
  <c r="O184" i="1"/>
  <c r="Y184" i="1"/>
  <c r="N185" i="1"/>
  <c r="O185" i="1"/>
  <c r="Y185" i="1"/>
  <c r="N186" i="1"/>
  <c r="O186" i="1"/>
  <c r="Y186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AM16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M13" i="1"/>
  <c r="P183" i="1"/>
  <c r="R179" i="1"/>
  <c r="P173" i="1"/>
  <c r="R172" i="1"/>
  <c r="Q157" i="1"/>
  <c r="Q153" i="1"/>
  <c r="Q148" i="1"/>
  <c r="P148" i="1"/>
  <c r="Q130" i="1"/>
  <c r="R126" i="1"/>
  <c r="P112" i="1"/>
  <c r="R106" i="1"/>
  <c r="Q106" i="1"/>
  <c r="R104" i="1"/>
  <c r="R101" i="1"/>
  <c r="R84" i="1"/>
  <c r="Q84" i="1"/>
  <c r="Q80" i="1"/>
  <c r="R79" i="1"/>
  <c r="R78" i="1"/>
  <c r="R62" i="1"/>
  <c r="Q62" i="1"/>
  <c r="P53" i="1"/>
  <c r="R48" i="1"/>
  <c r="P47" i="1"/>
  <c r="Q29" i="1"/>
  <c r="R28" i="1"/>
  <c r="P22" i="1"/>
  <c r="P21" i="1"/>
  <c r="R110" i="1"/>
  <c r="Q149" i="1"/>
  <c r="P110" i="1"/>
  <c r="P124" i="1"/>
  <c r="P149" i="1"/>
  <c r="R149" i="1"/>
  <c r="R138" i="1"/>
  <c r="R136" i="1"/>
  <c r="Q19" i="1"/>
  <c r="R21" i="1"/>
  <c r="R19" i="1"/>
  <c r="Q124" i="1"/>
  <c r="P35" i="1"/>
  <c r="R124" i="1"/>
  <c r="R137" i="1"/>
  <c r="R29" i="1"/>
  <c r="R75" i="1"/>
  <c r="R99" i="1"/>
  <c r="Q131" i="1"/>
  <c r="P136" i="1"/>
  <c r="Q143" i="1"/>
  <c r="P162" i="1"/>
  <c r="R173" i="1"/>
  <c r="R113" i="1"/>
  <c r="Q136" i="1"/>
  <c r="Q138" i="1"/>
  <c r="R143" i="1"/>
  <c r="Q162" i="1"/>
  <c r="Q60" i="1"/>
  <c r="P72" i="1"/>
  <c r="R89" i="1"/>
  <c r="Q150" i="1"/>
  <c r="P123" i="1"/>
  <c r="R58" i="1"/>
  <c r="P60" i="1"/>
  <c r="P70" i="1"/>
  <c r="Q89" i="1"/>
  <c r="R70" i="1"/>
  <c r="R60" i="1"/>
  <c r="P67" i="1"/>
  <c r="Q72" i="1"/>
  <c r="P114" i="1"/>
  <c r="R150" i="1"/>
  <c r="Q67" i="1"/>
  <c r="P88" i="1"/>
  <c r="Q114" i="1"/>
  <c r="R67" i="1"/>
  <c r="Q88" i="1"/>
  <c r="P43" i="1"/>
  <c r="P48" i="1"/>
  <c r="P102" i="1"/>
  <c r="Q43" i="1"/>
  <c r="Q48" i="1"/>
  <c r="R102" i="1"/>
  <c r="P113" i="1"/>
  <c r="P132" i="1"/>
  <c r="P137" i="1"/>
  <c r="R43" i="1"/>
  <c r="P62" i="1"/>
  <c r="R69" i="1"/>
  <c r="P89" i="1"/>
  <c r="Q113" i="1"/>
  <c r="R114" i="1"/>
  <c r="Q137" i="1"/>
  <c r="P138" i="1"/>
  <c r="P143" i="1"/>
  <c r="R148" i="1"/>
  <c r="P61" i="1"/>
  <c r="Q61" i="1"/>
  <c r="Q76" i="1"/>
  <c r="Q117" i="1"/>
  <c r="P161" i="1"/>
  <c r="P174" i="1"/>
  <c r="P36" i="1"/>
  <c r="P37" i="1"/>
  <c r="P38" i="1"/>
  <c r="P59" i="1"/>
  <c r="R61" i="1"/>
  <c r="P82" i="1"/>
  <c r="P83" i="1"/>
  <c r="P100" i="1"/>
  <c r="R116" i="1"/>
  <c r="P119" i="1"/>
  <c r="P135" i="1"/>
  <c r="R140" i="1"/>
  <c r="Q142" i="1"/>
  <c r="Q145" i="1"/>
  <c r="Q156" i="1"/>
  <c r="Q161" i="1"/>
  <c r="R162" i="1"/>
  <c r="Q174" i="1"/>
  <c r="P184" i="1"/>
  <c r="Q82" i="1"/>
  <c r="P94" i="1"/>
  <c r="Q119" i="1"/>
  <c r="R161" i="1"/>
  <c r="Q184" i="1"/>
  <c r="P31" i="1"/>
  <c r="R184" i="1"/>
  <c r="Q36" i="1"/>
  <c r="Q38" i="1"/>
  <c r="P50" i="1"/>
  <c r="Q83" i="1"/>
  <c r="Q31" i="1"/>
  <c r="R37" i="1"/>
  <c r="R38" i="1"/>
  <c r="R82" i="1"/>
  <c r="R83" i="1"/>
  <c r="Q94" i="1"/>
  <c r="P26" i="1"/>
  <c r="R31" i="1"/>
  <c r="P49" i="1"/>
  <c r="Q78" i="1"/>
  <c r="P99" i="1"/>
  <c r="P24" i="1"/>
  <c r="Q37" i="1"/>
  <c r="Q22" i="1"/>
  <c r="Q24" i="1"/>
  <c r="R36" i="1"/>
  <c r="Q50" i="1"/>
  <c r="Q49" i="1"/>
  <c r="Q99" i="1"/>
  <c r="P150" i="1"/>
  <c r="R109" i="1"/>
  <c r="R122" i="1"/>
  <c r="R155" i="1"/>
  <c r="Q155" i="1"/>
  <c r="P155" i="1"/>
  <c r="Q166" i="1"/>
  <c r="P166" i="1"/>
  <c r="R96" i="1"/>
  <c r="Q96" i="1"/>
  <c r="R56" i="1"/>
  <c r="Q56" i="1"/>
  <c r="P96" i="1"/>
  <c r="R163" i="1"/>
  <c r="R33" i="1"/>
  <c r="P42" i="1"/>
  <c r="R77" i="1"/>
  <c r="Q77" i="1"/>
  <c r="P77" i="1"/>
  <c r="Q115" i="1"/>
  <c r="P147" i="1"/>
  <c r="P58" i="1"/>
  <c r="R115" i="1"/>
  <c r="Q173" i="1"/>
  <c r="R55" i="1"/>
  <c r="Q55" i="1"/>
  <c r="P55" i="1"/>
  <c r="Q109" i="1"/>
  <c r="P122" i="1"/>
  <c r="R128" i="1"/>
  <c r="R34" i="1"/>
  <c r="P68" i="1"/>
  <c r="P141" i="1"/>
  <c r="R160" i="1"/>
  <c r="R175" i="1"/>
  <c r="R24" i="1"/>
  <c r="Q68" i="1"/>
  <c r="R97" i="1"/>
  <c r="Q103" i="1"/>
  <c r="R103" i="1"/>
  <c r="Q141" i="1"/>
  <c r="P172" i="1"/>
  <c r="R68" i="1"/>
  <c r="Q91" i="1"/>
  <c r="R131" i="1"/>
  <c r="P153" i="1"/>
  <c r="P19" i="1"/>
  <c r="R26" i="1"/>
  <c r="Q26" i="1"/>
  <c r="P41" i="1"/>
  <c r="P71" i="1"/>
  <c r="R91" i="1"/>
  <c r="R119" i="1"/>
  <c r="P131" i="1"/>
  <c r="Q172" i="1"/>
  <c r="R94" i="1"/>
  <c r="P106" i="1"/>
  <c r="R167" i="1"/>
  <c r="Q167" i="1"/>
  <c r="P167" i="1"/>
  <c r="R174" i="1"/>
  <c r="Z84" i="1"/>
  <c r="R49" i="1"/>
  <c r="R50" i="1"/>
  <c r="R72" i="1"/>
  <c r="Q108" i="1"/>
  <c r="P186" i="1"/>
  <c r="P101" i="1"/>
  <c r="R108" i="1"/>
  <c r="P125" i="1"/>
  <c r="P126" i="1"/>
  <c r="P178" i="1"/>
  <c r="P179" i="1"/>
  <c r="P185" i="1"/>
  <c r="Q186" i="1"/>
  <c r="Q21" i="1"/>
  <c r="P76" i="1"/>
  <c r="P84" i="1"/>
  <c r="Q101" i="1"/>
  <c r="Q125" i="1"/>
  <c r="Q126" i="1"/>
  <c r="Q178" i="1"/>
  <c r="Q179" i="1"/>
  <c r="Q185" i="1"/>
  <c r="R186" i="1"/>
  <c r="R125" i="1"/>
  <c r="R185" i="1"/>
  <c r="P73" i="1"/>
  <c r="R73" i="1"/>
  <c r="R93" i="1"/>
  <c r="Q93" i="1"/>
  <c r="P93" i="1"/>
  <c r="R159" i="1"/>
  <c r="Q159" i="1"/>
  <c r="P159" i="1"/>
  <c r="Q73" i="1"/>
  <c r="P29" i="1"/>
  <c r="R118" i="1"/>
  <c r="Q118" i="1"/>
  <c r="P118" i="1"/>
  <c r="R132" i="1"/>
  <c r="Q132" i="1"/>
  <c r="P157" i="1"/>
  <c r="R157" i="1"/>
  <c r="R107" i="1"/>
  <c r="Q107" i="1"/>
  <c r="P107" i="1"/>
  <c r="R165" i="1"/>
  <c r="Q165" i="1"/>
  <c r="R74" i="1"/>
  <c r="R95" i="1"/>
  <c r="Q95" i="1"/>
  <c r="P165" i="1"/>
  <c r="R177" i="1"/>
  <c r="Q177" i="1"/>
  <c r="P177" i="1"/>
  <c r="R20" i="1"/>
  <c r="P20" i="1"/>
  <c r="Q20" i="1"/>
  <c r="P39" i="1"/>
  <c r="R39" i="1"/>
  <c r="Q39" i="1"/>
  <c r="R27" i="1"/>
  <c r="Q27" i="1"/>
  <c r="Q74" i="1"/>
  <c r="P74" i="1"/>
  <c r="P27" i="1"/>
  <c r="P95" i="1"/>
  <c r="Q146" i="1"/>
  <c r="R146" i="1"/>
  <c r="P146" i="1"/>
  <c r="R111" i="1"/>
  <c r="Q111" i="1"/>
  <c r="P111" i="1"/>
  <c r="Q25" i="1"/>
  <c r="P25" i="1"/>
  <c r="R25" i="1"/>
  <c r="R22" i="1"/>
  <c r="R32" i="1"/>
  <c r="Q32" i="1"/>
  <c r="P32" i="1"/>
  <c r="P92" i="1"/>
  <c r="P139" i="1"/>
  <c r="R139" i="1"/>
  <c r="Q139" i="1"/>
  <c r="R65" i="1"/>
  <c r="R92" i="1"/>
  <c r="P23" i="1"/>
  <c r="Q30" i="1"/>
  <c r="P33" i="1"/>
  <c r="Q34" i="1"/>
  <c r="Q45" i="1"/>
  <c r="P45" i="1"/>
  <c r="Q46" i="1"/>
  <c r="R51" i="1"/>
  <c r="R54" i="1"/>
  <c r="R63" i="1"/>
  <c r="R66" i="1"/>
  <c r="R129" i="1"/>
  <c r="Q129" i="1"/>
  <c r="P133" i="1"/>
  <c r="R133" i="1"/>
  <c r="Q133" i="1"/>
  <c r="R144" i="1"/>
  <c r="Q144" i="1"/>
  <c r="R41" i="1"/>
  <c r="R52" i="1"/>
  <c r="Q52" i="1"/>
  <c r="P52" i="1"/>
  <c r="Q51" i="1"/>
  <c r="Q90" i="1"/>
  <c r="Q164" i="1"/>
  <c r="P164" i="1"/>
  <c r="R164" i="1"/>
  <c r="Q23" i="1"/>
  <c r="P28" i="1"/>
  <c r="R30" i="1"/>
  <c r="R35" i="1"/>
  <c r="Q35" i="1"/>
  <c r="Q41" i="1"/>
  <c r="P44" i="1"/>
  <c r="R45" i="1"/>
  <c r="R47" i="1"/>
  <c r="Q47" i="1"/>
  <c r="Q57" i="1"/>
  <c r="P57" i="1"/>
  <c r="Q58" i="1"/>
  <c r="P65" i="1"/>
  <c r="P80" i="1"/>
  <c r="P85" i="1"/>
  <c r="P90" i="1"/>
  <c r="Q104" i="1"/>
  <c r="P144" i="1"/>
  <c r="Q176" i="1"/>
  <c r="P176" i="1"/>
  <c r="R176" i="1"/>
  <c r="R105" i="1"/>
  <c r="Q105" i="1"/>
  <c r="P105" i="1"/>
  <c r="R40" i="1"/>
  <c r="Q40" i="1"/>
  <c r="P40" i="1"/>
  <c r="P63" i="1"/>
  <c r="R87" i="1"/>
  <c r="Q87" i="1"/>
  <c r="P87" i="1"/>
  <c r="R81" i="1"/>
  <c r="Q81" i="1"/>
  <c r="P81" i="1"/>
  <c r="R86" i="1"/>
  <c r="Q86" i="1"/>
  <c r="P86" i="1"/>
  <c r="P130" i="1"/>
  <c r="R154" i="1"/>
  <c r="Q154" i="1"/>
  <c r="P154" i="1"/>
  <c r="R158" i="1"/>
  <c r="Q158" i="1"/>
  <c r="P158" i="1"/>
  <c r="Q33" i="1"/>
  <c r="R42" i="1"/>
  <c r="R53" i="1"/>
  <c r="R112" i="1"/>
  <c r="Q112" i="1"/>
  <c r="R23" i="1"/>
  <c r="Q28" i="1"/>
  <c r="P34" i="1"/>
  <c r="Q42" i="1"/>
  <c r="Q44" i="1"/>
  <c r="P46" i="1"/>
  <c r="Q53" i="1"/>
  <c r="P54" i="1"/>
  <c r="P56" i="1"/>
  <c r="R57" i="1"/>
  <c r="R59" i="1"/>
  <c r="Q59" i="1"/>
  <c r="Q65" i="1"/>
  <c r="P66" i="1"/>
  <c r="Q69" i="1"/>
  <c r="P69" i="1"/>
  <c r="Q70" i="1"/>
  <c r="Q85" i="1"/>
  <c r="R90" i="1"/>
  <c r="Q102" i="1"/>
  <c r="P129" i="1"/>
  <c r="R142" i="1"/>
  <c r="P142" i="1"/>
  <c r="R130" i="1"/>
  <c r="P51" i="1"/>
  <c r="R64" i="1"/>
  <c r="Q64" i="1"/>
  <c r="P64" i="1"/>
  <c r="Q92" i="1"/>
  <c r="P30" i="1"/>
  <c r="Q63" i="1"/>
  <c r="R80" i="1"/>
  <c r="P104" i="1"/>
  <c r="R44" i="1"/>
  <c r="R46" i="1"/>
  <c r="Q54" i="1"/>
  <c r="Q66" i="1"/>
  <c r="R71" i="1"/>
  <c r="Q71" i="1"/>
  <c r="Q75" i="1"/>
  <c r="P75" i="1"/>
  <c r="P78" i="1"/>
  <c r="R85" i="1"/>
  <c r="Q97" i="1"/>
  <c r="P97" i="1"/>
  <c r="R120" i="1"/>
  <c r="Q120" i="1"/>
  <c r="P120" i="1"/>
  <c r="Q79" i="1"/>
  <c r="P79" i="1"/>
  <c r="R88" i="1"/>
  <c r="R98" i="1"/>
  <c r="Q98" i="1"/>
  <c r="P98" i="1"/>
  <c r="R117" i="1"/>
  <c r="R76" i="1"/>
  <c r="R100" i="1"/>
  <c r="Q100" i="1"/>
  <c r="P151" i="1"/>
  <c r="R151" i="1"/>
  <c r="Q151" i="1"/>
  <c r="R156" i="1"/>
  <c r="Q163" i="1"/>
  <c r="P163" i="1"/>
  <c r="P117" i="1"/>
  <c r="P145" i="1"/>
  <c r="R145" i="1"/>
  <c r="P156" i="1"/>
  <c r="Q175" i="1"/>
  <c r="P175" i="1"/>
  <c r="P121" i="1"/>
  <c r="P127" i="1"/>
  <c r="Q134" i="1"/>
  <c r="Q152" i="1"/>
  <c r="P152" i="1"/>
  <c r="P168" i="1"/>
  <c r="P169" i="1"/>
  <c r="R170" i="1"/>
  <c r="Q170" i="1"/>
  <c r="P115" i="1"/>
  <c r="Q121" i="1"/>
  <c r="Q122" i="1"/>
  <c r="Q140" i="1"/>
  <c r="P140" i="1"/>
  <c r="R147" i="1"/>
  <c r="Q147" i="1"/>
  <c r="Q168" i="1"/>
  <c r="Q169" i="1"/>
  <c r="R171" i="1"/>
  <c r="Q171" i="1"/>
  <c r="P180" i="1"/>
  <c r="P181" i="1"/>
  <c r="R182" i="1"/>
  <c r="Q182" i="1"/>
  <c r="P91" i="1"/>
  <c r="P103" i="1"/>
  <c r="P108" i="1"/>
  <c r="P109" i="1"/>
  <c r="R121" i="1"/>
  <c r="Q127" i="1"/>
  <c r="Q128" i="1"/>
  <c r="P128" i="1"/>
  <c r="P134" i="1"/>
  <c r="R135" i="1"/>
  <c r="Q135" i="1"/>
  <c r="R152" i="1"/>
  <c r="R153" i="1"/>
  <c r="P160" i="1"/>
  <c r="R168" i="1"/>
  <c r="R169" i="1"/>
  <c r="P170" i="1"/>
  <c r="Q180" i="1"/>
  <c r="Q181" i="1"/>
  <c r="R183" i="1"/>
  <c r="Q183" i="1"/>
  <c r="Q110" i="1"/>
  <c r="Q116" i="1"/>
  <c r="P116" i="1"/>
  <c r="R123" i="1"/>
  <c r="Q123" i="1"/>
  <c r="R127" i="1"/>
  <c r="R134" i="1"/>
  <c r="R141" i="1"/>
  <c r="Q160" i="1"/>
  <c r="P171" i="1"/>
  <c r="R180" i="1"/>
  <c r="R181" i="1"/>
  <c r="P182" i="1"/>
  <c r="R166" i="1"/>
  <c r="R178" i="1"/>
  <c r="Z94" i="1"/>
  <c r="Z164" i="1"/>
  <c r="Z125" i="1"/>
  <c r="Z152" i="1"/>
  <c r="Z139" i="1"/>
  <c r="Z99" i="1"/>
  <c r="Z178" i="1"/>
  <c r="Z142" i="1"/>
  <c r="Z107" i="1"/>
  <c r="Z140" i="1"/>
  <c r="Z166" i="1"/>
  <c r="Z82" i="1"/>
  <c r="Z149" i="1"/>
  <c r="Z130" i="1"/>
  <c r="Z87" i="1"/>
  <c r="Z144" i="1"/>
  <c r="Z118" i="1"/>
  <c r="Z169" i="1"/>
  <c r="Z177" i="1"/>
  <c r="Z157" i="1"/>
  <c r="Z79" i="1"/>
  <c r="Z150" i="1"/>
  <c r="Z171" i="1"/>
  <c r="Z121" i="1"/>
  <c r="Z145" i="1"/>
  <c r="Z100" i="1"/>
  <c r="Z85" i="1"/>
  <c r="Z80" i="1"/>
  <c r="Z110" i="1"/>
  <c r="Z173" i="1"/>
  <c r="Z136" i="1"/>
  <c r="Z88" i="1"/>
  <c r="Z112" i="1"/>
  <c r="Z133" i="1"/>
  <c r="Z119" i="1"/>
  <c r="Z123" i="1"/>
  <c r="Z101" i="1"/>
  <c r="Z92" i="1"/>
  <c r="Z165" i="1"/>
  <c r="Z96" i="1"/>
  <c r="Z137" i="1"/>
  <c r="Z115" i="1"/>
  <c r="Z161" i="1"/>
  <c r="Z170" i="1"/>
  <c r="Z156" i="1"/>
  <c r="Z95" i="1"/>
  <c r="Z132" i="1"/>
  <c r="Z167" i="1"/>
  <c r="Z153" i="1"/>
  <c r="Z91" i="1"/>
  <c r="Z97" i="1"/>
  <c r="Z126" i="1"/>
  <c r="Z138" i="1"/>
  <c r="Z180" i="1"/>
  <c r="Z179" i="1"/>
  <c r="Z168" i="1"/>
  <c r="Z143" i="1"/>
  <c r="Z98" i="1"/>
  <c r="Z155" i="1"/>
  <c r="Z172" i="1"/>
  <c r="Z120" i="1"/>
  <c r="Z124" i="1"/>
  <c r="Z154" i="1"/>
  <c r="Z106" i="1"/>
  <c r="Z184" i="1"/>
  <c r="Z148" i="1"/>
  <c r="Z105" i="1"/>
  <c r="Z111" i="1"/>
  <c r="Z181" i="1"/>
  <c r="Z182" i="1"/>
  <c r="Z147" i="1"/>
  <c r="Z163" i="1"/>
  <c r="Z86" i="1"/>
  <c r="Z129" i="1"/>
  <c r="Z186" i="1"/>
  <c r="Z141" i="1"/>
  <c r="Z103" i="1"/>
  <c r="Z134" i="1"/>
  <c r="Z174" i="1"/>
  <c r="Z116" i="1"/>
  <c r="Z117" i="1"/>
  <c r="Z83" i="1"/>
  <c r="Z114" i="1"/>
  <c r="Z135" i="1"/>
  <c r="Z113" i="1"/>
  <c r="Z160" i="1"/>
  <c r="Z175" i="1"/>
  <c r="Z128" i="1"/>
  <c r="Z183" i="1"/>
  <c r="Z158" i="1"/>
  <c r="Z146" i="1"/>
  <c r="Z122" i="1"/>
  <c r="Z81" i="1"/>
  <c r="Z102" i="1"/>
  <c r="Z159" i="1"/>
  <c r="Z93" i="1"/>
  <c r="Z108" i="1"/>
  <c r="Z131" i="1"/>
  <c r="Z127" i="1"/>
  <c r="Z185" i="1"/>
  <c r="Z151" i="1"/>
  <c r="Z104" i="1"/>
  <c r="Z176" i="1"/>
  <c r="Z90" i="1"/>
  <c r="Z162" i="1"/>
  <c r="Z109" i="1"/>
  <c r="Z89" i="1"/>
  <c r="Z52" i="1"/>
  <c r="Z25" i="1"/>
  <c r="Z48" i="1"/>
  <c r="Z21" i="1"/>
  <c r="Z39" i="1"/>
  <c r="Z34" i="1"/>
  <c r="Z67" i="1"/>
  <c r="Z63" i="1"/>
  <c r="Z45" i="1"/>
  <c r="Z54" i="1"/>
  <c r="Z60" i="1"/>
  <c r="Z58" i="1"/>
  <c r="Z76" i="1"/>
  <c r="Z51" i="1"/>
  <c r="Z24" i="1"/>
  <c r="Z57" i="1"/>
  <c r="Z43" i="1"/>
  <c r="Z42" i="1"/>
  <c r="Z31" i="1"/>
  <c r="Z56" i="1"/>
  <c r="Z35" i="1"/>
  <c r="Z47" i="1"/>
  <c r="Z26" i="1"/>
  <c r="Z27" i="1"/>
  <c r="Z78" i="1"/>
  <c r="Z29" i="1"/>
  <c r="Z61" i="1"/>
  <c r="Z33" i="1"/>
  <c r="Z66" i="1"/>
  <c r="Z77" i="1"/>
  <c r="Z23" i="1"/>
  <c r="Z50" i="1"/>
  <c r="Z44" i="1"/>
  <c r="Z49" i="1"/>
  <c r="Z68" i="1"/>
  <c r="Z30" i="1"/>
  <c r="Z22" i="1"/>
  <c r="Z55" i="1"/>
  <c r="Z46" i="1"/>
  <c r="Z71" i="1"/>
  <c r="Z38" i="1"/>
  <c r="Z36" i="1"/>
  <c r="Z41" i="1"/>
  <c r="Z59" i="1"/>
  <c r="Z65" i="1"/>
  <c r="Z73" i="1"/>
  <c r="Z62" i="1"/>
  <c r="Z37" i="1"/>
  <c r="Z53" i="1"/>
  <c r="Z64" i="1"/>
  <c r="Z32" i="1"/>
  <c r="Z74" i="1"/>
  <c r="Z72" i="1"/>
  <c r="Z75" i="1"/>
  <c r="Z70" i="1"/>
  <c r="Z40" i="1"/>
  <c r="Z20" i="1"/>
  <c r="Z28" i="1"/>
  <c r="Z69" i="1"/>
  <c r="Z19" i="1"/>
</calcChain>
</file>

<file path=xl/sharedStrings.xml><?xml version="1.0" encoding="utf-8"?>
<sst xmlns="http://schemas.openxmlformats.org/spreadsheetml/2006/main" count="82" uniqueCount="61">
  <si>
    <t>Style Analysis Procedure</t>
  </si>
  <si>
    <t>Intercept</t>
  </si>
  <si>
    <t>1. Start with arbitrary coefficients and intercept</t>
  </si>
  <si>
    <t>B1</t>
  </si>
  <si>
    <t>2. Compute residuals</t>
  </si>
  <si>
    <t>B2</t>
  </si>
  <si>
    <t>3. Compute squared residuals and sum them</t>
  </si>
  <si>
    <t>B3</t>
  </si>
  <si>
    <t xml:space="preserve">4. Minimize sum of squared residuals by changing intercept and coefficients </t>
  </si>
  <si>
    <t>Sum of coefficients = 1</t>
  </si>
  <si>
    <t xml:space="preserve">using Solver with constraints that coefficients are greater than or equal to zero </t>
  </si>
  <si>
    <t>Sum of Squared Residuals</t>
  </si>
  <si>
    <r>
      <t xml:space="preserve">&lt;-- </t>
    </r>
    <r>
      <rPr>
        <i/>
        <sz val="11"/>
        <color theme="1"/>
        <rFont val="Calibri"/>
        <family val="2"/>
        <scheme val="minor"/>
      </rPr>
      <t>Minimize this!</t>
    </r>
  </si>
  <si>
    <t>and sum to 1.</t>
  </si>
  <si>
    <t>Average Residual</t>
  </si>
  <si>
    <t>5. Calculate R^2</t>
  </si>
  <si>
    <t>Average Return</t>
  </si>
  <si>
    <t>Total Sum of Squares</t>
  </si>
  <si>
    <t>R-squared</t>
  </si>
  <si>
    <t>Fund returns</t>
  </si>
  <si>
    <t>In %</t>
  </si>
  <si>
    <t>Excess returns</t>
  </si>
  <si>
    <t>Style Portfolios</t>
  </si>
  <si>
    <t>Residuals</t>
  </si>
  <si>
    <t>Sqd Resids</t>
  </si>
  <si>
    <t>Sqd Return Deviation</t>
  </si>
  <si>
    <t>LMVTX</t>
  </si>
  <si>
    <t>PCBAX</t>
  </si>
  <si>
    <t>FCNTX</t>
  </si>
  <si>
    <t>USAWX</t>
  </si>
  <si>
    <t>Mkt-RF</t>
  </si>
  <si>
    <t>SMB</t>
  </si>
  <si>
    <t>HML</t>
  </si>
  <si>
    <t>RF</t>
  </si>
  <si>
    <t>SmallCap</t>
  </si>
  <si>
    <t>MidCap</t>
  </si>
  <si>
    <t>LargeCap</t>
  </si>
  <si>
    <t>Growth</t>
  </si>
  <si>
    <t>MidBM</t>
  </si>
  <si>
    <t>Value</t>
  </si>
  <si>
    <t>B4</t>
  </si>
  <si>
    <t>B5</t>
  </si>
  <si>
    <t>B6</t>
  </si>
  <si>
    <t>Legg Mason Value Trust</t>
  </si>
  <si>
    <t>BlackRock Asset Allocation</t>
  </si>
  <si>
    <t>Fidelity ContraFund</t>
  </si>
  <si>
    <t>USAA World Growth</t>
  </si>
  <si>
    <t>Weight in MSCI index</t>
  </si>
  <si>
    <t>Your weight</t>
  </si>
  <si>
    <t>Return of stock index for that country</t>
  </si>
  <si>
    <t>Your return in that country</t>
  </si>
  <si>
    <t>UK</t>
  </si>
  <si>
    <t>Germany</t>
  </si>
  <si>
    <t>US</t>
  </si>
  <si>
    <t>Japan</t>
  </si>
  <si>
    <t>my return</t>
  </si>
  <si>
    <t>index ret</t>
  </si>
  <si>
    <t>undereweight US</t>
  </si>
  <si>
    <t>Germany underperf</t>
  </si>
  <si>
    <t>style</t>
  </si>
  <si>
    <t>security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</si>
</sst>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.9"/>
      <color rgb="FF373A3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3" fillId="0" borderId="0" xfId="0" applyFont="1" applyAlignment="1">
      <alignment horizontal="right"/>
    </xf>
    <xf numFmtId="10" fontId="2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2" fontId="2" fillId="0" borderId="0" xfId="0" applyNumberFormat="1" applyFont="1"/>
    <xf numFmtId="2" fontId="0" fillId="0" borderId="0" xfId="0" applyNumberFormat="1"/>
    <xf numFmtId="0" fontId="5" fillId="0" borderId="0" xfId="0" applyFont="1" applyAlignment="1">
      <alignment horizontal="left" indent="2"/>
    </xf>
    <xf numFmtId="165" fontId="0" fillId="0" borderId="0" xfId="0" applyNumberFormat="1"/>
    <xf numFmtId="0" fontId="3" fillId="0" borderId="0" xfId="0" applyFont="1"/>
    <xf numFmtId="10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/>
    </xf>
    <xf numFmtId="10" fontId="0" fillId="0" borderId="0" xfId="1" applyNumberFormat="1" applyFont="1"/>
    <xf numFmtId="10" fontId="0" fillId="2" borderId="0" xfId="0" applyNumberFormat="1" applyFill="1"/>
    <xf numFmtId="10" fontId="0" fillId="3" borderId="0" xfId="0" applyNumberFormat="1" applyFill="1"/>
    <xf numFmtId="166" fontId="0" fillId="0" borderId="0" xfId="1" applyNumberFormat="1" applyFont="1"/>
    <xf numFmtId="166" fontId="0" fillId="0" borderId="0" xfId="0" applyNumberFormat="1"/>
    <xf numFmtId="166" fontId="0" fillId="3" borderId="0" xfId="0" applyNumberFormat="1" applyFill="1"/>
    <xf numFmtId="10" fontId="5" fillId="0" borderId="0" xfId="1" applyNumberFormat="1" applyFont="1"/>
    <xf numFmtId="0" fontId="3" fillId="0" borderId="0" xfId="0" applyFont="1" applyAlignment="1">
      <alignment horizontal="center"/>
    </xf>
    <xf numFmtId="0" fontId="8" fillId="0" borderId="0" xfId="0" applyFont="1"/>
    <xf numFmtId="9" fontId="8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3"/>
  <sheetViews>
    <sheetView tabSelected="1" topLeftCell="N1" workbookViewId="0">
      <selection activeCell="L196" sqref="L196"/>
    </sheetView>
  </sheetViews>
  <sheetFormatPr baseColWidth="10" defaultColWidth="8.83203125" defaultRowHeight="15" x14ac:dyDescent="0.2"/>
  <cols>
    <col min="2" max="14" width="9.1640625" customWidth="1"/>
    <col min="19" max="22" width="11" customWidth="1"/>
    <col min="25" max="27" width="15" customWidth="1"/>
    <col min="28" max="29" width="9.1640625" customWidth="1"/>
    <col min="30" max="30" width="11.5" customWidth="1"/>
    <col min="31" max="35" width="9.1640625" customWidth="1"/>
  </cols>
  <sheetData>
    <row r="1" spans="1:42" x14ac:dyDescent="0.2">
      <c r="O1" s="1" t="s">
        <v>0</v>
      </c>
    </row>
    <row r="2" spans="1:42" x14ac:dyDescent="0.2">
      <c r="A2" s="11" t="s">
        <v>26</v>
      </c>
      <c r="B2" s="11" t="s">
        <v>43</v>
      </c>
      <c r="O2" s="6" t="s">
        <v>2</v>
      </c>
    </row>
    <row r="3" spans="1:42" x14ac:dyDescent="0.2">
      <c r="A3" s="11" t="s">
        <v>27</v>
      </c>
      <c r="B3" s="11" t="s">
        <v>44</v>
      </c>
      <c r="O3" s="6" t="s">
        <v>4</v>
      </c>
    </row>
    <row r="4" spans="1:42" x14ac:dyDescent="0.2">
      <c r="A4" s="11" t="s">
        <v>28</v>
      </c>
      <c r="B4" s="11" t="s">
        <v>45</v>
      </c>
      <c r="O4" s="6" t="s">
        <v>6</v>
      </c>
    </row>
    <row r="5" spans="1:42" x14ac:dyDescent="0.2">
      <c r="A5" s="11" t="s">
        <v>29</v>
      </c>
      <c r="B5" s="11" t="s">
        <v>46</v>
      </c>
      <c r="O5" s="6" t="s">
        <v>8</v>
      </c>
    </row>
    <row r="6" spans="1:42" x14ac:dyDescent="0.2">
      <c r="O6" s="9" t="s">
        <v>10</v>
      </c>
      <c r="AJ6" s="4"/>
      <c r="AL6" s="2" t="s">
        <v>1</v>
      </c>
      <c r="AM6" s="3">
        <v>0</v>
      </c>
      <c r="AO6" s="5"/>
      <c r="AP6" s="3">
        <v>0</v>
      </c>
    </row>
    <row r="7" spans="1:42" x14ac:dyDescent="0.2">
      <c r="O7" s="9" t="s">
        <v>13</v>
      </c>
      <c r="AL7" s="2" t="s">
        <v>3</v>
      </c>
      <c r="AM7" s="7">
        <v>0.16666666666666666</v>
      </c>
      <c r="AO7" s="5"/>
      <c r="AP7" s="7">
        <v>3.9381962074260896E-2</v>
      </c>
    </row>
    <row r="8" spans="1:42" x14ac:dyDescent="0.2">
      <c r="O8" s="6" t="s">
        <v>15</v>
      </c>
      <c r="AL8" s="2" t="s">
        <v>5</v>
      </c>
      <c r="AM8" s="7">
        <v>0.16666666666666666</v>
      </c>
      <c r="AO8" s="5"/>
      <c r="AP8" s="7">
        <v>0.15019515343246773</v>
      </c>
    </row>
    <row r="9" spans="1:42" x14ac:dyDescent="0.2">
      <c r="AL9" s="2" t="s">
        <v>7</v>
      </c>
      <c r="AM9" s="7">
        <v>0.16666666666666666</v>
      </c>
      <c r="AO9" s="5"/>
      <c r="AP9" s="7">
        <v>1.9614696732109013E-2</v>
      </c>
    </row>
    <row r="10" spans="1:42" x14ac:dyDescent="0.2">
      <c r="AL10" s="2" t="s">
        <v>40</v>
      </c>
      <c r="AM10" s="7">
        <v>0.16666666666666666</v>
      </c>
      <c r="AO10" s="5"/>
      <c r="AP10" s="7">
        <v>0</v>
      </c>
    </row>
    <row r="11" spans="1:42" x14ac:dyDescent="0.2">
      <c r="AL11" s="2" t="s">
        <v>41</v>
      </c>
      <c r="AM11" s="7">
        <v>0.16666666666666666</v>
      </c>
      <c r="AO11" s="5"/>
      <c r="AP11" s="7">
        <v>0.22526234478771168</v>
      </c>
    </row>
    <row r="12" spans="1:42" x14ac:dyDescent="0.2">
      <c r="AL12" s="2" t="s">
        <v>42</v>
      </c>
      <c r="AM12" s="7">
        <v>0.16666666666666666</v>
      </c>
      <c r="AO12" s="5"/>
      <c r="AP12" s="7">
        <v>0.56554584297345056</v>
      </c>
    </row>
    <row r="13" spans="1:42" x14ac:dyDescent="0.2">
      <c r="AL13" s="2" t="s">
        <v>9</v>
      </c>
      <c r="AM13" s="8">
        <f>SUM(AM7:AM12)</f>
        <v>0.99999999999999989</v>
      </c>
      <c r="AO13" s="5"/>
      <c r="AP13" s="12">
        <f>SUM(AP7:AP12)</f>
        <v>0.99999999999999989</v>
      </c>
    </row>
    <row r="14" spans="1:42" x14ac:dyDescent="0.2">
      <c r="AL14" s="2" t="s">
        <v>11</v>
      </c>
      <c r="AM14" s="10">
        <f>SUM(Z19:Z186)</f>
        <v>0.1658061031888734</v>
      </c>
      <c r="AN14" t="s">
        <v>12</v>
      </c>
      <c r="AO14" s="5"/>
      <c r="AP14" s="12">
        <f>SUM(AC19:AC186)</f>
        <v>7.1058644684292058E-2</v>
      </c>
    </row>
    <row r="15" spans="1:42" x14ac:dyDescent="0.2">
      <c r="AL15" s="2" t="s">
        <v>14</v>
      </c>
      <c r="AM15" s="12">
        <f>AVERAGE(Y19:Y186)</f>
        <v>2.0459800336871298E-5</v>
      </c>
      <c r="AO15" s="5"/>
      <c r="AP15" s="12">
        <f>AVERAGE(AB19:AB186)</f>
        <v>-1.4222375732697969E-3</v>
      </c>
    </row>
    <row r="16" spans="1:42" x14ac:dyDescent="0.2">
      <c r="B16" s="22" t="s">
        <v>19</v>
      </c>
      <c r="C16" s="22"/>
      <c r="D16" s="22"/>
      <c r="E16" s="22"/>
      <c r="K16" s="11" t="s">
        <v>20</v>
      </c>
      <c r="O16" s="11" t="s">
        <v>21</v>
      </c>
      <c r="S16" s="11" t="s">
        <v>22</v>
      </c>
      <c r="AL16" s="2" t="s">
        <v>16</v>
      </c>
      <c r="AM16" s="12">
        <f>AVERAGE(O19:O186)</f>
        <v>4.3344478955749648E-3</v>
      </c>
      <c r="AO16" s="5"/>
      <c r="AP16" s="12">
        <f>AVERAGE(P19:P186)</f>
        <v>3.1970533210684514E-3</v>
      </c>
    </row>
    <row r="17" spans="1:42" x14ac:dyDescent="0.2">
      <c r="B17" s="14"/>
      <c r="C17" s="14"/>
      <c r="D17" s="14"/>
      <c r="E17" s="14"/>
      <c r="K17" s="11"/>
      <c r="O17" s="11"/>
      <c r="S17" s="11"/>
      <c r="T17" s="11"/>
      <c r="Y17" s="11" t="s">
        <v>23</v>
      </c>
      <c r="Z17" s="11" t="s">
        <v>24</v>
      </c>
      <c r="AA17" s="11" t="s">
        <v>25</v>
      </c>
      <c r="AB17" s="11" t="s">
        <v>23</v>
      </c>
      <c r="AC17" s="11" t="s">
        <v>24</v>
      </c>
      <c r="AD17" s="11" t="s">
        <v>25</v>
      </c>
      <c r="AL17" s="2" t="s">
        <v>17</v>
      </c>
      <c r="AM17" s="10">
        <f>SUM(AA19:AA186)</f>
        <v>0.5848022785417063</v>
      </c>
      <c r="AP17" s="12">
        <f>SUM(AD19:AD186)</f>
        <v>0.1714361488404664</v>
      </c>
    </row>
    <row r="18" spans="1:42" x14ac:dyDescent="0.2">
      <c r="B18" t="s">
        <v>26</v>
      </c>
      <c r="C18" t="s">
        <v>27</v>
      </c>
      <c r="D18" t="s">
        <v>28</v>
      </c>
      <c r="E18" t="s">
        <v>29</v>
      </c>
      <c r="G18" t="s">
        <v>30</v>
      </c>
      <c r="H18" t="s">
        <v>31</v>
      </c>
      <c r="I18" t="s">
        <v>32</v>
      </c>
      <c r="J18" t="s">
        <v>33</v>
      </c>
      <c r="K18" t="s">
        <v>30</v>
      </c>
      <c r="L18" t="s">
        <v>31</v>
      </c>
      <c r="M18" t="s">
        <v>32</v>
      </c>
      <c r="N18" t="s">
        <v>33</v>
      </c>
      <c r="O18" t="s">
        <v>26</v>
      </c>
      <c r="P18" t="s">
        <v>27</v>
      </c>
      <c r="Q18" t="s">
        <v>28</v>
      </c>
      <c r="R18" t="s">
        <v>29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26</v>
      </c>
      <c r="Z18" t="s">
        <v>26</v>
      </c>
      <c r="AA18" t="s">
        <v>26</v>
      </c>
      <c r="AB18" t="s">
        <v>27</v>
      </c>
      <c r="AC18" t="s">
        <v>27</v>
      </c>
      <c r="AD18" t="s">
        <v>27</v>
      </c>
      <c r="AL18" s="2" t="s">
        <v>18</v>
      </c>
      <c r="AM18" s="13">
        <f>1-_xlfn.VAR.S(Y19:Y186)/_xlfn.VAR.S(O19:O186)</f>
        <v>0.71647505670299372</v>
      </c>
      <c r="AO18" s="8"/>
      <c r="AP18" s="12">
        <f>1-_xlfn.VAR.S(AB19:AB186)/_xlfn.VAR.S(P19:P186)</f>
        <v>0.58749177737297853</v>
      </c>
    </row>
    <row r="19" spans="1:42" x14ac:dyDescent="0.2">
      <c r="A19">
        <v>199501</v>
      </c>
      <c r="B19" s="15">
        <v>9.4537815126050084E-3</v>
      </c>
      <c r="C19" s="15">
        <v>-1.7196904557181814E-3</v>
      </c>
      <c r="D19" s="15">
        <v>-1.618229854689579E-2</v>
      </c>
      <c r="E19" s="15">
        <v>-5.3599999999999981E-2</v>
      </c>
      <c r="F19">
        <v>199501</v>
      </c>
      <c r="G19">
        <v>1.79</v>
      </c>
      <c r="H19">
        <v>-2.96</v>
      </c>
      <c r="I19">
        <v>1.64</v>
      </c>
      <c r="J19">
        <v>0.42</v>
      </c>
      <c r="K19" s="15">
        <f>G19/100</f>
        <v>1.7899999999999999E-2</v>
      </c>
      <c r="L19" s="15">
        <f t="shared" ref="L19:N34" si="0">H19/100</f>
        <v>-2.9600000000000001E-2</v>
      </c>
      <c r="M19" s="15">
        <f t="shared" si="0"/>
        <v>1.6399999999999998E-2</v>
      </c>
      <c r="N19" s="15">
        <f t="shared" si="0"/>
        <v>4.1999999999999997E-3</v>
      </c>
      <c r="O19" s="16">
        <f t="shared" ref="O19:O50" si="1">B19-$N19</f>
        <v>5.2537815126050087E-3</v>
      </c>
      <c r="P19" s="16">
        <f t="shared" ref="P19:P50" si="2">C19-$N19</f>
        <v>-5.9196904557181811E-3</v>
      </c>
      <c r="Q19" s="16">
        <f t="shared" ref="Q19:Q50" si="3">D19-$N19</f>
        <v>-2.0382298546895789E-2</v>
      </c>
      <c r="R19" s="16">
        <f t="shared" ref="R19:R50" si="4">E19-$N19</f>
        <v>-5.7799999999999983E-2</v>
      </c>
      <c r="S19" s="17">
        <v>7.6999999999999994E-3</v>
      </c>
      <c r="T19" s="17">
        <v>-5.4999999999999997E-3</v>
      </c>
      <c r="U19" s="17">
        <v>2.4100000000000003E-2</v>
      </c>
      <c r="V19" s="17">
        <v>-8.2999999999999984E-3</v>
      </c>
      <c r="W19" s="17">
        <v>1.4500000000000002E-2</v>
      </c>
      <c r="X19" s="17">
        <v>2.1600000000000001E-2</v>
      </c>
      <c r="Y19" s="18">
        <f>O19-(AM$6+AM$7*$S19+AM$8*$T19+AM$9*$U19+$V19*AM$10+$W19*AM$11+$X19*AM$12)</f>
        <v>-3.7628851540616572E-3</v>
      </c>
      <c r="Z19" s="18">
        <f>Y19^2</f>
        <v>1.4159304682657621E-5</v>
      </c>
      <c r="AA19" s="19">
        <f>(O19-$AM$16)^2</f>
        <v>8.451742994015433E-7</v>
      </c>
      <c r="AB19" s="18">
        <f>P19-(AP$6+AP$7*$S19+AP$8*$T19+AP$9*$U19+$V19*AP$10+$W19*AP$11+$X19*AP$12)</f>
        <v>-2.1351666618703597E-2</v>
      </c>
      <c r="AC19" s="18">
        <f>AB19^2</f>
        <v>4.5589366739626149E-4</v>
      </c>
      <c r="AD19">
        <f>(P19-$AP$16)^2</f>
        <v>8.311501709157778E-5</v>
      </c>
    </row>
    <row r="20" spans="1:42" x14ac:dyDescent="0.2">
      <c r="A20">
        <v>199502</v>
      </c>
      <c r="B20" s="15">
        <v>3.6420395421436158E-2</v>
      </c>
      <c r="C20" s="15">
        <v>3.0146425495262807E-2</v>
      </c>
      <c r="D20" s="15">
        <v>4.0281973816717054E-2</v>
      </c>
      <c r="E20" s="15">
        <v>8.4530853761610736E-4</v>
      </c>
      <c r="F20">
        <v>199502</v>
      </c>
      <c r="G20">
        <v>3.62</v>
      </c>
      <c r="H20">
        <v>-0.33</v>
      </c>
      <c r="I20">
        <v>0.38</v>
      </c>
      <c r="J20">
        <v>0.4</v>
      </c>
      <c r="K20" s="15">
        <f t="shared" ref="K20:N83" si="5">G20/100</f>
        <v>3.6200000000000003E-2</v>
      </c>
      <c r="L20" s="15">
        <f t="shared" si="0"/>
        <v>-3.3E-3</v>
      </c>
      <c r="M20" s="15">
        <f t="shared" si="0"/>
        <v>3.8E-3</v>
      </c>
      <c r="N20" s="15">
        <f t="shared" si="0"/>
        <v>4.0000000000000001E-3</v>
      </c>
      <c r="O20" s="16">
        <f t="shared" si="1"/>
        <v>3.2420395421436154E-2</v>
      </c>
      <c r="P20" s="16">
        <f t="shared" si="2"/>
        <v>2.6146425495262807E-2</v>
      </c>
      <c r="Q20" s="16">
        <f t="shared" si="3"/>
        <v>3.628197381671705E-2</v>
      </c>
      <c r="R20" s="16">
        <f t="shared" si="4"/>
        <v>-3.1546914623838927E-3</v>
      </c>
      <c r="S20" s="17">
        <v>2.8599999999999997E-2</v>
      </c>
      <c r="T20" s="17">
        <v>4.6199999999999991E-2</v>
      </c>
      <c r="U20" s="17">
        <v>3.5100000000000006E-2</v>
      </c>
      <c r="V20" s="17">
        <v>3.6299999999999999E-2</v>
      </c>
      <c r="W20" s="17">
        <v>3.5799999999999998E-2</v>
      </c>
      <c r="X20" s="17">
        <v>3.6299999999999999E-2</v>
      </c>
      <c r="Y20" s="18">
        <f t="shared" ref="Y20:Y78" si="6">O20-(AM$6+AM$7*$S20+AM$8*$T20+AM$9*$U20+$V20*AM$10+$W20*AM$11+$X20*AM$12)</f>
        <v>-3.9629379118971755E-3</v>
      </c>
      <c r="Z20" s="18">
        <f t="shared" ref="Z20:Z78" si="7">Y20^2</f>
        <v>1.5704876893551946E-5</v>
      </c>
      <c r="AA20" s="19">
        <f t="shared" ref="AA19:AA50" si="8">(O20-$AM$16)^2</f>
        <v>7.8882044842542816E-4</v>
      </c>
      <c r="AB20" s="18">
        <f t="shared" ref="AB20:AB83" si="9">P20-(AP$6+AP$7*$S20+AP$8*$T20+AP$9*$U20+$V20*AP$10+$W20*AP$11+$X20*AP$12)</f>
        <v>-1.1201096607274422E-2</v>
      </c>
      <c r="AC20" s="18">
        <f t="shared" ref="AC20:AC83" si="10">AB20^2</f>
        <v>1.2546456520549457E-4</v>
      </c>
      <c r="AD20">
        <f t="shared" ref="AD20:AD83" si="11">(P20-$AP$16)^2</f>
        <v>5.2667368318968621E-4</v>
      </c>
    </row>
    <row r="21" spans="1:42" x14ac:dyDescent="0.2">
      <c r="A21">
        <v>199503</v>
      </c>
      <c r="B21" s="15">
        <v>1.4558232931726867E-2</v>
      </c>
      <c r="C21" s="15">
        <v>2.3365635451504829E-2</v>
      </c>
      <c r="D21" s="15">
        <v>3.6463375282349109E-2</v>
      </c>
      <c r="E21" s="15">
        <v>2.533783783783794E-2</v>
      </c>
      <c r="F21">
        <v>199503</v>
      </c>
      <c r="G21">
        <v>2.19</v>
      </c>
      <c r="H21">
        <v>-0.37</v>
      </c>
      <c r="I21">
        <v>-2.06</v>
      </c>
      <c r="J21">
        <v>0.46</v>
      </c>
      <c r="K21" s="15">
        <f t="shared" si="5"/>
        <v>2.1899999999999999E-2</v>
      </c>
      <c r="L21" s="15">
        <f t="shared" si="0"/>
        <v>-3.7000000000000002E-3</v>
      </c>
      <c r="M21" s="15">
        <f t="shared" si="0"/>
        <v>-2.06E-2</v>
      </c>
      <c r="N21" s="15">
        <f t="shared" si="0"/>
        <v>4.5999999999999999E-3</v>
      </c>
      <c r="O21" s="16">
        <f t="shared" si="1"/>
        <v>9.9582329317268667E-3</v>
      </c>
      <c r="P21" s="16">
        <f t="shared" si="2"/>
        <v>1.8765635451504829E-2</v>
      </c>
      <c r="Q21" s="16">
        <f t="shared" si="3"/>
        <v>3.1863375282349109E-2</v>
      </c>
      <c r="R21" s="16">
        <f t="shared" si="4"/>
        <v>2.073783783783794E-2</v>
      </c>
      <c r="S21" s="17">
        <v>1.89E-2</v>
      </c>
      <c r="T21" s="17">
        <v>1.9700000000000002E-2</v>
      </c>
      <c r="U21" s="17">
        <v>2.2499999999999999E-2</v>
      </c>
      <c r="V21" s="17">
        <v>2.8000000000000004E-3</v>
      </c>
      <c r="W21" s="17">
        <v>2.5000000000000001E-2</v>
      </c>
      <c r="X21" s="20">
        <v>2.5899999999999999E-2</v>
      </c>
      <c r="Y21" s="18">
        <f t="shared" si="6"/>
        <v>-9.1751004016064654E-3</v>
      </c>
      <c r="Z21" s="18">
        <f t="shared" si="7"/>
        <v>8.4182467379559128E-5</v>
      </c>
      <c r="AA21" s="19">
        <f t="shared" si="8"/>
        <v>3.1626958132846051E-5</v>
      </c>
      <c r="AB21" s="18">
        <f t="shared" si="9"/>
        <v>-5.6580547834959305E-3</v>
      </c>
      <c r="AC21" s="18">
        <f t="shared" si="10"/>
        <v>3.2013583933041182E-5</v>
      </c>
      <c r="AD21">
        <f t="shared" si="11"/>
        <v>2.4238074955214289E-4</v>
      </c>
      <c r="AE21" s="12"/>
    </row>
    <row r="22" spans="1:42" x14ac:dyDescent="0.2">
      <c r="A22">
        <v>199504</v>
      </c>
      <c r="B22" s="15">
        <v>4.5522018802572894E-2</v>
      </c>
      <c r="C22" s="15">
        <v>2.4650780608052703E-2</v>
      </c>
      <c r="D22" s="15">
        <v>4.5143212951432199E-2</v>
      </c>
      <c r="E22" s="15">
        <v>3.6243822075782584E-2</v>
      </c>
      <c r="F22">
        <v>199504</v>
      </c>
      <c r="G22">
        <v>2.12</v>
      </c>
      <c r="H22">
        <v>-0.41</v>
      </c>
      <c r="I22">
        <v>1.7</v>
      </c>
      <c r="J22">
        <v>0.44</v>
      </c>
      <c r="K22" s="15">
        <f t="shared" si="5"/>
        <v>2.12E-2</v>
      </c>
      <c r="L22" s="15">
        <f t="shared" si="0"/>
        <v>-4.0999999999999995E-3</v>
      </c>
      <c r="M22" s="15">
        <f t="shared" si="0"/>
        <v>1.7000000000000001E-2</v>
      </c>
      <c r="N22" s="15">
        <f t="shared" si="0"/>
        <v>4.4000000000000003E-3</v>
      </c>
      <c r="O22" s="16">
        <f t="shared" si="1"/>
        <v>4.1122018802572893E-2</v>
      </c>
      <c r="P22" s="16">
        <f t="shared" si="2"/>
        <v>2.0250780608052701E-2</v>
      </c>
      <c r="Q22" s="16">
        <f t="shared" si="3"/>
        <v>4.0743212951432198E-2</v>
      </c>
      <c r="R22" s="16">
        <f t="shared" si="4"/>
        <v>3.1843822075782582E-2</v>
      </c>
      <c r="S22" s="17">
        <v>2.1499999999999998E-2</v>
      </c>
      <c r="T22" s="17">
        <v>1.4999999999999999E-2</v>
      </c>
      <c r="U22" s="17">
        <v>2.2699999999999998E-2</v>
      </c>
      <c r="V22" s="17">
        <v>6.1999999999999998E-3</v>
      </c>
      <c r="W22" s="17">
        <v>1.55E-2</v>
      </c>
      <c r="X22" s="17">
        <v>2.6200000000000001E-2</v>
      </c>
      <c r="Y22" s="18">
        <f t="shared" si="6"/>
        <v>2.3272018802572896E-2</v>
      </c>
      <c r="Z22" s="18">
        <f t="shared" si="7"/>
        <v>5.415868591473064E-4</v>
      </c>
      <c r="AA22" s="19">
        <f t="shared" si="8"/>
        <v>1.3533253732374002E-3</v>
      </c>
      <c r="AB22" s="18">
        <f t="shared" si="9"/>
        <v>-1.6029799239637363E-3</v>
      </c>
      <c r="AC22" s="18">
        <f t="shared" si="10"/>
        <v>2.5695446366307857E-6</v>
      </c>
      <c r="AD22">
        <f t="shared" si="11"/>
        <v>2.9082961437883117E-4</v>
      </c>
      <c r="AE22" s="12"/>
      <c r="AL22" s="2"/>
    </row>
    <row r="23" spans="1:42" x14ac:dyDescent="0.2">
      <c r="A23">
        <v>199505</v>
      </c>
      <c r="B23" s="15">
        <v>4.9219119734973837E-2</v>
      </c>
      <c r="C23" s="15">
        <v>2.7265437048917374E-2</v>
      </c>
      <c r="D23" s="15">
        <v>2.4128686327077764E-2</v>
      </c>
      <c r="E23" s="15">
        <v>3.0206677265500748E-2</v>
      </c>
      <c r="F23">
        <v>199505</v>
      </c>
      <c r="G23">
        <v>2.9</v>
      </c>
      <c r="H23">
        <v>-2.23</v>
      </c>
      <c r="I23">
        <v>1.91</v>
      </c>
      <c r="J23">
        <v>0.54</v>
      </c>
      <c r="K23" s="15">
        <f t="shared" si="5"/>
        <v>2.8999999999999998E-2</v>
      </c>
      <c r="L23" s="15">
        <f t="shared" si="0"/>
        <v>-2.23E-2</v>
      </c>
      <c r="M23" s="15">
        <f t="shared" si="0"/>
        <v>1.9099999999999999E-2</v>
      </c>
      <c r="N23" s="15">
        <f t="shared" si="0"/>
        <v>5.4000000000000003E-3</v>
      </c>
      <c r="O23" s="16">
        <f t="shared" si="1"/>
        <v>4.3819119734973835E-2</v>
      </c>
      <c r="P23" s="16">
        <f t="shared" si="2"/>
        <v>2.1865437048917372E-2</v>
      </c>
      <c r="Q23" s="16">
        <f t="shared" si="3"/>
        <v>1.8728686327077762E-2</v>
      </c>
      <c r="R23" s="16">
        <f t="shared" si="4"/>
        <v>2.4806677265500746E-2</v>
      </c>
      <c r="S23" s="17">
        <v>1.5299999999999999E-2</v>
      </c>
      <c r="T23" s="17">
        <v>1.2100000000000001E-2</v>
      </c>
      <c r="U23" s="17">
        <v>3.4299999999999997E-2</v>
      </c>
      <c r="V23" s="17">
        <v>1.1000000000000003E-3</v>
      </c>
      <c r="W23" s="17">
        <v>2.7299999999999998E-2</v>
      </c>
      <c r="X23" s="17">
        <v>2.8799999999999999E-2</v>
      </c>
      <c r="Y23" s="18">
        <f t="shared" si="6"/>
        <v>2.4002453068307172E-2</v>
      </c>
      <c r="Z23" s="18">
        <f t="shared" si="7"/>
        <v>5.7611775329628843E-4</v>
      </c>
      <c r="AA23" s="19">
        <f t="shared" si="8"/>
        <v>1.559039310265018E-3</v>
      </c>
      <c r="AB23" s="18">
        <f t="shared" si="9"/>
        <v>-3.6646347156029241E-3</v>
      </c>
      <c r="AC23" s="18">
        <f t="shared" si="10"/>
        <v>1.3429547598802125E-5</v>
      </c>
      <c r="AD23">
        <f t="shared" si="11"/>
        <v>3.4850855101021432E-4</v>
      </c>
      <c r="AE23" s="12"/>
      <c r="AL23" s="2"/>
    </row>
    <row r="24" spans="1:42" x14ac:dyDescent="0.2">
      <c r="A24">
        <v>199506</v>
      </c>
      <c r="B24" s="15">
        <v>4.3071161048689133E-2</v>
      </c>
      <c r="C24" s="15">
        <v>2.1815222482435503E-2</v>
      </c>
      <c r="D24" s="15">
        <v>6.3408958696916873E-2</v>
      </c>
      <c r="E24" s="15">
        <v>1.9290123456790154E-2</v>
      </c>
      <c r="F24">
        <v>199506</v>
      </c>
      <c r="G24">
        <v>2.72</v>
      </c>
      <c r="H24">
        <v>3.06</v>
      </c>
      <c r="I24">
        <v>-2.98</v>
      </c>
      <c r="J24">
        <v>0.47</v>
      </c>
      <c r="K24" s="15">
        <f t="shared" si="5"/>
        <v>2.7200000000000002E-2</v>
      </c>
      <c r="L24" s="15">
        <f t="shared" si="0"/>
        <v>3.0600000000000002E-2</v>
      </c>
      <c r="M24" s="15">
        <f t="shared" si="0"/>
        <v>-2.98E-2</v>
      </c>
      <c r="N24" s="15">
        <f t="shared" si="0"/>
        <v>4.6999999999999993E-3</v>
      </c>
      <c r="O24" s="16">
        <f t="shared" si="1"/>
        <v>3.8371161048689137E-2</v>
      </c>
      <c r="P24" s="16">
        <f t="shared" si="2"/>
        <v>1.7115222482435504E-2</v>
      </c>
      <c r="Q24" s="16">
        <f t="shared" si="3"/>
        <v>5.8708958696916877E-2</v>
      </c>
      <c r="R24" s="16">
        <f t="shared" si="4"/>
        <v>1.4590123456790154E-2</v>
      </c>
      <c r="S24" s="17">
        <v>6.0200000000000004E-2</v>
      </c>
      <c r="T24" s="17">
        <v>4.3999999999999997E-2</v>
      </c>
      <c r="U24" s="17">
        <v>1.9800000000000002E-2</v>
      </c>
      <c r="V24" s="17">
        <v>4.1599999999999998E-2</v>
      </c>
      <c r="W24" s="17">
        <v>3.7699999999999997E-2</v>
      </c>
      <c r="X24" s="17">
        <v>1.61E-2</v>
      </c>
      <c r="Y24" s="18">
        <f t="shared" si="6"/>
        <v>1.804494382022466E-3</v>
      </c>
      <c r="Z24" s="18">
        <f t="shared" si="7"/>
        <v>3.2561999747506414E-6</v>
      </c>
      <c r="AA24" s="19">
        <f t="shared" si="8"/>
        <v>1.1584978422673751E-3</v>
      </c>
      <c r="AB24" s="18">
        <f t="shared" si="9"/>
        <v>-9.8502078511286222E-3</v>
      </c>
      <c r="AC24" s="18">
        <f t="shared" si="10"/>
        <v>9.7026594710435942E-5</v>
      </c>
      <c r="AD24">
        <f t="shared" si="11"/>
        <v>1.9371543280442884E-4</v>
      </c>
      <c r="AE24" s="12"/>
      <c r="AL24" s="2"/>
    </row>
    <row r="25" spans="1:42" x14ac:dyDescent="0.2">
      <c r="A25">
        <v>199507</v>
      </c>
      <c r="B25" s="15">
        <v>4.6678635547576564E-2</v>
      </c>
      <c r="C25" s="15">
        <v>3.6098310291858837E-2</v>
      </c>
      <c r="D25" s="15">
        <v>7.6586433260393827E-2</v>
      </c>
      <c r="E25" s="15">
        <v>4.9962149886450424E-2</v>
      </c>
      <c r="F25">
        <v>199507</v>
      </c>
      <c r="G25">
        <v>3.72</v>
      </c>
      <c r="H25">
        <v>2.21</v>
      </c>
      <c r="I25">
        <v>-2.21</v>
      </c>
      <c r="J25">
        <v>0.45</v>
      </c>
      <c r="K25" s="15">
        <f t="shared" si="5"/>
        <v>3.7200000000000004E-2</v>
      </c>
      <c r="L25" s="15">
        <f t="shared" si="0"/>
        <v>2.2099999999999998E-2</v>
      </c>
      <c r="M25" s="15">
        <f t="shared" si="0"/>
        <v>-2.2099999999999998E-2</v>
      </c>
      <c r="N25" s="15">
        <f t="shared" si="0"/>
        <v>4.5000000000000005E-3</v>
      </c>
      <c r="O25" s="16">
        <f t="shared" si="1"/>
        <v>4.217863554757656E-2</v>
      </c>
      <c r="P25" s="16">
        <f t="shared" si="2"/>
        <v>3.1598310291858833E-2</v>
      </c>
      <c r="Q25" s="16">
        <f t="shared" si="3"/>
        <v>7.2086433260393823E-2</v>
      </c>
      <c r="R25" s="16">
        <f t="shared" si="4"/>
        <v>4.546214988645042E-2</v>
      </c>
      <c r="S25" s="17">
        <v>5.7499999999999996E-2</v>
      </c>
      <c r="T25" s="17">
        <v>5.8300000000000005E-2</v>
      </c>
      <c r="U25" s="17">
        <v>3.1600000000000003E-2</v>
      </c>
      <c r="V25" s="17">
        <v>9.0899999999999981E-2</v>
      </c>
      <c r="W25" s="17">
        <v>3.8999999999999993E-2</v>
      </c>
      <c r="X25" s="17">
        <v>3.7099999999999994E-2</v>
      </c>
      <c r="Y25" s="18">
        <f t="shared" si="6"/>
        <v>-1.0221364452423436E-2</v>
      </c>
      <c r="Z25" s="18">
        <f t="shared" si="7"/>
        <v>1.0447629126926544E-4</v>
      </c>
      <c r="AA25" s="19">
        <f t="shared" si="8"/>
        <v>1.4321825390399099E-3</v>
      </c>
      <c r="AB25" s="18">
        <f t="shared" si="9"/>
        <v>-9.8093366102944418E-3</v>
      </c>
      <c r="AC25" s="18">
        <f t="shared" si="10"/>
        <v>9.6223084734062855E-5</v>
      </c>
      <c r="AD25">
        <f t="shared" si="11"/>
        <v>8.0663139752086923E-4</v>
      </c>
      <c r="AE25" s="12"/>
      <c r="AL25" s="2"/>
    </row>
    <row r="26" spans="1:42" x14ac:dyDescent="0.2">
      <c r="A26">
        <v>199508</v>
      </c>
      <c r="B26" s="15">
        <v>1.7611683848797188E-2</v>
      </c>
      <c r="C26" s="15">
        <v>1.3343217197924417E-2</v>
      </c>
      <c r="D26" s="15">
        <v>1.3211382113821113E-2</v>
      </c>
      <c r="E26" s="15">
        <v>-1.3748191027496359E-2</v>
      </c>
      <c r="F26">
        <v>199508</v>
      </c>
      <c r="G26">
        <v>0.55000000000000004</v>
      </c>
      <c r="H26">
        <v>1.84</v>
      </c>
      <c r="I26">
        <v>1.92</v>
      </c>
      <c r="J26">
        <v>0.47</v>
      </c>
      <c r="K26" s="15">
        <f t="shared" si="5"/>
        <v>5.5000000000000005E-3</v>
      </c>
      <c r="L26" s="15">
        <f t="shared" si="0"/>
        <v>1.84E-2</v>
      </c>
      <c r="M26" s="15">
        <f t="shared" si="0"/>
        <v>1.9199999999999998E-2</v>
      </c>
      <c r="N26" s="15">
        <f t="shared" si="0"/>
        <v>4.6999999999999993E-3</v>
      </c>
      <c r="O26" s="16">
        <f t="shared" si="1"/>
        <v>1.2911683848797189E-2</v>
      </c>
      <c r="P26" s="16">
        <f t="shared" si="2"/>
        <v>8.6432171979244181E-3</v>
      </c>
      <c r="Q26" s="16">
        <f t="shared" si="3"/>
        <v>8.5113821138211136E-3</v>
      </c>
      <c r="R26" s="16">
        <f t="shared" si="4"/>
        <v>-1.8448191027496359E-2</v>
      </c>
      <c r="S26" s="17">
        <v>2.7800000000000002E-2</v>
      </c>
      <c r="T26" s="17">
        <v>1.0600000000000002E-2</v>
      </c>
      <c r="U26" s="17">
        <v>2.8000000000000004E-3</v>
      </c>
      <c r="V26" s="17">
        <v>1.1800000000000001E-2</v>
      </c>
      <c r="W26" s="17">
        <v>-1.6999999999999993E-3</v>
      </c>
      <c r="X26" s="17">
        <v>9.0000000000000011E-3</v>
      </c>
      <c r="Y26" s="18">
        <f t="shared" si="6"/>
        <v>2.8616838487971908E-3</v>
      </c>
      <c r="Z26" s="18">
        <f t="shared" si="7"/>
        <v>8.189234450466703E-6</v>
      </c>
      <c r="AA26" s="19">
        <f t="shared" si="8"/>
        <v>7.356897659724796E-5</v>
      </c>
      <c r="AB26" s="18">
        <f t="shared" si="9"/>
        <v>1.1944422744039548E-3</v>
      </c>
      <c r="AC26" s="18">
        <f t="shared" si="10"/>
        <v>1.4266923468832925E-6</v>
      </c>
      <c r="AD26">
        <f t="shared" si="11"/>
        <v>2.9660700973570812E-5</v>
      </c>
      <c r="AE26" s="12"/>
      <c r="AL26" s="2"/>
    </row>
    <row r="27" spans="1:42" x14ac:dyDescent="0.2">
      <c r="A27">
        <v>199509</v>
      </c>
      <c r="B27" s="15">
        <v>3.9679189531447667E-2</v>
      </c>
      <c r="C27" s="15">
        <v>1.2395976591075497E-2</v>
      </c>
      <c r="D27" s="15">
        <v>1.8304914744232681E-2</v>
      </c>
      <c r="E27" s="15">
        <v>1.1005135730007165E-2</v>
      </c>
      <c r="F27">
        <v>199509</v>
      </c>
      <c r="G27">
        <v>3.35</v>
      </c>
      <c r="H27">
        <v>-2.0699999999999998</v>
      </c>
      <c r="I27">
        <v>-0.94</v>
      </c>
      <c r="J27">
        <v>0.43</v>
      </c>
      <c r="K27" s="15">
        <f t="shared" si="5"/>
        <v>3.3500000000000002E-2</v>
      </c>
      <c r="L27" s="15">
        <f t="shared" si="0"/>
        <v>-2.07E-2</v>
      </c>
      <c r="M27" s="15">
        <f t="shared" si="0"/>
        <v>-9.3999999999999986E-3</v>
      </c>
      <c r="N27" s="15">
        <f t="shared" si="0"/>
        <v>4.3E-3</v>
      </c>
      <c r="O27" s="16">
        <f t="shared" si="1"/>
        <v>3.5379189531447669E-2</v>
      </c>
      <c r="P27" s="16">
        <f t="shared" si="2"/>
        <v>8.0959765910754971E-3</v>
      </c>
      <c r="Q27" s="16">
        <f t="shared" si="3"/>
        <v>1.4004914744232681E-2</v>
      </c>
      <c r="R27" s="16">
        <f t="shared" si="4"/>
        <v>6.705135730007165E-3</v>
      </c>
      <c r="S27" s="17">
        <v>1.7599999999999998E-2</v>
      </c>
      <c r="T27" s="17">
        <v>1.5600000000000001E-2</v>
      </c>
      <c r="U27" s="17">
        <v>3.9100000000000003E-2</v>
      </c>
      <c r="V27" s="17">
        <v>1.9700000000000002E-2</v>
      </c>
      <c r="W27" s="17">
        <v>4.19E-2</v>
      </c>
      <c r="X27" s="17">
        <v>2.7100000000000006E-2</v>
      </c>
      <c r="Y27" s="18">
        <f t="shared" si="6"/>
        <v>8.5458561981143349E-3</v>
      </c>
      <c r="Z27" s="18">
        <f t="shared" si="7"/>
        <v>7.3031658158849197E-5</v>
      </c>
      <c r="AA27" s="19">
        <f t="shared" si="8"/>
        <v>9.6377598323808811E-4</v>
      </c>
      <c r="AB27" s="18">
        <f t="shared" si="9"/>
        <v>-2.0471909568389089E-2</v>
      </c>
      <c r="AC27" s="18">
        <f t="shared" si="10"/>
        <v>4.1909908137630075E-4</v>
      </c>
      <c r="AD27">
        <f t="shared" si="11"/>
        <v>2.3999449205416525E-5</v>
      </c>
      <c r="AE27" s="12"/>
      <c r="AL27" s="2"/>
    </row>
    <row r="28" spans="1:42" x14ac:dyDescent="0.2">
      <c r="A28">
        <v>199510</v>
      </c>
      <c r="B28" s="15">
        <v>-3.0450669914738104E-2</v>
      </c>
      <c r="C28" s="15">
        <v>-2.977487291212777E-2</v>
      </c>
      <c r="D28" s="15">
        <v>-1.8222112780103439E-2</v>
      </c>
      <c r="E28" s="15">
        <v>-2.3222060957909796E-2</v>
      </c>
      <c r="F28">
        <v>199510</v>
      </c>
      <c r="G28">
        <v>-1.52</v>
      </c>
      <c r="H28">
        <v>-3.94</v>
      </c>
      <c r="I28">
        <v>-0.11</v>
      </c>
      <c r="J28">
        <v>0.47</v>
      </c>
      <c r="K28" s="15">
        <f t="shared" si="5"/>
        <v>-1.52E-2</v>
      </c>
      <c r="L28" s="15">
        <f t="shared" si="0"/>
        <v>-3.9399999999999998E-2</v>
      </c>
      <c r="M28" s="15">
        <f t="shared" si="0"/>
        <v>-1.1000000000000001E-3</v>
      </c>
      <c r="N28" s="15">
        <f t="shared" si="0"/>
        <v>4.6999999999999993E-3</v>
      </c>
      <c r="O28" s="16">
        <f t="shared" si="1"/>
        <v>-3.51506699147381E-2</v>
      </c>
      <c r="P28" s="16">
        <f t="shared" si="2"/>
        <v>-3.4474872912127766E-2</v>
      </c>
      <c r="Q28" s="16">
        <f t="shared" si="3"/>
        <v>-2.2922112780103438E-2</v>
      </c>
      <c r="R28" s="16">
        <f t="shared" si="4"/>
        <v>-2.7922060957909795E-2</v>
      </c>
      <c r="S28" s="17">
        <v>-5.7999999999999996E-2</v>
      </c>
      <c r="T28" s="17">
        <v>-3.1099999999999999E-2</v>
      </c>
      <c r="U28" s="17">
        <v>-8.8999999999999982E-3</v>
      </c>
      <c r="V28" s="17">
        <v>-6.2100000000000002E-2</v>
      </c>
      <c r="W28" s="17">
        <v>-5.7999999999999996E-3</v>
      </c>
      <c r="X28" s="17">
        <v>-2.1499999999999998E-2</v>
      </c>
      <c r="Y28" s="18">
        <f t="shared" si="6"/>
        <v>-3.9173365814047685E-3</v>
      </c>
      <c r="Z28" s="18">
        <f t="shared" si="7"/>
        <v>1.5345525892011998E-5</v>
      </c>
      <c r="AA28" s="19">
        <f t="shared" si="8"/>
        <v>1.5590745284943021E-3</v>
      </c>
      <c r="AB28" s="18">
        <f t="shared" si="9"/>
        <v>-1.3879321815457202E-2</v>
      </c>
      <c r="AC28" s="18">
        <f t="shared" si="10"/>
        <v>1.926355740570262E-4</v>
      </c>
      <c r="AD28">
        <f t="shared" si="11"/>
        <v>1.4191740261193775E-3</v>
      </c>
      <c r="AE28" s="12"/>
      <c r="AL28" s="2"/>
    </row>
    <row r="29" spans="1:42" x14ac:dyDescent="0.2">
      <c r="A29">
        <v>199511</v>
      </c>
      <c r="B29" s="15">
        <v>4.6999580360889581E-2</v>
      </c>
      <c r="C29" s="15">
        <v>3.3682634730539007E-2</v>
      </c>
      <c r="D29" s="15">
        <v>2.6335590669676501E-2</v>
      </c>
      <c r="E29" s="15">
        <v>1.6552748885587665E-2</v>
      </c>
      <c r="F29">
        <v>199511</v>
      </c>
      <c r="G29">
        <v>3.95</v>
      </c>
      <c r="H29">
        <v>-0.82</v>
      </c>
      <c r="I29">
        <v>0.33</v>
      </c>
      <c r="J29">
        <v>0.42</v>
      </c>
      <c r="K29" s="15">
        <f t="shared" si="5"/>
        <v>3.95E-2</v>
      </c>
      <c r="L29" s="15">
        <f t="shared" si="0"/>
        <v>-8.199999999999999E-3</v>
      </c>
      <c r="M29" s="15">
        <f t="shared" si="0"/>
        <v>3.3E-3</v>
      </c>
      <c r="N29" s="15">
        <f t="shared" si="0"/>
        <v>4.1999999999999997E-3</v>
      </c>
      <c r="O29" s="16">
        <f t="shared" si="1"/>
        <v>4.2799580360889579E-2</v>
      </c>
      <c r="P29" s="16">
        <f t="shared" si="2"/>
        <v>2.9482634730539008E-2</v>
      </c>
      <c r="Q29" s="16">
        <f t="shared" si="3"/>
        <v>2.2135590669676502E-2</v>
      </c>
      <c r="R29" s="16">
        <f t="shared" si="4"/>
        <v>1.2352748885587666E-2</v>
      </c>
      <c r="S29" s="17">
        <v>2.35E-2</v>
      </c>
      <c r="T29" s="17">
        <v>4.349999999999999E-2</v>
      </c>
      <c r="U29" s="17">
        <v>4.0099999999999997E-2</v>
      </c>
      <c r="V29" s="17">
        <v>1.7500000000000002E-2</v>
      </c>
      <c r="W29" s="17">
        <v>3.4999999999999996E-2</v>
      </c>
      <c r="X29" s="17">
        <v>4.6199999999999998E-2</v>
      </c>
      <c r="Y29" s="18">
        <f t="shared" si="6"/>
        <v>8.4995803608895817E-3</v>
      </c>
      <c r="Z29" s="18">
        <f t="shared" si="7"/>
        <v>7.2242866311219867E-5</v>
      </c>
      <c r="AA29" s="19">
        <f t="shared" si="8"/>
        <v>1.4795664155742001E-3</v>
      </c>
      <c r="AB29" s="18">
        <f t="shared" si="9"/>
        <v>-1.2775279904419363E-2</v>
      </c>
      <c r="AC29" s="18">
        <f t="shared" si="10"/>
        <v>1.632077766362612E-4</v>
      </c>
      <c r="AD29">
        <f t="shared" si="11"/>
        <v>6.9093179003390417E-4</v>
      </c>
      <c r="AE29" s="12"/>
      <c r="AL29" s="2"/>
    </row>
    <row r="30" spans="1:42" x14ac:dyDescent="0.2">
      <c r="A30">
        <v>199512</v>
      </c>
      <c r="B30" s="15">
        <v>3.014028056112239E-2</v>
      </c>
      <c r="C30" s="15">
        <v>1.6617523533671186E-2</v>
      </c>
      <c r="D30" s="15">
        <v>7.8201368523944659E-3</v>
      </c>
      <c r="E30" s="15">
        <v>2.6914498141263676E-2</v>
      </c>
      <c r="F30">
        <v>199512</v>
      </c>
      <c r="G30">
        <v>1.03</v>
      </c>
      <c r="H30">
        <v>0.37</v>
      </c>
      <c r="I30">
        <v>1.41</v>
      </c>
      <c r="J30">
        <v>0.49</v>
      </c>
      <c r="K30" s="15">
        <f t="shared" si="5"/>
        <v>1.03E-2</v>
      </c>
      <c r="L30" s="15">
        <f t="shared" si="0"/>
        <v>3.7000000000000002E-3</v>
      </c>
      <c r="M30" s="15">
        <f t="shared" si="0"/>
        <v>1.41E-2</v>
      </c>
      <c r="N30" s="15">
        <f t="shared" si="0"/>
        <v>4.8999999999999998E-3</v>
      </c>
      <c r="O30" s="16">
        <f t="shared" si="1"/>
        <v>2.5240280561122388E-2</v>
      </c>
      <c r="P30" s="16">
        <f t="shared" si="2"/>
        <v>1.1717523533671186E-2</v>
      </c>
      <c r="Q30" s="16">
        <f t="shared" si="3"/>
        <v>2.920136852394466E-3</v>
      </c>
      <c r="R30" s="16">
        <f t="shared" si="4"/>
        <v>2.2014498141263675E-2</v>
      </c>
      <c r="S30" s="17">
        <v>1.7899999999999999E-2</v>
      </c>
      <c r="T30" s="17">
        <v>1.11E-2</v>
      </c>
      <c r="U30" s="17">
        <v>9.9000000000000008E-3</v>
      </c>
      <c r="V30" s="17">
        <v>1.4500000000000001E-2</v>
      </c>
      <c r="W30" s="17">
        <v>-8.0000000000000036E-4</v>
      </c>
      <c r="X30" s="17">
        <v>2.01E-2</v>
      </c>
      <c r="Y30" s="18">
        <f t="shared" si="6"/>
        <v>1.3123613894455721E-2</v>
      </c>
      <c r="Z30" s="18">
        <f t="shared" si="7"/>
        <v>1.7222924165075126E-4</v>
      </c>
      <c r="AA30" s="19">
        <f t="shared" si="8"/>
        <v>4.3705383943986963E-4</v>
      </c>
      <c r="AB30" s="18">
        <f t="shared" si="9"/>
        <v>-2.0360268561425421E-3</v>
      </c>
      <c r="AC30" s="18">
        <f t="shared" si="10"/>
        <v>4.1454053589336839E-6</v>
      </c>
      <c r="AD30">
        <f t="shared" si="11"/>
        <v>7.2598412643850484E-5</v>
      </c>
      <c r="AE30" s="12"/>
      <c r="AL30" s="2"/>
    </row>
    <row r="31" spans="1:42" x14ac:dyDescent="0.2">
      <c r="A31">
        <v>199601</v>
      </c>
      <c r="B31" s="15">
        <v>4.7637951568082482E-2</v>
      </c>
      <c r="C31" s="15">
        <v>1.6825164594001407E-2</v>
      </c>
      <c r="D31" s="15">
        <v>2.2619673855865274E-2</v>
      </c>
      <c r="E31" s="15">
        <v>2.8301886792452935E-2</v>
      </c>
      <c r="F31">
        <v>199601</v>
      </c>
      <c r="G31">
        <v>2.2599999999999998</v>
      </c>
      <c r="H31">
        <v>-2.48</v>
      </c>
      <c r="I31">
        <v>0.4</v>
      </c>
      <c r="J31">
        <v>0.43</v>
      </c>
      <c r="K31" s="15">
        <f t="shared" si="5"/>
        <v>2.2599999999999999E-2</v>
      </c>
      <c r="L31" s="15">
        <f t="shared" si="0"/>
        <v>-2.4799999999999999E-2</v>
      </c>
      <c r="M31" s="15">
        <f t="shared" si="0"/>
        <v>4.0000000000000001E-3</v>
      </c>
      <c r="N31" s="15">
        <f t="shared" si="0"/>
        <v>4.3E-3</v>
      </c>
      <c r="O31" s="16">
        <f t="shared" si="1"/>
        <v>4.3337951568082483E-2</v>
      </c>
      <c r="P31" s="16">
        <f t="shared" si="2"/>
        <v>1.2525164594001407E-2</v>
      </c>
      <c r="Q31" s="16">
        <f t="shared" si="3"/>
        <v>1.8319673855865276E-2</v>
      </c>
      <c r="R31" s="16">
        <f t="shared" si="4"/>
        <v>2.4001886792452937E-2</v>
      </c>
      <c r="S31" s="17">
        <v>1.5999999999999999E-3</v>
      </c>
      <c r="T31" s="17">
        <v>-4.1999999999999997E-3</v>
      </c>
      <c r="U31" s="17">
        <v>2.9600000000000001E-2</v>
      </c>
      <c r="V31" s="17">
        <v>-1.09E-2</v>
      </c>
      <c r="W31" s="17">
        <v>2.3300000000000001E-2</v>
      </c>
      <c r="X31" s="17">
        <v>2.4E-2</v>
      </c>
      <c r="Y31" s="18">
        <f t="shared" si="6"/>
        <v>3.2771284901415815E-2</v>
      </c>
      <c r="Z31" s="18">
        <f t="shared" si="7"/>
        <v>1.0739571140897641E-3</v>
      </c>
      <c r="AA31" s="19">
        <f t="shared" si="8"/>
        <v>1.5212732987313073E-3</v>
      </c>
      <c r="AB31" s="18">
        <f t="shared" si="9"/>
        <v>-6.3093347890879701E-3</v>
      </c>
      <c r="AC31" s="18">
        <f t="shared" si="10"/>
        <v>3.9807705480795737E-5</v>
      </c>
      <c r="AD31">
        <f t="shared" si="11"/>
        <v>8.7013659920218882E-5</v>
      </c>
      <c r="AE31" s="12"/>
      <c r="AL31" s="2"/>
    </row>
    <row r="32" spans="1:42" x14ac:dyDescent="0.2">
      <c r="A32">
        <v>199602</v>
      </c>
      <c r="B32" s="15">
        <v>9.0943539219401348E-3</v>
      </c>
      <c r="C32" s="15">
        <v>1.7985611510791477E-2</v>
      </c>
      <c r="D32" s="15">
        <v>5.9156378600822013E-3</v>
      </c>
      <c r="E32" s="15">
        <v>1.7642907551164377E-2</v>
      </c>
      <c r="F32">
        <v>199602</v>
      </c>
      <c r="G32">
        <v>1.33</v>
      </c>
      <c r="H32">
        <v>2.0499999999999998</v>
      </c>
      <c r="I32">
        <v>-2.33</v>
      </c>
      <c r="J32">
        <v>0.39</v>
      </c>
      <c r="K32" s="15">
        <f t="shared" si="5"/>
        <v>1.3300000000000001E-2</v>
      </c>
      <c r="L32" s="15">
        <f t="shared" si="0"/>
        <v>2.0499999999999997E-2</v>
      </c>
      <c r="M32" s="15">
        <f t="shared" si="0"/>
        <v>-2.3300000000000001E-2</v>
      </c>
      <c r="N32" s="15">
        <f t="shared" si="0"/>
        <v>3.9000000000000003E-3</v>
      </c>
      <c r="O32" s="16">
        <f t="shared" si="1"/>
        <v>5.1943539219401341E-3</v>
      </c>
      <c r="P32" s="16">
        <f t="shared" si="2"/>
        <v>1.4085611510791476E-2</v>
      </c>
      <c r="Q32" s="16">
        <f t="shared" si="3"/>
        <v>2.015637860082201E-3</v>
      </c>
      <c r="R32" s="16">
        <f t="shared" si="4"/>
        <v>1.3742907551164377E-2</v>
      </c>
      <c r="S32" s="17">
        <v>2.8299999999999999E-2</v>
      </c>
      <c r="T32" s="17">
        <v>2.9100000000000001E-2</v>
      </c>
      <c r="U32" s="17">
        <v>9.7999999999999997E-3</v>
      </c>
      <c r="V32" s="17">
        <v>2.5099999999999997E-2</v>
      </c>
      <c r="W32" s="17">
        <v>1.84E-2</v>
      </c>
      <c r="X32" s="17">
        <v>1.37E-2</v>
      </c>
      <c r="Y32" s="18">
        <f t="shared" si="6"/>
        <v>-1.5538979411393199E-2</v>
      </c>
      <c r="Z32" s="18">
        <f t="shared" si="7"/>
        <v>2.4145988114770173E-4</v>
      </c>
      <c r="AA32" s="19">
        <f t="shared" si="8"/>
        <v>7.3943837417913523E-7</v>
      </c>
      <c r="AB32" s="18">
        <f t="shared" si="9"/>
        <v>-3.484606201599752E-3</v>
      </c>
      <c r="AC32" s="18">
        <f t="shared" si="10"/>
        <v>1.2142480380227452E-5</v>
      </c>
      <c r="AD32">
        <f t="shared" si="11"/>
        <v>1.1856069945098436E-4</v>
      </c>
      <c r="AE32" s="12"/>
      <c r="AL32" s="2"/>
    </row>
    <row r="33" spans="1:38" x14ac:dyDescent="0.2">
      <c r="A33">
        <v>199603</v>
      </c>
      <c r="B33" s="15">
        <v>1.3518588058580416E-2</v>
      </c>
      <c r="C33" s="15">
        <v>1.4802332155477105E-2</v>
      </c>
      <c r="D33" s="15">
        <v>2.7755322015629247E-2</v>
      </c>
      <c r="E33" s="15">
        <v>2.2191400832177521E-2</v>
      </c>
      <c r="F33">
        <v>199603</v>
      </c>
      <c r="G33">
        <v>0.73</v>
      </c>
      <c r="H33">
        <v>1.3</v>
      </c>
      <c r="I33">
        <v>1.28</v>
      </c>
      <c r="J33">
        <v>0.39</v>
      </c>
      <c r="K33" s="15">
        <f t="shared" si="5"/>
        <v>7.3000000000000001E-3</v>
      </c>
      <c r="L33" s="15">
        <f t="shared" si="0"/>
        <v>1.3000000000000001E-2</v>
      </c>
      <c r="M33" s="15">
        <f t="shared" si="0"/>
        <v>1.2800000000000001E-2</v>
      </c>
      <c r="N33" s="15">
        <f t="shared" si="0"/>
        <v>3.9000000000000003E-3</v>
      </c>
      <c r="O33" s="16">
        <f t="shared" si="1"/>
        <v>9.6185880585804157E-3</v>
      </c>
      <c r="P33" s="16">
        <f t="shared" si="2"/>
        <v>1.0902332155477104E-2</v>
      </c>
      <c r="Q33" s="16">
        <f t="shared" si="3"/>
        <v>2.3855322015629246E-2</v>
      </c>
      <c r="R33" s="16">
        <f t="shared" si="4"/>
        <v>1.8291400832177521E-2</v>
      </c>
      <c r="S33" s="17">
        <v>2.0499999999999997E-2</v>
      </c>
      <c r="T33" s="17">
        <v>2.23E-2</v>
      </c>
      <c r="U33" s="17">
        <v>4.0000000000000001E-3</v>
      </c>
      <c r="V33" s="17">
        <v>1.8899999999999997E-2</v>
      </c>
      <c r="W33" s="17">
        <v>-2.0000000000000009E-4</v>
      </c>
      <c r="X33" s="17">
        <v>1.2899999999999998E-2</v>
      </c>
      <c r="Y33" s="18">
        <f t="shared" si="6"/>
        <v>-3.4480786080862483E-3</v>
      </c>
      <c r="Z33" s="18">
        <f t="shared" si="7"/>
        <v>1.1889246087541999E-5</v>
      </c>
      <c r="AA33" s="19">
        <f t="shared" si="8"/>
        <v>2.7922137262287272E-5</v>
      </c>
      <c r="AB33" s="18">
        <f t="shared" si="9"/>
        <v>-5.8329768091767986E-4</v>
      </c>
      <c r="AC33" s="18">
        <f t="shared" si="10"/>
        <v>3.4023618456394348E-7</v>
      </c>
      <c r="AD33">
        <f t="shared" si="11"/>
        <v>5.9371321915985965E-5</v>
      </c>
      <c r="AE33" s="12"/>
      <c r="AL33" s="2"/>
    </row>
    <row r="34" spans="1:38" x14ac:dyDescent="0.2">
      <c r="A34">
        <v>199604</v>
      </c>
      <c r="B34" s="15">
        <v>1.1485735457577029E-2</v>
      </c>
      <c r="C34" s="15">
        <v>3.2190342897130853E-2</v>
      </c>
      <c r="D34" s="15">
        <v>3.0938647089669535E-2</v>
      </c>
      <c r="E34" s="15">
        <v>4.2062415196743475E-2</v>
      </c>
      <c r="F34">
        <v>199604</v>
      </c>
      <c r="G34">
        <v>2.06</v>
      </c>
      <c r="H34">
        <v>4.8899999999999997</v>
      </c>
      <c r="I34">
        <v>-4.05</v>
      </c>
      <c r="J34">
        <v>0.46</v>
      </c>
      <c r="K34" s="15">
        <f t="shared" si="5"/>
        <v>2.06E-2</v>
      </c>
      <c r="L34" s="15">
        <f t="shared" si="0"/>
        <v>4.8899999999999999E-2</v>
      </c>
      <c r="M34" s="15">
        <f t="shared" si="0"/>
        <v>-4.0500000000000001E-2</v>
      </c>
      <c r="N34" s="15">
        <f t="shared" si="0"/>
        <v>4.5999999999999999E-3</v>
      </c>
      <c r="O34" s="16">
        <f t="shared" si="1"/>
        <v>6.8857354575770288E-3</v>
      </c>
      <c r="P34" s="16">
        <f t="shared" si="2"/>
        <v>2.7590342897130853E-2</v>
      </c>
      <c r="Q34" s="16">
        <f t="shared" si="3"/>
        <v>2.6338647089669535E-2</v>
      </c>
      <c r="R34" s="16">
        <f t="shared" si="4"/>
        <v>3.7462415196743475E-2</v>
      </c>
      <c r="S34" s="17">
        <v>7.1300000000000002E-2</v>
      </c>
      <c r="T34" s="17">
        <v>3.8800000000000001E-2</v>
      </c>
      <c r="U34" s="17">
        <v>1.06E-2</v>
      </c>
      <c r="V34" s="17">
        <v>1.9100000000000002E-2</v>
      </c>
      <c r="W34" s="17">
        <v>2.8999999999999998E-2</v>
      </c>
      <c r="X34" s="17">
        <v>1.14E-2</v>
      </c>
      <c r="Y34" s="18">
        <f t="shared" si="6"/>
        <v>-2.31475978757563E-2</v>
      </c>
      <c r="Z34" s="18">
        <f t="shared" si="7"/>
        <v>5.3581128741771753E-4</v>
      </c>
      <c r="AA34" s="19">
        <f t="shared" si="8"/>
        <v>6.5090682240264351E-6</v>
      </c>
      <c r="AB34" s="18">
        <f t="shared" si="9"/>
        <v>5.7670906539549725E-3</v>
      </c>
      <c r="AC34" s="18">
        <f t="shared" si="10"/>
        <v>3.3259334610934793E-5</v>
      </c>
      <c r="AD34">
        <f t="shared" si="11"/>
        <v>5.9503257634163458E-4</v>
      </c>
      <c r="AE34" s="12"/>
      <c r="AL34" s="2"/>
    </row>
    <row r="35" spans="1:38" x14ac:dyDescent="0.2">
      <c r="A35">
        <v>199605</v>
      </c>
      <c r="B35" s="15">
        <v>3.2783882783882667E-2</v>
      </c>
      <c r="C35" s="15">
        <v>1.5107118644067663E-2</v>
      </c>
      <c r="D35" s="15">
        <v>8.3926754832146511E-3</v>
      </c>
      <c r="E35" s="15">
        <v>9.1145833333334814E-3</v>
      </c>
      <c r="F35">
        <v>199605</v>
      </c>
      <c r="G35">
        <v>2.37</v>
      </c>
      <c r="H35">
        <v>3.16</v>
      </c>
      <c r="I35">
        <v>-1.4</v>
      </c>
      <c r="J35">
        <v>0.42</v>
      </c>
      <c r="K35" s="15">
        <f t="shared" si="5"/>
        <v>2.3700000000000002E-2</v>
      </c>
      <c r="L35" s="15">
        <f t="shared" si="5"/>
        <v>3.1600000000000003E-2</v>
      </c>
      <c r="M35" s="15">
        <f t="shared" si="5"/>
        <v>-1.3999999999999999E-2</v>
      </c>
      <c r="N35" s="15">
        <f t="shared" si="5"/>
        <v>4.1999999999999997E-3</v>
      </c>
      <c r="O35" s="16">
        <f t="shared" si="1"/>
        <v>2.8583882783882669E-2</v>
      </c>
      <c r="P35" s="16">
        <f t="shared" si="2"/>
        <v>1.0907118644067664E-2</v>
      </c>
      <c r="Q35" s="16">
        <f t="shared" si="3"/>
        <v>4.1926754832146513E-3</v>
      </c>
      <c r="R35" s="16">
        <f t="shared" si="4"/>
        <v>4.9145833333334816E-3</v>
      </c>
      <c r="S35" s="17">
        <v>6.0999999999999992E-2</v>
      </c>
      <c r="T35" s="17">
        <v>1.9700000000000002E-2</v>
      </c>
      <c r="U35" s="17">
        <v>2.06E-2</v>
      </c>
      <c r="V35" s="17">
        <v>-1.4700000000000001E-2</v>
      </c>
      <c r="W35" s="17">
        <v>3.5899999999999994E-2</v>
      </c>
      <c r="X35" s="17">
        <v>8.8000000000000023E-3</v>
      </c>
      <c r="Y35" s="18">
        <f t="shared" si="6"/>
        <v>6.700549450549341E-3</v>
      </c>
      <c r="Z35" s="18">
        <f t="shared" si="7"/>
        <v>4.4897362939257072E-5</v>
      </c>
      <c r="AA35" s="19">
        <f t="shared" si="8"/>
        <v>5.8803509240227495E-4</v>
      </c>
      <c r="AB35" s="18">
        <f t="shared" si="9"/>
        <v>-7.9218099138085273E-3</v>
      </c>
      <c r="AC35" s="18">
        <f t="shared" si="10"/>
        <v>6.275507231051507E-5</v>
      </c>
      <c r="AD35">
        <f t="shared" si="11"/>
        <v>5.9445107284914958E-5</v>
      </c>
      <c r="AE35" s="12"/>
    </row>
    <row r="36" spans="1:38" x14ac:dyDescent="0.2">
      <c r="A36">
        <v>199606</v>
      </c>
      <c r="B36" s="15">
        <v>-8.342401160681967E-3</v>
      </c>
      <c r="C36" s="15">
        <v>-6.9199587061251622E-3</v>
      </c>
      <c r="D36" s="15">
        <v>-7.8184110970994647E-3</v>
      </c>
      <c r="E36" s="15">
        <v>0</v>
      </c>
      <c r="F36">
        <v>199606</v>
      </c>
      <c r="G36">
        <v>-1.1399999999999999</v>
      </c>
      <c r="H36">
        <v>-3.64</v>
      </c>
      <c r="I36">
        <v>1.92</v>
      </c>
      <c r="J36">
        <v>0.4</v>
      </c>
      <c r="K36" s="15">
        <f t="shared" si="5"/>
        <v>-1.1399999999999999E-2</v>
      </c>
      <c r="L36" s="15">
        <f t="shared" si="5"/>
        <v>-3.6400000000000002E-2</v>
      </c>
      <c r="M36" s="15">
        <f t="shared" si="5"/>
        <v>1.9199999999999998E-2</v>
      </c>
      <c r="N36" s="15">
        <f t="shared" si="5"/>
        <v>4.0000000000000001E-3</v>
      </c>
      <c r="O36" s="16">
        <f t="shared" si="1"/>
        <v>-1.2342401160681967E-2</v>
      </c>
      <c r="P36" s="16">
        <f t="shared" si="2"/>
        <v>-1.0919958706125162E-2</v>
      </c>
      <c r="Q36" s="16">
        <f t="shared" si="3"/>
        <v>-1.1818411097099465E-2</v>
      </c>
      <c r="R36" s="16">
        <f t="shared" si="4"/>
        <v>-4.0000000000000001E-3</v>
      </c>
      <c r="S36" s="17">
        <v>-4.5100000000000001E-2</v>
      </c>
      <c r="T36" s="17">
        <v>-3.4500000000000003E-2</v>
      </c>
      <c r="U36" s="17">
        <v>-1.1999999999999997E-3</v>
      </c>
      <c r="V36" s="17">
        <v>-1.26E-2</v>
      </c>
      <c r="W36" s="17">
        <v>-9.8999999999999991E-3</v>
      </c>
      <c r="X36" s="17">
        <v>-8.199999999999999E-3</v>
      </c>
      <c r="Y36" s="18">
        <f t="shared" si="6"/>
        <v>6.2409321726513631E-3</v>
      </c>
      <c r="Z36" s="18">
        <f t="shared" si="7"/>
        <v>3.8949234383634865E-5</v>
      </c>
      <c r="AA36" s="19">
        <f t="shared" si="8"/>
        <v>2.7811729444517764E-4</v>
      </c>
      <c r="AB36" s="18">
        <f t="shared" si="9"/>
        <v>2.9290113387033107E-3</v>
      </c>
      <c r="AC36" s="18">
        <f t="shared" si="10"/>
        <v>8.5791074222525596E-6</v>
      </c>
      <c r="AD36">
        <f t="shared" si="11"/>
        <v>1.9929002857592914E-4</v>
      </c>
      <c r="AE36" s="12"/>
    </row>
    <row r="37" spans="1:38" x14ac:dyDescent="0.2">
      <c r="A37">
        <v>199607</v>
      </c>
      <c r="B37" s="15">
        <v>-1.609363569861022E-2</v>
      </c>
      <c r="C37" s="15">
        <v>-3.2033426183843972E-2</v>
      </c>
      <c r="D37" s="15">
        <v>-4.6517539400101726E-2</v>
      </c>
      <c r="E37" s="15">
        <v>-8.1290322580645502E-2</v>
      </c>
      <c r="F37">
        <v>199607</v>
      </c>
      <c r="G37">
        <v>-5.97</v>
      </c>
      <c r="H37">
        <v>-3.59</v>
      </c>
      <c r="I37">
        <v>4.38</v>
      </c>
      <c r="J37">
        <v>0.45</v>
      </c>
      <c r="K37" s="15">
        <f t="shared" si="5"/>
        <v>-5.9699999999999996E-2</v>
      </c>
      <c r="L37" s="15">
        <f t="shared" si="5"/>
        <v>-3.5900000000000001E-2</v>
      </c>
      <c r="M37" s="15">
        <f t="shared" si="5"/>
        <v>4.3799999999999999E-2</v>
      </c>
      <c r="N37" s="15">
        <f t="shared" si="5"/>
        <v>4.5000000000000005E-3</v>
      </c>
      <c r="O37" s="16">
        <f t="shared" si="1"/>
        <v>-2.0593635698610221E-2</v>
      </c>
      <c r="P37" s="16">
        <f t="shared" si="2"/>
        <v>-3.6533426183843976E-2</v>
      </c>
      <c r="Q37" s="16">
        <f t="shared" si="3"/>
        <v>-5.101753940010173E-2</v>
      </c>
      <c r="R37" s="16">
        <f t="shared" si="4"/>
        <v>-8.5790322580645506E-2</v>
      </c>
      <c r="S37" s="17">
        <v>-0.10489999999999999</v>
      </c>
      <c r="T37" s="17">
        <v>-8.2600000000000007E-2</v>
      </c>
      <c r="U37" s="17">
        <v>-5.1600000000000007E-2</v>
      </c>
      <c r="V37" s="17">
        <v>-9.8600000000000007E-2</v>
      </c>
      <c r="W37" s="17">
        <v>-6.7199999999999996E-2</v>
      </c>
      <c r="X37" s="17">
        <v>-4.4600000000000001E-2</v>
      </c>
      <c r="Y37" s="18">
        <f t="shared" si="6"/>
        <v>5.4323030968056435E-2</v>
      </c>
      <c r="Z37" s="18">
        <f t="shared" si="7"/>
        <v>2.9509916935564185E-3</v>
      </c>
      <c r="AA37" s="19">
        <f t="shared" si="8"/>
        <v>6.214093516786845E-4</v>
      </c>
      <c r="AB37" s="18">
        <f t="shared" si="9"/>
        <v>2.1376953828994766E-2</v>
      </c>
      <c r="AC37" s="18">
        <f t="shared" si="10"/>
        <v>4.5697415500697396E-4</v>
      </c>
      <c r="AD37">
        <f t="shared" si="11"/>
        <v>1.5785110016902667E-3</v>
      </c>
      <c r="AE37" s="12"/>
    </row>
    <row r="38" spans="1:38" x14ac:dyDescent="0.2">
      <c r="A38">
        <v>199608</v>
      </c>
      <c r="B38" s="15">
        <v>4.3568773234200942E-2</v>
      </c>
      <c r="C38" s="15">
        <v>3.1654676258992875E-2</v>
      </c>
      <c r="D38" s="15">
        <v>3.8123167155425186E-2</v>
      </c>
      <c r="E38" s="15">
        <v>3.0410183875530405E-2</v>
      </c>
      <c r="F38">
        <v>199608</v>
      </c>
      <c r="G38">
        <v>2.77</v>
      </c>
      <c r="H38">
        <v>2.2999999999999998</v>
      </c>
      <c r="I38">
        <v>-0.56999999999999995</v>
      </c>
      <c r="J38">
        <v>0.41</v>
      </c>
      <c r="K38" s="15">
        <f t="shared" si="5"/>
        <v>2.7699999999999999E-2</v>
      </c>
      <c r="L38" s="15">
        <f t="shared" si="5"/>
        <v>2.3E-2</v>
      </c>
      <c r="M38" s="15">
        <f t="shared" si="5"/>
        <v>-5.6999999999999993E-3</v>
      </c>
      <c r="N38" s="15">
        <f t="shared" si="5"/>
        <v>4.0999999999999995E-3</v>
      </c>
      <c r="O38" s="16">
        <f t="shared" si="1"/>
        <v>3.9468773234200942E-2</v>
      </c>
      <c r="P38" s="16">
        <f t="shared" si="2"/>
        <v>2.7554676258992876E-2</v>
      </c>
      <c r="Q38" s="16">
        <f t="shared" si="3"/>
        <v>3.4023167155425187E-2</v>
      </c>
      <c r="R38" s="16">
        <f t="shared" si="4"/>
        <v>2.6310183875530406E-2</v>
      </c>
      <c r="S38" s="17">
        <v>4.41E-2</v>
      </c>
      <c r="T38" s="17">
        <v>5.7400000000000007E-2</v>
      </c>
      <c r="U38" s="17">
        <v>2.07E-2</v>
      </c>
      <c r="V38" s="17">
        <v>4.7199999999999999E-2</v>
      </c>
      <c r="W38" s="17">
        <v>2.0400000000000001E-2</v>
      </c>
      <c r="X38" s="17">
        <v>3.5400000000000001E-2</v>
      </c>
      <c r="Y38" s="18">
        <f t="shared" si="6"/>
        <v>1.9354399008676068E-3</v>
      </c>
      <c r="Z38" s="18">
        <f t="shared" si="7"/>
        <v>3.7459276098704116E-6</v>
      </c>
      <c r="AA38" s="19">
        <f t="shared" si="8"/>
        <v>1.2344208170004152E-3</v>
      </c>
      <c r="AB38" s="18">
        <f t="shared" si="9"/>
        <v>-7.8249689727898017E-3</v>
      </c>
      <c r="AC38" s="18">
        <f t="shared" si="10"/>
        <v>6.123013942512308E-5</v>
      </c>
      <c r="AD38">
        <f t="shared" si="11"/>
        <v>5.9329379518610202E-4</v>
      </c>
      <c r="AE38" s="12"/>
    </row>
    <row r="39" spans="1:38" x14ac:dyDescent="0.2">
      <c r="A39">
        <v>199609</v>
      </c>
      <c r="B39" s="15">
        <v>5.9935783089546835E-2</v>
      </c>
      <c r="C39" s="15">
        <v>3.9710808926080921E-2</v>
      </c>
      <c r="D39" s="15">
        <v>4.1088854648176687E-2</v>
      </c>
      <c r="E39" s="15">
        <v>2.539464653397383E-2</v>
      </c>
      <c r="F39">
        <v>199609</v>
      </c>
      <c r="G39">
        <v>5.01</v>
      </c>
      <c r="H39">
        <v>-0.82</v>
      </c>
      <c r="I39">
        <v>-3.76</v>
      </c>
      <c r="J39">
        <v>0.44</v>
      </c>
      <c r="K39" s="15">
        <f t="shared" si="5"/>
        <v>5.0099999999999999E-2</v>
      </c>
      <c r="L39" s="15">
        <f t="shared" si="5"/>
        <v>-8.199999999999999E-3</v>
      </c>
      <c r="M39" s="15">
        <f t="shared" si="5"/>
        <v>-3.7599999999999995E-2</v>
      </c>
      <c r="N39" s="15">
        <f t="shared" si="5"/>
        <v>4.4000000000000003E-3</v>
      </c>
      <c r="O39" s="16">
        <f t="shared" si="1"/>
        <v>5.5535783089546834E-2</v>
      </c>
      <c r="P39" s="16">
        <f t="shared" si="2"/>
        <v>3.5310808926080919E-2</v>
      </c>
      <c r="Q39" s="16">
        <f t="shared" si="3"/>
        <v>3.6688854648176686E-2</v>
      </c>
      <c r="R39" s="16">
        <f t="shared" si="4"/>
        <v>2.0994646533973829E-2</v>
      </c>
      <c r="S39" s="17">
        <v>2.9900000000000003E-2</v>
      </c>
      <c r="T39" s="17">
        <v>4.02E-2</v>
      </c>
      <c r="U39" s="17">
        <v>5.3299999999999993E-2</v>
      </c>
      <c r="V39" s="17">
        <v>4.5600000000000002E-2</v>
      </c>
      <c r="W39" s="17">
        <v>6.25E-2</v>
      </c>
      <c r="X39" s="17">
        <v>0.04</v>
      </c>
      <c r="Y39" s="18">
        <f t="shared" si="6"/>
        <v>1.0285783089546835E-2</v>
      </c>
      <c r="Z39" s="18">
        <f t="shared" si="7"/>
        <v>1.0579733376520763E-4</v>
      </c>
      <c r="AA39" s="19">
        <f t="shared" si="8"/>
        <v>2.6215767256454621E-3</v>
      </c>
      <c r="AB39" s="18">
        <f t="shared" si="9"/>
        <v>-9.6507505119160925E-3</v>
      </c>
      <c r="AC39" s="18">
        <f t="shared" si="10"/>
        <v>9.3136985443248714E-5</v>
      </c>
      <c r="AD39">
        <f t="shared" si="11"/>
        <v>1.0312932990584696E-3</v>
      </c>
      <c r="AE39" s="12"/>
    </row>
    <row r="40" spans="1:38" x14ac:dyDescent="0.2">
      <c r="A40">
        <v>199610</v>
      </c>
      <c r="B40" s="15">
        <v>5.1935375294513531E-2</v>
      </c>
      <c r="C40" s="15">
        <v>1.5498652291105142E-2</v>
      </c>
      <c r="D40" s="15">
        <v>3.2067094227923088E-2</v>
      </c>
      <c r="E40" s="15">
        <v>-3.3467202141900243E-3</v>
      </c>
      <c r="F40">
        <v>199610</v>
      </c>
      <c r="G40">
        <v>0.87</v>
      </c>
      <c r="H40">
        <v>-4.1100000000000003</v>
      </c>
      <c r="I40">
        <v>4.82</v>
      </c>
      <c r="J40">
        <v>0.42</v>
      </c>
      <c r="K40" s="15">
        <f t="shared" si="5"/>
        <v>8.6999999999999994E-3</v>
      </c>
      <c r="L40" s="15">
        <f t="shared" si="5"/>
        <v>-4.1100000000000005E-2</v>
      </c>
      <c r="M40" s="15">
        <f t="shared" si="5"/>
        <v>4.82E-2</v>
      </c>
      <c r="N40" s="15">
        <f t="shared" si="5"/>
        <v>4.1999999999999997E-3</v>
      </c>
      <c r="O40" s="16">
        <f t="shared" si="1"/>
        <v>4.7735375294513528E-2</v>
      </c>
      <c r="P40" s="16">
        <f t="shared" si="2"/>
        <v>1.1298652291105143E-2</v>
      </c>
      <c r="Q40" s="16">
        <f t="shared" si="3"/>
        <v>2.7867094227923089E-2</v>
      </c>
      <c r="R40" s="16">
        <f t="shared" si="4"/>
        <v>-7.546720214190024E-3</v>
      </c>
      <c r="S40" s="17">
        <v>-2.2599999999999999E-2</v>
      </c>
      <c r="T40" s="17">
        <v>-1.6799999999999999E-2</v>
      </c>
      <c r="U40" s="17">
        <v>1.6800000000000002E-2</v>
      </c>
      <c r="V40" s="17">
        <v>-3.7100000000000001E-2</v>
      </c>
      <c r="W40" s="17">
        <v>-2.3E-3</v>
      </c>
      <c r="X40" s="17">
        <v>2.7200000000000005E-2</v>
      </c>
      <c r="Y40" s="18">
        <f t="shared" si="6"/>
        <v>5.3535375294513528E-2</v>
      </c>
      <c r="Z40" s="18">
        <f t="shared" si="7"/>
        <v>2.8660364079244093E-3</v>
      </c>
      <c r="AA40" s="19">
        <f t="shared" si="8"/>
        <v>1.8836404990879359E-3</v>
      </c>
      <c r="AB40" s="18">
        <f t="shared" si="9"/>
        <v>-4.823072293166572E-4</v>
      </c>
      <c r="AC40" s="18">
        <f t="shared" si="10"/>
        <v>2.3262026345111056E-7</v>
      </c>
      <c r="AD40">
        <f t="shared" si="11"/>
        <v>6.563590587129958E-5</v>
      </c>
      <c r="AE40" s="12"/>
    </row>
    <row r="41" spans="1:38" x14ac:dyDescent="0.2">
      <c r="A41">
        <v>199611</v>
      </c>
      <c r="B41" s="15">
        <v>0.10313901345291487</v>
      </c>
      <c r="C41" s="15">
        <v>4.1804910418049124E-2</v>
      </c>
      <c r="D41" s="15">
        <v>5.8078393881453083E-2</v>
      </c>
      <c r="E41" s="15">
        <v>5.5809267965078124E-2</v>
      </c>
      <c r="F41">
        <v>199611</v>
      </c>
      <c r="G41">
        <v>6.25</v>
      </c>
      <c r="H41">
        <v>-3.6</v>
      </c>
      <c r="I41">
        <v>0.16</v>
      </c>
      <c r="J41">
        <v>0.41</v>
      </c>
      <c r="K41" s="15">
        <f t="shared" si="5"/>
        <v>6.25E-2</v>
      </c>
      <c r="L41" s="15">
        <f t="shared" si="5"/>
        <v>-3.6000000000000004E-2</v>
      </c>
      <c r="M41" s="15">
        <f t="shared" si="5"/>
        <v>1.6000000000000001E-3</v>
      </c>
      <c r="N41" s="15">
        <f t="shared" si="5"/>
        <v>4.0999999999999995E-3</v>
      </c>
      <c r="O41" s="16">
        <f t="shared" si="1"/>
        <v>9.9039013452914881E-2</v>
      </c>
      <c r="P41" s="16">
        <f t="shared" si="2"/>
        <v>3.7704910418049124E-2</v>
      </c>
      <c r="Q41" s="16">
        <f t="shared" si="3"/>
        <v>5.3978393881453084E-2</v>
      </c>
      <c r="R41" s="16">
        <f t="shared" si="4"/>
        <v>5.1709267965078125E-2</v>
      </c>
      <c r="S41" s="17">
        <v>2.24E-2</v>
      </c>
      <c r="T41" s="17">
        <v>4.0800000000000003E-2</v>
      </c>
      <c r="U41" s="17">
        <v>7.0899999999999991E-2</v>
      </c>
      <c r="V41" s="17">
        <v>1.26E-2</v>
      </c>
      <c r="W41" s="17">
        <v>6.4200000000000007E-2</v>
      </c>
      <c r="X41" s="17">
        <v>7.1200000000000013E-2</v>
      </c>
      <c r="Y41" s="18">
        <f t="shared" si="6"/>
        <v>5.2022346786248216E-2</v>
      </c>
      <c r="Z41" s="18">
        <f t="shared" si="7"/>
        <v>2.70632456514867E-3</v>
      </c>
      <c r="AA41" s="19">
        <f t="shared" si="8"/>
        <v>8.9689547374044928E-3</v>
      </c>
      <c r="AB41" s="18">
        <f t="shared" si="9"/>
        <v>-2.5424596345846311E-2</v>
      </c>
      <c r="AC41" s="18">
        <f t="shared" si="10"/>
        <v>6.464100993492216E-4</v>
      </c>
      <c r="AD41">
        <f t="shared" si="11"/>
        <v>1.1907922014256396E-3</v>
      </c>
      <c r="AE41" s="12"/>
    </row>
    <row r="42" spans="1:38" x14ac:dyDescent="0.2">
      <c r="A42">
        <v>199612</v>
      </c>
      <c r="B42" s="15">
        <v>-1.3269454123112423E-2</v>
      </c>
      <c r="C42" s="15">
        <v>-8.1337579617590805E-5</v>
      </c>
      <c r="D42" s="15">
        <v>-6.5507115428052876E-3</v>
      </c>
      <c r="E42" s="15">
        <v>5.1245085190041451E-3</v>
      </c>
      <c r="F42">
        <v>199612</v>
      </c>
      <c r="G42">
        <v>-1.7</v>
      </c>
      <c r="H42">
        <v>3.08</v>
      </c>
      <c r="I42">
        <v>0.99</v>
      </c>
      <c r="J42">
        <v>0.46</v>
      </c>
      <c r="K42" s="15">
        <f t="shared" si="5"/>
        <v>-1.7000000000000001E-2</v>
      </c>
      <c r="L42" s="15">
        <f t="shared" si="5"/>
        <v>3.0800000000000001E-2</v>
      </c>
      <c r="M42" s="15">
        <f t="shared" si="5"/>
        <v>9.8999999999999991E-3</v>
      </c>
      <c r="N42" s="15">
        <f t="shared" si="5"/>
        <v>4.5999999999999999E-3</v>
      </c>
      <c r="O42" s="16">
        <f t="shared" si="1"/>
        <v>-1.7869454123112423E-2</v>
      </c>
      <c r="P42" s="16">
        <f t="shared" si="2"/>
        <v>-4.6813375796175907E-3</v>
      </c>
      <c r="Q42" s="16">
        <f t="shared" si="3"/>
        <v>-1.1150711542805287E-2</v>
      </c>
      <c r="R42" s="16">
        <f t="shared" si="4"/>
        <v>5.2450851900414514E-4</v>
      </c>
      <c r="S42" s="17">
        <v>1.38E-2</v>
      </c>
      <c r="T42" s="17">
        <v>4.0999999999999995E-3</v>
      </c>
      <c r="U42" s="17">
        <v>-2.29E-2</v>
      </c>
      <c r="V42" s="17">
        <v>1.2500000000000001E-2</v>
      </c>
      <c r="W42" s="17">
        <v>-0.02</v>
      </c>
      <c r="X42" s="17">
        <v>-1.4199999999999999E-2</v>
      </c>
      <c r="Y42" s="18">
        <f t="shared" si="6"/>
        <v>-1.3419454123112424E-2</v>
      </c>
      <c r="Z42" s="18">
        <f t="shared" si="7"/>
        <v>1.8008174896231904E-4</v>
      </c>
      <c r="AA42" s="19">
        <f t="shared" si="8"/>
        <v>4.9301326485546996E-4</v>
      </c>
      <c r="AB42" s="18">
        <f t="shared" si="9"/>
        <v>7.1445656358270181E-3</v>
      </c>
      <c r="AC42" s="18">
        <f t="shared" si="10"/>
        <v>5.1044818124640321E-5</v>
      </c>
      <c r="AD42">
        <f t="shared" si="11"/>
        <v>6.2069043184012632E-5</v>
      </c>
      <c r="AE42" s="12"/>
    </row>
    <row r="43" spans="1:38" x14ac:dyDescent="0.2">
      <c r="A43">
        <v>199701</v>
      </c>
      <c r="B43" s="15">
        <v>8.3055471354955834E-2</v>
      </c>
      <c r="C43" s="15">
        <v>3.3220338983050768E-2</v>
      </c>
      <c r="D43" s="15">
        <v>3.8908659549228952E-2</v>
      </c>
      <c r="E43" s="15">
        <v>3.7908496732026231E-2</v>
      </c>
      <c r="F43">
        <v>199701</v>
      </c>
      <c r="G43">
        <v>4.99</v>
      </c>
      <c r="H43">
        <v>-1.52</v>
      </c>
      <c r="I43">
        <v>-2.33</v>
      </c>
      <c r="J43">
        <v>0.45</v>
      </c>
      <c r="K43" s="15">
        <f t="shared" si="5"/>
        <v>4.99E-2</v>
      </c>
      <c r="L43" s="15">
        <f t="shared" si="5"/>
        <v>-1.52E-2</v>
      </c>
      <c r="M43" s="15">
        <f t="shared" si="5"/>
        <v>-2.3300000000000001E-2</v>
      </c>
      <c r="N43" s="15">
        <f t="shared" si="5"/>
        <v>4.5000000000000005E-3</v>
      </c>
      <c r="O43" s="16">
        <f t="shared" si="1"/>
        <v>7.855547135495583E-2</v>
      </c>
      <c r="P43" s="16">
        <f t="shared" si="2"/>
        <v>2.8720338983050767E-2</v>
      </c>
      <c r="Q43" s="16">
        <f t="shared" si="3"/>
        <v>3.4408659549228948E-2</v>
      </c>
      <c r="R43" s="16">
        <f t="shared" si="4"/>
        <v>3.3408496732026227E-2</v>
      </c>
      <c r="S43" s="17">
        <v>3.8499999999999993E-2</v>
      </c>
      <c r="T43" s="17">
        <v>2.0599999999999997E-2</v>
      </c>
      <c r="U43" s="17">
        <v>5.6499999999999995E-2</v>
      </c>
      <c r="V43" s="17">
        <v>2.4400000000000002E-2</v>
      </c>
      <c r="W43" s="17">
        <v>5.9899999999999995E-2</v>
      </c>
      <c r="X43" s="17">
        <v>4.4799999999999993E-2</v>
      </c>
      <c r="Y43" s="18">
        <f t="shared" si="6"/>
        <v>3.7772138021622506E-2</v>
      </c>
      <c r="Z43" s="18">
        <f t="shared" si="7"/>
        <v>1.4267344107245007E-3</v>
      </c>
      <c r="AA43" s="19">
        <f t="shared" si="8"/>
        <v>5.5087603233579642E-3</v>
      </c>
      <c r="AB43" s="18">
        <f t="shared" si="9"/>
        <v>-1.5827785300875776E-2</v>
      </c>
      <c r="AC43" s="18">
        <f t="shared" si="10"/>
        <v>2.5051878753061931E-4</v>
      </c>
      <c r="AD43">
        <f t="shared" si="11"/>
        <v>6.5143811098315209E-4</v>
      </c>
      <c r="AE43" s="12"/>
    </row>
    <row r="44" spans="1:38" x14ac:dyDescent="0.2">
      <c r="A44">
        <v>199702</v>
      </c>
      <c r="B44" s="15">
        <v>9.5158130422614562E-3</v>
      </c>
      <c r="C44" s="15">
        <v>-2.0997375328083989E-2</v>
      </c>
      <c r="D44" s="15">
        <v>-2.6033340945421535E-2</v>
      </c>
      <c r="E44" s="15">
        <v>0</v>
      </c>
      <c r="F44">
        <v>199702</v>
      </c>
      <c r="G44">
        <v>-0.49</v>
      </c>
      <c r="H44">
        <v>-2.61</v>
      </c>
      <c r="I44">
        <v>4.6900000000000004</v>
      </c>
      <c r="J44">
        <v>0.39</v>
      </c>
      <c r="K44" s="15">
        <f t="shared" si="5"/>
        <v>-4.8999999999999998E-3</v>
      </c>
      <c r="L44" s="15">
        <f t="shared" si="5"/>
        <v>-2.6099999999999998E-2</v>
      </c>
      <c r="M44" s="15">
        <f t="shared" si="5"/>
        <v>4.6900000000000004E-2</v>
      </c>
      <c r="N44" s="15">
        <f t="shared" si="5"/>
        <v>3.9000000000000003E-3</v>
      </c>
      <c r="O44" s="16">
        <f t="shared" si="1"/>
        <v>5.6158130422614555E-3</v>
      </c>
      <c r="P44" s="16">
        <f t="shared" si="2"/>
        <v>-2.489737532808399E-2</v>
      </c>
      <c r="Q44" s="16">
        <f t="shared" si="3"/>
        <v>-2.9933340945421535E-2</v>
      </c>
      <c r="R44" s="16">
        <f t="shared" si="4"/>
        <v>-3.9000000000000003E-3</v>
      </c>
      <c r="S44" s="17">
        <v>-3.2099999999999997E-2</v>
      </c>
      <c r="T44" s="17">
        <v>-2.0199999999999999E-2</v>
      </c>
      <c r="U44" s="17">
        <v>1.2999999999999995E-3</v>
      </c>
      <c r="V44" s="17">
        <v>2.6000000000000003E-3</v>
      </c>
      <c r="W44" s="17">
        <v>-8.4000000000000012E-3</v>
      </c>
      <c r="X44" s="17">
        <v>-3.0000000000000035E-4</v>
      </c>
      <c r="Y44" s="18">
        <f t="shared" si="6"/>
        <v>1.5132479708928118E-2</v>
      </c>
      <c r="Z44" s="18">
        <f t="shared" si="7"/>
        <v>2.2899194214112123E-4</v>
      </c>
      <c r="AA44" s="19">
        <f t="shared" si="8"/>
        <v>1.6418966391428918E-6</v>
      </c>
      <c r="AB44" s="18">
        <f t="shared" si="9"/>
        <v>-1.8562903902807293E-2</v>
      </c>
      <c r="AC44" s="18">
        <f t="shared" si="10"/>
        <v>3.4458140130485821E-4</v>
      </c>
      <c r="AD44">
        <f t="shared" si="11"/>
        <v>7.8929692112231751E-4</v>
      </c>
      <c r="AE44" s="12"/>
    </row>
    <row r="45" spans="1:38" x14ac:dyDescent="0.2">
      <c r="A45">
        <v>199703</v>
      </c>
      <c r="B45" s="15">
        <v>-5.4338785694483027E-2</v>
      </c>
      <c r="C45" s="15">
        <v>-2.6846313672922228E-2</v>
      </c>
      <c r="D45" s="15">
        <v>-2.5989508822126806E-2</v>
      </c>
      <c r="E45" s="15">
        <v>-1.0075566750629705E-2</v>
      </c>
      <c r="F45">
        <v>199703</v>
      </c>
      <c r="G45">
        <v>-5.03</v>
      </c>
      <c r="H45">
        <v>-0.32</v>
      </c>
      <c r="I45">
        <v>3.86</v>
      </c>
      <c r="J45">
        <v>0.43</v>
      </c>
      <c r="K45" s="15">
        <f t="shared" si="5"/>
        <v>-5.0300000000000004E-2</v>
      </c>
      <c r="L45" s="15">
        <f t="shared" si="5"/>
        <v>-3.2000000000000002E-3</v>
      </c>
      <c r="M45" s="15">
        <f t="shared" si="5"/>
        <v>3.8599999999999995E-2</v>
      </c>
      <c r="N45" s="15">
        <f t="shared" si="5"/>
        <v>4.3E-3</v>
      </c>
      <c r="O45" s="16">
        <f t="shared" si="1"/>
        <v>-5.8638785694483025E-2</v>
      </c>
      <c r="P45" s="16">
        <f t="shared" si="2"/>
        <v>-3.1146313672922227E-2</v>
      </c>
      <c r="Q45" s="16">
        <f t="shared" si="3"/>
        <v>-3.0289508822126804E-2</v>
      </c>
      <c r="R45" s="16">
        <f t="shared" si="4"/>
        <v>-1.4375566750629705E-2</v>
      </c>
      <c r="S45" s="17">
        <v>-5.7200000000000001E-2</v>
      </c>
      <c r="T45" s="17">
        <v>-5.2600000000000001E-2</v>
      </c>
      <c r="U45" s="17">
        <v>-4.87E-2</v>
      </c>
      <c r="V45" s="17">
        <v>-7.0099999999999996E-2</v>
      </c>
      <c r="W45" s="17">
        <v>-6.1399999999999996E-2</v>
      </c>
      <c r="X45" s="17">
        <v>-3.1100000000000003E-2</v>
      </c>
      <c r="Y45" s="18">
        <f t="shared" si="6"/>
        <v>-5.1221190278163686E-3</v>
      </c>
      <c r="Z45" s="18">
        <f t="shared" si="7"/>
        <v>2.6236103335118502E-5</v>
      </c>
      <c r="AA45" s="19">
        <f t="shared" si="8"/>
        <v>3.9656281487880085E-3</v>
      </c>
      <c r="AB45" s="18">
        <f t="shared" si="9"/>
        <v>1.1381419045566818E-2</v>
      </c>
      <c r="AC45" s="18">
        <f t="shared" si="10"/>
        <v>1.2953669949079111E-4</v>
      </c>
      <c r="AD45">
        <f t="shared" si="11"/>
        <v>1.1794668564839286E-3</v>
      </c>
      <c r="AE45" s="12"/>
    </row>
    <row r="46" spans="1:38" x14ac:dyDescent="0.2">
      <c r="A46">
        <v>199704</v>
      </c>
      <c r="B46" s="15">
        <v>6.9774259747874545E-2</v>
      </c>
      <c r="C46" s="15">
        <v>1.1072664359861539E-2</v>
      </c>
      <c r="D46" s="15">
        <v>2.252141982864142E-2</v>
      </c>
      <c r="E46" s="15">
        <v>1.2722646310432628E-2</v>
      </c>
      <c r="F46">
        <v>199704</v>
      </c>
      <c r="G46">
        <v>4.04</v>
      </c>
      <c r="H46">
        <v>-5.19</v>
      </c>
      <c r="I46">
        <v>-1.02</v>
      </c>
      <c r="J46">
        <v>0.43</v>
      </c>
      <c r="K46" s="15">
        <f t="shared" si="5"/>
        <v>4.0399999999999998E-2</v>
      </c>
      <c r="L46" s="15">
        <f t="shared" si="5"/>
        <v>-5.1900000000000002E-2</v>
      </c>
      <c r="M46" s="15">
        <f t="shared" si="5"/>
        <v>-1.0200000000000001E-2</v>
      </c>
      <c r="N46" s="15">
        <f t="shared" si="5"/>
        <v>4.3E-3</v>
      </c>
      <c r="O46" s="16">
        <f t="shared" si="1"/>
        <v>6.5474259747874547E-2</v>
      </c>
      <c r="P46" s="16">
        <f t="shared" si="2"/>
        <v>6.7726643598615393E-3</v>
      </c>
      <c r="Q46" s="16">
        <f t="shared" si="3"/>
        <v>1.8221419828641422E-2</v>
      </c>
      <c r="R46" s="16">
        <f t="shared" si="4"/>
        <v>8.4226463104326282E-3</v>
      </c>
      <c r="S46" s="17">
        <v>-3.0600000000000002E-2</v>
      </c>
      <c r="T46" s="17">
        <v>1.09E-2</v>
      </c>
      <c r="U46" s="17">
        <v>5.21E-2</v>
      </c>
      <c r="V46" s="17">
        <v>1.06E-2</v>
      </c>
      <c r="W46" s="17">
        <v>5.62E-2</v>
      </c>
      <c r="X46" s="17">
        <v>3.6400000000000002E-2</v>
      </c>
      <c r="Y46" s="18">
        <f t="shared" si="6"/>
        <v>4.2874259747874552E-2</v>
      </c>
      <c r="Z46" s="18">
        <f t="shared" si="7"/>
        <v>1.838202148928216E-3</v>
      </c>
      <c r="AA46" s="19">
        <f t="shared" si="8"/>
        <v>3.7380765933345923E-3</v>
      </c>
      <c r="AB46" s="18">
        <f t="shared" si="9"/>
        <v>-2.7926912934125851E-2</v>
      </c>
      <c r="AC46" s="18">
        <f t="shared" si="10"/>
        <v>7.7991246603024576E-4</v>
      </c>
      <c r="AD46">
        <f t="shared" si="11"/>
        <v>1.2784994300738986E-5</v>
      </c>
      <c r="AE46" s="12"/>
    </row>
    <row r="47" spans="1:38" x14ac:dyDescent="0.2">
      <c r="A47">
        <v>199705</v>
      </c>
      <c r="B47" s="15">
        <v>6.3716086599068245E-2</v>
      </c>
      <c r="C47" s="15">
        <v>5.9734565366187597E-2</v>
      </c>
      <c r="D47" s="15">
        <v>6.0090974383528728E-2</v>
      </c>
      <c r="E47" s="15">
        <v>5.7788944723618174E-2</v>
      </c>
      <c r="F47">
        <v>199705</v>
      </c>
      <c r="G47">
        <v>6.74</v>
      </c>
      <c r="H47">
        <v>4.83</v>
      </c>
      <c r="I47">
        <v>-4.38</v>
      </c>
      <c r="J47">
        <v>0.49</v>
      </c>
      <c r="K47" s="15">
        <f t="shared" si="5"/>
        <v>6.7400000000000002E-2</v>
      </c>
      <c r="L47" s="15">
        <f t="shared" si="5"/>
        <v>4.8300000000000003E-2</v>
      </c>
      <c r="M47" s="15">
        <f t="shared" si="5"/>
        <v>-4.3799999999999999E-2</v>
      </c>
      <c r="N47" s="15">
        <f t="shared" si="5"/>
        <v>4.8999999999999998E-3</v>
      </c>
      <c r="O47" s="16">
        <f t="shared" si="1"/>
        <v>5.8816086599068243E-2</v>
      </c>
      <c r="P47" s="16">
        <f t="shared" si="2"/>
        <v>5.4834565366187596E-2</v>
      </c>
      <c r="Q47" s="16">
        <f t="shared" si="3"/>
        <v>5.5190974383528726E-2</v>
      </c>
      <c r="R47" s="16">
        <f t="shared" si="4"/>
        <v>5.2888944723618173E-2</v>
      </c>
      <c r="S47" s="17">
        <v>0.10490000000000001</v>
      </c>
      <c r="T47" s="17">
        <v>9.7200000000000009E-2</v>
      </c>
      <c r="U47" s="17">
        <v>5.8499999999999996E-2</v>
      </c>
      <c r="V47" s="17">
        <v>0.11459999999999999</v>
      </c>
      <c r="W47" s="17">
        <v>7.0400000000000004E-2</v>
      </c>
      <c r="X47" s="17">
        <v>5.779999999999999E-2</v>
      </c>
      <c r="Y47" s="18">
        <f t="shared" si="6"/>
        <v>-2.5083913400931745E-2</v>
      </c>
      <c r="Z47" s="18">
        <f t="shared" si="7"/>
        <v>6.2920271150544325E-4</v>
      </c>
      <c r="AA47" s="19">
        <f t="shared" si="8"/>
        <v>2.9682489558179766E-3</v>
      </c>
      <c r="AB47" s="18">
        <f t="shared" si="9"/>
        <v>-1.3590049924786948E-2</v>
      </c>
      <c r="AC47" s="18">
        <f t="shared" si="10"/>
        <v>1.8468945695820173E-4</v>
      </c>
      <c r="AD47">
        <f t="shared" si="11"/>
        <v>2.6664326502098242E-3</v>
      </c>
      <c r="AE47" s="12"/>
    </row>
    <row r="48" spans="1:38" x14ac:dyDescent="0.2">
      <c r="A48">
        <v>199706</v>
      </c>
      <c r="B48" s="15">
        <v>3.7297861241523123E-2</v>
      </c>
      <c r="C48" s="15">
        <v>2.6349999999999651E-2</v>
      </c>
      <c r="D48" s="15">
        <v>4.1327913279132655E-2</v>
      </c>
      <c r="E48" s="15">
        <v>4.572446555819476E-2</v>
      </c>
      <c r="F48">
        <v>199706</v>
      </c>
      <c r="G48">
        <v>4.0999999999999996</v>
      </c>
      <c r="H48">
        <v>1.5</v>
      </c>
      <c r="I48">
        <v>0.72</v>
      </c>
      <c r="J48">
        <v>0.37</v>
      </c>
      <c r="K48" s="15">
        <f t="shared" si="5"/>
        <v>4.0999999999999995E-2</v>
      </c>
      <c r="L48" s="15">
        <f t="shared" si="5"/>
        <v>1.4999999999999999E-2</v>
      </c>
      <c r="M48" s="15">
        <f t="shared" si="5"/>
        <v>7.1999999999999998E-3</v>
      </c>
      <c r="N48" s="15">
        <f t="shared" si="5"/>
        <v>3.7000000000000002E-3</v>
      </c>
      <c r="O48" s="16">
        <f t="shared" si="1"/>
        <v>3.3597861241523121E-2</v>
      </c>
      <c r="P48" s="16">
        <f t="shared" si="2"/>
        <v>2.264999999999965E-2</v>
      </c>
      <c r="Q48" s="16">
        <f t="shared" si="3"/>
        <v>3.7627913279132653E-2</v>
      </c>
      <c r="R48" s="16">
        <f t="shared" si="4"/>
        <v>4.2024465558194758E-2</v>
      </c>
      <c r="S48" s="17">
        <v>5.3499999999999999E-2</v>
      </c>
      <c r="T48" s="17">
        <v>4.0800000000000003E-2</v>
      </c>
      <c r="U48" s="17">
        <v>3.9199999999999999E-2</v>
      </c>
      <c r="V48" s="17">
        <v>2.5000000000000001E-2</v>
      </c>
      <c r="W48" s="17">
        <v>3.7699999999999997E-2</v>
      </c>
      <c r="X48" s="17">
        <v>4.3999999999999991E-2</v>
      </c>
      <c r="Y48" s="18">
        <f t="shared" si="6"/>
        <v>-6.4354720918102098E-3</v>
      </c>
      <c r="Z48" s="18">
        <f t="shared" si="7"/>
        <v>4.1415301044468077E-5</v>
      </c>
      <c r="AA48" s="19">
        <f t="shared" si="8"/>
        <v>8.5634736065581655E-4</v>
      </c>
      <c r="AB48" s="18">
        <f t="shared" si="9"/>
        <v>-1.9730200832245214E-2</v>
      </c>
      <c r="AC48" s="18">
        <f t="shared" si="10"/>
        <v>3.8928082488072973E-4</v>
      </c>
      <c r="AD48">
        <f t="shared" si="11"/>
        <v>3.7841713449334033E-4</v>
      </c>
      <c r="AE48" s="12"/>
    </row>
    <row r="49" spans="1:31" x14ac:dyDescent="0.2">
      <c r="A49">
        <v>199707</v>
      </c>
      <c r="B49" s="15">
        <v>0.13427206437012806</v>
      </c>
      <c r="C49" s="15">
        <v>5.9602649006622599E-2</v>
      </c>
      <c r="D49" s="15">
        <v>8.4797224029494744E-2</v>
      </c>
      <c r="E49" s="15">
        <v>4.5292447473027186E-2</v>
      </c>
      <c r="F49">
        <v>199707</v>
      </c>
      <c r="G49">
        <v>7.33</v>
      </c>
      <c r="H49">
        <v>-2.52</v>
      </c>
      <c r="I49">
        <v>-0.13</v>
      </c>
      <c r="J49">
        <v>0.43</v>
      </c>
      <c r="K49" s="15">
        <f t="shared" si="5"/>
        <v>7.3300000000000004E-2</v>
      </c>
      <c r="L49" s="15">
        <f t="shared" si="5"/>
        <v>-2.52E-2</v>
      </c>
      <c r="M49" s="15">
        <f t="shared" si="5"/>
        <v>-1.2999999999999999E-3</v>
      </c>
      <c r="N49" s="15">
        <f t="shared" si="5"/>
        <v>4.3E-3</v>
      </c>
      <c r="O49" s="16">
        <f t="shared" si="1"/>
        <v>0.12997206437012807</v>
      </c>
      <c r="P49" s="16">
        <f t="shared" si="2"/>
        <v>5.5302649006622601E-2</v>
      </c>
      <c r="Q49" s="16">
        <f t="shared" si="3"/>
        <v>8.0497224029494746E-2</v>
      </c>
      <c r="R49" s="16">
        <f t="shared" si="4"/>
        <v>4.0992447473027188E-2</v>
      </c>
      <c r="S49" s="17">
        <v>4.24E-2</v>
      </c>
      <c r="T49" s="17">
        <v>5.8100000000000006E-2</v>
      </c>
      <c r="U49" s="17">
        <v>7.7800000000000008E-2</v>
      </c>
      <c r="V49" s="17">
        <v>3.0499999999999999E-2</v>
      </c>
      <c r="W49" s="17">
        <v>7.1099999999999997E-2</v>
      </c>
      <c r="X49" s="17">
        <v>8.0400000000000013E-2</v>
      </c>
      <c r="Y49" s="18">
        <f t="shared" si="6"/>
        <v>6.9922064370128059E-2</v>
      </c>
      <c r="Z49" s="18">
        <f t="shared" si="7"/>
        <v>4.889095085780332E-3</v>
      </c>
      <c r="AA49" s="19">
        <f t="shared" si="8"/>
        <v>1.5784810673406896E-2</v>
      </c>
      <c r="AB49" s="18">
        <f t="shared" si="9"/>
        <v>-1.810554649498225E-2</v>
      </c>
      <c r="AC49" s="18">
        <f t="shared" si="10"/>
        <v>3.2781081388196404E-4</v>
      </c>
      <c r="AD49">
        <f t="shared" si="11"/>
        <v>2.7149931017464387E-3</v>
      </c>
      <c r="AE49" s="12"/>
    </row>
    <row r="50" spans="1:31" x14ac:dyDescent="0.2">
      <c r="A50">
        <v>199708</v>
      </c>
      <c r="B50" s="15">
        <v>-2.8818443804034533E-2</v>
      </c>
      <c r="C50" s="15">
        <v>-1.000000000000012E-2</v>
      </c>
      <c r="D50" s="15">
        <v>-3.2786885245901676E-2</v>
      </c>
      <c r="E50" s="15">
        <v>-4.8739495798319266E-2</v>
      </c>
      <c r="F50">
        <v>199708</v>
      </c>
      <c r="G50">
        <v>-4.1500000000000004</v>
      </c>
      <c r="H50">
        <v>7.34</v>
      </c>
      <c r="I50">
        <v>1.37</v>
      </c>
      <c r="J50">
        <v>0.41</v>
      </c>
      <c r="K50" s="15">
        <f t="shared" si="5"/>
        <v>-4.1500000000000002E-2</v>
      </c>
      <c r="L50" s="15">
        <f t="shared" si="5"/>
        <v>7.3399999999999993E-2</v>
      </c>
      <c r="M50" s="15">
        <f t="shared" si="5"/>
        <v>1.37E-2</v>
      </c>
      <c r="N50" s="15">
        <f t="shared" si="5"/>
        <v>4.0999999999999995E-3</v>
      </c>
      <c r="O50" s="16">
        <f t="shared" si="1"/>
        <v>-3.2918443804034532E-2</v>
      </c>
      <c r="P50" s="16">
        <f t="shared" si="2"/>
        <v>-1.4100000000000119E-2</v>
      </c>
      <c r="Q50" s="16">
        <f t="shared" si="3"/>
        <v>-3.6886885245901675E-2</v>
      </c>
      <c r="R50" s="16">
        <f t="shared" si="4"/>
        <v>-5.2839495798319265E-2</v>
      </c>
      <c r="S50" s="17">
        <v>3.73E-2</v>
      </c>
      <c r="T50" s="17">
        <v>1.01E-2</v>
      </c>
      <c r="U50" s="17">
        <v>-5.5E-2</v>
      </c>
      <c r="V50" s="17">
        <v>7.000000000000001E-4</v>
      </c>
      <c r="W50" s="17">
        <v>-5.5E-2</v>
      </c>
      <c r="X50" s="17">
        <v>-3.2299999999999995E-2</v>
      </c>
      <c r="Y50" s="18">
        <f t="shared" si="6"/>
        <v>-1.7218443804034533E-2</v>
      </c>
      <c r="Z50" s="18">
        <f t="shared" si="7"/>
        <v>2.964748070326952E-4</v>
      </c>
      <c r="AA50" s="19">
        <f t="shared" si="8"/>
        <v>1.3877779399828342E-3</v>
      </c>
      <c r="AB50" s="18">
        <f t="shared" si="9"/>
        <v>1.4649449776594617E-2</v>
      </c>
      <c r="AC50" s="18">
        <f t="shared" si="10"/>
        <v>2.1460637875696806E-4</v>
      </c>
      <c r="AD50">
        <f t="shared" si="11"/>
        <v>2.9918805359188926E-4</v>
      </c>
      <c r="AE50" s="12"/>
    </row>
    <row r="51" spans="1:31" x14ac:dyDescent="0.2">
      <c r="A51">
        <v>199709</v>
      </c>
      <c r="B51" s="15">
        <v>5.7521113900935728E-2</v>
      </c>
      <c r="C51" s="15">
        <v>4.6051325757575867E-2</v>
      </c>
      <c r="D51" s="15">
        <v>6.6763125258371137E-2</v>
      </c>
      <c r="E51" s="15">
        <v>6.0070671378091856E-2</v>
      </c>
      <c r="F51">
        <v>199709</v>
      </c>
      <c r="G51">
        <v>5.35</v>
      </c>
      <c r="H51">
        <v>2.68</v>
      </c>
      <c r="I51">
        <v>-0.25</v>
      </c>
      <c r="J51">
        <v>0.44</v>
      </c>
      <c r="K51" s="15">
        <f t="shared" si="5"/>
        <v>5.3499999999999999E-2</v>
      </c>
      <c r="L51" s="15">
        <f t="shared" si="5"/>
        <v>2.6800000000000001E-2</v>
      </c>
      <c r="M51" s="15">
        <f t="shared" si="5"/>
        <v>-2.5000000000000001E-3</v>
      </c>
      <c r="N51" s="15">
        <f t="shared" si="5"/>
        <v>4.4000000000000003E-3</v>
      </c>
      <c r="O51" s="16">
        <f t="shared" ref="O51:O82" si="12">B51-$N51</f>
        <v>5.3121113900935726E-2</v>
      </c>
      <c r="P51" s="16">
        <f t="shared" ref="P51:P82" si="13">C51-$N51</f>
        <v>4.1651325757575866E-2</v>
      </c>
      <c r="Q51" s="16">
        <f t="shared" ref="Q51:Q82" si="14">D51-$N51</f>
        <v>6.2363125258371135E-2</v>
      </c>
      <c r="R51" s="16">
        <f t="shared" ref="R51:R82" si="15">E51-$N51</f>
        <v>5.5670671378091854E-2</v>
      </c>
      <c r="S51" s="17">
        <v>8.72E-2</v>
      </c>
      <c r="T51" s="17">
        <v>6.5100000000000005E-2</v>
      </c>
      <c r="U51" s="17">
        <v>4.9099999999999998E-2</v>
      </c>
      <c r="V51" s="17">
        <v>4.0899999999999999E-2</v>
      </c>
      <c r="W51" s="17">
        <v>4.9200000000000001E-2</v>
      </c>
      <c r="X51" s="17">
        <v>5.79E-2</v>
      </c>
      <c r="Y51" s="18">
        <f t="shared" si="6"/>
        <v>-5.112219432397605E-3</v>
      </c>
      <c r="Z51" s="18">
        <f t="shared" si="7"/>
        <v>2.6134787524983689E-5</v>
      </c>
      <c r="AA51" s="19">
        <f t="shared" ref="AA51:AA78" si="16">(O51-$AM$16)^2</f>
        <v>2.3801387799186231E-3</v>
      </c>
      <c r="AB51" s="18">
        <f t="shared" si="9"/>
        <v>-1.6351579105018089E-2</v>
      </c>
      <c r="AC51" s="18">
        <f t="shared" si="10"/>
        <v>2.6737413922766419E-4</v>
      </c>
      <c r="AD51">
        <f t="shared" si="11"/>
        <v>1.4787310686211336E-3</v>
      </c>
      <c r="AE51" s="12"/>
    </row>
    <row r="52" spans="1:31" x14ac:dyDescent="0.2">
      <c r="A52">
        <v>199710</v>
      </c>
      <c r="B52" s="15">
        <v>-5.0723073602417568E-2</v>
      </c>
      <c r="C52" s="15">
        <v>-2.7878787878787947E-2</v>
      </c>
      <c r="D52" s="15">
        <v>-3.042046115093977E-2</v>
      </c>
      <c r="E52" s="15">
        <v>-5.9999999999999831E-2</v>
      </c>
      <c r="F52">
        <v>199710</v>
      </c>
      <c r="G52">
        <v>-3.79</v>
      </c>
      <c r="H52">
        <v>-0.79</v>
      </c>
      <c r="I52">
        <v>2.21</v>
      </c>
      <c r="J52">
        <v>0.42</v>
      </c>
      <c r="K52" s="15">
        <f t="shared" si="5"/>
        <v>-3.7900000000000003E-2</v>
      </c>
      <c r="L52" s="15">
        <f t="shared" si="5"/>
        <v>-7.9000000000000008E-3</v>
      </c>
      <c r="M52" s="15">
        <f t="shared" si="5"/>
        <v>2.2099999999999998E-2</v>
      </c>
      <c r="N52" s="15">
        <f t="shared" si="5"/>
        <v>4.1999999999999997E-3</v>
      </c>
      <c r="O52" s="16">
        <f t="shared" si="12"/>
        <v>-5.492307360241757E-2</v>
      </c>
      <c r="P52" s="16">
        <f t="shared" si="13"/>
        <v>-3.207878787878795E-2</v>
      </c>
      <c r="Q52" s="16">
        <f t="shared" si="14"/>
        <v>-3.4620461150939773E-2</v>
      </c>
      <c r="R52" s="16">
        <f t="shared" si="15"/>
        <v>-6.4199999999999827E-2</v>
      </c>
      <c r="S52" s="17">
        <v>-4.2000000000000003E-2</v>
      </c>
      <c r="T52" s="17">
        <v>-4.7500000000000001E-2</v>
      </c>
      <c r="U52" s="17">
        <v>-3.5299999999999998E-2</v>
      </c>
      <c r="V52" s="17">
        <v>-2.7900000000000001E-2</v>
      </c>
      <c r="W52" s="17">
        <v>-4.1200000000000007E-2</v>
      </c>
      <c r="X52" s="17">
        <v>-3.5200000000000002E-2</v>
      </c>
      <c r="Y52" s="18">
        <f t="shared" si="6"/>
        <v>-1.6739740269084237E-2</v>
      </c>
      <c r="Z52" s="18">
        <f t="shared" si="7"/>
        <v>2.8021890427640039E-4</v>
      </c>
      <c r="AA52" s="19">
        <f t="shared" si="16"/>
        <v>3.5114538540850478E-3</v>
      </c>
      <c r="AB52" s="18">
        <f t="shared" si="9"/>
        <v>6.5899453889358625E-3</v>
      </c>
      <c r="AC52" s="18">
        <f t="shared" si="10"/>
        <v>4.3427380229157034E-5</v>
      </c>
      <c r="AD52">
        <f t="shared" si="11"/>
        <v>1.2443849723574861E-3</v>
      </c>
      <c r="AE52" s="12"/>
    </row>
    <row r="53" spans="1:31" x14ac:dyDescent="0.2">
      <c r="A53">
        <v>199711</v>
      </c>
      <c r="B53" s="15">
        <v>8.1855388813099061E-3</v>
      </c>
      <c r="C53" s="15">
        <v>-4.9875311720697368E-3</v>
      </c>
      <c r="D53" s="15">
        <v>-1.5987210231814819E-3</v>
      </c>
      <c r="E53" s="15">
        <v>-2.0685579196217607E-2</v>
      </c>
      <c r="F53">
        <v>199711</v>
      </c>
      <c r="G53">
        <v>2.99</v>
      </c>
      <c r="H53">
        <v>-5.07</v>
      </c>
      <c r="I53">
        <v>1.01</v>
      </c>
      <c r="J53">
        <v>0.39</v>
      </c>
      <c r="K53" s="15">
        <f t="shared" si="5"/>
        <v>2.9900000000000003E-2</v>
      </c>
      <c r="L53" s="15">
        <f t="shared" si="5"/>
        <v>-5.0700000000000002E-2</v>
      </c>
      <c r="M53" s="15">
        <f t="shared" si="5"/>
        <v>1.01E-2</v>
      </c>
      <c r="N53" s="15">
        <f t="shared" si="5"/>
        <v>3.9000000000000003E-3</v>
      </c>
      <c r="O53" s="16">
        <f t="shared" si="12"/>
        <v>4.2855388813099055E-3</v>
      </c>
      <c r="P53" s="16">
        <f t="shared" si="13"/>
        <v>-8.8875311720697375E-3</v>
      </c>
      <c r="Q53" s="16">
        <f t="shared" si="14"/>
        <v>-5.4987210231814826E-3</v>
      </c>
      <c r="R53" s="16">
        <f t="shared" si="15"/>
        <v>-2.4585579196217608E-2</v>
      </c>
      <c r="S53" s="17">
        <v>-2.2200000000000001E-2</v>
      </c>
      <c r="T53" s="17">
        <v>-5.7000000000000002E-3</v>
      </c>
      <c r="U53" s="17">
        <v>4.0399999999999998E-2</v>
      </c>
      <c r="V53" s="17">
        <v>-6.6E-3</v>
      </c>
      <c r="W53" s="17">
        <v>3.85E-2</v>
      </c>
      <c r="X53" s="17">
        <v>2.58E-2</v>
      </c>
      <c r="Y53" s="18">
        <f t="shared" si="6"/>
        <v>-7.4144611186900931E-3</v>
      </c>
      <c r="Z53" s="18">
        <f t="shared" si="7"/>
        <v>5.4974233680567144E-5</v>
      </c>
      <c r="AA53" s="19">
        <f t="shared" si="16"/>
        <v>2.3920916763797818E-9</v>
      </c>
      <c r="AB53" s="18">
        <f t="shared" si="9"/>
        <v>-3.1213256010475206E-2</v>
      </c>
      <c r="AC53" s="18">
        <f t="shared" si="10"/>
        <v>9.7426735077546652E-4</v>
      </c>
      <c r="AD53">
        <f t="shared" si="11"/>
        <v>1.4603718237179598E-4</v>
      </c>
      <c r="AE53" s="12"/>
    </row>
    <row r="54" spans="1:31" x14ac:dyDescent="0.2">
      <c r="A54">
        <v>199712</v>
      </c>
      <c r="B54" s="15">
        <v>6.3148398737034039E-3</v>
      </c>
      <c r="C54" s="15">
        <v>8.9298872180452182E-3</v>
      </c>
      <c r="D54" s="15">
        <v>1.741393114491574E-2</v>
      </c>
      <c r="E54" s="15">
        <v>9.4628847314424114E-3</v>
      </c>
      <c r="F54">
        <v>199712</v>
      </c>
      <c r="G54">
        <v>1.32</v>
      </c>
      <c r="H54">
        <v>-2.4</v>
      </c>
      <c r="I54">
        <v>3.84</v>
      </c>
      <c r="J54">
        <v>0.48</v>
      </c>
      <c r="K54" s="15">
        <f t="shared" si="5"/>
        <v>1.32E-2</v>
      </c>
      <c r="L54" s="15">
        <f t="shared" si="5"/>
        <v>-2.4E-2</v>
      </c>
      <c r="M54" s="15">
        <f t="shared" si="5"/>
        <v>3.8399999999999997E-2</v>
      </c>
      <c r="N54" s="15">
        <f t="shared" si="5"/>
        <v>4.7999999999999996E-3</v>
      </c>
      <c r="O54" s="16">
        <f t="shared" si="12"/>
        <v>1.5148398737034044E-3</v>
      </c>
      <c r="P54" s="16">
        <f t="shared" si="13"/>
        <v>4.1298872180452187E-3</v>
      </c>
      <c r="Q54" s="16">
        <f t="shared" si="14"/>
        <v>1.2613931144915741E-2</v>
      </c>
      <c r="R54" s="16">
        <f t="shared" si="15"/>
        <v>4.6628847314424118E-3</v>
      </c>
      <c r="S54" s="17">
        <v>-1.3899999999999999E-2</v>
      </c>
      <c r="T54" s="17">
        <v>1.6400000000000001E-2</v>
      </c>
      <c r="U54" s="17">
        <v>1.5200000000000002E-2</v>
      </c>
      <c r="V54" s="17">
        <v>1.3600000000000001E-2</v>
      </c>
      <c r="W54" s="17">
        <v>3.1000000000000012E-3</v>
      </c>
      <c r="X54" s="17">
        <v>2.2700000000000001E-2</v>
      </c>
      <c r="Y54" s="18">
        <f t="shared" si="6"/>
        <v>-8.0018267929632646E-3</v>
      </c>
      <c r="Z54" s="18">
        <f t="shared" si="7"/>
        <v>6.402923202458476E-5</v>
      </c>
      <c r="AA54" s="19">
        <f t="shared" si="16"/>
        <v>7.950189397002454E-6</v>
      </c>
      <c r="AB54" s="18">
        <f t="shared" si="9"/>
        <v>-1.1620251320082316E-2</v>
      </c>
      <c r="AC54" s="18">
        <f t="shared" si="10"/>
        <v>1.3503024074187483E-4</v>
      </c>
      <c r="AD54">
        <f t="shared" si="11"/>
        <v>8.7017907934886203E-7</v>
      </c>
      <c r="AE54" s="12"/>
    </row>
    <row r="55" spans="1:31" x14ac:dyDescent="0.2">
      <c r="A55" s="6">
        <v>199801</v>
      </c>
      <c r="B55" s="21">
        <v>2.9480580252690736E-2</v>
      </c>
      <c r="C55" s="21">
        <v>6.1016949152541411E-3</v>
      </c>
      <c r="D55" s="21">
        <v>-2.7879047823290426E-3</v>
      </c>
      <c r="E55" s="21">
        <v>1.2353304508956331E-3</v>
      </c>
      <c r="F55" s="6">
        <v>199801</v>
      </c>
      <c r="G55" s="6">
        <v>0.14000000000000001</v>
      </c>
      <c r="H55" s="6">
        <v>-0.94</v>
      </c>
      <c r="I55" s="6">
        <v>-2.0699999999999998</v>
      </c>
      <c r="J55" s="6">
        <v>0.43</v>
      </c>
      <c r="K55" s="21">
        <f t="shared" si="5"/>
        <v>1.4000000000000002E-3</v>
      </c>
      <c r="L55" s="21">
        <f t="shared" si="5"/>
        <v>-9.3999999999999986E-3</v>
      </c>
      <c r="M55" s="21">
        <f t="shared" si="5"/>
        <v>-2.07E-2</v>
      </c>
      <c r="N55" s="21">
        <f t="shared" si="5"/>
        <v>4.3E-3</v>
      </c>
      <c r="O55" s="16">
        <f t="shared" si="12"/>
        <v>2.5180580252690737E-2</v>
      </c>
      <c r="P55" s="16">
        <f t="shared" si="13"/>
        <v>1.8016949152541411E-3</v>
      </c>
      <c r="Q55" s="16">
        <f t="shared" si="14"/>
        <v>-7.0879047823290426E-3</v>
      </c>
      <c r="R55" s="16">
        <f t="shared" si="15"/>
        <v>-3.0646695491043669E-3</v>
      </c>
      <c r="S55" s="17">
        <v>-1.03E-2</v>
      </c>
      <c r="T55" s="17">
        <v>-1.5800000000000002E-2</v>
      </c>
      <c r="U55" s="17">
        <v>5.5999999999999991E-3</v>
      </c>
      <c r="V55" s="17">
        <v>2.3899999999999998E-2</v>
      </c>
      <c r="W55" s="17">
        <v>2.3199999999999998E-2</v>
      </c>
      <c r="X55" s="17">
        <v>-2.3800000000000002E-2</v>
      </c>
      <c r="Y55" s="18">
        <f t="shared" si="6"/>
        <v>2.4713913586024074E-2</v>
      </c>
      <c r="Z55" s="18">
        <f t="shared" si="7"/>
        <v>6.1077752473746524E-4</v>
      </c>
      <c r="AA55" s="19">
        <f t="shared" si="16"/>
        <v>4.3456123425038913E-4</v>
      </c>
      <c r="AB55" s="18">
        <f t="shared" si="9"/>
        <v>1.2704474910845422E-2</v>
      </c>
      <c r="AC55" s="18">
        <f t="shared" si="10"/>
        <v>1.6140368276030078E-4</v>
      </c>
      <c r="AD55">
        <f t="shared" si="11"/>
        <v>1.9470250806766536E-6</v>
      </c>
      <c r="AE55" s="12"/>
    </row>
    <row r="56" spans="1:31" x14ac:dyDescent="0.2">
      <c r="A56">
        <v>199802</v>
      </c>
      <c r="B56" s="15">
        <v>0.1045454545454545</v>
      </c>
      <c r="C56" s="15">
        <v>4.7169811320754595E-2</v>
      </c>
      <c r="D56" s="15">
        <v>7.1182795698924606E-2</v>
      </c>
      <c r="E56" s="15">
        <v>7.5262183837137453E-2</v>
      </c>
      <c r="F56">
        <v>199802</v>
      </c>
      <c r="G56">
        <v>7.03</v>
      </c>
      <c r="H56">
        <v>0.32</v>
      </c>
      <c r="I56">
        <v>-0.86</v>
      </c>
      <c r="J56">
        <v>0.39</v>
      </c>
      <c r="K56" s="15">
        <f t="shared" si="5"/>
        <v>7.0300000000000001E-2</v>
      </c>
      <c r="L56" s="15">
        <f t="shared" si="5"/>
        <v>3.2000000000000002E-3</v>
      </c>
      <c r="M56" s="15">
        <f t="shared" si="5"/>
        <v>-8.6E-3</v>
      </c>
      <c r="N56" s="15">
        <f t="shared" si="5"/>
        <v>3.9000000000000003E-3</v>
      </c>
      <c r="O56" s="16">
        <f t="shared" si="12"/>
        <v>0.1006454545454545</v>
      </c>
      <c r="P56" s="16">
        <f t="shared" si="13"/>
        <v>4.3269811320754595E-2</v>
      </c>
      <c r="Q56" s="16">
        <f t="shared" si="14"/>
        <v>6.7282795698924605E-2</v>
      </c>
      <c r="R56" s="16">
        <f t="shared" si="15"/>
        <v>7.1362183837137452E-2</v>
      </c>
      <c r="S56" s="17">
        <v>6.2899999999999998E-2</v>
      </c>
      <c r="T56" s="17">
        <v>7.8600000000000003E-2</v>
      </c>
      <c r="U56" s="17">
        <v>6.93E-2</v>
      </c>
      <c r="V56" s="17">
        <v>9.2799999999999994E-2</v>
      </c>
      <c r="W56" s="17">
        <v>6.9000000000000006E-2</v>
      </c>
      <c r="X56" s="17">
        <v>7.4200000000000002E-2</v>
      </c>
      <c r="Y56" s="18">
        <f t="shared" si="6"/>
        <v>2.6178787878787843E-2</v>
      </c>
      <c r="Z56" s="18">
        <f t="shared" si="7"/>
        <v>6.8532893480256925E-4</v>
      </c>
      <c r="AA56" s="19">
        <f t="shared" si="16"/>
        <v>9.2758100019131387E-3</v>
      </c>
      <c r="AB56" s="18">
        <f t="shared" si="9"/>
        <v>-2.9878554976025665E-2</v>
      </c>
      <c r="AC56" s="18">
        <f t="shared" si="10"/>
        <v>8.92728047455388E-4</v>
      </c>
      <c r="AD56">
        <f t="shared" si="11"/>
        <v>1.6058259337014096E-3</v>
      </c>
      <c r="AE56" s="12"/>
    </row>
    <row r="57" spans="1:31" x14ac:dyDescent="0.2">
      <c r="A57">
        <v>199803</v>
      </c>
      <c r="B57" s="15">
        <v>3.0658436213991891E-2</v>
      </c>
      <c r="C57" s="15">
        <v>4.1148841698841698E-2</v>
      </c>
      <c r="D57" s="15">
        <v>5.1065540812223587E-2</v>
      </c>
      <c r="E57" s="15">
        <v>5.6224899598393607E-2</v>
      </c>
      <c r="F57">
        <v>199803</v>
      </c>
      <c r="G57">
        <v>4.7699999999999996</v>
      </c>
      <c r="H57">
        <v>-0.99</v>
      </c>
      <c r="I57">
        <v>1.23</v>
      </c>
      <c r="J57">
        <v>0.39</v>
      </c>
      <c r="K57" s="15">
        <f t="shared" si="5"/>
        <v>4.7699999999999992E-2</v>
      </c>
      <c r="L57" s="15">
        <f t="shared" si="5"/>
        <v>-9.8999999999999991E-3</v>
      </c>
      <c r="M57" s="15">
        <f t="shared" si="5"/>
        <v>1.23E-2</v>
      </c>
      <c r="N57" s="15">
        <f t="shared" si="5"/>
        <v>3.9000000000000003E-3</v>
      </c>
      <c r="O57" s="16">
        <f t="shared" si="12"/>
        <v>2.675843621399189E-2</v>
      </c>
      <c r="P57" s="16">
        <f t="shared" si="13"/>
        <v>3.7248841698841698E-2</v>
      </c>
      <c r="Q57" s="16">
        <f t="shared" si="14"/>
        <v>4.7165540812223586E-2</v>
      </c>
      <c r="R57" s="16">
        <f t="shared" si="15"/>
        <v>5.2324899598393607E-2</v>
      </c>
      <c r="S57" s="17">
        <v>4.5100000000000001E-2</v>
      </c>
      <c r="T57" s="17">
        <v>4.4299999999999999E-2</v>
      </c>
      <c r="U57" s="17">
        <v>4.7799999999999995E-2</v>
      </c>
      <c r="V57" s="17">
        <v>7.2499999999999995E-2</v>
      </c>
      <c r="W57" s="17">
        <v>4.2099999999999999E-2</v>
      </c>
      <c r="X57" s="17">
        <v>5.0100000000000006E-2</v>
      </c>
      <c r="Y57" s="18">
        <f t="shared" si="6"/>
        <v>-2.3558230452674772E-2</v>
      </c>
      <c r="Z57" s="18">
        <f t="shared" si="7"/>
        <v>5.5499022206133297E-4</v>
      </c>
      <c r="AA57" s="19">
        <f t="shared" si="16"/>
        <v>5.0283525210449861E-4</v>
      </c>
      <c r="AB57" s="18">
        <f t="shared" si="9"/>
        <v>-9.9359040400931325E-3</v>
      </c>
      <c r="AC57" s="18">
        <f t="shared" si="10"/>
        <v>9.8722189093939028E-5</v>
      </c>
      <c r="AD57">
        <f t="shared" si="11"/>
        <v>1.1595242917246528E-3</v>
      </c>
      <c r="AE57" s="12"/>
    </row>
    <row r="58" spans="1:31" x14ac:dyDescent="0.2">
      <c r="A58">
        <v>199804</v>
      </c>
      <c r="B58" s="15">
        <v>2.7151127969654576E-2</v>
      </c>
      <c r="C58" s="15">
        <v>6.8280571073866536E-3</v>
      </c>
      <c r="D58" s="15">
        <v>1.1285386381025164E-2</v>
      </c>
      <c r="E58" s="15">
        <v>1.6838674633351314E-2</v>
      </c>
      <c r="F58">
        <v>199804</v>
      </c>
      <c r="G58">
        <v>0.73</v>
      </c>
      <c r="H58">
        <v>0.48</v>
      </c>
      <c r="I58">
        <v>0.27</v>
      </c>
      <c r="J58">
        <v>0.43</v>
      </c>
      <c r="K58" s="15">
        <f t="shared" si="5"/>
        <v>7.3000000000000001E-3</v>
      </c>
      <c r="L58" s="15">
        <f t="shared" si="5"/>
        <v>4.7999999999999996E-3</v>
      </c>
      <c r="M58" s="15">
        <f t="shared" si="5"/>
        <v>2.7000000000000001E-3</v>
      </c>
      <c r="N58" s="15">
        <f t="shared" si="5"/>
        <v>4.3E-3</v>
      </c>
      <c r="O58" s="16">
        <f t="shared" si="12"/>
        <v>2.2851127969654578E-2</v>
      </c>
      <c r="P58" s="16">
        <f t="shared" si="13"/>
        <v>2.5280571073866536E-3</v>
      </c>
      <c r="Q58" s="16">
        <f t="shared" si="14"/>
        <v>6.9853863810251642E-3</v>
      </c>
      <c r="R58" s="16">
        <f t="shared" si="15"/>
        <v>1.2538674633351314E-2</v>
      </c>
      <c r="S58" s="17">
        <v>1.4200000000000003E-2</v>
      </c>
      <c r="T58" s="17">
        <v>4.8999999999999998E-3</v>
      </c>
      <c r="U58" s="17">
        <v>8.3999999999999995E-3</v>
      </c>
      <c r="V58" s="17">
        <v>-5.3E-3</v>
      </c>
      <c r="W58" s="17">
        <v>7.2999999999999992E-3</v>
      </c>
      <c r="X58" s="17">
        <v>1.18E-2</v>
      </c>
      <c r="Y58" s="18">
        <f t="shared" si="6"/>
        <v>1.5967794636321246E-2</v>
      </c>
      <c r="Z58" s="18">
        <f t="shared" si="7"/>
        <v>2.5497046554772958E-4</v>
      </c>
      <c r="AA58" s="19">
        <f t="shared" si="16"/>
        <v>3.4286744096581693E-4</v>
      </c>
      <c r="AB58" s="18">
        <f t="shared" si="9"/>
        <v>-7.2497425224736702E-3</v>
      </c>
      <c r="AC58" s="18">
        <f t="shared" si="10"/>
        <v>5.2558766642162893E-5</v>
      </c>
      <c r="AD58">
        <f t="shared" si="11"/>
        <v>4.4755593392058165E-7</v>
      </c>
      <c r="AE58" s="12"/>
    </row>
    <row r="59" spans="1:31" x14ac:dyDescent="0.2">
      <c r="A59">
        <v>199805</v>
      </c>
      <c r="B59" s="15">
        <v>5.8309037900872163E-4</v>
      </c>
      <c r="C59" s="15">
        <v>-1.9467077681874279E-2</v>
      </c>
      <c r="D59" s="15">
        <v>-2.1184036315490817E-2</v>
      </c>
      <c r="E59" s="15">
        <v>-1.9230769230769051E-2</v>
      </c>
      <c r="F59">
        <v>199805</v>
      </c>
      <c r="G59">
        <v>-3.06</v>
      </c>
      <c r="H59">
        <v>-3.54</v>
      </c>
      <c r="I59">
        <v>4.12</v>
      </c>
      <c r="J59">
        <v>0.4</v>
      </c>
      <c r="K59" s="15">
        <f t="shared" si="5"/>
        <v>-3.0600000000000002E-2</v>
      </c>
      <c r="L59" s="15">
        <f t="shared" si="5"/>
        <v>-3.5400000000000001E-2</v>
      </c>
      <c r="M59" s="15">
        <f t="shared" si="5"/>
        <v>4.1200000000000001E-2</v>
      </c>
      <c r="N59" s="15">
        <f t="shared" si="5"/>
        <v>4.0000000000000001E-3</v>
      </c>
      <c r="O59" s="16">
        <f t="shared" si="12"/>
        <v>-3.4169096209912785E-3</v>
      </c>
      <c r="P59" s="16">
        <f t="shared" si="13"/>
        <v>-2.3467077681874279E-2</v>
      </c>
      <c r="Q59" s="16">
        <f t="shared" si="14"/>
        <v>-2.5184036315490817E-2</v>
      </c>
      <c r="R59" s="16">
        <f t="shared" si="15"/>
        <v>-2.3230769230769052E-2</v>
      </c>
      <c r="S59" s="17">
        <v>-5.2199999999999996E-2</v>
      </c>
      <c r="T59" s="17">
        <v>-5.6099999999999997E-2</v>
      </c>
      <c r="U59" s="17">
        <v>-2.2500000000000003E-2</v>
      </c>
      <c r="V59" s="17">
        <v>-4.4600000000000001E-2</v>
      </c>
      <c r="W59" s="17">
        <v>-3.2899999999999999E-2</v>
      </c>
      <c r="X59" s="17">
        <v>-2.8500000000000001E-2</v>
      </c>
      <c r="Y59" s="18">
        <f t="shared" si="6"/>
        <v>3.6049757045675382E-2</v>
      </c>
      <c r="Z59" s="18">
        <f t="shared" si="7"/>
        <v>1.2995849830522218E-3</v>
      </c>
      <c r="AA59" s="19">
        <f t="shared" si="16"/>
        <v>6.0083543349628E-5</v>
      </c>
      <c r="AB59" s="18">
        <f t="shared" si="9"/>
        <v>1.0985127190695086E-2</v>
      </c>
      <c r="AC59" s="18">
        <f t="shared" si="10"/>
        <v>1.206730193957485E-4</v>
      </c>
      <c r="AD59">
        <f t="shared" si="11"/>
        <v>7.1097588214209166E-4</v>
      </c>
      <c r="AE59" s="12"/>
    </row>
    <row r="60" spans="1:31" x14ac:dyDescent="0.2">
      <c r="A60">
        <v>199806</v>
      </c>
      <c r="B60" s="15">
        <v>2.3426573426573727E-2</v>
      </c>
      <c r="C60" s="15">
        <v>1.3078885245901617E-2</v>
      </c>
      <c r="D60" s="15">
        <v>5.5265700483091873E-2</v>
      </c>
      <c r="E60" s="15">
        <v>-4.3572984749454813E-3</v>
      </c>
      <c r="F60">
        <v>199806</v>
      </c>
      <c r="G60">
        <v>3.18</v>
      </c>
      <c r="H60">
        <v>-3.15</v>
      </c>
      <c r="I60">
        <v>-2.2200000000000002</v>
      </c>
      <c r="J60">
        <v>0.41</v>
      </c>
      <c r="K60" s="15">
        <f t="shared" si="5"/>
        <v>3.1800000000000002E-2</v>
      </c>
      <c r="L60" s="15">
        <f t="shared" si="5"/>
        <v>-3.15E-2</v>
      </c>
      <c r="M60" s="15">
        <f t="shared" si="5"/>
        <v>-2.2200000000000001E-2</v>
      </c>
      <c r="N60" s="15">
        <f t="shared" si="5"/>
        <v>4.0999999999999995E-3</v>
      </c>
      <c r="O60" s="16">
        <f t="shared" si="12"/>
        <v>1.9326573426573727E-2</v>
      </c>
      <c r="P60" s="16">
        <f t="shared" si="13"/>
        <v>8.9788852459016175E-3</v>
      </c>
      <c r="Q60" s="16">
        <f t="shared" si="14"/>
        <v>5.1165700483091874E-2</v>
      </c>
      <c r="R60" s="16">
        <f t="shared" si="15"/>
        <v>-8.4572984749454808E-3</v>
      </c>
      <c r="S60" s="17">
        <v>-9.7000000000000003E-3</v>
      </c>
      <c r="T60" s="17">
        <v>6.6000000000000017E-3</v>
      </c>
      <c r="U60" s="17">
        <v>3.9100000000000003E-2</v>
      </c>
      <c r="V60" s="17">
        <v>3.9699999999999999E-2</v>
      </c>
      <c r="W60" s="17">
        <v>5.16E-2</v>
      </c>
      <c r="X60" s="17">
        <v>1.2E-2</v>
      </c>
      <c r="Y60" s="18">
        <f t="shared" si="6"/>
        <v>-3.8900932400929428E-3</v>
      </c>
      <c r="Z60" s="18">
        <f t="shared" si="7"/>
        <v>1.5132825416616809E-5</v>
      </c>
      <c r="AA60" s="19">
        <f t="shared" si="16"/>
        <v>2.2476382793722494E-4</v>
      </c>
      <c r="AB60" s="18">
        <f t="shared" si="9"/>
        <v>-1.0807419483585132E-2</v>
      </c>
      <c r="AC60" s="18">
        <f t="shared" si="10"/>
        <v>1.1680031589417553E-4</v>
      </c>
      <c r="AD60">
        <f t="shared" si="11"/>
        <v>3.3429580407019993E-5</v>
      </c>
      <c r="AE60" s="12"/>
    </row>
    <row r="61" spans="1:31" x14ac:dyDescent="0.2">
      <c r="A61">
        <v>199807</v>
      </c>
      <c r="B61" s="15">
        <v>2.2243713733075321E-2</v>
      </c>
      <c r="C61" s="15">
        <v>-2.2756827048114547E-2</v>
      </c>
      <c r="D61" s="15">
        <v>3.2960996154549616E-3</v>
      </c>
      <c r="E61" s="15">
        <v>-1.479759299781247E-2</v>
      </c>
      <c r="F61">
        <v>199807</v>
      </c>
      <c r="G61">
        <v>-2.46</v>
      </c>
      <c r="H61">
        <v>-4.92</v>
      </c>
      <c r="I61">
        <v>-1.1499999999999999</v>
      </c>
      <c r="J61">
        <v>0.4</v>
      </c>
      <c r="K61" s="15">
        <f t="shared" si="5"/>
        <v>-2.46E-2</v>
      </c>
      <c r="L61" s="15">
        <f t="shared" si="5"/>
        <v>-4.9200000000000001E-2</v>
      </c>
      <c r="M61" s="15">
        <f t="shared" si="5"/>
        <v>-1.15E-2</v>
      </c>
      <c r="N61" s="15">
        <f t="shared" si="5"/>
        <v>4.0000000000000001E-3</v>
      </c>
      <c r="O61" s="16">
        <f t="shared" si="12"/>
        <v>1.8243713733075321E-2</v>
      </c>
      <c r="P61" s="16">
        <f t="shared" si="13"/>
        <v>-2.6756827048114547E-2</v>
      </c>
      <c r="Q61" s="16">
        <f t="shared" si="14"/>
        <v>-7.0390038454503853E-4</v>
      </c>
      <c r="R61" s="16">
        <f t="shared" si="15"/>
        <v>-1.879759299781247E-2</v>
      </c>
      <c r="S61" s="17">
        <v>-7.1599999999999997E-2</v>
      </c>
      <c r="T61" s="17">
        <v>-7.4200000000000002E-2</v>
      </c>
      <c r="U61" s="17">
        <v>-1.5399999999999999E-2</v>
      </c>
      <c r="V61" s="17">
        <v>-3.8000000000000006E-2</v>
      </c>
      <c r="W61" s="17">
        <v>-1.2500000000000001E-2</v>
      </c>
      <c r="X61" s="17">
        <v>-4.1300000000000003E-2</v>
      </c>
      <c r="Y61" s="18">
        <f t="shared" si="6"/>
        <v>6.0410380399741989E-2</v>
      </c>
      <c r="Z61" s="18">
        <f t="shared" si="7"/>
        <v>3.6494140600415309E-3</v>
      </c>
      <c r="AA61" s="19">
        <f t="shared" si="16"/>
        <v>1.9346767613825447E-4</v>
      </c>
      <c r="AB61" s="18">
        <f t="shared" si="9"/>
        <v>1.3682290775416026E-2</v>
      </c>
      <c r="AC61" s="18">
        <f t="shared" si="10"/>
        <v>1.872050808630345E-4</v>
      </c>
      <c r="AD61">
        <f t="shared" si="11"/>
        <v>8.9723494917132661E-4</v>
      </c>
      <c r="AE61" s="12"/>
    </row>
    <row r="62" spans="1:31" x14ac:dyDescent="0.2">
      <c r="A62">
        <v>199808</v>
      </c>
      <c r="B62" s="15">
        <v>-0.19110690633869443</v>
      </c>
      <c r="C62" s="15">
        <v>-0.1051230871590153</v>
      </c>
      <c r="D62" s="15">
        <v>-0.14801971162620919</v>
      </c>
      <c r="E62" s="15">
        <v>-0.17078780908568147</v>
      </c>
      <c r="F62">
        <v>199808</v>
      </c>
      <c r="G62">
        <v>-16.079999999999998</v>
      </c>
      <c r="H62">
        <v>-5.75</v>
      </c>
      <c r="I62">
        <v>5.24</v>
      </c>
      <c r="J62">
        <v>0.43</v>
      </c>
      <c r="K62" s="15">
        <f t="shared" si="5"/>
        <v>-0.16079999999999997</v>
      </c>
      <c r="L62" s="15">
        <f t="shared" si="5"/>
        <v>-5.7500000000000002E-2</v>
      </c>
      <c r="M62" s="15">
        <f t="shared" si="5"/>
        <v>5.2400000000000002E-2</v>
      </c>
      <c r="N62" s="15">
        <f t="shared" si="5"/>
        <v>4.3E-3</v>
      </c>
      <c r="O62" s="16">
        <f t="shared" si="12"/>
        <v>-0.19540690633869442</v>
      </c>
      <c r="P62" s="16">
        <f t="shared" si="13"/>
        <v>-0.1094230871590153</v>
      </c>
      <c r="Q62" s="16">
        <f t="shared" si="14"/>
        <v>-0.15231971162620919</v>
      </c>
      <c r="R62" s="16">
        <f t="shared" si="15"/>
        <v>-0.17508780908568147</v>
      </c>
      <c r="S62" s="17">
        <v>-0.21960000000000002</v>
      </c>
      <c r="T62" s="17">
        <v>-0.19919999999999999</v>
      </c>
      <c r="U62" s="17">
        <v>-0.1512</v>
      </c>
      <c r="V62" s="17">
        <v>-0.18859999999999999</v>
      </c>
      <c r="W62" s="17">
        <v>-0.155</v>
      </c>
      <c r="X62" s="17">
        <v>-0.17919999999999997</v>
      </c>
      <c r="Y62" s="18">
        <f t="shared" si="6"/>
        <v>-1.3273573005361111E-2</v>
      </c>
      <c r="Z62" s="18">
        <f t="shared" si="7"/>
        <v>1.7618774032865121E-4</v>
      </c>
      <c r="AA62" s="19">
        <f t="shared" si="16"/>
        <v>3.9896608591339887E-2</v>
      </c>
      <c r="AB62" s="18">
        <f t="shared" si="9"/>
        <v>6.8371286925072466E-2</v>
      </c>
      <c r="AC62" s="18">
        <f t="shared" si="10"/>
        <v>4.6746328757905856E-3</v>
      </c>
      <c r="AD62">
        <f t="shared" si="11"/>
        <v>1.26832960417538E-2</v>
      </c>
      <c r="AE62" s="12"/>
    </row>
    <row r="63" spans="1:31" x14ac:dyDescent="0.2">
      <c r="A63">
        <v>199809</v>
      </c>
      <c r="B63" s="15">
        <v>6.8538011695906453E-2</v>
      </c>
      <c r="C63" s="15">
        <v>3.8621040892193648E-2</v>
      </c>
      <c r="D63" s="15">
        <v>6.0625535561268151E-2</v>
      </c>
      <c r="E63" s="15">
        <v>-6.9348127600555864E-3</v>
      </c>
      <c r="F63">
        <v>199809</v>
      </c>
      <c r="G63">
        <v>6.15</v>
      </c>
      <c r="H63">
        <v>-0.15</v>
      </c>
      <c r="I63">
        <v>-3.88</v>
      </c>
      <c r="J63">
        <v>0.46</v>
      </c>
      <c r="K63" s="15">
        <f t="shared" si="5"/>
        <v>6.1500000000000006E-2</v>
      </c>
      <c r="L63" s="15">
        <f t="shared" si="5"/>
        <v>-1.5E-3</v>
      </c>
      <c r="M63" s="15">
        <f t="shared" si="5"/>
        <v>-3.8800000000000001E-2</v>
      </c>
      <c r="N63" s="15">
        <f t="shared" si="5"/>
        <v>4.5999999999999999E-3</v>
      </c>
      <c r="O63" s="16">
        <f t="shared" si="12"/>
        <v>6.393801169590646E-2</v>
      </c>
      <c r="P63" s="16">
        <f t="shared" si="13"/>
        <v>3.4021040892193648E-2</v>
      </c>
      <c r="Q63" s="16">
        <f t="shared" si="14"/>
        <v>5.6025535561268151E-2</v>
      </c>
      <c r="R63" s="16">
        <f t="shared" si="15"/>
        <v>-1.1534812760055586E-2</v>
      </c>
      <c r="S63" s="17">
        <v>4.2900000000000001E-2</v>
      </c>
      <c r="T63" s="17">
        <v>5.9100000000000007E-2</v>
      </c>
      <c r="U63" s="17">
        <v>6.1400000000000003E-2</v>
      </c>
      <c r="V63" s="17">
        <v>6.3200000000000006E-2</v>
      </c>
      <c r="W63" s="17">
        <v>7.3099999999999998E-2</v>
      </c>
      <c r="X63" s="17">
        <v>3.6799999999999999E-2</v>
      </c>
      <c r="Y63" s="18">
        <f t="shared" si="6"/>
        <v>7.8546783625731281E-3</v>
      </c>
      <c r="Z63" s="18">
        <f t="shared" si="7"/>
        <v>6.1695972179474481E-5</v>
      </c>
      <c r="AA63" s="19">
        <f t="shared" si="16"/>
        <v>3.5525848177001868E-3</v>
      </c>
      <c r="AB63" s="18">
        <f t="shared" si="9"/>
        <v>-1.5028085653407186E-2</v>
      </c>
      <c r="AC63" s="18">
        <f t="shared" si="10"/>
        <v>2.2584335840614288E-4</v>
      </c>
      <c r="AD63">
        <f t="shared" si="11"/>
        <v>9.5011820978488056E-4</v>
      </c>
      <c r="AE63" s="12"/>
    </row>
    <row r="64" spans="1:31" x14ac:dyDescent="0.2">
      <c r="A64">
        <v>199810</v>
      </c>
      <c r="B64" s="15">
        <v>0.11887040280210148</v>
      </c>
      <c r="C64" s="15">
        <v>1.7985611510791477E-2</v>
      </c>
      <c r="D64" s="15">
        <v>3.3326600686729879E-2</v>
      </c>
      <c r="E64" s="15">
        <v>8.3100558659217949E-2</v>
      </c>
      <c r="F64">
        <v>199810</v>
      </c>
      <c r="G64">
        <v>7.13</v>
      </c>
      <c r="H64">
        <v>-3.2</v>
      </c>
      <c r="I64">
        <v>-2.77</v>
      </c>
      <c r="J64">
        <v>0.32</v>
      </c>
      <c r="K64" s="15">
        <f t="shared" si="5"/>
        <v>7.1300000000000002E-2</v>
      </c>
      <c r="L64" s="15">
        <f t="shared" si="5"/>
        <v>-3.2000000000000001E-2</v>
      </c>
      <c r="M64" s="15">
        <f t="shared" si="5"/>
        <v>-2.7699999999999999E-2</v>
      </c>
      <c r="N64" s="15">
        <f t="shared" si="5"/>
        <v>3.2000000000000002E-3</v>
      </c>
      <c r="O64" s="16">
        <f t="shared" si="12"/>
        <v>0.11567040280210149</v>
      </c>
      <c r="P64" s="16">
        <f t="shared" si="13"/>
        <v>1.4785611510791477E-2</v>
      </c>
      <c r="Q64" s="16">
        <f t="shared" si="14"/>
        <v>3.0126600686729878E-2</v>
      </c>
      <c r="R64" s="16">
        <f t="shared" si="15"/>
        <v>7.9900558659217955E-2</v>
      </c>
      <c r="S64" s="17">
        <v>2.3400000000000001E-2</v>
      </c>
      <c r="T64" s="17">
        <v>5.1899999999999995E-2</v>
      </c>
      <c r="U64" s="17">
        <v>7.6600000000000015E-2</v>
      </c>
      <c r="V64" s="17">
        <v>5.2900000000000003E-2</v>
      </c>
      <c r="W64" s="17">
        <v>7.8400000000000011E-2</v>
      </c>
      <c r="X64" s="17">
        <v>7.0900000000000005E-2</v>
      </c>
      <c r="Y64" s="18">
        <f t="shared" si="6"/>
        <v>5.6653736135434812E-2</v>
      </c>
      <c r="Z64" s="18">
        <f t="shared" si="7"/>
        <v>3.2096458181034722E-3</v>
      </c>
      <c r="AA64" s="19">
        <f t="shared" si="16"/>
        <v>1.2395694854948108E-2</v>
      </c>
      <c r="AB64" s="18">
        <f t="shared" si="9"/>
        <v>-5.31913087327451E-2</v>
      </c>
      <c r="AC64" s="18">
        <f t="shared" si="10"/>
        <v>2.829315324702205E-3</v>
      </c>
      <c r="AD64">
        <f t="shared" si="11"/>
        <v>1.3429468091659662E-4</v>
      </c>
      <c r="AE64" s="12"/>
    </row>
    <row r="65" spans="1:31" x14ac:dyDescent="0.2">
      <c r="A65">
        <v>199811</v>
      </c>
      <c r="B65" s="15">
        <v>7.4153785951868612E-2</v>
      </c>
      <c r="C65" s="15">
        <v>3.180212014134276E-2</v>
      </c>
      <c r="D65" s="15">
        <v>6.6849100860046917E-2</v>
      </c>
      <c r="E65" s="15">
        <v>4.5132172791747305E-2</v>
      </c>
      <c r="F65">
        <v>199811</v>
      </c>
      <c r="G65">
        <v>6.09</v>
      </c>
      <c r="H65">
        <v>1.1399999999999999</v>
      </c>
      <c r="I65">
        <v>-3.43</v>
      </c>
      <c r="J65">
        <v>0.31</v>
      </c>
      <c r="K65" s="15">
        <f t="shared" si="5"/>
        <v>6.0899999999999996E-2</v>
      </c>
      <c r="L65" s="15">
        <f t="shared" si="5"/>
        <v>1.1399999999999999E-2</v>
      </c>
      <c r="M65" s="15">
        <f t="shared" si="5"/>
        <v>-3.4300000000000004E-2</v>
      </c>
      <c r="N65" s="15">
        <f t="shared" si="5"/>
        <v>3.0999999999999999E-3</v>
      </c>
      <c r="O65" s="16">
        <f t="shared" si="12"/>
        <v>7.1053785951868606E-2</v>
      </c>
      <c r="P65" s="16">
        <f t="shared" si="13"/>
        <v>2.8702120141342762E-2</v>
      </c>
      <c r="Q65" s="16">
        <f t="shared" si="14"/>
        <v>6.3749100860046912E-2</v>
      </c>
      <c r="R65" s="16">
        <f t="shared" si="15"/>
        <v>4.2032172791747306E-2</v>
      </c>
      <c r="S65" s="17">
        <v>7.4299999999999991E-2</v>
      </c>
      <c r="T65" s="17">
        <v>5.3199999999999997E-2</v>
      </c>
      <c r="U65" s="17">
        <v>6.0699999999999997E-2</v>
      </c>
      <c r="V65" s="17">
        <v>1.7900000000000003E-2</v>
      </c>
      <c r="W65" s="17">
        <v>6.8599999999999994E-2</v>
      </c>
      <c r="X65" s="17">
        <v>5.3500000000000006E-2</v>
      </c>
      <c r="Y65" s="18">
        <f t="shared" si="6"/>
        <v>1.6353785951868607E-2</v>
      </c>
      <c r="Z65" s="18">
        <f t="shared" si="7"/>
        <v>2.6744631495953503E-4</v>
      </c>
      <c r="AA65" s="19">
        <f t="shared" si="16"/>
        <v>4.4514700706699923E-3</v>
      </c>
      <c r="AB65" s="18">
        <f t="shared" si="9"/>
        <v>-2.9114653346537754E-2</v>
      </c>
      <c r="AC65" s="18">
        <f t="shared" si="10"/>
        <v>8.47663039489062E-4</v>
      </c>
      <c r="AD65">
        <f t="shared" si="11"/>
        <v>6.5050843350665749E-4</v>
      </c>
      <c r="AE65" s="12"/>
    </row>
    <row r="66" spans="1:31" x14ac:dyDescent="0.2">
      <c r="A66">
        <v>199812</v>
      </c>
      <c r="B66" s="15">
        <v>0.12932604735883402</v>
      </c>
      <c r="C66" s="15">
        <v>3.312945205479445E-2</v>
      </c>
      <c r="D66" s="15">
        <v>0.12202271894466854</v>
      </c>
      <c r="E66" s="15">
        <v>6.5391733497840665E-2</v>
      </c>
      <c r="F66">
        <v>199812</v>
      </c>
      <c r="G66">
        <v>6.15</v>
      </c>
      <c r="H66">
        <v>-0.3</v>
      </c>
      <c r="I66">
        <v>-4.7</v>
      </c>
      <c r="J66">
        <v>0.38</v>
      </c>
      <c r="K66" s="15">
        <f t="shared" si="5"/>
        <v>6.1500000000000006E-2</v>
      </c>
      <c r="L66" s="15">
        <f t="shared" si="5"/>
        <v>-3.0000000000000001E-3</v>
      </c>
      <c r="M66" s="15">
        <f t="shared" si="5"/>
        <v>-4.7E-2</v>
      </c>
      <c r="N66" s="15">
        <f t="shared" si="5"/>
        <v>3.8E-3</v>
      </c>
      <c r="O66" s="16">
        <f t="shared" si="12"/>
        <v>0.12552604735883402</v>
      </c>
      <c r="P66" s="16">
        <f t="shared" si="13"/>
        <v>2.9329452054794449E-2</v>
      </c>
      <c r="Q66" s="16">
        <f t="shared" si="14"/>
        <v>0.11822271894466854</v>
      </c>
      <c r="R66" s="16">
        <f t="shared" si="15"/>
        <v>6.1591733497840667E-2</v>
      </c>
      <c r="S66" s="17">
        <v>3.39E-2</v>
      </c>
      <c r="T66" s="17">
        <v>6.0499999999999998E-2</v>
      </c>
      <c r="U66" s="17">
        <v>6.25E-2</v>
      </c>
      <c r="V66" s="17">
        <v>9.1000000000000011E-2</v>
      </c>
      <c r="W66" s="17">
        <v>8.2299999999999998E-2</v>
      </c>
      <c r="X66" s="17">
        <v>1.6199999999999999E-2</v>
      </c>
      <c r="Y66" s="18">
        <f t="shared" si="6"/>
        <v>6.7792714025500689E-2</v>
      </c>
      <c r="Z66" s="18">
        <f t="shared" si="7"/>
        <v>4.5958520749433181E-3</v>
      </c>
      <c r="AA66" s="19">
        <f t="shared" si="16"/>
        <v>1.4687403780463012E-2</v>
      </c>
      <c r="AB66" s="18">
        <f t="shared" si="9"/>
        <v>-1.0019255420142679E-2</v>
      </c>
      <c r="AC66" s="18">
        <f t="shared" si="10"/>
        <v>1.0038547917405845E-4</v>
      </c>
      <c r="AD66">
        <f t="shared" si="11"/>
        <v>6.8290226357844411E-4</v>
      </c>
      <c r="AE66" s="12"/>
    </row>
    <row r="67" spans="1:31" x14ac:dyDescent="0.2">
      <c r="A67">
        <v>199901</v>
      </c>
      <c r="B67" s="15">
        <v>9.0613835660928954E-2</v>
      </c>
      <c r="C67" s="15">
        <v>4.8543689320388328E-3</v>
      </c>
      <c r="D67" s="15">
        <v>5.8284909315020395E-2</v>
      </c>
      <c r="E67" s="15">
        <v>3.1847133757961776E-2</v>
      </c>
      <c r="F67">
        <v>199901</v>
      </c>
      <c r="G67">
        <v>3.5</v>
      </c>
      <c r="H67">
        <v>0.86</v>
      </c>
      <c r="I67">
        <v>-5.56</v>
      </c>
      <c r="J67">
        <v>0.35</v>
      </c>
      <c r="K67" s="15">
        <f t="shared" si="5"/>
        <v>3.5000000000000003E-2</v>
      </c>
      <c r="L67" s="15">
        <f t="shared" si="5"/>
        <v>8.6E-3</v>
      </c>
      <c r="M67" s="15">
        <f t="shared" si="5"/>
        <v>-5.5599999999999997E-2</v>
      </c>
      <c r="N67" s="15">
        <f t="shared" si="5"/>
        <v>3.4999999999999996E-3</v>
      </c>
      <c r="O67" s="16">
        <f t="shared" si="12"/>
        <v>8.7113835660928951E-2</v>
      </c>
      <c r="P67" s="16">
        <f t="shared" si="13"/>
        <v>1.3543689320388332E-3</v>
      </c>
      <c r="Q67" s="16">
        <f t="shared" si="14"/>
        <v>5.4784909315020391E-2</v>
      </c>
      <c r="R67" s="16">
        <f t="shared" si="15"/>
        <v>2.8347133757961777E-2</v>
      </c>
      <c r="S67" s="17">
        <v>3.8500000000000006E-2</v>
      </c>
      <c r="T67" s="17">
        <v>-6.9999999999999923E-4</v>
      </c>
      <c r="U67" s="17">
        <v>3.6199999999999996E-2</v>
      </c>
      <c r="V67" s="17">
        <v>3.5699999999999996E-2</v>
      </c>
      <c r="W67" s="17">
        <v>5.3000000000000005E-2</v>
      </c>
      <c r="X67" s="17">
        <v>-7.7999999999999996E-3</v>
      </c>
      <c r="Y67" s="18">
        <f t="shared" si="6"/>
        <v>6.1297168994262283E-2</v>
      </c>
      <c r="Z67" s="18">
        <f t="shared" si="7"/>
        <v>3.7573429267111495E-3</v>
      </c>
      <c r="AA67" s="19">
        <f t="shared" si="16"/>
        <v>6.8524270388068366E-3</v>
      </c>
      <c r="AB67" s="18">
        <f t="shared" si="9"/>
        <v>-8.2943987206756369E-3</v>
      </c>
      <c r="AC67" s="18">
        <f t="shared" si="10"/>
        <v>6.8797050137545644E-5</v>
      </c>
      <c r="AD67">
        <f t="shared" si="11"/>
        <v>3.3954857575734572E-6</v>
      </c>
      <c r="AE67" s="12"/>
    </row>
    <row r="68" spans="1:31" x14ac:dyDescent="0.2">
      <c r="A68">
        <v>199902</v>
      </c>
      <c r="B68" s="15">
        <v>-2.1292435973793822E-2</v>
      </c>
      <c r="C68" s="15">
        <v>-4.0717736369910273E-2</v>
      </c>
      <c r="D68" s="15">
        <v>-3.5773710482529308E-2</v>
      </c>
      <c r="E68" s="15">
        <v>-3.3108866442199791E-2</v>
      </c>
      <c r="F68">
        <v>199902</v>
      </c>
      <c r="G68">
        <v>-4.08</v>
      </c>
      <c r="H68">
        <v>-5.55</v>
      </c>
      <c r="I68">
        <v>1.56</v>
      </c>
      <c r="J68">
        <v>0.35</v>
      </c>
      <c r="K68" s="15">
        <f t="shared" si="5"/>
        <v>-4.0800000000000003E-2</v>
      </c>
      <c r="L68" s="15">
        <f t="shared" si="5"/>
        <v>-5.5500000000000001E-2</v>
      </c>
      <c r="M68" s="15">
        <f t="shared" si="5"/>
        <v>1.5600000000000001E-2</v>
      </c>
      <c r="N68" s="15">
        <f t="shared" si="5"/>
        <v>3.4999999999999996E-3</v>
      </c>
      <c r="O68" s="16">
        <f t="shared" si="12"/>
        <v>-2.4792435973793821E-2</v>
      </c>
      <c r="P68" s="16">
        <f t="shared" si="13"/>
        <v>-4.4217736369910277E-2</v>
      </c>
      <c r="Q68" s="16">
        <f t="shared" si="14"/>
        <v>-3.9273710482529312E-2</v>
      </c>
      <c r="R68" s="16">
        <f t="shared" si="15"/>
        <v>-3.6608866442199794E-2</v>
      </c>
      <c r="S68" s="17">
        <v>-7.4700000000000003E-2</v>
      </c>
      <c r="T68" s="17">
        <v>-7.1599999999999997E-2</v>
      </c>
      <c r="U68" s="17">
        <v>-3.5900000000000001E-2</v>
      </c>
      <c r="V68" s="17">
        <v>-7.999999999999995E-4</v>
      </c>
      <c r="W68" s="17">
        <v>-4.8100000000000004E-2</v>
      </c>
      <c r="X68" s="17">
        <v>-2.3E-2</v>
      </c>
      <c r="Y68" s="18">
        <f t="shared" si="6"/>
        <v>1.7557564026206177E-2</v>
      </c>
      <c r="Z68" s="18">
        <f t="shared" si="7"/>
        <v>3.0826805453432925E-4</v>
      </c>
      <c r="AA68" s="19">
        <f t="shared" si="16"/>
        <v>8.483753639396955E-4</v>
      </c>
      <c r="AB68" s="18">
        <f t="shared" si="9"/>
        <v>-5.9750900318372852E-3</v>
      </c>
      <c r="AC68" s="18">
        <f t="shared" si="10"/>
        <v>3.5701700888561289E-5</v>
      </c>
      <c r="AD68">
        <f t="shared" si="11"/>
        <v>2.2481622814397428E-3</v>
      </c>
      <c r="AE68" s="12"/>
    </row>
    <row r="69" spans="1:31" x14ac:dyDescent="0.2">
      <c r="A69">
        <v>199903</v>
      </c>
      <c r="B69" s="15">
        <v>0.11197322379431007</v>
      </c>
      <c r="C69" s="15">
        <v>4.4564964028776854E-2</v>
      </c>
      <c r="D69" s="15">
        <v>3.708862963607884E-2</v>
      </c>
      <c r="E69" s="15">
        <v>4.236796285548472E-2</v>
      </c>
      <c r="F69">
        <v>199903</v>
      </c>
      <c r="G69">
        <v>3.45</v>
      </c>
      <c r="H69">
        <v>-3.84</v>
      </c>
      <c r="I69">
        <v>-2.93</v>
      </c>
      <c r="J69">
        <v>0.43</v>
      </c>
      <c r="K69" s="15">
        <f t="shared" si="5"/>
        <v>3.4500000000000003E-2</v>
      </c>
      <c r="L69" s="15">
        <f t="shared" si="5"/>
        <v>-3.8399999999999997E-2</v>
      </c>
      <c r="M69" s="15">
        <f t="shared" si="5"/>
        <v>-2.9300000000000003E-2</v>
      </c>
      <c r="N69" s="15">
        <f t="shared" si="5"/>
        <v>4.3E-3</v>
      </c>
      <c r="O69" s="16">
        <f t="shared" si="12"/>
        <v>0.10767322379431007</v>
      </c>
      <c r="P69" s="16">
        <f t="shared" si="13"/>
        <v>4.0264964028776856E-2</v>
      </c>
      <c r="Q69" s="16">
        <f t="shared" si="14"/>
        <v>3.2788629636078842E-2</v>
      </c>
      <c r="R69" s="16">
        <f t="shared" si="15"/>
        <v>3.8067962855484722E-2</v>
      </c>
      <c r="S69" s="17">
        <v>-2.2199999999999998E-2</v>
      </c>
      <c r="T69" s="17">
        <v>1.7399999999999999E-2</v>
      </c>
      <c r="U69" s="17">
        <v>3.61E-2</v>
      </c>
      <c r="V69" s="17">
        <v>4.6600000000000003E-2</v>
      </c>
      <c r="W69" s="17">
        <v>3.6200000000000003E-2</v>
      </c>
      <c r="X69" s="17">
        <v>2.7799999999999998E-2</v>
      </c>
      <c r="Y69" s="18">
        <f t="shared" si="6"/>
        <v>8.402322379431007E-2</v>
      </c>
      <c r="Z69" s="18">
        <f t="shared" si="7"/>
        <v>7.0599021367887139E-3</v>
      </c>
      <c r="AA69" s="19">
        <f t="shared" si="16"/>
        <v>1.0678902604248997E-2</v>
      </c>
      <c r="AB69" s="18">
        <f t="shared" si="9"/>
        <v>1.394108604909429E-2</v>
      </c>
      <c r="AC69" s="18">
        <f t="shared" si="10"/>
        <v>1.9435388022825143E-4</v>
      </c>
      <c r="AD69">
        <f t="shared" si="11"/>
        <v>1.3740300042346431E-3</v>
      </c>
      <c r="AE69" s="12"/>
    </row>
    <row r="70" spans="1:31" x14ac:dyDescent="0.2">
      <c r="A70">
        <v>199904</v>
      </c>
      <c r="B70" s="15">
        <v>3.5298946504309647E-2</v>
      </c>
      <c r="C70" s="15">
        <v>3.9446366782006859E-2</v>
      </c>
      <c r="D70" s="15">
        <v>2.0987239758226917E-2</v>
      </c>
      <c r="E70" s="15">
        <v>3.5077951002227215E-2</v>
      </c>
      <c r="F70">
        <v>199904</v>
      </c>
      <c r="G70">
        <v>4.34</v>
      </c>
      <c r="H70">
        <v>3.18</v>
      </c>
      <c r="I70">
        <v>2.4500000000000002</v>
      </c>
      <c r="J70">
        <v>0.37</v>
      </c>
      <c r="K70" s="15">
        <f t="shared" si="5"/>
        <v>4.3400000000000001E-2</v>
      </c>
      <c r="L70" s="15">
        <f t="shared" si="5"/>
        <v>3.1800000000000002E-2</v>
      </c>
      <c r="M70" s="15">
        <f t="shared" si="5"/>
        <v>2.4500000000000001E-2</v>
      </c>
      <c r="N70" s="15">
        <f t="shared" si="5"/>
        <v>3.7000000000000002E-3</v>
      </c>
      <c r="O70" s="16">
        <f t="shared" si="12"/>
        <v>3.1598946504309645E-2</v>
      </c>
      <c r="P70" s="16">
        <f t="shared" si="13"/>
        <v>3.5746366782006857E-2</v>
      </c>
      <c r="Q70" s="16">
        <f t="shared" si="14"/>
        <v>1.7287239758226915E-2</v>
      </c>
      <c r="R70" s="16">
        <f t="shared" si="15"/>
        <v>3.1377951002227213E-2</v>
      </c>
      <c r="S70" s="17">
        <v>9.290000000000001E-2</v>
      </c>
      <c r="T70" s="17">
        <v>8.270000000000001E-2</v>
      </c>
      <c r="U70" s="17">
        <v>3.4899999999999994E-2</v>
      </c>
      <c r="V70" s="17">
        <v>3.7599999999999995E-2</v>
      </c>
      <c r="W70" s="17">
        <v>1.6300000000000002E-2</v>
      </c>
      <c r="X70" s="17">
        <v>9.1499999999999998E-2</v>
      </c>
      <c r="Y70" s="18">
        <f t="shared" si="6"/>
        <v>-2.7717720162357018E-2</v>
      </c>
      <c r="Z70" s="18">
        <f t="shared" si="7"/>
        <v>7.6827201099873271E-4</v>
      </c>
      <c r="AA70" s="19">
        <f t="shared" si="16"/>
        <v>7.4335288438569529E-4</v>
      </c>
      <c r="AB70" s="18">
        <f t="shared" si="9"/>
        <v>-3.6437130451618095E-2</v>
      </c>
      <c r="AC70" s="18">
        <f t="shared" si="10"/>
        <v>1.3276644755482348E-3</v>
      </c>
      <c r="AD70">
        <f t="shared" si="11"/>
        <v>1.0594578067784264E-3</v>
      </c>
      <c r="AE70" s="12"/>
    </row>
    <row r="71" spans="1:31" x14ac:dyDescent="0.2">
      <c r="A71">
        <v>199905</v>
      </c>
      <c r="B71" s="15">
        <v>-5.8411523721421998E-2</v>
      </c>
      <c r="C71" s="15">
        <v>-1.9242476697736266E-2</v>
      </c>
      <c r="D71" s="15">
        <v>-2.0720276270350335E-2</v>
      </c>
      <c r="E71" s="15">
        <v>-2.5820333512641236E-2</v>
      </c>
      <c r="F71">
        <v>199905</v>
      </c>
      <c r="G71">
        <v>-2.46</v>
      </c>
      <c r="H71">
        <v>3.64</v>
      </c>
      <c r="I71">
        <v>2.69</v>
      </c>
      <c r="J71">
        <v>0.34</v>
      </c>
      <c r="K71" s="15">
        <f t="shared" si="5"/>
        <v>-2.46E-2</v>
      </c>
      <c r="L71" s="15">
        <f t="shared" si="5"/>
        <v>3.6400000000000002E-2</v>
      </c>
      <c r="M71" s="15">
        <f t="shared" si="5"/>
        <v>2.69E-2</v>
      </c>
      <c r="N71" s="15">
        <f t="shared" si="5"/>
        <v>3.4000000000000002E-3</v>
      </c>
      <c r="O71" s="16">
        <f t="shared" si="12"/>
        <v>-6.1811523721421999E-2</v>
      </c>
      <c r="P71" s="16">
        <f t="shared" si="13"/>
        <v>-2.2642476697736266E-2</v>
      </c>
      <c r="Q71" s="16">
        <f t="shared" si="14"/>
        <v>-2.4120276270350335E-2</v>
      </c>
      <c r="R71" s="16">
        <f t="shared" si="15"/>
        <v>-2.9220333512641236E-2</v>
      </c>
      <c r="S71" s="17">
        <v>1.5200000000000002E-2</v>
      </c>
      <c r="T71" s="17">
        <v>9.7000000000000003E-3</v>
      </c>
      <c r="U71" s="17">
        <v>-2.5400000000000002E-2</v>
      </c>
      <c r="V71" s="17">
        <v>-4.8000000000000004E-3</v>
      </c>
      <c r="W71" s="17">
        <v>-2.7300000000000001E-2</v>
      </c>
      <c r="X71" s="17">
        <v>-8.9000000000000017E-3</v>
      </c>
      <c r="Y71" s="18">
        <f t="shared" si="6"/>
        <v>-5.4894857054755331E-2</v>
      </c>
      <c r="Z71" s="18">
        <f t="shared" si="7"/>
        <v>3.0134453310620211E-3</v>
      </c>
      <c r="AA71" s="19">
        <f t="shared" si="16"/>
        <v>4.3752895611565683E-3</v>
      </c>
      <c r="AB71" s="18">
        <f t="shared" si="9"/>
        <v>-1.301674219739616E-2</v>
      </c>
      <c r="AC71" s="18">
        <f t="shared" si="10"/>
        <v>1.6943557743347382E-4</v>
      </c>
      <c r="AD71">
        <f t="shared" si="11"/>
        <v>6.6768131159271012E-4</v>
      </c>
      <c r="AE71" s="12"/>
    </row>
    <row r="72" spans="1:31" x14ac:dyDescent="0.2">
      <c r="A72">
        <v>199906</v>
      </c>
      <c r="B72" s="15">
        <v>1.8385964912281505E-2</v>
      </c>
      <c r="C72" s="15">
        <v>2.5848297002724507E-2</v>
      </c>
      <c r="D72" s="15">
        <v>5.5079764903442463E-2</v>
      </c>
      <c r="E72" s="15">
        <v>5.6322473771396986E-2</v>
      </c>
      <c r="F72">
        <v>199906</v>
      </c>
      <c r="G72">
        <v>4.7699999999999996</v>
      </c>
      <c r="H72">
        <v>3.45</v>
      </c>
      <c r="I72">
        <v>-4.1900000000000004</v>
      </c>
      <c r="J72">
        <v>0.4</v>
      </c>
      <c r="K72" s="15">
        <f t="shared" si="5"/>
        <v>4.7699999999999992E-2</v>
      </c>
      <c r="L72" s="15">
        <f t="shared" si="5"/>
        <v>3.4500000000000003E-2</v>
      </c>
      <c r="M72" s="15">
        <f t="shared" si="5"/>
        <v>-4.1900000000000007E-2</v>
      </c>
      <c r="N72" s="15">
        <f t="shared" si="5"/>
        <v>4.0000000000000001E-3</v>
      </c>
      <c r="O72" s="16">
        <f t="shared" si="12"/>
        <v>1.4385964912281505E-2</v>
      </c>
      <c r="P72" s="16">
        <f t="shared" si="13"/>
        <v>2.1848297002724507E-2</v>
      </c>
      <c r="Q72" s="16">
        <f t="shared" si="14"/>
        <v>5.1079764903442459E-2</v>
      </c>
      <c r="R72" s="16">
        <f t="shared" si="15"/>
        <v>5.2322473771396982E-2</v>
      </c>
      <c r="S72" s="17">
        <v>6.6299999999999998E-2</v>
      </c>
      <c r="T72" s="17">
        <v>4.8500000000000001E-2</v>
      </c>
      <c r="U72" s="17">
        <v>4.6600000000000003E-2</v>
      </c>
      <c r="V72" s="17">
        <v>1.8099999999999998E-2</v>
      </c>
      <c r="W72" s="17">
        <v>6.4199999999999993E-2</v>
      </c>
      <c r="X72" s="17">
        <v>2.5999999999999999E-2</v>
      </c>
      <c r="Y72" s="18">
        <f t="shared" si="6"/>
        <v>-3.0564035087718492E-2</v>
      </c>
      <c r="Z72" s="18">
        <f t="shared" si="7"/>
        <v>9.3416024084328711E-4</v>
      </c>
      <c r="AA72" s="19">
        <f t="shared" si="16"/>
        <v>1.0103299433714114E-4</v>
      </c>
      <c r="AB72" s="18">
        <f t="shared" si="9"/>
        <v>-1.8127271344670754E-2</v>
      </c>
      <c r="AC72" s="18">
        <f t="shared" si="10"/>
        <v>3.2859796640332143E-4</v>
      </c>
      <c r="AD72">
        <f t="shared" si="11"/>
        <v>3.4786889087251496E-4</v>
      </c>
      <c r="AE72" s="12"/>
    </row>
    <row r="73" spans="1:31" x14ac:dyDescent="0.2">
      <c r="A73">
        <v>199907</v>
      </c>
      <c r="B73" s="15">
        <v>-4.9928673323823114E-2</v>
      </c>
      <c r="C73" s="15">
        <v>-1.0006671114075938E-2</v>
      </c>
      <c r="D73" s="15">
        <v>-1.5438484800254781E-2</v>
      </c>
      <c r="E73" s="15">
        <v>1.0679560899111484E-2</v>
      </c>
      <c r="F73">
        <v>199907</v>
      </c>
      <c r="G73">
        <v>-3.47</v>
      </c>
      <c r="H73">
        <v>2.25</v>
      </c>
      <c r="I73">
        <v>0.51</v>
      </c>
      <c r="J73">
        <v>0.38</v>
      </c>
      <c r="K73" s="15">
        <f t="shared" si="5"/>
        <v>-3.4700000000000002E-2</v>
      </c>
      <c r="L73" s="15">
        <f t="shared" si="5"/>
        <v>2.2499999999999999E-2</v>
      </c>
      <c r="M73" s="15">
        <f t="shared" si="5"/>
        <v>5.1000000000000004E-3</v>
      </c>
      <c r="N73" s="15">
        <f t="shared" si="5"/>
        <v>3.8E-3</v>
      </c>
      <c r="O73" s="16">
        <f t="shared" si="12"/>
        <v>-5.3728673323823112E-2</v>
      </c>
      <c r="P73" s="16">
        <f t="shared" si="13"/>
        <v>-1.3806671114075937E-2</v>
      </c>
      <c r="Q73" s="16">
        <f t="shared" si="14"/>
        <v>-1.9238484800254783E-2</v>
      </c>
      <c r="R73" s="16">
        <f t="shared" si="15"/>
        <v>6.8795608991114848E-3</v>
      </c>
      <c r="S73" s="17">
        <v>7.0000000000000053E-4</v>
      </c>
      <c r="T73" s="17">
        <v>-1.9500000000000003E-2</v>
      </c>
      <c r="U73" s="17">
        <v>-3.73E-2</v>
      </c>
      <c r="V73" s="17">
        <v>-3.2799999999999996E-2</v>
      </c>
      <c r="W73" s="17">
        <v>-3.4499999999999996E-2</v>
      </c>
      <c r="X73" s="17">
        <v>-3.56E-2</v>
      </c>
      <c r="Y73" s="18">
        <f t="shared" si="6"/>
        <v>-2.7228673323823116E-2</v>
      </c>
      <c r="Z73" s="18">
        <f t="shared" si="7"/>
        <v>7.4140065097547656E-4</v>
      </c>
      <c r="AA73" s="19">
        <f t="shared" si="16"/>
        <v>3.3713260457385154E-3</v>
      </c>
      <c r="AB73" s="18">
        <f t="shared" si="9"/>
        <v>1.7731178097543758E-2</v>
      </c>
      <c r="AC73" s="18">
        <f t="shared" si="10"/>
        <v>3.1439467672681549E-4</v>
      </c>
      <c r="AD73">
        <f t="shared" si="11"/>
        <v>2.8912664466632641E-4</v>
      </c>
      <c r="AE73" s="12"/>
    </row>
    <row r="74" spans="1:31" x14ac:dyDescent="0.2">
      <c r="A74">
        <v>199908</v>
      </c>
      <c r="B74" s="15">
        <v>-1.3813813813813747E-2</v>
      </c>
      <c r="C74" s="15">
        <v>-9.4339622641509413E-3</v>
      </c>
      <c r="D74" s="15">
        <v>-2.9097963142579841E-2</v>
      </c>
      <c r="E74" s="15">
        <v>5.9299191374662108E-3</v>
      </c>
      <c r="F74">
        <v>199908</v>
      </c>
      <c r="G74">
        <v>-1.38</v>
      </c>
      <c r="H74">
        <v>-1.32</v>
      </c>
      <c r="I74">
        <v>-0.95</v>
      </c>
      <c r="J74">
        <v>0.39</v>
      </c>
      <c r="K74" s="15">
        <f t="shared" si="5"/>
        <v>-1.38E-2</v>
      </c>
      <c r="L74" s="15">
        <f t="shared" si="5"/>
        <v>-1.32E-2</v>
      </c>
      <c r="M74" s="15">
        <f t="shared" si="5"/>
        <v>-9.4999999999999998E-3</v>
      </c>
      <c r="N74" s="15">
        <f t="shared" si="5"/>
        <v>3.9000000000000003E-3</v>
      </c>
      <c r="O74" s="16">
        <f t="shared" si="12"/>
        <v>-1.7713813813813747E-2</v>
      </c>
      <c r="P74" s="16">
        <f t="shared" si="13"/>
        <v>-1.3333962264150942E-2</v>
      </c>
      <c r="Q74" s="16">
        <f t="shared" si="14"/>
        <v>-3.2997963142579842E-2</v>
      </c>
      <c r="R74" s="16">
        <f t="shared" si="15"/>
        <v>2.0299191374662105E-3</v>
      </c>
      <c r="S74" s="17">
        <v>-3.9300000000000002E-2</v>
      </c>
      <c r="T74" s="17">
        <v>-4.1000000000000002E-2</v>
      </c>
      <c r="U74" s="17">
        <v>-8.8999999999999999E-3</v>
      </c>
      <c r="V74" s="17">
        <v>-3.9800000000000002E-2</v>
      </c>
      <c r="W74" s="17">
        <v>-7.1999999999999998E-3</v>
      </c>
      <c r="X74" s="17">
        <v>-3.0300000000000001E-2</v>
      </c>
      <c r="Y74" s="18">
        <f t="shared" si="6"/>
        <v>1.0036186186186249E-2</v>
      </c>
      <c r="Z74" s="18">
        <f t="shared" si="7"/>
        <v>1.0072503316379569E-4</v>
      </c>
      <c r="AA74" s="19">
        <f t="shared" si="16"/>
        <v>4.8612584440569653E-4</v>
      </c>
      <c r="AB74" s="18">
        <f t="shared" si="9"/>
        <v>1.3304248861581533E-2</v>
      </c>
      <c r="AC74" s="18">
        <f t="shared" si="10"/>
        <v>1.7700303777089352E-4</v>
      </c>
      <c r="AD74">
        <f t="shared" si="11"/>
        <v>2.7327447627876648E-4</v>
      </c>
      <c r="AE74" s="12"/>
    </row>
    <row r="75" spans="1:31" x14ac:dyDescent="0.2">
      <c r="A75">
        <v>199909</v>
      </c>
      <c r="B75" s="15">
        <v>-3.6236297198538381E-2</v>
      </c>
      <c r="C75" s="15">
        <v>-1.5683469387754889E-2</v>
      </c>
      <c r="D75" s="15">
        <v>-2.4975024975025795E-3</v>
      </c>
      <c r="E75" s="15">
        <v>-1.5005359056806111E-2</v>
      </c>
      <c r="F75">
        <v>199909</v>
      </c>
      <c r="G75">
        <v>-2.81</v>
      </c>
      <c r="H75">
        <v>3.16</v>
      </c>
      <c r="I75">
        <v>-2.98</v>
      </c>
      <c r="J75">
        <v>0.39</v>
      </c>
      <c r="K75" s="15">
        <f t="shared" si="5"/>
        <v>-2.81E-2</v>
      </c>
      <c r="L75" s="15">
        <f t="shared" si="5"/>
        <v>3.1600000000000003E-2</v>
      </c>
      <c r="M75" s="15">
        <f t="shared" si="5"/>
        <v>-2.98E-2</v>
      </c>
      <c r="N75" s="15">
        <f t="shared" si="5"/>
        <v>3.9000000000000003E-3</v>
      </c>
      <c r="O75" s="16">
        <f t="shared" si="12"/>
        <v>-4.0136297198538382E-2</v>
      </c>
      <c r="P75" s="16">
        <f t="shared" si="13"/>
        <v>-1.958346938775489E-2</v>
      </c>
      <c r="Q75" s="16">
        <f t="shared" si="14"/>
        <v>-6.3975024975025802E-3</v>
      </c>
      <c r="R75" s="16">
        <f t="shared" si="15"/>
        <v>-1.8905359056806112E-2</v>
      </c>
      <c r="S75" s="17">
        <v>-1.2000000000000002E-2</v>
      </c>
      <c r="T75" s="17">
        <v>-7.1999999999999998E-3</v>
      </c>
      <c r="U75" s="17">
        <v>-3.1899999999999998E-2</v>
      </c>
      <c r="V75" s="17">
        <v>-1.43E-2</v>
      </c>
      <c r="W75" s="17">
        <v>-2.2699999999999998E-2</v>
      </c>
      <c r="X75" s="17">
        <v>-5.3599999999999995E-2</v>
      </c>
      <c r="Y75" s="18">
        <f t="shared" si="6"/>
        <v>-1.6519630531871721E-2</v>
      </c>
      <c r="Z75" s="18">
        <f t="shared" si="7"/>
        <v>2.7289819290954835E-4</v>
      </c>
      <c r="AA75" s="19">
        <f t="shared" si="16"/>
        <v>1.9776471692256065E-3</v>
      </c>
      <c r="AB75" s="18">
        <f t="shared" si="9"/>
        <v>1.8022940497662288E-2</v>
      </c>
      <c r="AC75" s="18">
        <f t="shared" si="10"/>
        <v>3.2482638418227536E-4</v>
      </c>
      <c r="AD75">
        <f t="shared" si="11"/>
        <v>5.1895221488721592E-4</v>
      </c>
      <c r="AE75" s="12"/>
    </row>
    <row r="76" spans="1:31" x14ac:dyDescent="0.2">
      <c r="A76">
        <v>199910</v>
      </c>
      <c r="B76" s="15">
        <v>0.10347551342812</v>
      </c>
      <c r="C76" s="15">
        <v>1.6666666666666607E-2</v>
      </c>
      <c r="D76" s="15">
        <v>3.6721749290602679E-2</v>
      </c>
      <c r="E76" s="15">
        <v>3.0467899891186256E-2</v>
      </c>
      <c r="F76">
        <v>199910</v>
      </c>
      <c r="G76">
        <v>6.13</v>
      </c>
      <c r="H76">
        <v>-6.78</v>
      </c>
      <c r="I76">
        <v>-3.24</v>
      </c>
      <c r="J76">
        <v>0.39</v>
      </c>
      <c r="K76" s="15">
        <f t="shared" si="5"/>
        <v>6.13E-2</v>
      </c>
      <c r="L76" s="15">
        <f t="shared" si="5"/>
        <v>-6.7799999999999999E-2</v>
      </c>
      <c r="M76" s="15">
        <f t="shared" si="5"/>
        <v>-3.2400000000000005E-2</v>
      </c>
      <c r="N76" s="15">
        <f t="shared" si="5"/>
        <v>3.9000000000000003E-3</v>
      </c>
      <c r="O76" s="16">
        <f t="shared" si="12"/>
        <v>9.9575513428120002E-2</v>
      </c>
      <c r="P76" s="16">
        <f t="shared" si="13"/>
        <v>1.2766666666666607E-2</v>
      </c>
      <c r="Q76" s="16">
        <f t="shared" si="14"/>
        <v>3.2821749290602678E-2</v>
      </c>
      <c r="R76" s="16">
        <f t="shared" si="15"/>
        <v>2.6567899891186256E-2</v>
      </c>
      <c r="S76" s="17">
        <v>-1.15E-2</v>
      </c>
      <c r="T76" s="17">
        <v>2.6399999999999996E-2</v>
      </c>
      <c r="U76" s="17">
        <v>6.4000000000000001E-2</v>
      </c>
      <c r="V76" s="17">
        <v>2.4400000000000002E-2</v>
      </c>
      <c r="W76" s="17">
        <v>6.5100000000000005E-2</v>
      </c>
      <c r="X76" s="17">
        <v>4.6299999999999994E-2</v>
      </c>
      <c r="Y76" s="18">
        <f t="shared" si="6"/>
        <v>6.3792180094786682E-2</v>
      </c>
      <c r="Z76" s="18">
        <f t="shared" si="7"/>
        <v>4.0694422412456983E-3</v>
      </c>
      <c r="AA76" s="19">
        <f t="shared" si="16"/>
        <v>9.0708605637745375E-3</v>
      </c>
      <c r="AB76" s="18">
        <f t="shared" si="9"/>
        <v>-3.2850284586302306E-2</v>
      </c>
      <c r="AC76" s="18">
        <f t="shared" si="10"/>
        <v>1.0791411974010508E-3</v>
      </c>
      <c r="AD76">
        <f t="shared" si="11"/>
        <v>9.1577499584250319E-5</v>
      </c>
      <c r="AE76" s="12"/>
    </row>
    <row r="77" spans="1:31" x14ac:dyDescent="0.2">
      <c r="A77">
        <v>199911</v>
      </c>
      <c r="B77" s="15">
        <v>4.896206156048688E-2</v>
      </c>
      <c r="C77" s="15">
        <v>3.1420765027322384E-2</v>
      </c>
      <c r="D77" s="15">
        <v>4.0573176622122009E-2</v>
      </c>
      <c r="E77" s="15">
        <v>5.2270327349524637E-2</v>
      </c>
      <c r="F77">
        <v>199911</v>
      </c>
      <c r="G77">
        <v>3.37</v>
      </c>
      <c r="H77">
        <v>7.78</v>
      </c>
      <c r="I77">
        <v>-8.02</v>
      </c>
      <c r="J77">
        <v>0.36</v>
      </c>
      <c r="K77" s="15">
        <f t="shared" si="5"/>
        <v>3.3700000000000001E-2</v>
      </c>
      <c r="L77" s="15">
        <f t="shared" si="5"/>
        <v>7.7800000000000008E-2</v>
      </c>
      <c r="M77" s="15">
        <f t="shared" si="5"/>
        <v>-8.0199999999999994E-2</v>
      </c>
      <c r="N77" s="15">
        <f t="shared" si="5"/>
        <v>3.5999999999999999E-3</v>
      </c>
      <c r="O77" s="16">
        <f t="shared" si="12"/>
        <v>4.5362061560486881E-2</v>
      </c>
      <c r="P77" s="16">
        <f t="shared" si="13"/>
        <v>2.7820765027322385E-2</v>
      </c>
      <c r="Q77" s="16">
        <f t="shared" si="14"/>
        <v>3.697317662212201E-2</v>
      </c>
      <c r="R77" s="16">
        <f t="shared" si="15"/>
        <v>4.8670327349524638E-2</v>
      </c>
      <c r="S77" s="17">
        <v>9.8099999999999993E-2</v>
      </c>
      <c r="T77" s="17">
        <v>6.0000000000000005E-2</v>
      </c>
      <c r="U77" s="17">
        <v>2.3000000000000003E-2</v>
      </c>
      <c r="V77" s="17">
        <v>8.1699999999999981E-2</v>
      </c>
      <c r="W77" s="17">
        <v>4.0400000000000005E-2</v>
      </c>
      <c r="X77" s="17">
        <v>-1.9200000000000002E-2</v>
      </c>
      <c r="Y77" s="18">
        <f t="shared" si="6"/>
        <v>-1.9712717728464432E-3</v>
      </c>
      <c r="Z77" s="18">
        <f t="shared" si="7"/>
        <v>3.8859124024211594E-6</v>
      </c>
      <c r="AA77" s="19">
        <f t="shared" si="16"/>
        <v>1.6832650830372669E-3</v>
      </c>
      <c r="AB77" s="18">
        <f t="shared" si="9"/>
        <v>1.6252428772717521E-2</v>
      </c>
      <c r="AC77" s="18">
        <f t="shared" si="10"/>
        <v>2.6414144101225635E-4</v>
      </c>
      <c r="AD77">
        <f t="shared" si="11"/>
        <v>6.0632717819270694E-4</v>
      </c>
      <c r="AE77" s="12"/>
    </row>
    <row r="78" spans="1:31" x14ac:dyDescent="0.2">
      <c r="A78">
        <v>199912</v>
      </c>
      <c r="B78" s="15">
        <v>2.7296301351166896E-2</v>
      </c>
      <c r="C78" s="15">
        <v>5.8543841059602864E-2</v>
      </c>
      <c r="D78" s="15">
        <v>8.3088349063902722E-2</v>
      </c>
      <c r="E78" s="15">
        <v>8.7370797792272636E-2</v>
      </c>
      <c r="F78">
        <v>199912</v>
      </c>
      <c r="G78">
        <v>7.72</v>
      </c>
      <c r="H78">
        <v>7.01</v>
      </c>
      <c r="I78">
        <v>-9.1999999999999993</v>
      </c>
      <c r="J78">
        <v>0.44</v>
      </c>
      <c r="K78" s="15">
        <f t="shared" si="5"/>
        <v>7.7199999999999991E-2</v>
      </c>
      <c r="L78" s="15">
        <f t="shared" si="5"/>
        <v>7.0099999999999996E-2</v>
      </c>
      <c r="M78" s="15">
        <f t="shared" si="5"/>
        <v>-9.1999999999999998E-2</v>
      </c>
      <c r="N78" s="15">
        <f t="shared" si="5"/>
        <v>4.4000000000000003E-3</v>
      </c>
      <c r="O78" s="16">
        <f t="shared" si="12"/>
        <v>2.2896301351166895E-2</v>
      </c>
      <c r="P78" s="16">
        <f t="shared" si="13"/>
        <v>5.4143841059602862E-2</v>
      </c>
      <c r="Q78" s="16">
        <f t="shared" si="14"/>
        <v>7.8688349063902721E-2</v>
      </c>
      <c r="R78" s="16">
        <f t="shared" si="15"/>
        <v>8.2970797792272635E-2</v>
      </c>
      <c r="S78" s="17">
        <v>0.1211</v>
      </c>
      <c r="T78" s="17">
        <v>0.10290000000000001</v>
      </c>
      <c r="U78" s="17">
        <v>6.1399999999999996E-2</v>
      </c>
      <c r="V78" s="17">
        <v>0.20180000000000003</v>
      </c>
      <c r="W78" s="17">
        <v>7.7200000000000005E-2</v>
      </c>
      <c r="X78" s="17">
        <v>2.2600000000000002E-2</v>
      </c>
      <c r="Y78" s="18">
        <f t="shared" si="6"/>
        <v>-7.4937031982166433E-2</v>
      </c>
      <c r="Z78" s="18">
        <f t="shared" si="7"/>
        <v>5.6155587622962345E-3</v>
      </c>
      <c r="AA78" s="19">
        <f t="shared" si="16"/>
        <v>3.4454240370687E-4</v>
      </c>
      <c r="AB78" s="18">
        <f t="shared" si="9"/>
        <v>2.5436727160461151E-3</v>
      </c>
      <c r="AC78" s="18">
        <f t="shared" si="10"/>
        <v>6.4702708863574201E-6</v>
      </c>
      <c r="AD78">
        <f t="shared" si="11"/>
        <v>2.5955751808752797E-3</v>
      </c>
      <c r="AE78" s="12"/>
    </row>
    <row r="79" spans="1:31" x14ac:dyDescent="0.2">
      <c r="A79">
        <v>200001</v>
      </c>
      <c r="B79" s="15">
        <v>-9.1935698153314815E-2</v>
      </c>
      <c r="C79" s="15">
        <v>-2.3003194888179035E-2</v>
      </c>
      <c r="D79" s="15">
        <v>-3.4821726091302962E-2</v>
      </c>
      <c r="E79" s="15">
        <v>-4.1984732824427606E-2</v>
      </c>
      <c r="F79">
        <v>200001</v>
      </c>
      <c r="G79">
        <v>-4.7300000000000004</v>
      </c>
      <c r="H79">
        <v>4.37</v>
      </c>
      <c r="I79">
        <v>0.24</v>
      </c>
      <c r="J79">
        <v>0.41</v>
      </c>
      <c r="K79" s="15">
        <f t="shared" si="5"/>
        <v>-4.7300000000000002E-2</v>
      </c>
      <c r="L79" s="15">
        <f t="shared" si="5"/>
        <v>4.3700000000000003E-2</v>
      </c>
      <c r="M79" s="15">
        <f t="shared" si="5"/>
        <v>2.3999999999999998E-3</v>
      </c>
      <c r="N79" s="15">
        <f t="shared" si="5"/>
        <v>4.0999999999999995E-3</v>
      </c>
      <c r="O79" s="16">
        <f t="shared" si="12"/>
        <v>-9.6035698153314808E-2</v>
      </c>
      <c r="P79" s="16">
        <f t="shared" si="13"/>
        <v>-2.7103194888179034E-2</v>
      </c>
      <c r="Q79" s="16">
        <f t="shared" si="14"/>
        <v>-3.8921726091302962E-2</v>
      </c>
      <c r="R79" s="16">
        <f t="shared" si="15"/>
        <v>-4.6084732824427606E-2</v>
      </c>
      <c r="S79" s="17">
        <v>3.6400000000000002E-2</v>
      </c>
      <c r="T79" s="17">
        <v>-4.1500000000000002E-2</v>
      </c>
      <c r="U79" s="17">
        <v>-4.8399999999999999E-2</v>
      </c>
      <c r="V79" s="17">
        <v>9.300000000000001E-3</v>
      </c>
      <c r="W79" s="17">
        <v>-4.9999999999999996E-2</v>
      </c>
      <c r="X79" s="17">
        <v>-3.6699999999999997E-2</v>
      </c>
      <c r="Y79" s="18">
        <f t="shared" ref="Y79:Y142" si="17">O79-(AM$6+AM$7*$S79+AM$8*$T79+AM$9*$U79+$V79*AM$10+$W79*AM$11+$X79*AM$12)</f>
        <v>-7.4219031486648143E-2</v>
      </c>
      <c r="Z79" s="18">
        <f t="shared" ref="Z79:Z142" si="18">Y79^2</f>
        <v>5.5084646348160689E-3</v>
      </c>
      <c r="AA79" s="19">
        <f t="shared" ref="AA79:AA142" si="19">(O79-$AM$16)^2</f>
        <v>1.0074166217875463E-2</v>
      </c>
      <c r="AB79" s="18">
        <f t="shared" si="9"/>
        <v>1.0664401558110569E-2</v>
      </c>
      <c r="AC79" s="18">
        <f t="shared" si="10"/>
        <v>1.1372946059263113E-4</v>
      </c>
      <c r="AD79">
        <f t="shared" si="11"/>
        <v>9.1810504154200552E-4</v>
      </c>
      <c r="AE79" s="12"/>
    </row>
    <row r="80" spans="1:31" x14ac:dyDescent="0.2">
      <c r="A80">
        <v>200002</v>
      </c>
      <c r="B80" s="15">
        <v>3.3650329188004147E-3</v>
      </c>
      <c r="C80" s="15">
        <v>3.4009156311314737E-2</v>
      </c>
      <c r="D80" s="15">
        <v>4.6090108751942083E-2</v>
      </c>
      <c r="E80" s="15">
        <v>4.3824701195219307E-2</v>
      </c>
      <c r="F80">
        <v>200002</v>
      </c>
      <c r="G80">
        <v>2.4500000000000002</v>
      </c>
      <c r="H80">
        <v>22.02</v>
      </c>
      <c r="I80">
        <v>-12.68</v>
      </c>
      <c r="J80">
        <v>0.43</v>
      </c>
      <c r="K80" s="15">
        <f t="shared" si="5"/>
        <v>2.4500000000000001E-2</v>
      </c>
      <c r="L80" s="15">
        <f t="shared" si="5"/>
        <v>0.22020000000000001</v>
      </c>
      <c r="M80" s="15">
        <f t="shared" si="5"/>
        <v>-0.1268</v>
      </c>
      <c r="N80" s="15">
        <f t="shared" si="5"/>
        <v>4.3E-3</v>
      </c>
      <c r="O80" s="16">
        <f t="shared" si="12"/>
        <v>-9.3496708119958534E-4</v>
      </c>
      <c r="P80" s="16">
        <f t="shared" si="13"/>
        <v>2.9709156311314738E-2</v>
      </c>
      <c r="Q80" s="16">
        <f t="shared" si="14"/>
        <v>4.1790108751942084E-2</v>
      </c>
      <c r="R80" s="16">
        <f t="shared" si="15"/>
        <v>3.9524701195219308E-2</v>
      </c>
      <c r="S80" s="17">
        <v>0.2379</v>
      </c>
      <c r="T80" s="17">
        <v>0.13140000000000002</v>
      </c>
      <c r="U80" s="17">
        <v>-7.1999999999999998E-3</v>
      </c>
      <c r="V80" s="17">
        <v>0.21609999999999999</v>
      </c>
      <c r="W80" s="17">
        <v>1.7100000000000004E-2</v>
      </c>
      <c r="X80" s="17">
        <v>-2.4E-2</v>
      </c>
      <c r="Y80" s="18">
        <f t="shared" si="17"/>
        <v>-9.6151633747866241E-2</v>
      </c>
      <c r="Z80" s="18">
        <f t="shared" si="18"/>
        <v>9.2451366723838111E-3</v>
      </c>
      <c r="AA80" s="19">
        <f t="shared" si="19"/>
        <v>2.7766734197455932E-5</v>
      </c>
      <c r="AB80" s="18">
        <f t="shared" si="9"/>
        <v>1.0466884324785937E-2</v>
      </c>
      <c r="AC80" s="18">
        <f t="shared" si="10"/>
        <v>1.0955566746844956E-4</v>
      </c>
      <c r="AD80">
        <f t="shared" si="11"/>
        <v>7.0289160496542615E-4</v>
      </c>
      <c r="AE80" s="12"/>
    </row>
    <row r="81" spans="1:31" x14ac:dyDescent="0.2">
      <c r="A81">
        <v>200003</v>
      </c>
      <c r="B81" s="15">
        <v>9.7404491105278712E-2</v>
      </c>
      <c r="C81" s="15">
        <v>3.1590955091713724E-2</v>
      </c>
      <c r="D81" s="15">
        <v>4.5323862675460846E-2</v>
      </c>
      <c r="E81" s="15">
        <v>4.1030534351145009E-2</v>
      </c>
      <c r="F81">
        <v>200003</v>
      </c>
      <c r="G81">
        <v>5.2</v>
      </c>
      <c r="H81">
        <v>-16.39</v>
      </c>
      <c r="I81">
        <v>7.67</v>
      </c>
      <c r="J81">
        <v>0.47</v>
      </c>
      <c r="K81" s="15">
        <f t="shared" si="5"/>
        <v>5.2000000000000005E-2</v>
      </c>
      <c r="L81" s="15">
        <f t="shared" si="5"/>
        <v>-0.16390000000000002</v>
      </c>
      <c r="M81" s="15">
        <f t="shared" si="5"/>
        <v>7.6700000000000004E-2</v>
      </c>
      <c r="N81" s="15">
        <f t="shared" si="5"/>
        <v>4.6999999999999993E-3</v>
      </c>
      <c r="O81" s="16">
        <f t="shared" si="12"/>
        <v>9.2704491105278716E-2</v>
      </c>
      <c r="P81" s="16">
        <f t="shared" si="13"/>
        <v>2.6890955091713725E-2</v>
      </c>
      <c r="Q81" s="16">
        <f t="shared" si="14"/>
        <v>4.0623862675460851E-2</v>
      </c>
      <c r="R81" s="16">
        <f t="shared" si="15"/>
        <v>3.6330534351145014E-2</v>
      </c>
      <c r="S81" s="17">
        <v>-9.3099999999999988E-2</v>
      </c>
      <c r="T81" s="17">
        <v>-1.7599999999999998E-2</v>
      </c>
      <c r="U81" s="17">
        <v>8.8999999999999996E-2</v>
      </c>
      <c r="V81" s="17">
        <v>-5.5499999999999994E-2</v>
      </c>
      <c r="W81" s="17">
        <v>7.3100000000000012E-2</v>
      </c>
      <c r="X81" s="17">
        <v>7.9900000000000013E-2</v>
      </c>
      <c r="Y81" s="18">
        <f t="shared" si="17"/>
        <v>8.0071157771945373E-2</v>
      </c>
      <c r="Z81" s="18">
        <f t="shared" si="18"/>
        <v>6.4113903069397682E-3</v>
      </c>
      <c r="AA81" s="19">
        <f t="shared" si="19"/>
        <v>7.8092645368849078E-3</v>
      </c>
      <c r="AB81" s="18">
        <f t="shared" si="9"/>
        <v>-3.0198647805479293E-2</v>
      </c>
      <c r="AC81" s="18">
        <f t="shared" si="10"/>
        <v>9.119583292793793E-4</v>
      </c>
      <c r="AD81">
        <f t="shared" si="11"/>
        <v>5.6140098111698723E-4</v>
      </c>
      <c r="AE81" s="12"/>
    </row>
    <row r="82" spans="1:31" x14ac:dyDescent="0.2">
      <c r="A82">
        <v>200004</v>
      </c>
      <c r="B82" s="15">
        <v>-2.1923996811055058E-2</v>
      </c>
      <c r="C82" s="15">
        <v>-2.5862068965517127E-2</v>
      </c>
      <c r="D82" s="15">
        <v>-6.4714447500404448E-2</v>
      </c>
      <c r="E82" s="15">
        <v>-3.253895508707616E-2</v>
      </c>
      <c r="F82">
        <v>200004</v>
      </c>
      <c r="G82">
        <v>-6.4</v>
      </c>
      <c r="H82">
        <v>-7.73</v>
      </c>
      <c r="I82">
        <v>9.1300000000000008</v>
      </c>
      <c r="J82">
        <v>0.46</v>
      </c>
      <c r="K82" s="15">
        <f t="shared" si="5"/>
        <v>-6.4000000000000001E-2</v>
      </c>
      <c r="L82" s="15">
        <f t="shared" si="5"/>
        <v>-7.7300000000000008E-2</v>
      </c>
      <c r="M82" s="15">
        <f t="shared" si="5"/>
        <v>9.1300000000000006E-2</v>
      </c>
      <c r="N82" s="15">
        <f t="shared" si="5"/>
        <v>4.5999999999999999E-3</v>
      </c>
      <c r="O82" s="16">
        <f t="shared" si="12"/>
        <v>-2.6523996811055058E-2</v>
      </c>
      <c r="P82" s="16">
        <f t="shared" si="13"/>
        <v>-3.0462068965517126E-2</v>
      </c>
      <c r="Q82" s="16">
        <f t="shared" si="14"/>
        <v>-6.9314447500404441E-2</v>
      </c>
      <c r="R82" s="16">
        <f t="shared" si="15"/>
        <v>-3.713895508707616E-2</v>
      </c>
      <c r="S82" s="17">
        <v>-0.14549999999999999</v>
      </c>
      <c r="T82" s="17">
        <v>-6.1100000000000002E-2</v>
      </c>
      <c r="U82" s="17">
        <v>-4.2999999999999997E-2</v>
      </c>
      <c r="V82" s="17">
        <v>-0.13579999999999998</v>
      </c>
      <c r="W82" s="17">
        <v>-5.0799999999999998E-2</v>
      </c>
      <c r="X82" s="17">
        <v>-2.2200000000000001E-2</v>
      </c>
      <c r="Y82" s="18">
        <f t="shared" si="17"/>
        <v>4.9876003188944924E-2</v>
      </c>
      <c r="Z82" s="18">
        <f t="shared" si="18"/>
        <v>2.4876156941036442E-3</v>
      </c>
      <c r="AA82" s="19">
        <f t="shared" si="19"/>
        <v>9.5224360971214251E-4</v>
      </c>
      <c r="AB82" s="18">
        <f t="shared" si="9"/>
        <v>9.2868071797186577E-3</v>
      </c>
      <c r="AC82" s="18">
        <f t="shared" si="10"/>
        <v>8.6244787593274015E-5</v>
      </c>
      <c r="AD82">
        <f t="shared" si="11"/>
        <v>1.1329365131033217E-3</v>
      </c>
      <c r="AE82" s="12"/>
    </row>
    <row r="83" spans="1:31" x14ac:dyDescent="0.2">
      <c r="A83">
        <v>200005</v>
      </c>
      <c r="B83" s="15">
        <v>-1.5079472897704171E-2</v>
      </c>
      <c r="C83" s="15">
        <v>-3.7185840707968376E-3</v>
      </c>
      <c r="D83" s="15">
        <v>-3.840166061235073E-2</v>
      </c>
      <c r="E83" s="15">
        <v>-2.3685457129322574E-2</v>
      </c>
      <c r="F83">
        <v>200005</v>
      </c>
      <c r="G83">
        <v>-4.43</v>
      </c>
      <c r="H83">
        <v>-4.8499999999999996</v>
      </c>
      <c r="I83">
        <v>3.72</v>
      </c>
      <c r="J83">
        <v>0.5</v>
      </c>
      <c r="K83" s="15">
        <f t="shared" si="5"/>
        <v>-4.4299999999999999E-2</v>
      </c>
      <c r="L83" s="15">
        <f t="shared" si="5"/>
        <v>-4.8499999999999995E-2</v>
      </c>
      <c r="M83" s="15">
        <f t="shared" si="5"/>
        <v>3.7200000000000004E-2</v>
      </c>
      <c r="N83" s="15">
        <f t="shared" si="5"/>
        <v>5.0000000000000001E-3</v>
      </c>
      <c r="O83" s="16">
        <f t="shared" ref="O83:O114" si="20">B83-$N83</f>
        <v>-2.0079472897704172E-2</v>
      </c>
      <c r="P83" s="16">
        <f t="shared" ref="P83:P114" si="21">C83-$N83</f>
        <v>-8.7185840707968386E-3</v>
      </c>
      <c r="Q83" s="16">
        <f t="shared" ref="Q83:Q114" si="22">D83-$N83</f>
        <v>-4.3401660612350727E-2</v>
      </c>
      <c r="R83" s="16">
        <f t="shared" ref="R83:R114" si="23">E83-$N83</f>
        <v>-2.8685457129322574E-2</v>
      </c>
      <c r="S83" s="17">
        <v>-9.0999999999999998E-2</v>
      </c>
      <c r="T83" s="17">
        <v>-4.9000000000000002E-2</v>
      </c>
      <c r="U83" s="17">
        <v>-3.2099999999999997E-2</v>
      </c>
      <c r="V83" s="17">
        <v>-0.12609999999999999</v>
      </c>
      <c r="W83" s="17">
        <v>-4.0599999999999997E-2</v>
      </c>
      <c r="X83" s="17">
        <v>-3.0000000000000001E-3</v>
      </c>
      <c r="Y83" s="18">
        <f t="shared" si="17"/>
        <v>3.688719376896249E-2</v>
      </c>
      <c r="Z83" s="18">
        <f t="shared" si="18"/>
        <v>1.3606650641489852E-3</v>
      </c>
      <c r="AA83" s="19">
        <f t="shared" si="19"/>
        <v>5.9603952850050739E-4</v>
      </c>
      <c r="AB83" s="18">
        <f t="shared" si="9"/>
        <v>1.3696657488553969E-2</v>
      </c>
      <c r="AC83" s="18">
        <f t="shared" si="10"/>
        <v>1.8759842635876153E-4</v>
      </c>
      <c r="AD83">
        <f t="shared" si="11"/>
        <v>1.4198241445441824E-4</v>
      </c>
      <c r="AE83" s="12"/>
    </row>
    <row r="84" spans="1:31" x14ac:dyDescent="0.2">
      <c r="A84">
        <v>200006</v>
      </c>
      <c r="B84" s="15">
        <v>3.7241379310348766E-3</v>
      </c>
      <c r="C84" s="15">
        <v>2.0572352523098969E-2</v>
      </c>
      <c r="D84" s="15">
        <v>3.8676020867062455E-2</v>
      </c>
      <c r="E84" s="15">
        <v>4.2697719553614677E-2</v>
      </c>
      <c r="F84">
        <v>200006</v>
      </c>
      <c r="G84">
        <v>4.6399999999999997</v>
      </c>
      <c r="H84">
        <v>13.7</v>
      </c>
      <c r="I84">
        <v>-10.050000000000001</v>
      </c>
      <c r="J84">
        <v>0.4</v>
      </c>
      <c r="K84" s="15">
        <f t="shared" ref="K84:N147" si="24">G84/100</f>
        <v>4.6399999999999997E-2</v>
      </c>
      <c r="L84" s="15">
        <f t="shared" si="24"/>
        <v>0.13699999999999998</v>
      </c>
      <c r="M84" s="15">
        <f t="shared" si="24"/>
        <v>-0.10050000000000001</v>
      </c>
      <c r="N84" s="15">
        <f t="shared" si="24"/>
        <v>4.0000000000000001E-3</v>
      </c>
      <c r="O84" s="16">
        <f t="shared" si="20"/>
        <v>-2.7586206896512352E-4</v>
      </c>
      <c r="P84" s="16">
        <f t="shared" si="21"/>
        <v>1.6572352523098969E-2</v>
      </c>
      <c r="Q84" s="16">
        <f t="shared" si="22"/>
        <v>3.4676020867062451E-2</v>
      </c>
      <c r="R84" s="16">
        <f t="shared" si="23"/>
        <v>3.8697719553614673E-2</v>
      </c>
      <c r="S84" s="17">
        <v>0.17119999999999999</v>
      </c>
      <c r="T84" s="17">
        <v>6.1199999999999991E-2</v>
      </c>
      <c r="U84" s="17">
        <v>2.7600000000000003E-2</v>
      </c>
      <c r="V84" s="17">
        <v>0.13419999999999999</v>
      </c>
      <c r="W84" s="17">
        <v>4.9699999999999994E-2</v>
      </c>
      <c r="X84" s="17">
        <v>-4.4300000000000006E-2</v>
      </c>
      <c r="Y84" s="18">
        <f t="shared" si="17"/>
        <v>-6.687586206896512E-2</v>
      </c>
      <c r="Z84" s="18">
        <f t="shared" si="18"/>
        <v>4.4723809274672477E-3</v>
      </c>
      <c r="AA84" s="19">
        <f t="shared" si="19"/>
        <v>2.125495796913763E-5</v>
      </c>
      <c r="AB84" s="18">
        <f t="shared" ref="AB84:AB147" si="25">P84-(AP$6+AP$7*$S84+AP$8*$T84+AP$9*$U84+$V84*AP$10+$W84*AP$11+$X84*AP$12)</f>
        <v>1.3954993903886867E-2</v>
      </c>
      <c r="AC84" s="18">
        <f t="shared" ref="AC84:AC147" si="26">AB84^2</f>
        <v>1.9474185485751961E-4</v>
      </c>
      <c r="AD84">
        <f t="shared" ref="AD84:AD147" si="27">(P84-$AP$16)^2</f>
        <v>1.788986287438382E-4</v>
      </c>
      <c r="AE84" s="12"/>
    </row>
    <row r="85" spans="1:31" x14ac:dyDescent="0.2">
      <c r="A85">
        <v>200007</v>
      </c>
      <c r="B85" s="15">
        <v>-1.0586811857230538E-3</v>
      </c>
      <c r="C85" s="15">
        <v>-6.9979006298104274E-4</v>
      </c>
      <c r="D85" s="15">
        <v>-2.1475580187045429E-2</v>
      </c>
      <c r="E85" s="15">
        <v>-3.0898092135877131E-2</v>
      </c>
      <c r="F85">
        <v>200007</v>
      </c>
      <c r="G85">
        <v>-2.4500000000000002</v>
      </c>
      <c r="H85">
        <v>-2.8</v>
      </c>
      <c r="I85">
        <v>8.51</v>
      </c>
      <c r="J85">
        <v>0.48</v>
      </c>
      <c r="K85" s="15">
        <f t="shared" si="24"/>
        <v>-2.4500000000000001E-2</v>
      </c>
      <c r="L85" s="15">
        <f t="shared" si="24"/>
        <v>-2.7999999999999997E-2</v>
      </c>
      <c r="M85" s="15">
        <f t="shared" si="24"/>
        <v>8.5099999999999995E-2</v>
      </c>
      <c r="N85" s="15">
        <f t="shared" si="24"/>
        <v>4.7999999999999996E-3</v>
      </c>
      <c r="O85" s="16">
        <f t="shared" si="20"/>
        <v>-5.8586811857230534E-3</v>
      </c>
      <c r="P85" s="16">
        <f t="shared" si="21"/>
        <v>-5.4997900629810423E-3</v>
      </c>
      <c r="Q85" s="16">
        <f t="shared" si="22"/>
        <v>-2.6275580187045428E-2</v>
      </c>
      <c r="R85" s="16">
        <f t="shared" si="23"/>
        <v>-3.569809213587713E-2</v>
      </c>
      <c r="S85" s="17">
        <v>-2.2199999999999998E-2</v>
      </c>
      <c r="T85" s="17">
        <v>-4.02E-2</v>
      </c>
      <c r="U85" s="17">
        <v>-2.1699999999999997E-2</v>
      </c>
      <c r="V85" s="17">
        <v>-5.9700000000000003E-2</v>
      </c>
      <c r="W85" s="17">
        <v>-3.5799999999999998E-2</v>
      </c>
      <c r="X85" s="17">
        <v>2.6700000000000002E-2</v>
      </c>
      <c r="Y85" s="18">
        <f t="shared" si="17"/>
        <v>1.9624652147610278E-2</v>
      </c>
      <c r="Z85" s="18">
        <f t="shared" si="18"/>
        <v>3.8512697191470465E-4</v>
      </c>
      <c r="AA85" s="19">
        <f t="shared" si="19"/>
        <v>1.038998804680034E-4</v>
      </c>
      <c r="AB85" s="18">
        <f t="shared" si="25"/>
        <v>-5.1977084818515358E-3</v>
      </c>
      <c r="AC85" s="18">
        <f t="shared" si="26"/>
        <v>2.7016173462311396E-5</v>
      </c>
      <c r="AD85">
        <f t="shared" si="27"/>
        <v>7.563508484668544E-5</v>
      </c>
      <c r="AE85" s="12"/>
    </row>
    <row r="86" spans="1:31" x14ac:dyDescent="0.2">
      <c r="A86">
        <v>200008</v>
      </c>
      <c r="B86" s="15">
        <v>8.2361847085541173E-2</v>
      </c>
      <c r="C86" s="15">
        <v>4.3417366946778779E-2</v>
      </c>
      <c r="D86" s="15">
        <v>5.3097345132743445E-2</v>
      </c>
      <c r="E86" s="15">
        <v>3.7487335359675855E-2</v>
      </c>
      <c r="F86">
        <v>200008</v>
      </c>
      <c r="G86">
        <v>7.14</v>
      </c>
      <c r="H86">
        <v>-0.89</v>
      </c>
      <c r="I86">
        <v>-1.28</v>
      </c>
      <c r="J86">
        <v>0.5</v>
      </c>
      <c r="K86" s="15">
        <f t="shared" si="24"/>
        <v>7.1399999999999991E-2</v>
      </c>
      <c r="L86" s="15">
        <f t="shared" si="24"/>
        <v>-8.8999999999999999E-3</v>
      </c>
      <c r="M86" s="15">
        <f t="shared" si="24"/>
        <v>-1.2800000000000001E-2</v>
      </c>
      <c r="N86" s="15">
        <f t="shared" si="24"/>
        <v>5.0000000000000001E-3</v>
      </c>
      <c r="O86" s="16">
        <f t="shared" si="20"/>
        <v>7.7361847085541169E-2</v>
      </c>
      <c r="P86" s="16">
        <f t="shared" si="21"/>
        <v>3.8417366946778782E-2</v>
      </c>
      <c r="Q86" s="16">
        <f t="shared" si="22"/>
        <v>4.8097345132743448E-2</v>
      </c>
      <c r="R86" s="16">
        <f t="shared" si="23"/>
        <v>3.2487335359675858E-2</v>
      </c>
      <c r="S86" s="17">
        <v>5.4400000000000004E-2</v>
      </c>
      <c r="T86" s="17">
        <v>6.8399999999999989E-2</v>
      </c>
      <c r="U86" s="17">
        <v>7.2199999999999986E-2</v>
      </c>
      <c r="V86" s="17">
        <v>9.6999999999999989E-2</v>
      </c>
      <c r="W86" s="17">
        <v>7.0899999999999991E-2</v>
      </c>
      <c r="X86" s="17">
        <v>7.5700000000000003E-2</v>
      </c>
      <c r="Y86" s="18">
        <f t="shared" si="17"/>
        <v>4.2618470855411844E-3</v>
      </c>
      <c r="Z86" s="18">
        <f t="shared" si="18"/>
        <v>1.8163340580535886E-5</v>
      </c>
      <c r="AA86" s="19">
        <f t="shared" si="19"/>
        <v>5.3330010324506762E-3</v>
      </c>
      <c r="AB86" s="18">
        <f t="shared" si="25"/>
        <v>-3.4197461947439035E-2</v>
      </c>
      <c r="AC86" s="18">
        <f t="shared" si="26"/>
        <v>1.1694664036465408E-3</v>
      </c>
      <c r="AD86">
        <f t="shared" si="27"/>
        <v>1.2404704918933969E-3</v>
      </c>
      <c r="AE86" s="12"/>
    </row>
    <row r="87" spans="1:31" x14ac:dyDescent="0.2">
      <c r="A87">
        <v>200009</v>
      </c>
      <c r="B87" s="15">
        <v>-5.8609595747657006E-2</v>
      </c>
      <c r="C87" s="15">
        <v>-1.0103825503355757E-2</v>
      </c>
      <c r="D87" s="15">
        <v>-1.8655462184874017E-2</v>
      </c>
      <c r="E87" s="15">
        <v>-6.640625E-2</v>
      </c>
      <c r="F87">
        <v>200009</v>
      </c>
      <c r="G87">
        <v>-5.44</v>
      </c>
      <c r="H87">
        <v>-1.87</v>
      </c>
      <c r="I87">
        <v>6.85</v>
      </c>
      <c r="J87">
        <v>0.51</v>
      </c>
      <c r="K87" s="15">
        <f t="shared" si="24"/>
        <v>-5.4400000000000004E-2</v>
      </c>
      <c r="L87" s="15">
        <f t="shared" si="24"/>
        <v>-1.8700000000000001E-2</v>
      </c>
      <c r="M87" s="15">
        <f t="shared" si="24"/>
        <v>6.8499999999999991E-2</v>
      </c>
      <c r="N87" s="15">
        <f t="shared" si="24"/>
        <v>5.1000000000000004E-3</v>
      </c>
      <c r="O87" s="16">
        <f t="shared" si="20"/>
        <v>-6.3709595747657E-2</v>
      </c>
      <c r="P87" s="16">
        <f t="shared" si="21"/>
        <v>-1.5203825503355757E-2</v>
      </c>
      <c r="Q87" s="16">
        <f t="shared" si="22"/>
        <v>-2.3755462184874017E-2</v>
      </c>
      <c r="R87" s="16">
        <f t="shared" si="23"/>
        <v>-7.1506249999999993E-2</v>
      </c>
      <c r="S87" s="17">
        <v>-4.0599999999999997E-2</v>
      </c>
      <c r="T87" s="17">
        <v>-4.7000000000000007E-2</v>
      </c>
      <c r="U87" s="17">
        <v>-5.4100000000000002E-2</v>
      </c>
      <c r="V87" s="17">
        <v>-8.4799999999999986E-2</v>
      </c>
      <c r="W87" s="17">
        <v>-6.7400000000000002E-2</v>
      </c>
      <c r="X87" s="17">
        <v>1.1900000000000001E-2</v>
      </c>
      <c r="Y87" s="18">
        <f t="shared" si="17"/>
        <v>-1.6709595747657E-2</v>
      </c>
      <c r="Z87" s="18">
        <f t="shared" si="18"/>
        <v>2.792105900501169E-4</v>
      </c>
      <c r="AA87" s="19">
        <f t="shared" si="19"/>
        <v>4.6299918753220561E-3</v>
      </c>
      <c r="AB87" s="18">
        <f t="shared" si="25"/>
        <v>2.96809596870002E-3</v>
      </c>
      <c r="AC87" s="18">
        <f t="shared" si="26"/>
        <v>8.8095936794133097E-6</v>
      </c>
      <c r="AD87">
        <f t="shared" si="27"/>
        <v>3.3859234151114323E-4</v>
      </c>
      <c r="AE87" s="12"/>
    </row>
    <row r="88" spans="1:31" x14ac:dyDescent="0.2">
      <c r="A88">
        <v>200010</v>
      </c>
      <c r="B88" s="15">
        <v>1.3818722139673278E-2</v>
      </c>
      <c r="C88" s="15">
        <v>-1.5667574931880091E-2</v>
      </c>
      <c r="D88" s="15">
        <v>-2.5004281555060848E-2</v>
      </c>
      <c r="E88" s="15">
        <v>-3.870292887029303E-2</v>
      </c>
      <c r="F88">
        <v>200010</v>
      </c>
      <c r="G88">
        <v>-2.77</v>
      </c>
      <c r="H88">
        <v>-3.66</v>
      </c>
      <c r="I88">
        <v>4.79</v>
      </c>
      <c r="J88">
        <v>0.56000000000000005</v>
      </c>
      <c r="K88" s="15">
        <f t="shared" si="24"/>
        <v>-2.7699999999999999E-2</v>
      </c>
      <c r="L88" s="15">
        <f t="shared" si="24"/>
        <v>-3.6600000000000001E-2</v>
      </c>
      <c r="M88" s="15">
        <f t="shared" si="24"/>
        <v>4.7899999999999998E-2</v>
      </c>
      <c r="N88" s="15">
        <f t="shared" si="24"/>
        <v>5.6000000000000008E-3</v>
      </c>
      <c r="O88" s="16">
        <f t="shared" si="20"/>
        <v>8.2187221396732776E-3</v>
      </c>
      <c r="P88" s="16">
        <f t="shared" si="21"/>
        <v>-2.1267574931880091E-2</v>
      </c>
      <c r="Q88" s="16">
        <f t="shared" si="22"/>
        <v>-3.0604281555060849E-2</v>
      </c>
      <c r="R88" s="16">
        <f t="shared" si="23"/>
        <v>-4.430292887029303E-2</v>
      </c>
      <c r="S88" s="17">
        <v>-6.9000000000000006E-2</v>
      </c>
      <c r="T88" s="17">
        <v>-5.1199999999999996E-2</v>
      </c>
      <c r="U88" s="17">
        <v>-2.2499999999999999E-2</v>
      </c>
      <c r="V88" s="17">
        <v>-0.15739999999999998</v>
      </c>
      <c r="W88" s="17">
        <v>-2.92E-2</v>
      </c>
      <c r="X88" s="17">
        <v>1.4999999999999987E-3</v>
      </c>
      <c r="Y88" s="18">
        <f t="shared" si="17"/>
        <v>6.285205547300661E-2</v>
      </c>
      <c r="Z88" s="18">
        <f t="shared" si="18"/>
        <v>3.9503808771818999E-3</v>
      </c>
      <c r="AA88" s="19">
        <f t="shared" si="19"/>
        <v>1.5087586403365519E-5</v>
      </c>
      <c r="AB88" s="18">
        <f t="shared" si="25"/>
        <v>-4.6895553132002832E-3</v>
      </c>
      <c r="AC88" s="18">
        <f t="shared" si="26"/>
        <v>2.1991929035565007E-5</v>
      </c>
      <c r="AD88">
        <f t="shared" si="27"/>
        <v>5.9851803555496807E-4</v>
      </c>
      <c r="AE88" s="12"/>
    </row>
    <row r="89" spans="1:31" x14ac:dyDescent="0.2">
      <c r="A89">
        <v>200011</v>
      </c>
      <c r="B89" s="15">
        <v>-8.9256925106258267E-2</v>
      </c>
      <c r="C89" s="15">
        <v>-2.5605536332179768E-2</v>
      </c>
      <c r="D89" s="15">
        <v>-7.2896539610047384E-2</v>
      </c>
      <c r="E89" s="15">
        <v>-7.1817192600652779E-2</v>
      </c>
      <c r="F89">
        <v>200011</v>
      </c>
      <c r="G89">
        <v>-10.73</v>
      </c>
      <c r="H89">
        <v>-3.1</v>
      </c>
      <c r="I89">
        <v>12.42</v>
      </c>
      <c r="J89">
        <v>0.51</v>
      </c>
      <c r="K89" s="15">
        <f t="shared" si="24"/>
        <v>-0.10730000000000001</v>
      </c>
      <c r="L89" s="15">
        <f t="shared" si="24"/>
        <v>-3.1E-2</v>
      </c>
      <c r="M89" s="15">
        <f t="shared" si="24"/>
        <v>0.1242</v>
      </c>
      <c r="N89" s="15">
        <f t="shared" si="24"/>
        <v>5.1000000000000004E-3</v>
      </c>
      <c r="O89" s="16">
        <f t="shared" si="20"/>
        <v>-9.435692510625826E-2</v>
      </c>
      <c r="P89" s="16">
        <f t="shared" si="21"/>
        <v>-3.0705536332179768E-2</v>
      </c>
      <c r="Q89" s="16">
        <f t="shared" si="22"/>
        <v>-7.7996539610047377E-2</v>
      </c>
      <c r="R89" s="16">
        <f t="shared" si="23"/>
        <v>-7.6917192600652773E-2</v>
      </c>
      <c r="S89" s="17">
        <v>-0.10189999999999999</v>
      </c>
      <c r="T89" s="17">
        <v>-0.10239999999999999</v>
      </c>
      <c r="U89" s="17">
        <v>-0.10289999999999999</v>
      </c>
      <c r="V89" s="17">
        <v>-0.25470000000000004</v>
      </c>
      <c r="W89" s="17">
        <v>-0.11549999999999999</v>
      </c>
      <c r="X89" s="17">
        <v>-3.6900000000000002E-2</v>
      </c>
      <c r="Y89" s="18">
        <f t="shared" si="17"/>
        <v>2.4693074893741743E-2</v>
      </c>
      <c r="Z89" s="18">
        <f t="shared" si="18"/>
        <v>6.0974794770793882E-4</v>
      </c>
      <c r="AA89" s="19">
        <f t="shared" si="19"/>
        <v>9.739987104986976E-3</v>
      </c>
      <c r="AB89" s="18">
        <f t="shared" si="25"/>
        <v>3.7592264037107158E-2</v>
      </c>
      <c r="AC89" s="18">
        <f t="shared" si="26"/>
        <v>1.4131783154355802E-3</v>
      </c>
      <c r="AD89">
        <f t="shared" si="27"/>
        <v>1.1493855851965331E-3</v>
      </c>
      <c r="AE89" s="12"/>
    </row>
    <row r="90" spans="1:31" x14ac:dyDescent="0.2">
      <c r="A90">
        <v>200012</v>
      </c>
      <c r="B90" s="15">
        <v>1.8023817186997082E-2</v>
      </c>
      <c r="C90" s="15">
        <v>6.0766264204545672E-2</v>
      </c>
      <c r="D90" s="15">
        <v>3.372489579386162E-2</v>
      </c>
      <c r="E90" s="15">
        <v>3.6928487690504275E-2</v>
      </c>
      <c r="F90">
        <v>200012</v>
      </c>
      <c r="G90">
        <v>1.19</v>
      </c>
      <c r="H90">
        <v>1.55</v>
      </c>
      <c r="I90">
        <v>6.13</v>
      </c>
      <c r="J90">
        <v>0.5</v>
      </c>
      <c r="K90" s="15">
        <f t="shared" si="24"/>
        <v>1.1899999999999999E-2</v>
      </c>
      <c r="L90" s="15">
        <f t="shared" si="24"/>
        <v>1.55E-2</v>
      </c>
      <c r="M90" s="15">
        <f t="shared" si="24"/>
        <v>6.13E-2</v>
      </c>
      <c r="N90" s="15">
        <f t="shared" si="24"/>
        <v>5.0000000000000001E-3</v>
      </c>
      <c r="O90" s="16">
        <f t="shared" si="20"/>
        <v>1.3023817186997081E-2</v>
      </c>
      <c r="P90" s="16">
        <f t="shared" si="21"/>
        <v>5.5766264204545675E-2</v>
      </c>
      <c r="Q90" s="16">
        <f t="shared" si="22"/>
        <v>2.8724895793861619E-2</v>
      </c>
      <c r="R90" s="16">
        <f t="shared" si="23"/>
        <v>3.1928487690504277E-2</v>
      </c>
      <c r="S90" s="17">
        <v>2.0199999999999999E-2</v>
      </c>
      <c r="T90" s="17">
        <v>8.2400000000000001E-2</v>
      </c>
      <c r="U90" s="17">
        <v>6.4999999999999997E-3</v>
      </c>
      <c r="V90" s="17">
        <v>-8.6E-3</v>
      </c>
      <c r="W90" s="17">
        <v>-7.1000000000000004E-3</v>
      </c>
      <c r="X90" s="17">
        <v>8.7899999999999992E-2</v>
      </c>
      <c r="Y90" s="18">
        <f t="shared" si="17"/>
        <v>-1.7192849479669585E-2</v>
      </c>
      <c r="Z90" s="18">
        <f t="shared" si="18"/>
        <v>2.955940732305747E-4</v>
      </c>
      <c r="AA90" s="19">
        <f t="shared" si="19"/>
        <v>7.5505138682709688E-5</v>
      </c>
      <c r="AB90" s="18">
        <f t="shared" si="25"/>
        <v>-5.6449445503219883E-3</v>
      </c>
      <c r="AC90" s="18">
        <f t="shared" si="26"/>
        <v>3.1865398976209913E-5</v>
      </c>
      <c r="AD90">
        <f t="shared" si="27"/>
        <v>2.7635219329115003E-3</v>
      </c>
      <c r="AE90" s="12"/>
    </row>
    <row r="91" spans="1:31" x14ac:dyDescent="0.2">
      <c r="A91">
        <v>200101</v>
      </c>
      <c r="B91" s="15">
        <v>7.1969696969697017E-2</v>
      </c>
      <c r="C91" s="15">
        <v>4.778156996587013E-3</v>
      </c>
      <c r="D91" s="15">
        <v>-3.9454952206630312E-2</v>
      </c>
      <c r="E91" s="15">
        <v>2.7699265121537531E-2</v>
      </c>
      <c r="F91">
        <v>200101</v>
      </c>
      <c r="G91">
        <v>3.12</v>
      </c>
      <c r="H91">
        <v>7.03</v>
      </c>
      <c r="I91">
        <v>-5.7</v>
      </c>
      <c r="J91">
        <v>0.54</v>
      </c>
      <c r="K91" s="15">
        <f t="shared" si="24"/>
        <v>3.1200000000000002E-2</v>
      </c>
      <c r="L91" s="15">
        <f t="shared" si="24"/>
        <v>7.0300000000000001E-2</v>
      </c>
      <c r="M91" s="15">
        <f t="shared" si="24"/>
        <v>-5.7000000000000002E-2</v>
      </c>
      <c r="N91" s="15">
        <f t="shared" si="24"/>
        <v>5.4000000000000003E-3</v>
      </c>
      <c r="O91" s="16">
        <f t="shared" si="20"/>
        <v>6.6569696969697015E-2</v>
      </c>
      <c r="P91" s="16">
        <f t="shared" si="21"/>
        <v>-6.218430034129873E-4</v>
      </c>
      <c r="Q91" s="16">
        <f t="shared" si="22"/>
        <v>-4.4854952206630314E-2</v>
      </c>
      <c r="R91" s="16">
        <f t="shared" si="23"/>
        <v>2.2299265121537529E-2</v>
      </c>
      <c r="S91" s="17">
        <v>0.13190000000000002</v>
      </c>
      <c r="T91" s="17">
        <v>3.78E-2</v>
      </c>
      <c r="U91" s="17">
        <v>2.7099999999999999E-2</v>
      </c>
      <c r="V91" s="17">
        <v>9.9299999999999999E-2</v>
      </c>
      <c r="W91" s="17">
        <v>3.44E-2</v>
      </c>
      <c r="X91" s="17">
        <v>9.5999999999999992E-3</v>
      </c>
      <c r="Y91" s="18">
        <f t="shared" si="17"/>
        <v>9.8863636363636792E-3</v>
      </c>
      <c r="Z91" s="18">
        <f t="shared" si="18"/>
        <v>9.7740185950414066E-5</v>
      </c>
      <c r="AA91" s="19">
        <f t="shared" si="19"/>
        <v>3.873226227318009E-3</v>
      </c>
      <c r="AB91" s="18">
        <f t="shared" si="25"/>
        <v>-2.520352363543784E-2</v>
      </c>
      <c r="AC91" s="18">
        <f t="shared" si="26"/>
        <v>6.3521760364207381E-4</v>
      </c>
      <c r="AD91">
        <f t="shared" si="27"/>
        <v>1.4583969137137843E-5</v>
      </c>
      <c r="AE91" s="12"/>
    </row>
    <row r="92" spans="1:31" x14ac:dyDescent="0.2">
      <c r="A92">
        <v>200102</v>
      </c>
      <c r="B92" s="15">
        <v>-7.3531886252734213E-2</v>
      </c>
      <c r="C92" s="15">
        <v>-1.6983695652173947E-2</v>
      </c>
      <c r="D92" s="15">
        <v>-4.6580563201354952E-2</v>
      </c>
      <c r="E92" s="15">
        <v>-0.10176017601760179</v>
      </c>
      <c r="F92">
        <v>200102</v>
      </c>
      <c r="G92">
        <v>-10.08</v>
      </c>
      <c r="H92">
        <v>-1.1499999999999999</v>
      </c>
      <c r="I92">
        <v>13.87</v>
      </c>
      <c r="J92">
        <v>0.39</v>
      </c>
      <c r="K92" s="15">
        <f t="shared" si="24"/>
        <v>-0.1008</v>
      </c>
      <c r="L92" s="15">
        <f t="shared" si="24"/>
        <v>-1.15E-2</v>
      </c>
      <c r="M92" s="15">
        <f t="shared" si="24"/>
        <v>0.13869999999999999</v>
      </c>
      <c r="N92" s="15">
        <f t="shared" si="24"/>
        <v>3.9000000000000003E-3</v>
      </c>
      <c r="O92" s="16">
        <f t="shared" si="20"/>
        <v>-7.7431886252734214E-2</v>
      </c>
      <c r="P92" s="16">
        <f t="shared" si="21"/>
        <v>-2.0883695652173948E-2</v>
      </c>
      <c r="Q92" s="16">
        <f t="shared" si="22"/>
        <v>-5.0480563201354953E-2</v>
      </c>
      <c r="R92" s="16">
        <f t="shared" si="23"/>
        <v>-0.10566017601760179</v>
      </c>
      <c r="S92" s="17">
        <v>-5.2299999999999999E-2</v>
      </c>
      <c r="T92" s="17">
        <v>-6.8000000000000005E-2</v>
      </c>
      <c r="U92" s="17">
        <v>-0.10100000000000001</v>
      </c>
      <c r="V92" s="17">
        <v>-0.18999999999999997</v>
      </c>
      <c r="W92" s="17">
        <v>-0.12079999999999999</v>
      </c>
      <c r="X92" s="17">
        <v>-8.8999999999999999E-3</v>
      </c>
      <c r="Y92" s="18">
        <f t="shared" si="17"/>
        <v>1.2734780413932459E-2</v>
      </c>
      <c r="Z92" s="18">
        <f t="shared" si="18"/>
        <v>1.6217463219107776E-4</v>
      </c>
      <c r="AA92" s="19">
        <f t="shared" si="19"/>
        <v>6.6857334000529518E-3</v>
      </c>
      <c r="AB92" s="18">
        <f t="shared" si="25"/>
        <v>2.5615385020479997E-2</v>
      </c>
      <c r="AC92" s="18">
        <f t="shared" si="26"/>
        <v>6.5614794974743103E-4</v>
      </c>
      <c r="AD92">
        <f t="shared" si="27"/>
        <v>5.7988247111231484E-4</v>
      </c>
      <c r="AE92" s="12"/>
    </row>
    <row r="93" spans="1:31" x14ac:dyDescent="0.2">
      <c r="A93">
        <v>200103</v>
      </c>
      <c r="B93" s="15">
        <v>-2.4155466763530753E-2</v>
      </c>
      <c r="C93" s="15">
        <v>-2.5607947477539916E-2</v>
      </c>
      <c r="D93" s="15">
        <v>-5.1743282256273559E-2</v>
      </c>
      <c r="E93" s="15">
        <v>-8.2669932639314103E-2</v>
      </c>
      <c r="F93">
        <v>200103</v>
      </c>
      <c r="G93">
        <v>-7.27</v>
      </c>
      <c r="H93">
        <v>0.55000000000000004</v>
      </c>
      <c r="I93">
        <v>6.36</v>
      </c>
      <c r="J93">
        <v>0.44</v>
      </c>
      <c r="K93" s="15">
        <f t="shared" si="24"/>
        <v>-7.2700000000000001E-2</v>
      </c>
      <c r="L93" s="15">
        <f t="shared" si="24"/>
        <v>5.5000000000000005E-3</v>
      </c>
      <c r="M93" s="15">
        <f t="shared" si="24"/>
        <v>6.3600000000000004E-2</v>
      </c>
      <c r="N93" s="15">
        <f t="shared" si="24"/>
        <v>4.4000000000000003E-3</v>
      </c>
      <c r="O93" s="16">
        <f t="shared" si="20"/>
        <v>-2.8555466763530754E-2</v>
      </c>
      <c r="P93" s="16">
        <f t="shared" si="21"/>
        <v>-3.0007947477539917E-2</v>
      </c>
      <c r="Q93" s="16">
        <f t="shared" si="22"/>
        <v>-5.6143282256273561E-2</v>
      </c>
      <c r="R93" s="16">
        <f t="shared" si="23"/>
        <v>-8.7069932639314104E-2</v>
      </c>
      <c r="S93" s="17">
        <v>-3.49E-2</v>
      </c>
      <c r="T93" s="17">
        <v>-6.5299999999999997E-2</v>
      </c>
      <c r="U93" s="17">
        <v>-7.4099999999999999E-2</v>
      </c>
      <c r="V93" s="17">
        <v>-0.1067</v>
      </c>
      <c r="W93" s="17">
        <v>-8.6000000000000007E-2</v>
      </c>
      <c r="X93" s="17">
        <v>-2.1400000000000002E-2</v>
      </c>
      <c r="Y93" s="18">
        <f t="shared" si="17"/>
        <v>3.6177866569802569E-2</v>
      </c>
      <c r="Z93" s="18">
        <f t="shared" si="18"/>
        <v>1.3088380295424383E-3</v>
      </c>
      <c r="AA93" s="19">
        <f t="shared" si="19"/>
        <v>1.0817464862832573E-3</v>
      </c>
      <c r="AB93" s="18">
        <f t="shared" si="25"/>
        <v>1.4102918237216253E-2</v>
      </c>
      <c r="AC93" s="18">
        <f t="shared" si="26"/>
        <v>1.9889230280560678E-4</v>
      </c>
      <c r="AD93">
        <f t="shared" si="27"/>
        <v>1.1025720780355826E-3</v>
      </c>
      <c r="AE93" s="12"/>
    </row>
    <row r="94" spans="1:31" x14ac:dyDescent="0.2">
      <c r="A94">
        <v>200104</v>
      </c>
      <c r="B94" s="15">
        <v>7.3143495254047952E-2</v>
      </c>
      <c r="C94" s="15">
        <v>4.8467569493941598E-2</v>
      </c>
      <c r="D94" s="15">
        <v>4.8243559718969431E-2</v>
      </c>
      <c r="E94" s="15">
        <v>8.8117489986648811E-2</v>
      </c>
      <c r="F94">
        <v>200104</v>
      </c>
      <c r="G94">
        <v>7.95</v>
      </c>
      <c r="H94">
        <v>0.27</v>
      </c>
      <c r="I94">
        <v>-4.3600000000000003</v>
      </c>
      <c r="J94">
        <v>0.39</v>
      </c>
      <c r="K94" s="15">
        <f t="shared" si="24"/>
        <v>7.9500000000000001E-2</v>
      </c>
      <c r="L94" s="15">
        <f t="shared" si="24"/>
        <v>2.7000000000000001E-3</v>
      </c>
      <c r="M94" s="15">
        <f t="shared" si="24"/>
        <v>-4.36E-2</v>
      </c>
      <c r="N94" s="15">
        <f t="shared" si="24"/>
        <v>3.9000000000000003E-3</v>
      </c>
      <c r="O94" s="16">
        <f t="shared" si="20"/>
        <v>6.9243495254047951E-2</v>
      </c>
      <c r="P94" s="16">
        <f t="shared" si="21"/>
        <v>4.4567569493941597E-2</v>
      </c>
      <c r="Q94" s="16">
        <f t="shared" si="22"/>
        <v>4.434355971896943E-2</v>
      </c>
      <c r="R94" s="16">
        <f t="shared" si="23"/>
        <v>8.4217489986648811E-2</v>
      </c>
      <c r="S94" s="17">
        <v>5.8700000000000002E-2</v>
      </c>
      <c r="T94" s="17">
        <v>7.9100000000000004E-2</v>
      </c>
      <c r="U94" s="17">
        <v>7.7499999999999999E-2</v>
      </c>
      <c r="V94" s="17">
        <v>6.6900000000000001E-2</v>
      </c>
      <c r="W94" s="17">
        <v>8.5800000000000001E-2</v>
      </c>
      <c r="X94" s="17">
        <v>4.82E-2</v>
      </c>
      <c r="Y94" s="18">
        <f t="shared" si="17"/>
        <v>-1.2317141261872222E-4</v>
      </c>
      <c r="Z94" s="18">
        <f t="shared" si="18"/>
        <v>1.5171196886491524E-8</v>
      </c>
      <c r="AA94" s="19">
        <f t="shared" si="19"/>
        <v>4.2131844289844886E-3</v>
      </c>
      <c r="AB94" s="18">
        <f t="shared" si="25"/>
        <v>-1.7731546127170143E-2</v>
      </c>
      <c r="AC94" s="18">
        <f t="shared" si="26"/>
        <v>3.1440772805996252E-4</v>
      </c>
      <c r="AD94">
        <f t="shared" si="27"/>
        <v>1.7115196084099582E-3</v>
      </c>
      <c r="AE94" s="12"/>
    </row>
    <row r="95" spans="1:31" x14ac:dyDescent="0.2">
      <c r="A95">
        <v>200105</v>
      </c>
      <c r="B95" s="15">
        <v>1.2660423170308688E-2</v>
      </c>
      <c r="C95" s="15">
        <v>9.3596193065939026E-3</v>
      </c>
      <c r="D95" s="15">
        <v>1.2957998212689947E-2</v>
      </c>
      <c r="E95" s="15">
        <v>-2.4539877300613466E-2</v>
      </c>
      <c r="F95">
        <v>200105</v>
      </c>
      <c r="G95">
        <v>0.73</v>
      </c>
      <c r="H95">
        <v>2.99</v>
      </c>
      <c r="I95">
        <v>2.77</v>
      </c>
      <c r="J95">
        <v>0.32</v>
      </c>
      <c r="K95" s="15">
        <f t="shared" si="24"/>
        <v>7.3000000000000001E-3</v>
      </c>
      <c r="L95" s="15">
        <f t="shared" si="24"/>
        <v>2.9900000000000003E-2</v>
      </c>
      <c r="M95" s="15">
        <f t="shared" si="24"/>
        <v>2.7699999999999999E-2</v>
      </c>
      <c r="N95" s="15">
        <f t="shared" si="24"/>
        <v>3.2000000000000002E-3</v>
      </c>
      <c r="O95" s="16">
        <f t="shared" si="20"/>
        <v>9.4604231703086881E-3</v>
      </c>
      <c r="P95" s="16">
        <f t="shared" si="21"/>
        <v>6.1596193065939029E-3</v>
      </c>
      <c r="Q95" s="16">
        <f t="shared" si="22"/>
        <v>9.7579982126899476E-3</v>
      </c>
      <c r="R95" s="16">
        <f t="shared" si="23"/>
        <v>-2.7739877300613468E-2</v>
      </c>
      <c r="S95" s="17">
        <v>8.0299999999999996E-2</v>
      </c>
      <c r="T95" s="17">
        <v>2.5199999999999997E-2</v>
      </c>
      <c r="U95" s="17">
        <v>4.0999999999999995E-3</v>
      </c>
      <c r="V95" s="17">
        <v>1.8499999999999999E-2</v>
      </c>
      <c r="W95" s="17">
        <v>1.8E-3</v>
      </c>
      <c r="X95" s="17">
        <v>1.9599999999999996E-2</v>
      </c>
      <c r="Y95" s="18">
        <f t="shared" si="17"/>
        <v>-1.5456243496357982E-2</v>
      </c>
      <c r="Z95" s="18">
        <f t="shared" si="18"/>
        <v>2.3889546301870843E-4</v>
      </c>
      <c r="AA95" s="19">
        <f t="shared" si="19"/>
        <v>2.6275622517181468E-5</v>
      </c>
      <c r="AB95" s="18">
        <f t="shared" si="25"/>
        <v>-1.235826111396659E-2</v>
      </c>
      <c r="AC95" s="18">
        <f t="shared" si="26"/>
        <v>1.5272661776097874E-4</v>
      </c>
      <c r="AD95">
        <f t="shared" si="27"/>
        <v>8.7767972185923905E-6</v>
      </c>
      <c r="AE95" s="12"/>
    </row>
    <row r="96" spans="1:31" x14ac:dyDescent="0.2">
      <c r="A96">
        <v>200106</v>
      </c>
      <c r="B96" s="15">
        <v>-1.2330878575098403E-2</v>
      </c>
      <c r="C96" s="15">
        <v>-8.3135862068965949E-3</v>
      </c>
      <c r="D96" s="15">
        <v>-2.5584472871636454E-2</v>
      </c>
      <c r="E96" s="15">
        <v>-3.0817610062892964E-2</v>
      </c>
      <c r="F96">
        <v>200106</v>
      </c>
      <c r="G96">
        <v>-1.93</v>
      </c>
      <c r="H96">
        <v>6.38</v>
      </c>
      <c r="I96">
        <v>-2.14</v>
      </c>
      <c r="J96">
        <v>0.28000000000000003</v>
      </c>
      <c r="K96" s="15">
        <f t="shared" si="24"/>
        <v>-1.9299999999999998E-2</v>
      </c>
      <c r="L96" s="15">
        <f t="shared" si="24"/>
        <v>6.3799999999999996E-2</v>
      </c>
      <c r="M96" s="15">
        <f t="shared" si="24"/>
        <v>-2.1400000000000002E-2</v>
      </c>
      <c r="N96" s="15">
        <f t="shared" si="24"/>
        <v>2.8000000000000004E-3</v>
      </c>
      <c r="O96" s="16">
        <f t="shared" si="20"/>
        <v>-1.5130878575098403E-2</v>
      </c>
      <c r="P96" s="16">
        <f t="shared" si="21"/>
        <v>-1.1113586206896595E-2</v>
      </c>
      <c r="Q96" s="16">
        <f t="shared" si="22"/>
        <v>-2.8384472871636455E-2</v>
      </c>
      <c r="R96" s="16">
        <f t="shared" si="23"/>
        <v>-3.3617610062892961E-2</v>
      </c>
      <c r="S96" s="17">
        <v>4.5999999999999999E-2</v>
      </c>
      <c r="T96" s="17">
        <v>1.9799999999999998E-2</v>
      </c>
      <c r="U96" s="17">
        <v>-2.4200000000000003E-2</v>
      </c>
      <c r="V96" s="17">
        <v>2.6599999999999999E-2</v>
      </c>
      <c r="W96" s="17">
        <v>-1.9599999999999999E-2</v>
      </c>
      <c r="X96" s="17">
        <v>-1.2699999999999999E-2</v>
      </c>
      <c r="Y96" s="18">
        <f t="shared" si="17"/>
        <v>-2.1114211908431737E-2</v>
      </c>
      <c r="Z96" s="18">
        <f t="shared" si="18"/>
        <v>4.4580994451416054E-4</v>
      </c>
      <c r="AA96" s="19">
        <f t="shared" si="19"/>
        <v>3.7889893460989725E-4</v>
      </c>
      <c r="AB96" s="18">
        <f t="shared" si="25"/>
        <v>-3.8267706757564492E-3</v>
      </c>
      <c r="AC96" s="18">
        <f t="shared" si="26"/>
        <v>1.464417380482947E-5</v>
      </c>
      <c r="AD96">
        <f t="shared" si="27"/>
        <v>2.0479440369935566E-4</v>
      </c>
      <c r="AE96" s="12"/>
    </row>
    <row r="97" spans="1:31" x14ac:dyDescent="0.2">
      <c r="A97">
        <v>200107</v>
      </c>
      <c r="B97" s="15">
        <v>-1.5085833188833053E-2</v>
      </c>
      <c r="C97" s="15">
        <v>0</v>
      </c>
      <c r="D97" s="15">
        <v>-5.4323223177908941E-3</v>
      </c>
      <c r="E97" s="15">
        <v>-1.6223231667748084E-2</v>
      </c>
      <c r="F97">
        <v>200107</v>
      </c>
      <c r="G97">
        <v>-2.13</v>
      </c>
      <c r="H97">
        <v>-4.22</v>
      </c>
      <c r="I97">
        <v>5.62</v>
      </c>
      <c r="J97">
        <v>0.3</v>
      </c>
      <c r="K97" s="15">
        <f t="shared" si="24"/>
        <v>-2.1299999999999999E-2</v>
      </c>
      <c r="L97" s="15">
        <f t="shared" si="24"/>
        <v>-4.2199999999999994E-2</v>
      </c>
      <c r="M97" s="15">
        <f t="shared" si="24"/>
        <v>5.62E-2</v>
      </c>
      <c r="N97" s="15">
        <f t="shared" si="24"/>
        <v>3.0000000000000001E-3</v>
      </c>
      <c r="O97" s="16">
        <f t="shared" si="20"/>
        <v>-1.8085833188833052E-2</v>
      </c>
      <c r="P97" s="16">
        <f t="shared" si="21"/>
        <v>-3.0000000000000001E-3</v>
      </c>
      <c r="Q97" s="16">
        <f t="shared" si="22"/>
        <v>-8.4323223177908933E-3</v>
      </c>
      <c r="R97" s="16">
        <f t="shared" si="23"/>
        <v>-1.9223231667748083E-2</v>
      </c>
      <c r="S97" s="17">
        <v>-4.7400000000000005E-2</v>
      </c>
      <c r="T97" s="17">
        <v>-4.1300000000000003E-2</v>
      </c>
      <c r="U97" s="17">
        <v>-1.78E-2</v>
      </c>
      <c r="V97" s="17">
        <v>-4.8700000000000007E-2</v>
      </c>
      <c r="W97" s="17">
        <v>-2.2699999999999998E-2</v>
      </c>
      <c r="X97" s="17">
        <v>-1.9899999999999998E-2</v>
      </c>
      <c r="Y97" s="18">
        <f t="shared" si="17"/>
        <v>1.4880833477833619E-2</v>
      </c>
      <c r="Z97" s="18">
        <f t="shared" si="18"/>
        <v>2.2143920499501381E-4</v>
      </c>
      <c r="AA97" s="19">
        <f t="shared" si="19"/>
        <v>5.0266900390386385E-4</v>
      </c>
      <c r="AB97" s="18">
        <f t="shared" si="25"/>
        <v>2.1786723942765148E-2</v>
      </c>
      <c r="AC97" s="18">
        <f t="shared" si="26"/>
        <v>4.7466134015825614E-4</v>
      </c>
      <c r="AD97">
        <f t="shared" si="27"/>
        <v>3.8403469864165525E-5</v>
      </c>
      <c r="AE97" s="12"/>
    </row>
    <row r="98" spans="1:31" x14ac:dyDescent="0.2">
      <c r="A98">
        <v>200108</v>
      </c>
      <c r="B98" s="15">
        <v>-6.9331446763353455E-2</v>
      </c>
      <c r="C98" s="15">
        <v>-2.2361984626135478E-2</v>
      </c>
      <c r="D98" s="15">
        <v>-3.0040964952207538E-2</v>
      </c>
      <c r="E98" s="15">
        <v>-3.6939313984169053E-2</v>
      </c>
      <c r="F98">
        <v>200108</v>
      </c>
      <c r="G98">
        <v>-6.46</v>
      </c>
      <c r="H98">
        <v>2.13</v>
      </c>
      <c r="I98">
        <v>3.37</v>
      </c>
      <c r="J98">
        <v>0.31</v>
      </c>
      <c r="K98" s="15">
        <f t="shared" si="24"/>
        <v>-6.4600000000000005E-2</v>
      </c>
      <c r="L98" s="15">
        <f t="shared" si="24"/>
        <v>2.1299999999999999E-2</v>
      </c>
      <c r="M98" s="15">
        <f t="shared" si="24"/>
        <v>3.3700000000000001E-2</v>
      </c>
      <c r="N98" s="15">
        <f t="shared" si="24"/>
        <v>3.0999999999999999E-3</v>
      </c>
      <c r="O98" s="16">
        <f t="shared" si="20"/>
        <v>-7.243144676335346E-2</v>
      </c>
      <c r="P98" s="16">
        <f t="shared" si="21"/>
        <v>-2.5461984626135477E-2</v>
      </c>
      <c r="Q98" s="16">
        <f t="shared" si="22"/>
        <v>-3.3140964952207537E-2</v>
      </c>
      <c r="R98" s="16">
        <f t="shared" si="23"/>
        <v>-4.0039313984169052E-2</v>
      </c>
      <c r="S98" s="17">
        <v>-0.04</v>
      </c>
      <c r="T98" s="17">
        <v>-4.5999999999999999E-2</v>
      </c>
      <c r="U98" s="17">
        <v>-6.720000000000001E-2</v>
      </c>
      <c r="V98" s="17">
        <v>-9.4200000000000006E-2</v>
      </c>
      <c r="W98" s="17">
        <v>-7.3200000000000001E-2</v>
      </c>
      <c r="X98" s="17">
        <v>-4.0899999999999999E-2</v>
      </c>
      <c r="Y98" s="18">
        <f t="shared" si="17"/>
        <v>-1.2181446763353462E-2</v>
      </c>
      <c r="Z98" s="18">
        <f t="shared" si="18"/>
        <v>1.4838764524841456E-4</v>
      </c>
      <c r="AA98" s="19">
        <f t="shared" si="19"/>
        <v>5.8930025827856961E-3</v>
      </c>
      <c r="AB98" s="18">
        <f t="shared" si="25"/>
        <v>2.3960407151200826E-2</v>
      </c>
      <c r="AC98" s="18">
        <f t="shared" si="26"/>
        <v>5.7410111085131569E-4</v>
      </c>
      <c r="AD98">
        <f t="shared" si="27"/>
        <v>8.213404560592747E-4</v>
      </c>
      <c r="AE98" s="12"/>
    </row>
    <row r="99" spans="1:31" x14ac:dyDescent="0.2">
      <c r="A99">
        <v>200109</v>
      </c>
      <c r="B99" s="15">
        <v>-0.12732801216267575</v>
      </c>
      <c r="C99" s="15">
        <v>-9.2247819871336345E-2</v>
      </c>
      <c r="D99" s="15">
        <v>-5.4669169404035656E-2</v>
      </c>
      <c r="E99" s="15">
        <v>-9.9315068493150638E-2</v>
      </c>
      <c r="F99">
        <v>200109</v>
      </c>
      <c r="G99">
        <v>-9.26</v>
      </c>
      <c r="H99">
        <v>-6.61</v>
      </c>
      <c r="I99">
        <v>1.8</v>
      </c>
      <c r="J99">
        <v>0.28000000000000003</v>
      </c>
      <c r="K99" s="15">
        <f t="shared" si="24"/>
        <v>-9.2600000000000002E-2</v>
      </c>
      <c r="L99" s="15">
        <f t="shared" si="24"/>
        <v>-6.6100000000000006E-2</v>
      </c>
      <c r="M99" s="15">
        <f t="shared" si="24"/>
        <v>1.8000000000000002E-2</v>
      </c>
      <c r="N99" s="15">
        <f t="shared" si="24"/>
        <v>2.8000000000000004E-3</v>
      </c>
      <c r="O99" s="16">
        <f t="shared" si="20"/>
        <v>-0.13012801216267575</v>
      </c>
      <c r="P99" s="16">
        <f t="shared" si="21"/>
        <v>-9.5047819871336342E-2</v>
      </c>
      <c r="Q99" s="16">
        <f t="shared" si="22"/>
        <v>-5.7469169404035653E-2</v>
      </c>
      <c r="R99" s="16">
        <f t="shared" si="23"/>
        <v>-0.10211506849315063</v>
      </c>
      <c r="S99" s="17">
        <v>-0.14250000000000002</v>
      </c>
      <c r="T99" s="17">
        <v>-0.1394</v>
      </c>
      <c r="U99" s="17">
        <v>-8.4699999999999998E-2</v>
      </c>
      <c r="V99" s="17">
        <v>-0.15160000000000001</v>
      </c>
      <c r="W99" s="17">
        <v>-8.8999999999999996E-2</v>
      </c>
      <c r="X99" s="17">
        <v>-9.6700000000000008E-2</v>
      </c>
      <c r="Y99" s="18">
        <f t="shared" si="17"/>
        <v>-1.2811345496009069E-2</v>
      </c>
      <c r="Z99" s="18">
        <f t="shared" si="18"/>
        <v>1.6413057341811186E-4</v>
      </c>
      <c r="AA99" s="19">
        <f t="shared" si="19"/>
        <v>1.8080153164916669E-2</v>
      </c>
      <c r="AB99" s="18">
        <f t="shared" si="25"/>
        <v>7.8993106275804803E-3</v>
      </c>
      <c r="AC99" s="18">
        <f t="shared" si="26"/>
        <v>6.2399108391005925E-5</v>
      </c>
      <c r="AD99">
        <f t="shared" si="27"/>
        <v>9.6520551085916995E-3</v>
      </c>
      <c r="AE99" s="12"/>
    </row>
    <row r="100" spans="1:31" x14ac:dyDescent="0.2">
      <c r="A100">
        <v>200110</v>
      </c>
      <c r="B100" s="15">
        <v>-9.1463414634146423E-3</v>
      </c>
      <c r="C100" s="15">
        <v>5.067300079176551E-2</v>
      </c>
      <c r="D100" s="15">
        <v>7.9424174733184749E-3</v>
      </c>
      <c r="E100" s="15">
        <v>3.4220532319391594E-2</v>
      </c>
      <c r="F100">
        <v>200110</v>
      </c>
      <c r="G100">
        <v>2.4700000000000002</v>
      </c>
      <c r="H100">
        <v>6.88</v>
      </c>
      <c r="I100">
        <v>-7.03</v>
      </c>
      <c r="J100">
        <v>0.22</v>
      </c>
      <c r="K100" s="15">
        <f t="shared" si="24"/>
        <v>2.4700000000000003E-2</v>
      </c>
      <c r="L100" s="15">
        <f t="shared" si="24"/>
        <v>6.88E-2</v>
      </c>
      <c r="M100" s="15">
        <f t="shared" si="24"/>
        <v>-7.0300000000000001E-2</v>
      </c>
      <c r="N100" s="15">
        <f t="shared" si="24"/>
        <v>2.2000000000000001E-3</v>
      </c>
      <c r="O100" s="16">
        <f t="shared" si="20"/>
        <v>-1.1346341463414643E-2</v>
      </c>
      <c r="P100" s="16">
        <f t="shared" si="21"/>
        <v>4.847300079176551E-2</v>
      </c>
      <c r="Q100" s="16">
        <f t="shared" si="22"/>
        <v>5.7424174733184744E-3</v>
      </c>
      <c r="R100" s="16">
        <f t="shared" si="23"/>
        <v>3.2020532319391594E-2</v>
      </c>
      <c r="S100" s="17">
        <v>6.1000000000000006E-2</v>
      </c>
      <c r="T100" s="17">
        <v>6.4200000000000007E-2</v>
      </c>
      <c r="U100" s="17">
        <v>1.9699999999999999E-2</v>
      </c>
      <c r="V100" s="17">
        <v>5.0599999999999999E-2</v>
      </c>
      <c r="W100" s="17">
        <v>3.3299999999999996E-2</v>
      </c>
      <c r="X100" s="17">
        <v>1.01E-2</v>
      </c>
      <c r="Y100" s="18">
        <f t="shared" si="17"/>
        <v>-5.116300813008131E-2</v>
      </c>
      <c r="Z100" s="18">
        <f t="shared" si="18"/>
        <v>2.6176534009187662E-3</v>
      </c>
      <c r="AA100" s="19">
        <f t="shared" si="19"/>
        <v>2.4588715492100178E-4</v>
      </c>
      <c r="AB100" s="18">
        <f t="shared" si="25"/>
        <v>2.282851363378597E-2</v>
      </c>
      <c r="AC100" s="18">
        <f t="shared" si="26"/>
        <v>5.2114103472795188E-4</v>
      </c>
      <c r="AD100">
        <f t="shared" si="27"/>
        <v>2.0499114193693198E-3</v>
      </c>
      <c r="AE100" s="12"/>
    </row>
    <row r="101" spans="1:31" x14ac:dyDescent="0.2">
      <c r="A101">
        <v>200111</v>
      </c>
      <c r="B101" s="15">
        <v>8.7692307692307736E-2</v>
      </c>
      <c r="C101" s="15">
        <v>7.0836473247927856E-2</v>
      </c>
      <c r="D101" s="15">
        <v>3.4228022654518631E-2</v>
      </c>
      <c r="E101" s="15">
        <v>5.9558823529411775E-2</v>
      </c>
      <c r="F101">
        <v>200111</v>
      </c>
      <c r="G101">
        <v>7.54</v>
      </c>
      <c r="H101">
        <v>0.38</v>
      </c>
      <c r="I101">
        <v>0.69</v>
      </c>
      <c r="J101">
        <v>0.17</v>
      </c>
      <c r="K101" s="15">
        <f t="shared" si="24"/>
        <v>7.5399999999999995E-2</v>
      </c>
      <c r="L101" s="15">
        <f t="shared" si="24"/>
        <v>3.8E-3</v>
      </c>
      <c r="M101" s="15">
        <f t="shared" si="24"/>
        <v>6.8999999999999999E-3</v>
      </c>
      <c r="N101" s="15">
        <f t="shared" si="24"/>
        <v>1.7000000000000001E-3</v>
      </c>
      <c r="O101" s="16">
        <f t="shared" si="20"/>
        <v>8.5992307692307729E-2</v>
      </c>
      <c r="P101" s="16">
        <f t="shared" si="21"/>
        <v>6.9136473247927849E-2</v>
      </c>
      <c r="Q101" s="16">
        <f t="shared" si="22"/>
        <v>3.252802265451863E-2</v>
      </c>
      <c r="R101" s="16">
        <f t="shared" si="23"/>
        <v>5.7858823529411775E-2</v>
      </c>
      <c r="S101" s="17">
        <v>7.46E-2</v>
      </c>
      <c r="T101" s="17">
        <v>7.980000000000001E-2</v>
      </c>
      <c r="U101" s="17">
        <v>7.7199999999999991E-2</v>
      </c>
      <c r="V101" s="17">
        <v>9.5799999999999996E-2</v>
      </c>
      <c r="W101" s="17">
        <v>8.14E-2</v>
      </c>
      <c r="X101" s="17">
        <v>5.8499999999999996E-2</v>
      </c>
      <c r="Y101" s="18">
        <f t="shared" si="17"/>
        <v>8.1089743589744107E-3</v>
      </c>
      <c r="Z101" s="18">
        <f t="shared" si="18"/>
        <v>6.5755465154504456E-5</v>
      </c>
      <c r="AA101" s="19">
        <f t="shared" si="19"/>
        <v>6.6680060665828648E-3</v>
      </c>
      <c r="AB101" s="18">
        <f t="shared" si="25"/>
        <v>1.2779643658916567E-3</v>
      </c>
      <c r="AC101" s="18">
        <f t="shared" si="26"/>
        <v>1.6331929204888643E-6</v>
      </c>
      <c r="AD101">
        <f t="shared" si="27"/>
        <v>4.348007100290702E-3</v>
      </c>
      <c r="AE101" s="12"/>
    </row>
    <row r="102" spans="1:31" x14ac:dyDescent="0.2">
      <c r="A102">
        <v>200112</v>
      </c>
      <c r="B102" s="15">
        <v>1.1517478278440185E-2</v>
      </c>
      <c r="C102" s="15">
        <v>3.2756368754398135E-2</v>
      </c>
      <c r="D102" s="15">
        <v>2.3571428571429021E-2</v>
      </c>
      <c r="E102" s="15">
        <v>1.2595419847327705E-2</v>
      </c>
      <c r="F102">
        <v>200112</v>
      </c>
      <c r="G102">
        <v>1.6</v>
      </c>
      <c r="H102">
        <v>5.14</v>
      </c>
      <c r="I102">
        <v>0.43</v>
      </c>
      <c r="J102">
        <v>0.15</v>
      </c>
      <c r="K102" s="15">
        <f t="shared" si="24"/>
        <v>1.6E-2</v>
      </c>
      <c r="L102" s="15">
        <f t="shared" si="24"/>
        <v>5.1399999999999994E-2</v>
      </c>
      <c r="M102" s="15">
        <f t="shared" si="24"/>
        <v>4.3E-3</v>
      </c>
      <c r="N102" s="15">
        <f t="shared" si="24"/>
        <v>1.5E-3</v>
      </c>
      <c r="O102" s="16">
        <f t="shared" si="20"/>
        <v>1.0017478278440186E-2</v>
      </c>
      <c r="P102" s="16">
        <f t="shared" si="21"/>
        <v>3.1256368754398134E-2</v>
      </c>
      <c r="Q102" s="16">
        <f t="shared" si="22"/>
        <v>2.2071428571429019E-2</v>
      </c>
      <c r="R102" s="16">
        <f t="shared" si="23"/>
        <v>1.1095419847327705E-2</v>
      </c>
      <c r="S102" s="17">
        <v>7.279999999999999E-2</v>
      </c>
      <c r="T102" s="17">
        <v>5.9799999999999999E-2</v>
      </c>
      <c r="U102" s="17">
        <v>8.3999999999999995E-3</v>
      </c>
      <c r="V102" s="17">
        <v>9.2300000000000007E-2</v>
      </c>
      <c r="W102" s="17">
        <v>8.0000000000000002E-3</v>
      </c>
      <c r="X102" s="17">
        <v>3.2899999999999999E-2</v>
      </c>
      <c r="Y102" s="18">
        <f t="shared" si="17"/>
        <v>-3.5682521721559807E-2</v>
      </c>
      <c r="Z102" s="18">
        <f t="shared" si="18"/>
        <v>1.2732423564095873E-3</v>
      </c>
      <c r="AA102" s="19">
        <f t="shared" si="19"/>
        <v>3.2296834332569216E-5</v>
      </c>
      <c r="AB102" s="18">
        <f t="shared" si="25"/>
        <v>-1.1656287045475611E-3</v>
      </c>
      <c r="AC102" s="18">
        <f t="shared" si="26"/>
        <v>1.3586902768652254E-6</v>
      </c>
      <c r="AD102">
        <f t="shared" si="27"/>
        <v>7.873251825870933E-4</v>
      </c>
      <c r="AE102" s="12"/>
    </row>
    <row r="103" spans="1:31" x14ac:dyDescent="0.2">
      <c r="A103">
        <v>200201</v>
      </c>
      <c r="B103" s="15">
        <v>-3.7754694366759933E-2</v>
      </c>
      <c r="C103" s="15">
        <v>-1.9662921348314599E-2</v>
      </c>
      <c r="D103" s="15">
        <v>-5.6114098667290335E-3</v>
      </c>
      <c r="E103" s="15">
        <v>-2.9634734665747731E-2</v>
      </c>
      <c r="F103">
        <v>200201</v>
      </c>
      <c r="G103">
        <v>-1.44</v>
      </c>
      <c r="H103">
        <v>1.1200000000000001</v>
      </c>
      <c r="I103">
        <v>3.45</v>
      </c>
      <c r="J103">
        <v>0.14000000000000001</v>
      </c>
      <c r="K103" s="15">
        <f t="shared" si="24"/>
        <v>-1.44E-2</v>
      </c>
      <c r="L103" s="15">
        <f t="shared" si="24"/>
        <v>1.1200000000000002E-2</v>
      </c>
      <c r="M103" s="15">
        <f t="shared" si="24"/>
        <v>3.4500000000000003E-2</v>
      </c>
      <c r="N103" s="15">
        <f t="shared" si="24"/>
        <v>1.4000000000000002E-3</v>
      </c>
      <c r="O103" s="16">
        <f t="shared" si="20"/>
        <v>-3.9154694366759932E-2</v>
      </c>
      <c r="P103" s="16">
        <f t="shared" si="21"/>
        <v>-2.1062921348314598E-2</v>
      </c>
      <c r="Q103" s="16">
        <f t="shared" si="22"/>
        <v>-7.0114098667290337E-3</v>
      </c>
      <c r="R103" s="16">
        <f t="shared" si="23"/>
        <v>-3.1034734665747729E-2</v>
      </c>
      <c r="S103" s="17">
        <v>1.8999999999999998E-3</v>
      </c>
      <c r="T103" s="17">
        <v>-1.3900000000000001E-2</v>
      </c>
      <c r="U103" s="17">
        <v>-1.77E-2</v>
      </c>
      <c r="V103" s="17">
        <v>-2.6100000000000005E-2</v>
      </c>
      <c r="W103" s="17">
        <v>-1.15E-2</v>
      </c>
      <c r="X103" s="17">
        <v>-1.7500000000000002E-2</v>
      </c>
      <c r="Y103" s="18">
        <f t="shared" si="17"/>
        <v>-2.5021361033426601E-2</v>
      </c>
      <c r="Z103" s="18">
        <f t="shared" si="18"/>
        <v>6.2606850796507909E-4</v>
      </c>
      <c r="AA103" s="19">
        <f t="shared" si="19"/>
        <v>1.8913054947136034E-3</v>
      </c>
      <c r="AB103" s="18">
        <f t="shared" si="25"/>
        <v>-6.2152850942919918E-3</v>
      </c>
      <c r="AC103" s="18">
        <f t="shared" si="26"/>
        <v>3.8629768803328215E-5</v>
      </c>
      <c r="AD103">
        <f t="shared" si="27"/>
        <v>5.8854637095910719E-4</v>
      </c>
      <c r="AE103" s="12"/>
    </row>
    <row r="104" spans="1:31" x14ac:dyDescent="0.2">
      <c r="A104">
        <v>200202</v>
      </c>
      <c r="B104" s="15">
        <v>-6.2694623209466505E-2</v>
      </c>
      <c r="C104" s="15">
        <v>-1.3610315186246447E-2</v>
      </c>
      <c r="D104" s="15">
        <v>1.1756407241945155E-3</v>
      </c>
      <c r="E104" s="15">
        <v>-1.4204545454544748E-3</v>
      </c>
      <c r="F104">
        <v>200202</v>
      </c>
      <c r="G104">
        <v>-2.29</v>
      </c>
      <c r="H104">
        <v>-1.61</v>
      </c>
      <c r="I104">
        <v>3.91</v>
      </c>
      <c r="J104">
        <v>0.13</v>
      </c>
      <c r="K104" s="15">
        <f t="shared" si="24"/>
        <v>-2.29E-2</v>
      </c>
      <c r="L104" s="15">
        <f t="shared" si="24"/>
        <v>-1.61E-2</v>
      </c>
      <c r="M104" s="15">
        <f t="shared" si="24"/>
        <v>3.9100000000000003E-2</v>
      </c>
      <c r="N104" s="15">
        <f t="shared" si="24"/>
        <v>1.2999999999999999E-3</v>
      </c>
      <c r="O104" s="16">
        <f t="shared" si="20"/>
        <v>-6.39946232094665E-2</v>
      </c>
      <c r="P104" s="16">
        <f t="shared" si="21"/>
        <v>-1.4910315186246446E-2</v>
      </c>
      <c r="Q104" s="16">
        <f t="shared" si="22"/>
        <v>-1.2435927580548446E-4</v>
      </c>
      <c r="R104" s="16">
        <f t="shared" si="23"/>
        <v>-2.7204545454544747E-3</v>
      </c>
      <c r="S104" s="17">
        <v>-4.1499999999999995E-2</v>
      </c>
      <c r="T104" s="17">
        <v>-2.1999999999999999E-2</v>
      </c>
      <c r="U104" s="17">
        <v>-2.2700000000000001E-2</v>
      </c>
      <c r="V104" s="17">
        <v>-5.3600000000000009E-2</v>
      </c>
      <c r="W104" s="17">
        <v>-2.92E-2</v>
      </c>
      <c r="X104" s="17">
        <v>-2.1999999999999997E-3</v>
      </c>
      <c r="Y104" s="18">
        <f t="shared" si="17"/>
        <v>-3.5461289876133166E-2</v>
      </c>
      <c r="Z104" s="18">
        <f t="shared" si="18"/>
        <v>1.2575030796791447E-3</v>
      </c>
      <c r="AA104" s="19">
        <f t="shared" si="19"/>
        <v>4.6688619580778131E-3</v>
      </c>
      <c r="AB104" s="18">
        <f t="shared" si="25"/>
        <v>-1.7045554464886828E-3</v>
      </c>
      <c r="AC104" s="18">
        <f t="shared" si="26"/>
        <v>2.9055092701542328E-6</v>
      </c>
      <c r="AD104">
        <f t="shared" si="27"/>
        <v>3.278767942596993E-4</v>
      </c>
      <c r="AE104" s="12"/>
    </row>
    <row r="105" spans="1:31" x14ac:dyDescent="0.2">
      <c r="A105">
        <v>200203</v>
      </c>
      <c r="B105" s="15">
        <v>6.8217054263565835E-2</v>
      </c>
      <c r="C105" s="15">
        <v>3.2640014524328409E-2</v>
      </c>
      <c r="D105" s="15">
        <v>3.3348990136214285E-2</v>
      </c>
      <c r="E105" s="15">
        <v>5.0497866287339876E-2</v>
      </c>
      <c r="F105">
        <v>200203</v>
      </c>
      <c r="G105">
        <v>4.24</v>
      </c>
      <c r="H105">
        <v>4.3</v>
      </c>
      <c r="I105">
        <v>1.17</v>
      </c>
      <c r="J105">
        <v>0.13</v>
      </c>
      <c r="K105" s="15">
        <f t="shared" si="24"/>
        <v>4.24E-2</v>
      </c>
      <c r="L105" s="15">
        <f t="shared" si="24"/>
        <v>4.2999999999999997E-2</v>
      </c>
      <c r="M105" s="15">
        <f t="shared" si="24"/>
        <v>1.1699999999999999E-2</v>
      </c>
      <c r="N105" s="15">
        <f t="shared" si="24"/>
        <v>1.2999999999999999E-3</v>
      </c>
      <c r="O105" s="16">
        <f t="shared" si="20"/>
        <v>6.6917054263565839E-2</v>
      </c>
      <c r="P105" s="16">
        <f t="shared" si="21"/>
        <v>3.1340014524328406E-2</v>
      </c>
      <c r="Q105" s="16">
        <f t="shared" si="22"/>
        <v>3.2048990136214282E-2</v>
      </c>
      <c r="R105" s="16">
        <f t="shared" si="23"/>
        <v>4.9197866287339874E-2</v>
      </c>
      <c r="S105" s="17">
        <v>8.5100000000000009E-2</v>
      </c>
      <c r="T105" s="17">
        <v>7.0000000000000007E-2</v>
      </c>
      <c r="U105" s="17">
        <v>3.7999999999999999E-2</v>
      </c>
      <c r="V105" s="17">
        <v>2.9599999999999998E-2</v>
      </c>
      <c r="W105" s="17">
        <v>3.6600000000000001E-2</v>
      </c>
      <c r="X105" s="17">
        <v>5.3399999999999996E-2</v>
      </c>
      <c r="Y105" s="18">
        <f t="shared" si="17"/>
        <v>1.4800387596899174E-2</v>
      </c>
      <c r="Z105" s="18">
        <f t="shared" si="18"/>
        <v>2.1905147301844692E-4</v>
      </c>
      <c r="AA105" s="19">
        <f t="shared" si="19"/>
        <v>3.9165826198108919E-3</v>
      </c>
      <c r="AB105" s="18">
        <f t="shared" si="25"/>
        <v>-2.1715159498296589E-2</v>
      </c>
      <c r="AC105" s="18">
        <f t="shared" si="26"/>
        <v>4.7154815203646059E-4</v>
      </c>
      <c r="AD105">
        <f t="shared" si="27"/>
        <v>7.9202626528819499E-4</v>
      </c>
      <c r="AE105" s="12"/>
    </row>
    <row r="106" spans="1:31" x14ac:dyDescent="0.2">
      <c r="A106">
        <v>200204</v>
      </c>
      <c r="B106" s="15">
        <v>-2.011196350818989E-2</v>
      </c>
      <c r="C106" s="15">
        <v>-1.4134275618374659E-2</v>
      </c>
      <c r="D106" s="15">
        <v>9.0909090909097046E-4</v>
      </c>
      <c r="E106" s="15">
        <v>-2.6404874746106977E-2</v>
      </c>
      <c r="F106">
        <v>200204</v>
      </c>
      <c r="G106">
        <v>-5.2</v>
      </c>
      <c r="H106">
        <v>5.86</v>
      </c>
      <c r="I106">
        <v>4.21</v>
      </c>
      <c r="J106">
        <v>0.15</v>
      </c>
      <c r="K106" s="15">
        <f t="shared" si="24"/>
        <v>-5.2000000000000005E-2</v>
      </c>
      <c r="L106" s="15">
        <f t="shared" si="24"/>
        <v>5.8600000000000006E-2</v>
      </c>
      <c r="M106" s="15">
        <f t="shared" si="24"/>
        <v>4.2099999999999999E-2</v>
      </c>
      <c r="N106" s="15">
        <f t="shared" si="24"/>
        <v>1.5E-3</v>
      </c>
      <c r="O106" s="16">
        <f t="shared" si="20"/>
        <v>-2.1611963508189891E-2</v>
      </c>
      <c r="P106" s="16">
        <f t="shared" si="21"/>
        <v>-1.563427561837466E-2</v>
      </c>
      <c r="Q106" s="16">
        <f t="shared" si="22"/>
        <v>-5.9090909090902958E-4</v>
      </c>
      <c r="R106" s="16">
        <f t="shared" si="23"/>
        <v>-2.7904874746106978E-2</v>
      </c>
      <c r="S106" s="17">
        <v>1.5000000000000001E-2</v>
      </c>
      <c r="T106" s="17">
        <v>-8.3000000000000001E-3</v>
      </c>
      <c r="U106" s="17">
        <v>-6.3E-2</v>
      </c>
      <c r="V106" s="17">
        <v>-1.2E-2</v>
      </c>
      <c r="W106" s="17">
        <v>-6.9699999999999998E-2</v>
      </c>
      <c r="X106" s="17">
        <v>-1.0999999999999999E-2</v>
      </c>
      <c r="Y106" s="18">
        <f t="shared" si="17"/>
        <v>3.2213698251434414E-3</v>
      </c>
      <c r="Z106" s="18">
        <f t="shared" si="18"/>
        <v>1.0377223550344686E-5</v>
      </c>
      <c r="AA106" s="19">
        <f t="shared" si="19"/>
        <v>6.7321626473341902E-4</v>
      </c>
      <c r="AB106" s="18">
        <f t="shared" si="25"/>
        <v>8.1791303225352378E-3</v>
      </c>
      <c r="AC106" s="18">
        <f t="shared" si="26"/>
        <v>6.6898172833015378E-5</v>
      </c>
      <c r="AD106">
        <f t="shared" si="27"/>
        <v>3.5461894962550764E-4</v>
      </c>
      <c r="AE106" s="12"/>
    </row>
    <row r="107" spans="1:31" x14ac:dyDescent="0.2">
      <c r="A107">
        <v>200205</v>
      </c>
      <c r="B107" s="15">
        <v>3.1739314430807575E-3</v>
      </c>
      <c r="C107" s="15">
        <v>-9.9855197132616702E-3</v>
      </c>
      <c r="D107" s="15">
        <v>3.8601271571299112E-3</v>
      </c>
      <c r="E107" s="15">
        <v>2.7816411682892728E-3</v>
      </c>
      <c r="F107">
        <v>200205</v>
      </c>
      <c r="G107">
        <v>-1.38</v>
      </c>
      <c r="H107">
        <v>-3.72</v>
      </c>
      <c r="I107">
        <v>2.54</v>
      </c>
      <c r="J107">
        <v>0.14000000000000001</v>
      </c>
      <c r="K107" s="15">
        <f t="shared" si="24"/>
        <v>-1.38E-2</v>
      </c>
      <c r="L107" s="15">
        <f t="shared" si="24"/>
        <v>-3.7200000000000004E-2</v>
      </c>
      <c r="M107" s="15">
        <f t="shared" si="24"/>
        <v>2.5399999999999999E-2</v>
      </c>
      <c r="N107" s="15">
        <f t="shared" si="24"/>
        <v>1.4000000000000002E-3</v>
      </c>
      <c r="O107" s="16">
        <f t="shared" si="20"/>
        <v>1.7739314430807573E-3</v>
      </c>
      <c r="P107" s="16">
        <f t="shared" si="21"/>
        <v>-1.138551971326167E-2</v>
      </c>
      <c r="Q107" s="16">
        <f t="shared" si="22"/>
        <v>2.460127157129911E-3</v>
      </c>
      <c r="R107" s="16">
        <f t="shared" si="23"/>
        <v>1.3816411682892726E-3</v>
      </c>
      <c r="S107" s="17">
        <v>-3.3800000000000004E-2</v>
      </c>
      <c r="T107" s="17">
        <v>-3.2899999999999999E-2</v>
      </c>
      <c r="U107" s="17">
        <v>-1.01E-2</v>
      </c>
      <c r="V107" s="17">
        <v>-2.5500000000000002E-2</v>
      </c>
      <c r="W107" s="17">
        <v>-1.6800000000000002E-2</v>
      </c>
      <c r="X107" s="17">
        <v>-5.4000000000000003E-3</v>
      </c>
      <c r="Y107" s="18">
        <f t="shared" si="17"/>
        <v>2.2523931443080764E-2</v>
      </c>
      <c r="Z107" s="18">
        <f t="shared" si="18"/>
        <v>5.0732748765260223E-4</v>
      </c>
      <c r="AA107" s="19">
        <f t="shared" si="19"/>
        <v>6.5562445034935214E-6</v>
      </c>
      <c r="AB107" s="18">
        <f t="shared" si="25"/>
        <v>1.9234745342610257E-3</v>
      </c>
      <c r="AC107" s="18">
        <f t="shared" si="26"/>
        <v>3.69975428395067E-6</v>
      </c>
      <c r="AD107">
        <f t="shared" si="27"/>
        <v>2.1265143630157203E-4</v>
      </c>
      <c r="AE107" s="12"/>
    </row>
    <row r="108" spans="1:31" x14ac:dyDescent="0.2">
      <c r="A108">
        <v>200206</v>
      </c>
      <c r="B108" s="15">
        <v>-0.122337059692048</v>
      </c>
      <c r="C108" s="15">
        <v>-5.9676145454545582E-2</v>
      </c>
      <c r="D108" s="15">
        <v>-4.1393349920832323E-2</v>
      </c>
      <c r="E108" s="15">
        <v>-5.894590846047143E-2</v>
      </c>
      <c r="F108">
        <v>200206</v>
      </c>
      <c r="G108">
        <v>-7.21</v>
      </c>
      <c r="H108">
        <v>3.49</v>
      </c>
      <c r="I108">
        <v>1.56</v>
      </c>
      <c r="J108">
        <v>0.13</v>
      </c>
      <c r="K108" s="15">
        <f t="shared" si="24"/>
        <v>-7.2099999999999997E-2</v>
      </c>
      <c r="L108" s="15">
        <f t="shared" si="24"/>
        <v>3.49E-2</v>
      </c>
      <c r="M108" s="15">
        <f t="shared" si="24"/>
        <v>1.5600000000000001E-2</v>
      </c>
      <c r="N108" s="15">
        <f t="shared" si="24"/>
        <v>1.2999999999999999E-3</v>
      </c>
      <c r="O108" s="16">
        <f t="shared" si="20"/>
        <v>-0.123637059692048</v>
      </c>
      <c r="P108" s="16">
        <f t="shared" si="21"/>
        <v>-6.0976145454545584E-2</v>
      </c>
      <c r="Q108" s="16">
        <f t="shared" si="22"/>
        <v>-4.2693349920832326E-2</v>
      </c>
      <c r="R108" s="16">
        <f t="shared" si="23"/>
        <v>-6.0245908460471433E-2</v>
      </c>
      <c r="S108" s="17">
        <v>-2.7199999999999998E-2</v>
      </c>
      <c r="T108" s="17">
        <v>-6.7900000000000002E-2</v>
      </c>
      <c r="U108" s="17">
        <v>-7.6100000000000001E-2</v>
      </c>
      <c r="V108" s="17">
        <v>-0.12770000000000001</v>
      </c>
      <c r="W108" s="17">
        <v>-7.4699999999999989E-2</v>
      </c>
      <c r="X108" s="17">
        <v>-6.2000000000000006E-2</v>
      </c>
      <c r="Y108" s="18">
        <f t="shared" si="17"/>
        <v>-5.1037059692047998E-2</v>
      </c>
      <c r="Z108" s="18">
        <f t="shared" si="18"/>
        <v>2.6047814620096706E-3</v>
      </c>
      <c r="AA108" s="19">
        <f t="shared" si="19"/>
        <v>1.6376706754249043E-2</v>
      </c>
      <c r="AB108" s="18">
        <f t="shared" si="25"/>
        <v>3.6769126732483712E-3</v>
      </c>
      <c r="AC108" s="18">
        <f t="shared" si="26"/>
        <v>1.3519686806694482E-5</v>
      </c>
      <c r="AD108">
        <f t="shared" si="27"/>
        <v>4.1181994410944703E-3</v>
      </c>
      <c r="AE108" s="12"/>
    </row>
    <row r="109" spans="1:31" x14ac:dyDescent="0.2">
      <c r="A109">
        <v>200207</v>
      </c>
      <c r="B109" s="15">
        <v>-7.4741648642153269E-2</v>
      </c>
      <c r="C109" s="15">
        <v>-5.8320373250388746E-2</v>
      </c>
      <c r="D109" s="15">
        <v>-6.8428504011326274E-2</v>
      </c>
      <c r="E109" s="15">
        <v>-9.2851879145173233E-2</v>
      </c>
      <c r="F109">
        <v>200207</v>
      </c>
      <c r="G109">
        <v>-8.18</v>
      </c>
      <c r="H109">
        <v>-5.14</v>
      </c>
      <c r="I109">
        <v>-3.63</v>
      </c>
      <c r="J109">
        <v>0.15</v>
      </c>
      <c r="K109" s="15">
        <f t="shared" si="24"/>
        <v>-8.1799999999999998E-2</v>
      </c>
      <c r="L109" s="15">
        <f t="shared" si="24"/>
        <v>-5.1399999999999994E-2</v>
      </c>
      <c r="M109" s="15">
        <f t="shared" si="24"/>
        <v>-3.6299999999999999E-2</v>
      </c>
      <c r="N109" s="15">
        <f t="shared" si="24"/>
        <v>1.5E-3</v>
      </c>
      <c r="O109" s="16">
        <f t="shared" si="20"/>
        <v>-7.624164864215327E-2</v>
      </c>
      <c r="P109" s="16">
        <f t="shared" si="21"/>
        <v>-5.9820373250388748E-2</v>
      </c>
      <c r="Q109" s="16">
        <f t="shared" si="22"/>
        <v>-6.9928504011326276E-2</v>
      </c>
      <c r="R109" s="16">
        <f t="shared" si="23"/>
        <v>-9.4351879145173234E-2</v>
      </c>
      <c r="S109" s="17">
        <v>-0.15049999999999999</v>
      </c>
      <c r="T109" s="17">
        <v>-0.11710000000000001</v>
      </c>
      <c r="U109" s="17">
        <v>-7.3900000000000007E-2</v>
      </c>
      <c r="V109" s="17">
        <v>-7.3400000000000007E-2</v>
      </c>
      <c r="W109" s="17">
        <v>-6.5100000000000005E-2</v>
      </c>
      <c r="X109" s="17">
        <v>-0.10189999999999999</v>
      </c>
      <c r="Y109" s="18">
        <f t="shared" si="17"/>
        <v>2.0741684691180068E-2</v>
      </c>
      <c r="Z109" s="18">
        <f t="shared" si="18"/>
        <v>4.3021748382833356E-4</v>
      </c>
      <c r="AA109" s="19">
        <f t="shared" si="19"/>
        <v>6.4925073332573E-3</v>
      </c>
      <c r="AB109" s="18">
        <f t="shared" si="25"/>
        <v>3.7437690641906982E-2</v>
      </c>
      <c r="AC109" s="18">
        <f t="shared" si="26"/>
        <v>1.4015806805991295E-3</v>
      </c>
      <c r="AD109">
        <f t="shared" si="27"/>
        <v>3.9711960516890001E-3</v>
      </c>
      <c r="AE109" s="12"/>
    </row>
    <row r="110" spans="1:31" x14ac:dyDescent="0.2">
      <c r="A110">
        <v>200208</v>
      </c>
      <c r="B110" s="15">
        <v>5.4805194805194857E-2</v>
      </c>
      <c r="C110" s="15">
        <v>0</v>
      </c>
      <c r="D110" s="15">
        <v>8.8652482269504507E-3</v>
      </c>
      <c r="E110" s="15">
        <v>9.7481722177090724E-3</v>
      </c>
      <c r="F110">
        <v>200208</v>
      </c>
      <c r="G110">
        <v>0.5</v>
      </c>
      <c r="H110">
        <v>-2.2599999999999998</v>
      </c>
      <c r="I110">
        <v>2.2400000000000002</v>
      </c>
      <c r="J110">
        <v>0.14000000000000001</v>
      </c>
      <c r="K110" s="15">
        <f t="shared" si="24"/>
        <v>5.0000000000000001E-3</v>
      </c>
      <c r="L110" s="15">
        <f t="shared" si="24"/>
        <v>-2.2599999999999999E-2</v>
      </c>
      <c r="M110" s="15">
        <f t="shared" si="24"/>
        <v>2.2400000000000003E-2</v>
      </c>
      <c r="N110" s="15">
        <f t="shared" si="24"/>
        <v>1.4000000000000002E-3</v>
      </c>
      <c r="O110" s="16">
        <f t="shared" si="20"/>
        <v>5.3405194805194858E-2</v>
      </c>
      <c r="P110" s="16">
        <f t="shared" si="21"/>
        <v>-1.4000000000000002E-3</v>
      </c>
      <c r="Q110" s="16">
        <f t="shared" si="22"/>
        <v>7.4652482269504505E-3</v>
      </c>
      <c r="R110" s="16">
        <f t="shared" si="23"/>
        <v>8.3481722177090722E-3</v>
      </c>
      <c r="S110" s="17">
        <v>-1.14E-2</v>
      </c>
      <c r="T110" s="17">
        <v>8.6E-3</v>
      </c>
      <c r="U110" s="17">
        <v>6.1999999999999998E-3</v>
      </c>
      <c r="V110" s="17">
        <v>4.2900000000000001E-2</v>
      </c>
      <c r="W110" s="17">
        <v>6.9999999999999967E-4</v>
      </c>
      <c r="X110" s="17">
        <v>6.4000000000000003E-3</v>
      </c>
      <c r="Y110" s="18">
        <f t="shared" si="17"/>
        <v>4.450519480519486E-2</v>
      </c>
      <c r="Z110" s="18">
        <f t="shared" si="18"/>
        <v>1.9807123646483436E-3</v>
      </c>
      <c r="AA110" s="19">
        <f t="shared" si="19"/>
        <v>2.4079382022679703E-3</v>
      </c>
      <c r="AB110" s="18">
        <f t="shared" si="25"/>
        <v>-6.1415121079932064E-3</v>
      </c>
      <c r="AC110" s="18">
        <f t="shared" si="26"/>
        <v>3.7718170972627156E-5</v>
      </c>
      <c r="AD110">
        <f t="shared" si="27"/>
        <v>2.1132899236746481E-5</v>
      </c>
      <c r="AE110" s="12"/>
    </row>
    <row r="111" spans="1:31" x14ac:dyDescent="0.2">
      <c r="A111">
        <v>200209</v>
      </c>
      <c r="B111" s="15">
        <v>-0.11844373307067235</v>
      </c>
      <c r="C111" s="15">
        <v>-5.2894054500412846E-2</v>
      </c>
      <c r="D111" s="15">
        <v>-4.0923926688425705E-2</v>
      </c>
      <c r="E111" s="15">
        <v>-7.8841512469831065E-2</v>
      </c>
      <c r="F111">
        <v>200209</v>
      </c>
      <c r="G111">
        <v>-10.35</v>
      </c>
      <c r="H111">
        <v>2.7</v>
      </c>
      <c r="I111">
        <v>1.23</v>
      </c>
      <c r="J111">
        <v>0.14000000000000001</v>
      </c>
      <c r="K111" s="15">
        <f t="shared" si="24"/>
        <v>-0.10349999999999999</v>
      </c>
      <c r="L111" s="15">
        <f t="shared" si="24"/>
        <v>2.7000000000000003E-2</v>
      </c>
      <c r="M111" s="15">
        <f t="shared" si="24"/>
        <v>1.23E-2</v>
      </c>
      <c r="N111" s="15">
        <f t="shared" si="24"/>
        <v>1.4000000000000002E-3</v>
      </c>
      <c r="O111" s="16">
        <f t="shared" si="20"/>
        <v>-0.11984373307067235</v>
      </c>
      <c r="P111" s="16">
        <f t="shared" si="21"/>
        <v>-5.4294054500412844E-2</v>
      </c>
      <c r="Q111" s="16">
        <f t="shared" si="22"/>
        <v>-4.2323926688425703E-2</v>
      </c>
      <c r="R111" s="16">
        <f t="shared" si="23"/>
        <v>-8.0241512469831064E-2</v>
      </c>
      <c r="S111" s="17">
        <v>-7.9000000000000001E-2</v>
      </c>
      <c r="T111" s="17">
        <v>-8.4299999999999986E-2</v>
      </c>
      <c r="U111" s="17">
        <v>-0.1066</v>
      </c>
      <c r="V111" s="17">
        <v>-2.9199999999999997E-2</v>
      </c>
      <c r="W111" s="17">
        <v>-0.10639999999999999</v>
      </c>
      <c r="X111" s="17">
        <v>-0.10059999999999999</v>
      </c>
      <c r="Y111" s="18">
        <f t="shared" si="17"/>
        <v>-3.5493733070672356E-2</v>
      </c>
      <c r="Z111" s="18">
        <f t="shared" si="18"/>
        <v>1.2598050872921404E-3</v>
      </c>
      <c r="AA111" s="19">
        <f t="shared" si="19"/>
        <v>1.5420220628086068E-2</v>
      </c>
      <c r="AB111" s="18">
        <f t="shared" si="25"/>
        <v>4.4431323897995256E-2</v>
      </c>
      <c r="AC111" s="18">
        <f t="shared" si="26"/>
        <v>1.9741425433285643E-3</v>
      </c>
      <c r="AD111">
        <f t="shared" si="27"/>
        <v>3.3052274785411884E-3</v>
      </c>
      <c r="AE111" s="12"/>
    </row>
    <row r="112" spans="1:31" x14ac:dyDescent="0.2">
      <c r="A112">
        <v>200210</v>
      </c>
      <c r="B112" s="15">
        <v>0.11564245810055862</v>
      </c>
      <c r="C112" s="15">
        <v>2.017543859649118E-2</v>
      </c>
      <c r="D112" s="15">
        <v>2.3560209424083656E-2</v>
      </c>
      <c r="E112" s="15">
        <v>5.6768558951965087E-2</v>
      </c>
      <c r="F112">
        <v>200210</v>
      </c>
      <c r="G112">
        <v>7.83</v>
      </c>
      <c r="H112">
        <v>-2.98</v>
      </c>
      <c r="I112">
        <v>-6.49</v>
      </c>
      <c r="J112">
        <v>0.14000000000000001</v>
      </c>
      <c r="K112" s="15">
        <f t="shared" si="24"/>
        <v>7.8299999999999995E-2</v>
      </c>
      <c r="L112" s="15">
        <f t="shared" si="24"/>
        <v>-2.98E-2</v>
      </c>
      <c r="M112" s="15">
        <f t="shared" si="24"/>
        <v>-6.4899999999999999E-2</v>
      </c>
      <c r="N112" s="15">
        <f t="shared" si="24"/>
        <v>1.4000000000000002E-3</v>
      </c>
      <c r="O112" s="16">
        <f t="shared" si="20"/>
        <v>0.11424245810055862</v>
      </c>
      <c r="P112" s="16">
        <f t="shared" si="21"/>
        <v>1.8775438596491181E-2</v>
      </c>
      <c r="Q112" s="16">
        <f t="shared" si="22"/>
        <v>2.2160209424083657E-2</v>
      </c>
      <c r="R112" s="16">
        <f t="shared" si="23"/>
        <v>5.5368558951965088E-2</v>
      </c>
      <c r="S112" s="17">
        <v>3.3600000000000005E-2</v>
      </c>
      <c r="T112" s="17">
        <v>4.3700000000000003E-2</v>
      </c>
      <c r="U112" s="17">
        <v>8.5499999999999993E-2</v>
      </c>
      <c r="V112" s="17">
        <v>9.2100000000000001E-2</v>
      </c>
      <c r="W112" s="17">
        <v>9.4500000000000001E-2</v>
      </c>
      <c r="X112" s="17">
        <v>6.0500000000000005E-2</v>
      </c>
      <c r="Y112" s="18">
        <f t="shared" si="17"/>
        <v>4.5925791433891958E-2</v>
      </c>
      <c r="Z112" s="18">
        <f t="shared" si="18"/>
        <v>2.1091783188293437E-3</v>
      </c>
      <c r="AA112" s="19">
        <f t="shared" si="19"/>
        <v>1.2079770707218791E-2</v>
      </c>
      <c r="AB112" s="18">
        <f t="shared" si="25"/>
        <v>-4.6291195187130665E-2</v>
      </c>
      <c r="AC112" s="18">
        <f t="shared" si="26"/>
        <v>2.1428747518530294E-3</v>
      </c>
      <c r="AD112">
        <f t="shared" si="27"/>
        <v>2.4268608778950772E-4</v>
      </c>
      <c r="AE112" s="12"/>
    </row>
    <row r="113" spans="1:31" x14ac:dyDescent="0.2">
      <c r="A113">
        <v>200211</v>
      </c>
      <c r="B113" s="15">
        <v>9.3139709564346473E-2</v>
      </c>
      <c r="C113" s="15">
        <v>5.2450558899397981E-2</v>
      </c>
      <c r="D113" s="15">
        <v>-5.3708439897698357E-3</v>
      </c>
      <c r="E113" s="15">
        <v>3.3884297520661244E-2</v>
      </c>
      <c r="F113">
        <v>200211</v>
      </c>
      <c r="G113">
        <v>5.96</v>
      </c>
      <c r="H113">
        <v>3.17</v>
      </c>
      <c r="I113">
        <v>-1.57</v>
      </c>
      <c r="J113">
        <v>0.12</v>
      </c>
      <c r="K113" s="15">
        <f t="shared" si="24"/>
        <v>5.96E-2</v>
      </c>
      <c r="L113" s="15">
        <f t="shared" si="24"/>
        <v>3.1699999999999999E-2</v>
      </c>
      <c r="M113" s="15">
        <f t="shared" si="24"/>
        <v>-1.5700000000000002E-2</v>
      </c>
      <c r="N113" s="15">
        <f t="shared" si="24"/>
        <v>1.1999999999999999E-3</v>
      </c>
      <c r="O113" s="16">
        <f t="shared" si="20"/>
        <v>9.1939709564346467E-2</v>
      </c>
      <c r="P113" s="16">
        <f t="shared" si="21"/>
        <v>5.1250558899397981E-2</v>
      </c>
      <c r="Q113" s="16">
        <f t="shared" si="22"/>
        <v>-6.5708439897698354E-3</v>
      </c>
      <c r="R113" s="16">
        <f t="shared" si="23"/>
        <v>3.2684297520661244E-2</v>
      </c>
      <c r="S113" s="17">
        <v>0.11079999999999998</v>
      </c>
      <c r="T113" s="17">
        <v>8.3899999999999988E-2</v>
      </c>
      <c r="U113" s="17">
        <v>5.4199999999999998E-2</v>
      </c>
      <c r="V113" s="17">
        <v>0.12249999999999998</v>
      </c>
      <c r="W113" s="17">
        <v>5.2600000000000001E-2</v>
      </c>
      <c r="X113" s="17">
        <v>6.5799999999999997E-2</v>
      </c>
      <c r="Y113" s="18">
        <f t="shared" si="17"/>
        <v>1.0306376231013145E-2</v>
      </c>
      <c r="Z113" s="18">
        <f t="shared" si="18"/>
        <v>1.0622139101519273E-4</v>
      </c>
      <c r="AA113" s="19">
        <f t="shared" si="19"/>
        <v>7.6746818720539248E-3</v>
      </c>
      <c r="AB113" s="18">
        <f t="shared" si="25"/>
        <v>-1.5839168237781164E-2</v>
      </c>
      <c r="AC113" s="18">
        <f t="shared" si="26"/>
        <v>2.5087925046473567E-4</v>
      </c>
      <c r="AD113">
        <f t="shared" si="27"/>
        <v>2.3091393983665476E-3</v>
      </c>
      <c r="AE113" s="12"/>
    </row>
    <row r="114" spans="1:31" x14ac:dyDescent="0.2">
      <c r="A114">
        <v>200212</v>
      </c>
      <c r="B114" s="15">
        <v>-7.0316078790654934E-2</v>
      </c>
      <c r="C114" s="15">
        <v>-4.0258660130718882E-2</v>
      </c>
      <c r="D114" s="15">
        <v>-6.1712522499357547E-3</v>
      </c>
      <c r="E114" s="15">
        <v>-2.5355715427657355E-2</v>
      </c>
      <c r="F114">
        <v>200212</v>
      </c>
      <c r="G114">
        <v>-5.76</v>
      </c>
      <c r="H114">
        <v>-0.45</v>
      </c>
      <c r="I114">
        <v>3.9</v>
      </c>
      <c r="J114">
        <v>0.11</v>
      </c>
      <c r="K114" s="15">
        <f t="shared" si="24"/>
        <v>-5.7599999999999998E-2</v>
      </c>
      <c r="L114" s="15">
        <f t="shared" si="24"/>
        <v>-4.5000000000000005E-3</v>
      </c>
      <c r="M114" s="15">
        <f t="shared" si="24"/>
        <v>3.9E-2</v>
      </c>
      <c r="N114" s="15">
        <f t="shared" si="24"/>
        <v>1.1000000000000001E-3</v>
      </c>
      <c r="O114" s="16">
        <f t="shared" si="20"/>
        <v>-7.1416078790654938E-2</v>
      </c>
      <c r="P114" s="16">
        <f t="shared" si="21"/>
        <v>-4.1358660130718879E-2</v>
      </c>
      <c r="Q114" s="16">
        <f t="shared" si="22"/>
        <v>-7.271252249935755E-3</v>
      </c>
      <c r="R114" s="16">
        <f t="shared" si="23"/>
        <v>-2.6455715427657355E-2</v>
      </c>
      <c r="S114" s="17">
        <v>-5.8999999999999997E-2</v>
      </c>
      <c r="T114" s="17">
        <v>-5.4300000000000001E-2</v>
      </c>
      <c r="U114" s="17">
        <v>-5.8599999999999999E-2</v>
      </c>
      <c r="V114" s="17">
        <v>-7.7899999999999997E-2</v>
      </c>
      <c r="W114" s="17">
        <v>-6.5200000000000008E-2</v>
      </c>
      <c r="X114" s="17">
        <v>-4.65E-2</v>
      </c>
      <c r="Y114" s="18">
        <f t="shared" si="17"/>
        <v>-1.1166078790654947E-2</v>
      </c>
      <c r="Z114" s="18">
        <f t="shared" si="18"/>
        <v>1.2468131555911426E-4</v>
      </c>
      <c r="AA114" s="19">
        <f t="shared" si="19"/>
        <v>5.7381422932412289E-3</v>
      </c>
      <c r="AB114" s="18">
        <f t="shared" si="25"/>
        <v>1.1254880269971353E-2</v>
      </c>
      <c r="AC114" s="18">
        <f t="shared" si="26"/>
        <v>1.2667232989139042E-4</v>
      </c>
      <c r="AD114">
        <f t="shared" si="27"/>
        <v>1.9852116011977823E-3</v>
      </c>
      <c r="AE114" s="12"/>
    </row>
    <row r="115" spans="1:31" x14ac:dyDescent="0.2">
      <c r="A115">
        <v>200301</v>
      </c>
      <c r="B115" s="15">
        <v>-2.9563932002957261E-3</v>
      </c>
      <c r="C115" s="15">
        <v>-1.7167381974249163E-2</v>
      </c>
      <c r="D115" s="15">
        <v>-3.0569948186528473E-2</v>
      </c>
      <c r="E115" s="15">
        <v>-3.8714991762767714E-2</v>
      </c>
      <c r="F115">
        <v>200301</v>
      </c>
      <c r="G115">
        <v>-2.57</v>
      </c>
      <c r="H115">
        <v>1.4</v>
      </c>
      <c r="I115">
        <v>-0.88</v>
      </c>
      <c r="J115">
        <v>0.1</v>
      </c>
      <c r="K115" s="15">
        <f t="shared" si="24"/>
        <v>-2.5699999999999997E-2</v>
      </c>
      <c r="L115" s="15">
        <f t="shared" si="24"/>
        <v>1.3999999999999999E-2</v>
      </c>
      <c r="M115" s="15">
        <f t="shared" si="24"/>
        <v>-8.8000000000000005E-3</v>
      </c>
      <c r="N115" s="15">
        <f t="shared" si="24"/>
        <v>1E-3</v>
      </c>
      <c r="O115" s="16">
        <f t="shared" ref="O115:O146" si="28">B115-$N115</f>
        <v>-3.9563932002957261E-3</v>
      </c>
      <c r="P115" s="16">
        <f t="shared" ref="P115:P146" si="29">C115-$N115</f>
        <v>-1.8167381974249164E-2</v>
      </c>
      <c r="Q115" s="16">
        <f t="shared" ref="Q115:Q146" si="30">D115-$N115</f>
        <v>-3.1569948186528474E-2</v>
      </c>
      <c r="R115" s="16">
        <f t="shared" ref="R115:R146" si="31">E115-$N115</f>
        <v>-3.9714991762767715E-2</v>
      </c>
      <c r="S115" s="17">
        <v>-1.49E-2</v>
      </c>
      <c r="T115" s="17">
        <v>-2.4700000000000003E-2</v>
      </c>
      <c r="U115" s="17">
        <v>-2.8500000000000001E-2</v>
      </c>
      <c r="V115" s="17">
        <v>4.48E-2</v>
      </c>
      <c r="W115" s="17">
        <v>-2.7600000000000003E-2</v>
      </c>
      <c r="X115" s="17">
        <v>-2.3799999999999998E-2</v>
      </c>
      <c r="Y115" s="18">
        <f t="shared" si="17"/>
        <v>8.4936067997042723E-3</v>
      </c>
      <c r="Z115" s="18">
        <f t="shared" si="18"/>
        <v>7.2141356467982654E-5</v>
      </c>
      <c r="AA115" s="19">
        <f t="shared" si="19"/>
        <v>6.8738046076978311E-5</v>
      </c>
      <c r="AB115" s="18">
        <f t="shared" si="25"/>
        <v>6.36548018621335E-3</v>
      </c>
      <c r="AC115" s="18">
        <f t="shared" si="26"/>
        <v>4.0519338001074743E-5</v>
      </c>
      <c r="AD115">
        <f t="shared" si="27"/>
        <v>4.5643909548781308E-4</v>
      </c>
      <c r="AE115" s="12"/>
    </row>
    <row r="116" spans="1:31" x14ac:dyDescent="0.2">
      <c r="A116">
        <v>200302</v>
      </c>
      <c r="B116" s="15">
        <v>-3.0145787002718083E-2</v>
      </c>
      <c r="C116" s="15">
        <v>-8.733624454148381E-3</v>
      </c>
      <c r="D116" s="15">
        <v>-1.2560128273650384E-2</v>
      </c>
      <c r="E116" s="15">
        <v>-2.9134532990574113E-2</v>
      </c>
      <c r="F116">
        <v>200302</v>
      </c>
      <c r="G116">
        <v>-1.89</v>
      </c>
      <c r="H116">
        <v>-0.26</v>
      </c>
      <c r="I116">
        <v>-1.46</v>
      </c>
      <c r="J116">
        <v>0.09</v>
      </c>
      <c r="K116" s="15">
        <f t="shared" si="24"/>
        <v>-1.89E-2</v>
      </c>
      <c r="L116" s="15">
        <f t="shared" si="24"/>
        <v>-2.5999999999999999E-3</v>
      </c>
      <c r="M116" s="15">
        <f t="shared" si="24"/>
        <v>-1.46E-2</v>
      </c>
      <c r="N116" s="15">
        <f t="shared" si="24"/>
        <v>8.9999999999999998E-4</v>
      </c>
      <c r="O116" s="16">
        <f t="shared" si="28"/>
        <v>-3.1045787002718084E-2</v>
      </c>
      <c r="P116" s="16">
        <f t="shared" si="29"/>
        <v>-9.6336244541483807E-3</v>
      </c>
      <c r="Q116" s="16">
        <f t="shared" si="30"/>
        <v>-1.3460128273650384E-2</v>
      </c>
      <c r="R116" s="16">
        <f t="shared" si="31"/>
        <v>-3.0034532990574115E-2</v>
      </c>
      <c r="S116" s="17">
        <v>-2.9400000000000003E-2</v>
      </c>
      <c r="T116" s="17">
        <v>-2.5999999999999999E-2</v>
      </c>
      <c r="U116" s="17">
        <v>-1.8500000000000003E-2</v>
      </c>
      <c r="V116" s="17">
        <v>6.7000000000000002E-3</v>
      </c>
      <c r="W116" s="17">
        <v>-1.2199999999999999E-2</v>
      </c>
      <c r="X116" s="17">
        <v>-3.2399999999999998E-2</v>
      </c>
      <c r="Y116" s="18">
        <f t="shared" si="17"/>
        <v>-1.2412453669384753E-2</v>
      </c>
      <c r="Z116" s="18">
        <f t="shared" si="18"/>
        <v>1.5406900609462302E-4</v>
      </c>
      <c r="AA116" s="19">
        <f t="shared" si="19"/>
        <v>1.2517610214583933E-3</v>
      </c>
      <c r="AB116" s="18">
        <f t="shared" si="25"/>
        <v>1.6864037028372948E-2</v>
      </c>
      <c r="AC116" s="18">
        <f t="shared" si="26"/>
        <v>2.8439574489433388E-4</v>
      </c>
      <c r="AD116">
        <f t="shared" si="27"/>
        <v>1.6462629217144315E-4</v>
      </c>
      <c r="AE116" s="12"/>
    </row>
    <row r="117" spans="1:31" x14ac:dyDescent="0.2">
      <c r="A117">
        <v>200303</v>
      </c>
      <c r="B117" s="15">
        <v>4.0764331210190186E-3</v>
      </c>
      <c r="C117" s="15">
        <v>5.7763876651983903E-3</v>
      </c>
      <c r="D117" s="15">
        <v>2.2192151556156947E-2</v>
      </c>
      <c r="E117" s="15">
        <v>3.530450132391838E-3</v>
      </c>
      <c r="F117">
        <v>200303</v>
      </c>
      <c r="G117">
        <v>1.0900000000000001</v>
      </c>
      <c r="H117">
        <v>0.77</v>
      </c>
      <c r="I117">
        <v>-1.67</v>
      </c>
      <c r="J117">
        <v>0.1</v>
      </c>
      <c r="K117" s="15">
        <f t="shared" si="24"/>
        <v>1.09E-2</v>
      </c>
      <c r="L117" s="15">
        <f t="shared" si="24"/>
        <v>7.7000000000000002E-3</v>
      </c>
      <c r="M117" s="15">
        <f t="shared" si="24"/>
        <v>-1.67E-2</v>
      </c>
      <c r="N117" s="15">
        <f t="shared" si="24"/>
        <v>1E-3</v>
      </c>
      <c r="O117" s="16">
        <f t="shared" si="28"/>
        <v>3.0764331210190185E-3</v>
      </c>
      <c r="P117" s="16">
        <f t="shared" si="29"/>
        <v>4.7763876651983903E-3</v>
      </c>
      <c r="Q117" s="16">
        <f t="shared" si="30"/>
        <v>2.1192151556156946E-2</v>
      </c>
      <c r="R117" s="16">
        <f t="shared" si="31"/>
        <v>2.530450132391838E-3</v>
      </c>
      <c r="S117" s="17">
        <v>1.0200000000000001E-2</v>
      </c>
      <c r="T117" s="17">
        <v>9.7000000000000003E-3</v>
      </c>
      <c r="U117" s="17">
        <v>1.0000000000000002E-2</v>
      </c>
      <c r="V117" s="17">
        <v>5.2699999999999997E-2</v>
      </c>
      <c r="W117" s="17">
        <v>1.61E-2</v>
      </c>
      <c r="X117" s="17">
        <v>6.0000000000000006E-4</v>
      </c>
      <c r="Y117" s="18">
        <f t="shared" si="17"/>
        <v>-1.3473566878980981E-2</v>
      </c>
      <c r="Z117" s="18">
        <f t="shared" si="18"/>
        <v>1.8153700444237329E-4</v>
      </c>
      <c r="AA117" s="19">
        <f t="shared" si="19"/>
        <v>1.5826011730010484E-6</v>
      </c>
      <c r="AB117" s="18">
        <f t="shared" si="25"/>
        <v>-1.2443995604413264E-3</v>
      </c>
      <c r="AC117" s="18">
        <f t="shared" si="26"/>
        <v>1.5485302660265663E-6</v>
      </c>
      <c r="AD117">
        <f t="shared" si="27"/>
        <v>2.4942969705483444E-6</v>
      </c>
      <c r="AE117" s="12"/>
    </row>
    <row r="118" spans="1:31" x14ac:dyDescent="0.2">
      <c r="A118">
        <v>200304</v>
      </c>
      <c r="B118" s="15">
        <v>0.12078152753108373</v>
      </c>
      <c r="C118" s="15">
        <v>5.9859154929577496E-2</v>
      </c>
      <c r="D118" s="15">
        <v>4.7127349748477432E-2</v>
      </c>
      <c r="E118" s="15">
        <v>8.7071240105540904E-2</v>
      </c>
      <c r="F118">
        <v>200304</v>
      </c>
      <c r="G118">
        <v>8.2200000000000006</v>
      </c>
      <c r="H118">
        <v>1.1499999999999999</v>
      </c>
      <c r="I118">
        <v>-0.06</v>
      </c>
      <c r="J118">
        <v>0.1</v>
      </c>
      <c r="K118" s="15">
        <f t="shared" si="24"/>
        <v>8.2200000000000009E-2</v>
      </c>
      <c r="L118" s="15">
        <f t="shared" si="24"/>
        <v>1.15E-2</v>
      </c>
      <c r="M118" s="15">
        <f t="shared" si="24"/>
        <v>-5.9999999999999995E-4</v>
      </c>
      <c r="N118" s="15">
        <f t="shared" si="24"/>
        <v>1E-3</v>
      </c>
      <c r="O118" s="16">
        <f t="shared" si="28"/>
        <v>0.11978152753108373</v>
      </c>
      <c r="P118" s="16">
        <f t="shared" si="29"/>
        <v>5.8859154929577495E-2</v>
      </c>
      <c r="Q118" s="16">
        <f t="shared" si="30"/>
        <v>4.6127349748477431E-2</v>
      </c>
      <c r="R118" s="16">
        <f t="shared" si="31"/>
        <v>8.6071240105540903E-2</v>
      </c>
      <c r="S118" s="17">
        <v>9.9099999999999994E-2</v>
      </c>
      <c r="T118" s="17">
        <v>9.2800000000000007E-2</v>
      </c>
      <c r="U118" s="17">
        <v>8.0199999999999994E-2</v>
      </c>
      <c r="V118" s="17">
        <v>0.10610000000000001</v>
      </c>
      <c r="W118" s="17">
        <v>7.6899999999999996E-2</v>
      </c>
      <c r="X118" s="17">
        <v>9.0300000000000005E-2</v>
      </c>
      <c r="Y118" s="18">
        <f t="shared" si="17"/>
        <v>2.8881527531083723E-2</v>
      </c>
      <c r="Z118" s="18">
        <f t="shared" si="18"/>
        <v>8.34142632528747E-4</v>
      </c>
      <c r="AA118" s="19">
        <f t="shared" si="19"/>
        <v>1.3328028196367503E-2</v>
      </c>
      <c r="AB118" s="18">
        <f t="shared" si="25"/>
        <v>-2.8946270363107512E-2</v>
      </c>
      <c r="AC118" s="18">
        <f t="shared" si="26"/>
        <v>8.3788656793411633E-4</v>
      </c>
      <c r="AD118">
        <f t="shared" si="27"/>
        <v>3.0982695554759845E-3</v>
      </c>
      <c r="AE118" s="12"/>
    </row>
    <row r="119" spans="1:31" x14ac:dyDescent="0.2">
      <c r="A119">
        <v>200305</v>
      </c>
      <c r="B119" s="15">
        <v>0.11342540185646355</v>
      </c>
      <c r="C119" s="15">
        <v>4.9833887043189584E-2</v>
      </c>
      <c r="D119" s="15">
        <v>4.8798988621997497E-2</v>
      </c>
      <c r="E119" s="15">
        <v>5.3398058252427161E-2</v>
      </c>
      <c r="F119">
        <v>200305</v>
      </c>
      <c r="G119">
        <v>6.05</v>
      </c>
      <c r="H119">
        <v>4.78</v>
      </c>
      <c r="I119">
        <v>0.15</v>
      </c>
      <c r="J119">
        <v>0.09</v>
      </c>
      <c r="K119" s="15">
        <f t="shared" si="24"/>
        <v>6.0499999999999998E-2</v>
      </c>
      <c r="L119" s="15">
        <f t="shared" si="24"/>
        <v>4.7800000000000002E-2</v>
      </c>
      <c r="M119" s="15">
        <f t="shared" si="24"/>
        <v>1.5E-3</v>
      </c>
      <c r="N119" s="15">
        <f t="shared" si="24"/>
        <v>8.9999999999999998E-4</v>
      </c>
      <c r="O119" s="16">
        <f t="shared" si="28"/>
        <v>0.11252540185646355</v>
      </c>
      <c r="P119" s="16">
        <f t="shared" si="29"/>
        <v>4.8933887043189586E-2</v>
      </c>
      <c r="Q119" s="16">
        <f t="shared" si="30"/>
        <v>4.7898988621997499E-2</v>
      </c>
      <c r="R119" s="16">
        <f t="shared" si="31"/>
        <v>5.2498058252427163E-2</v>
      </c>
      <c r="S119" s="17">
        <v>0.1273</v>
      </c>
      <c r="T119" s="17">
        <v>9.5400000000000013E-2</v>
      </c>
      <c r="U119" s="17">
        <v>5.4300000000000001E-2</v>
      </c>
      <c r="V119" s="17">
        <v>0.11070000000000001</v>
      </c>
      <c r="W119" s="17">
        <v>5.2600000000000001E-2</v>
      </c>
      <c r="X119" s="17">
        <v>7.2900000000000006E-2</v>
      </c>
      <c r="Y119" s="18">
        <f t="shared" si="17"/>
        <v>2.6992068523130228E-2</v>
      </c>
      <c r="Z119" s="18">
        <f t="shared" si="18"/>
        <v>7.2857176315735764E-4</v>
      </c>
      <c r="AA119" s="19">
        <f t="shared" si="19"/>
        <v>1.1705282518967113E-2</v>
      </c>
      <c r="AB119" s="18">
        <f t="shared" si="25"/>
        <v>-2.455022368747295E-2</v>
      </c>
      <c r="AC119" s="18">
        <f t="shared" si="26"/>
        <v>6.0271348310495789E-4</v>
      </c>
      <c r="AD119">
        <f t="shared" si="27"/>
        <v>2.0918579589249567E-3</v>
      </c>
      <c r="AE119" s="12"/>
    </row>
    <row r="120" spans="1:31" x14ac:dyDescent="0.2">
      <c r="A120">
        <v>200306</v>
      </c>
      <c r="B120" s="15">
        <v>5.4900366002441636E-3</v>
      </c>
      <c r="C120" s="15">
        <v>1.0724841772151716E-2</v>
      </c>
      <c r="D120" s="15">
        <v>1.8081002892960552E-2</v>
      </c>
      <c r="E120" s="15">
        <v>1.1520737327189057E-2</v>
      </c>
      <c r="F120">
        <v>200306</v>
      </c>
      <c r="G120">
        <v>1.42</v>
      </c>
      <c r="H120">
        <v>1.51</v>
      </c>
      <c r="I120">
        <v>0.68</v>
      </c>
      <c r="J120">
        <v>0.1</v>
      </c>
      <c r="K120" s="15">
        <f t="shared" si="24"/>
        <v>1.4199999999999999E-2</v>
      </c>
      <c r="L120" s="15">
        <f t="shared" si="24"/>
        <v>1.5100000000000001E-2</v>
      </c>
      <c r="M120" s="15">
        <f t="shared" si="24"/>
        <v>6.8000000000000005E-3</v>
      </c>
      <c r="N120" s="15">
        <f t="shared" si="24"/>
        <v>1E-3</v>
      </c>
      <c r="O120" s="16">
        <f t="shared" si="28"/>
        <v>4.4900366002441636E-3</v>
      </c>
      <c r="P120" s="16">
        <f t="shared" si="29"/>
        <v>9.7248417721517155E-3</v>
      </c>
      <c r="Q120" s="16">
        <f t="shared" si="30"/>
        <v>1.7081002892960551E-2</v>
      </c>
      <c r="R120" s="16">
        <f t="shared" si="31"/>
        <v>1.0520737327189056E-2</v>
      </c>
      <c r="S120" s="17">
        <v>3.9899999999999998E-2</v>
      </c>
      <c r="T120" s="17">
        <v>1.8599999999999998E-2</v>
      </c>
      <c r="U120" s="17">
        <v>1.14E-2</v>
      </c>
      <c r="V120" s="17">
        <v>6.8400000000000002E-2</v>
      </c>
      <c r="W120" s="17">
        <v>1.1699999999999999E-2</v>
      </c>
      <c r="X120" s="17">
        <v>1.3899999999999999E-2</v>
      </c>
      <c r="Y120" s="18">
        <f t="shared" si="17"/>
        <v>-2.2826630066422507E-2</v>
      </c>
      <c r="Z120" s="18">
        <f t="shared" si="18"/>
        <v>5.2105504018930401E-4</v>
      </c>
      <c r="AA120" s="19">
        <f t="shared" si="19"/>
        <v>2.4207845020639153E-8</v>
      </c>
      <c r="AB120" s="18">
        <f t="shared" si="25"/>
        <v>-5.3603925625484231E-3</v>
      </c>
      <c r="AC120" s="18">
        <f t="shared" si="26"/>
        <v>2.8733808424624448E-5</v>
      </c>
      <c r="AD120">
        <f t="shared" si="27"/>
        <v>4.2612022062096038E-5</v>
      </c>
      <c r="AE120" s="12"/>
    </row>
    <row r="121" spans="1:31" x14ac:dyDescent="0.2">
      <c r="A121">
        <v>200307</v>
      </c>
      <c r="B121" s="15">
        <v>1.9817997977755297E-2</v>
      </c>
      <c r="C121" s="15">
        <v>8.6477987421382796E-3</v>
      </c>
      <c r="D121" s="15">
        <v>2.6521430262846479E-2</v>
      </c>
      <c r="E121" s="15">
        <v>1.0630220197418438E-2</v>
      </c>
      <c r="F121">
        <v>200307</v>
      </c>
      <c r="G121">
        <v>2.34</v>
      </c>
      <c r="H121">
        <v>5.57</v>
      </c>
      <c r="I121">
        <v>-2.11</v>
      </c>
      <c r="J121">
        <v>7.0000000000000007E-2</v>
      </c>
      <c r="K121" s="15">
        <f t="shared" si="24"/>
        <v>2.3399999999999997E-2</v>
      </c>
      <c r="L121" s="15">
        <f t="shared" si="24"/>
        <v>5.57E-2</v>
      </c>
      <c r="M121" s="15">
        <f t="shared" si="24"/>
        <v>-2.1099999999999997E-2</v>
      </c>
      <c r="N121" s="15">
        <f t="shared" si="24"/>
        <v>7.000000000000001E-4</v>
      </c>
      <c r="O121" s="16">
        <f t="shared" si="28"/>
        <v>1.9117997977755298E-2</v>
      </c>
      <c r="P121" s="16">
        <f t="shared" si="29"/>
        <v>7.9477987421382804E-3</v>
      </c>
      <c r="Q121" s="16">
        <f t="shared" si="30"/>
        <v>2.582143026284648E-2</v>
      </c>
      <c r="R121" s="16">
        <f t="shared" si="31"/>
        <v>9.9302201974184393E-3</v>
      </c>
      <c r="S121" s="17">
        <v>8.1500000000000003E-2</v>
      </c>
      <c r="T121" s="17">
        <v>4.6300000000000001E-2</v>
      </c>
      <c r="U121" s="17">
        <v>1.6900000000000002E-2</v>
      </c>
      <c r="V121" s="17">
        <v>4.99E-2</v>
      </c>
      <c r="W121" s="17">
        <v>2.5100000000000001E-2</v>
      </c>
      <c r="X121" s="17">
        <v>2.2499999999999999E-2</v>
      </c>
      <c r="Y121" s="18">
        <f t="shared" si="17"/>
        <v>-2.1248668688911364E-2</v>
      </c>
      <c r="Z121" s="18">
        <f t="shared" si="18"/>
        <v>4.5150592105112219E-4</v>
      </c>
      <c r="AA121" s="19">
        <f t="shared" si="19"/>
        <v>2.1855335303233413E-4</v>
      </c>
      <c r="AB121" s="18">
        <f t="shared" si="25"/>
        <v>-2.0926221466684082E-2</v>
      </c>
      <c r="AC121" s="18">
        <f t="shared" si="26"/>
        <v>4.3790674487270969E-4</v>
      </c>
      <c r="AD121">
        <f t="shared" si="27"/>
        <v>2.2569582055815947E-5</v>
      </c>
      <c r="AE121" s="12"/>
    </row>
    <row r="122" spans="1:31" x14ac:dyDescent="0.2">
      <c r="A122">
        <v>200308</v>
      </c>
      <c r="B122" s="15">
        <v>3.0140789212770303E-2</v>
      </c>
      <c r="C122" s="15">
        <v>2.4162120031177015E-2</v>
      </c>
      <c r="D122" s="15">
        <v>3.1603229527104926E-2</v>
      </c>
      <c r="E122" s="15">
        <v>1.0518407212622094E-2</v>
      </c>
      <c r="F122">
        <v>200308</v>
      </c>
      <c r="G122">
        <v>2.34</v>
      </c>
      <c r="H122">
        <v>2.67</v>
      </c>
      <c r="I122">
        <v>1.71</v>
      </c>
      <c r="J122">
        <v>7.0000000000000007E-2</v>
      </c>
      <c r="K122" s="15">
        <f t="shared" si="24"/>
        <v>2.3399999999999997E-2</v>
      </c>
      <c r="L122" s="15">
        <f t="shared" si="24"/>
        <v>2.6699999999999998E-2</v>
      </c>
      <c r="M122" s="15">
        <f t="shared" si="24"/>
        <v>1.7100000000000001E-2</v>
      </c>
      <c r="N122" s="15">
        <f t="shared" si="24"/>
        <v>7.000000000000001E-4</v>
      </c>
      <c r="O122" s="16">
        <f t="shared" si="28"/>
        <v>2.9440789212770303E-2</v>
      </c>
      <c r="P122" s="16">
        <f t="shared" si="29"/>
        <v>2.3462120031177015E-2</v>
      </c>
      <c r="Q122" s="16">
        <f t="shared" si="30"/>
        <v>3.0903229527104926E-2</v>
      </c>
      <c r="R122" s="16">
        <f t="shared" si="31"/>
        <v>9.8184072126220948E-3</v>
      </c>
      <c r="S122" s="17">
        <v>4.8999999999999995E-2</v>
      </c>
      <c r="T122" s="17">
        <v>5.1300000000000005E-2</v>
      </c>
      <c r="U122" s="17">
        <v>1.8700000000000001E-2</v>
      </c>
      <c r="V122" s="17">
        <v>6.0400000000000002E-2</v>
      </c>
      <c r="W122" s="17">
        <v>1.8499999999999999E-2</v>
      </c>
      <c r="X122" s="17">
        <v>2.5399999999999999E-2</v>
      </c>
      <c r="Y122" s="18">
        <f t="shared" si="17"/>
        <v>-7.7758774538963585E-3</v>
      </c>
      <c r="Z122" s="18">
        <f t="shared" si="18"/>
        <v>6.0464270178013712E-5</v>
      </c>
      <c r="AA122" s="19">
        <f t="shared" si="19"/>
        <v>6.3032837433550962E-4</v>
      </c>
      <c r="AB122" s="18">
        <f t="shared" si="25"/>
        <v>-5.0716201005361131E-3</v>
      </c>
      <c r="AC122" s="18">
        <f t="shared" si="26"/>
        <v>2.5721330444161932E-5</v>
      </c>
      <c r="AD122">
        <f t="shared" si="27"/>
        <v>4.1067292876515035E-4</v>
      </c>
      <c r="AE122" s="12"/>
    </row>
    <row r="123" spans="1:31" x14ac:dyDescent="0.2">
      <c r="A123">
        <v>200309</v>
      </c>
      <c r="B123" s="15">
        <v>-1.4436958614052031E-2</v>
      </c>
      <c r="C123" s="15">
        <v>-3.377473363775918E-4</v>
      </c>
      <c r="D123" s="15">
        <v>-8.0500894454382799E-3</v>
      </c>
      <c r="E123" s="15">
        <v>1.1152416356877248E-2</v>
      </c>
      <c r="F123">
        <v>200309</v>
      </c>
      <c r="G123">
        <v>-1.23</v>
      </c>
      <c r="H123">
        <v>0.55000000000000004</v>
      </c>
      <c r="I123">
        <v>1</v>
      </c>
      <c r="J123">
        <v>0.08</v>
      </c>
      <c r="K123" s="15">
        <f t="shared" si="24"/>
        <v>-1.23E-2</v>
      </c>
      <c r="L123" s="15">
        <f t="shared" si="24"/>
        <v>5.5000000000000005E-3</v>
      </c>
      <c r="M123" s="15">
        <f t="shared" si="24"/>
        <v>0.01</v>
      </c>
      <c r="N123" s="15">
        <f t="shared" si="24"/>
        <v>8.0000000000000004E-4</v>
      </c>
      <c r="O123" s="16">
        <f t="shared" si="28"/>
        <v>-1.5236958614052032E-2</v>
      </c>
      <c r="P123" s="16">
        <f t="shared" si="29"/>
        <v>-1.1377473363775917E-3</v>
      </c>
      <c r="Q123" s="16">
        <f t="shared" si="30"/>
        <v>-8.8500894454382802E-3</v>
      </c>
      <c r="R123" s="16">
        <f t="shared" si="31"/>
        <v>1.0352416356877248E-2</v>
      </c>
      <c r="S123" s="17">
        <v>4.4999999999999997E-3</v>
      </c>
      <c r="T123" s="17">
        <v>-1.9699999999999999E-2</v>
      </c>
      <c r="U123" s="17">
        <v>-1.24E-2</v>
      </c>
      <c r="V123" s="17">
        <v>8.0999999999999996E-3</v>
      </c>
      <c r="W123" s="17">
        <v>-9.300000000000001E-3</v>
      </c>
      <c r="X123" s="17">
        <v>-1.9799999999999998E-2</v>
      </c>
      <c r="Y123" s="18">
        <f t="shared" si="17"/>
        <v>-7.136958614052032E-3</v>
      </c>
      <c r="Z123" s="18">
        <f t="shared" si="18"/>
        <v>5.0936178258691501E-5</v>
      </c>
      <c r="AA123" s="19">
        <f t="shared" si="19"/>
        <v>3.8303995276506997E-4</v>
      </c>
      <c r="AB123" s="18">
        <f t="shared" si="25"/>
        <v>1.5179848093786039E-2</v>
      </c>
      <c r="AC123" s="18">
        <f t="shared" si="26"/>
        <v>2.3042778815041964E-4</v>
      </c>
      <c r="AD123">
        <f t="shared" si="27"/>
        <v>1.8790496739794651E-5</v>
      </c>
      <c r="AE123" s="12"/>
    </row>
    <row r="124" spans="1:31" x14ac:dyDescent="0.2">
      <c r="A124">
        <v>200310</v>
      </c>
      <c r="B124" s="15">
        <v>6.6015624999999911E-2</v>
      </c>
      <c r="C124" s="15">
        <v>4.587155963302747E-2</v>
      </c>
      <c r="D124" s="15">
        <v>6.4923354373309428E-2</v>
      </c>
      <c r="E124" s="15">
        <v>5.0000000000000044E-2</v>
      </c>
      <c r="F124">
        <v>200310</v>
      </c>
      <c r="G124">
        <v>6.08</v>
      </c>
      <c r="H124">
        <v>2.89</v>
      </c>
      <c r="I124">
        <v>1.8</v>
      </c>
      <c r="J124">
        <v>7.0000000000000007E-2</v>
      </c>
      <c r="K124" s="15">
        <f t="shared" si="24"/>
        <v>6.08E-2</v>
      </c>
      <c r="L124" s="15">
        <f t="shared" si="24"/>
        <v>2.8900000000000002E-2</v>
      </c>
      <c r="M124" s="15">
        <f t="shared" si="24"/>
        <v>1.8000000000000002E-2</v>
      </c>
      <c r="N124" s="15">
        <f t="shared" si="24"/>
        <v>7.000000000000001E-4</v>
      </c>
      <c r="O124" s="16">
        <f t="shared" si="28"/>
        <v>6.5315624999999905E-2</v>
      </c>
      <c r="P124" s="16">
        <f t="shared" si="29"/>
        <v>4.5171559633027471E-2</v>
      </c>
      <c r="Q124" s="16">
        <f t="shared" si="30"/>
        <v>6.4223354373309421E-2</v>
      </c>
      <c r="R124" s="16">
        <f t="shared" si="31"/>
        <v>4.9300000000000045E-2</v>
      </c>
      <c r="S124" s="17">
        <v>9.01E-2</v>
      </c>
      <c r="T124" s="17">
        <v>8.1899999999999987E-2</v>
      </c>
      <c r="U124" s="17">
        <v>5.5599999999999997E-2</v>
      </c>
      <c r="V124" s="17">
        <v>0.10959999999999999</v>
      </c>
      <c r="W124" s="17">
        <v>5.1799999999999999E-2</v>
      </c>
      <c r="X124" s="17">
        <v>7.4799999999999991E-2</v>
      </c>
      <c r="Y124" s="18">
        <f t="shared" si="17"/>
        <v>-1.1984375000000089E-2</v>
      </c>
      <c r="Z124" s="18">
        <f t="shared" si="18"/>
        <v>1.4362524414062713E-4</v>
      </c>
      <c r="AA124" s="19">
        <f t="shared" si="19"/>
        <v>3.7187039610412404E-3</v>
      </c>
      <c r="AB124" s="18">
        <f t="shared" si="25"/>
        <v>-2.5739733868705365E-2</v>
      </c>
      <c r="AC124" s="18">
        <f t="shared" si="26"/>
        <v>6.6253389963177812E-4</v>
      </c>
      <c r="AD124">
        <f t="shared" si="27"/>
        <v>1.7618591801326878E-3</v>
      </c>
      <c r="AE124" s="12"/>
    </row>
    <row r="125" spans="1:31" x14ac:dyDescent="0.2">
      <c r="A125">
        <v>200311</v>
      </c>
      <c r="B125" s="15">
        <v>1.795529497984627E-2</v>
      </c>
      <c r="C125" s="15">
        <v>1.7543859649122862E-2</v>
      </c>
      <c r="D125" s="15">
        <v>1.8416596104995797E-2</v>
      </c>
      <c r="E125" s="15">
        <v>2.4509803921568762E-2</v>
      </c>
      <c r="F125">
        <v>200311</v>
      </c>
      <c r="G125">
        <v>1.35</v>
      </c>
      <c r="H125">
        <v>2.21</v>
      </c>
      <c r="I125">
        <v>1.46</v>
      </c>
      <c r="J125">
        <v>7.0000000000000007E-2</v>
      </c>
      <c r="K125" s="15">
        <f t="shared" si="24"/>
        <v>1.3500000000000002E-2</v>
      </c>
      <c r="L125" s="15">
        <f t="shared" si="24"/>
        <v>2.2099999999999998E-2</v>
      </c>
      <c r="M125" s="15">
        <f t="shared" si="24"/>
        <v>1.46E-2</v>
      </c>
      <c r="N125" s="15">
        <f t="shared" si="24"/>
        <v>7.000000000000001E-4</v>
      </c>
      <c r="O125" s="16">
        <f t="shared" si="28"/>
        <v>1.7255294979846271E-2</v>
      </c>
      <c r="P125" s="16">
        <f t="shared" si="29"/>
        <v>1.6843859649122862E-2</v>
      </c>
      <c r="Q125" s="16">
        <f t="shared" si="30"/>
        <v>1.7716596104995798E-2</v>
      </c>
      <c r="R125" s="16">
        <f t="shared" si="31"/>
        <v>2.3809803921568763E-2</v>
      </c>
      <c r="S125" s="17">
        <v>4.0400000000000005E-2</v>
      </c>
      <c r="T125" s="17">
        <v>3.3300000000000003E-2</v>
      </c>
      <c r="U125" s="17">
        <v>9.6000000000000009E-3</v>
      </c>
      <c r="V125" s="17">
        <v>1.2800000000000002E-2</v>
      </c>
      <c r="W125" s="17">
        <v>8.6999999999999994E-3</v>
      </c>
      <c r="X125" s="17">
        <v>1.95E-2</v>
      </c>
      <c r="Y125" s="18">
        <f t="shared" si="17"/>
        <v>-3.461371686820397E-3</v>
      </c>
      <c r="Z125" s="18">
        <f t="shared" si="18"/>
        <v>1.198109395432188E-5</v>
      </c>
      <c r="AA125" s="19">
        <f t="shared" si="19"/>
        <v>1.6694828937512232E-4</v>
      </c>
      <c r="AB125" s="18">
        <f t="shared" si="25"/>
        <v>-2.9248976542420799E-3</v>
      </c>
      <c r="AC125" s="18">
        <f t="shared" si="26"/>
        <v>8.5550262877908209E-6</v>
      </c>
      <c r="AD125">
        <f t="shared" si="27"/>
        <v>1.8623532295542592E-4</v>
      </c>
      <c r="AE125" s="12"/>
    </row>
    <row r="126" spans="1:31" x14ac:dyDescent="0.2">
      <c r="A126">
        <v>200312</v>
      </c>
      <c r="B126" s="15">
        <v>4.8596112311015016E-2</v>
      </c>
      <c r="C126" s="15">
        <v>3.6039655172414031E-2</v>
      </c>
      <c r="D126" s="15">
        <v>2.6605695281646025E-2</v>
      </c>
      <c r="E126" s="15">
        <v>5.9911141490089026E-2</v>
      </c>
      <c r="F126">
        <v>200312</v>
      </c>
      <c r="G126">
        <v>4.3</v>
      </c>
      <c r="H126">
        <v>-2.78</v>
      </c>
      <c r="I126">
        <v>2.68</v>
      </c>
      <c r="J126">
        <v>0.08</v>
      </c>
      <c r="K126" s="15">
        <f t="shared" si="24"/>
        <v>4.2999999999999997E-2</v>
      </c>
      <c r="L126" s="15">
        <f t="shared" si="24"/>
        <v>-2.7799999999999998E-2</v>
      </c>
      <c r="M126" s="15">
        <f t="shared" si="24"/>
        <v>2.6800000000000001E-2</v>
      </c>
      <c r="N126" s="15">
        <f t="shared" si="24"/>
        <v>8.0000000000000004E-4</v>
      </c>
      <c r="O126" s="16">
        <f t="shared" si="28"/>
        <v>4.7796112311015014E-2</v>
      </c>
      <c r="P126" s="16">
        <f t="shared" si="29"/>
        <v>3.5239655172414029E-2</v>
      </c>
      <c r="Q126" s="16">
        <f t="shared" si="30"/>
        <v>2.5805695281646026E-2</v>
      </c>
      <c r="R126" s="16">
        <f t="shared" si="31"/>
        <v>5.9111141490089024E-2</v>
      </c>
      <c r="S126" s="17">
        <v>2.3599999999999999E-2</v>
      </c>
      <c r="T126" s="17">
        <v>2.1100000000000001E-2</v>
      </c>
      <c r="U126" s="17">
        <v>4.7899999999999998E-2</v>
      </c>
      <c r="V126" s="17">
        <v>-1.1600000000000001E-2</v>
      </c>
      <c r="W126" s="17">
        <v>4.0399999999999998E-2</v>
      </c>
      <c r="X126" s="17">
        <v>4.4600000000000001E-2</v>
      </c>
      <c r="Y126" s="18">
        <f t="shared" si="17"/>
        <v>2.0129445644348348E-2</v>
      </c>
      <c r="Z126" s="18">
        <f t="shared" si="18"/>
        <v>4.051945819487747E-4</v>
      </c>
      <c r="AA126" s="19">
        <f t="shared" si="19"/>
        <v>1.8889162737603276E-3</v>
      </c>
      <c r="AB126" s="18">
        <f t="shared" si="25"/>
        <v>-4.1223641694710586E-3</v>
      </c>
      <c r="AC126" s="18">
        <f t="shared" si="26"/>
        <v>1.699388634573881E-5</v>
      </c>
      <c r="AD126">
        <f t="shared" si="27"/>
        <v>1.0267283334038553E-3</v>
      </c>
      <c r="AE126" s="12"/>
    </row>
    <row r="127" spans="1:31" x14ac:dyDescent="0.2">
      <c r="A127">
        <v>200401</v>
      </c>
      <c r="B127" s="15">
        <v>1.0985238585650592E-2</v>
      </c>
      <c r="C127" s="15">
        <v>1.4603616133518793E-2</v>
      </c>
      <c r="D127" s="15">
        <v>-4.0526849037492152E-4</v>
      </c>
      <c r="E127" s="15">
        <v>1.8099547511312153E-2</v>
      </c>
      <c r="F127">
        <v>200401</v>
      </c>
      <c r="G127">
        <v>2.15</v>
      </c>
      <c r="H127">
        <v>2.63</v>
      </c>
      <c r="I127">
        <v>1.64</v>
      </c>
      <c r="J127">
        <v>7.0000000000000007E-2</v>
      </c>
      <c r="K127" s="15">
        <f t="shared" si="24"/>
        <v>2.1499999999999998E-2</v>
      </c>
      <c r="L127" s="15">
        <f t="shared" si="24"/>
        <v>2.63E-2</v>
      </c>
      <c r="M127" s="15">
        <f t="shared" si="24"/>
        <v>1.6399999999999998E-2</v>
      </c>
      <c r="N127" s="15">
        <f t="shared" si="24"/>
        <v>7.000000000000001E-4</v>
      </c>
      <c r="O127" s="16">
        <f t="shared" si="28"/>
        <v>1.0285238585650593E-2</v>
      </c>
      <c r="P127" s="16">
        <f t="shared" si="29"/>
        <v>1.3903616133518794E-2</v>
      </c>
      <c r="Q127" s="16">
        <f t="shared" si="30"/>
        <v>-1.1052684903749216E-3</v>
      </c>
      <c r="R127" s="16">
        <f t="shared" si="31"/>
        <v>1.7399547511312154E-2</v>
      </c>
      <c r="S127" s="17">
        <v>6.2100000000000009E-2</v>
      </c>
      <c r="T127" s="17">
        <v>3.2600000000000004E-2</v>
      </c>
      <c r="U127" s="17">
        <v>1.72E-2</v>
      </c>
      <c r="V127" s="17">
        <v>0.11299999999999999</v>
      </c>
      <c r="W127" s="17">
        <v>1.6300000000000002E-2</v>
      </c>
      <c r="X127" s="17">
        <v>2.35E-2</v>
      </c>
      <c r="Y127" s="18">
        <f t="shared" si="17"/>
        <v>-3.3831428081016073E-2</v>
      </c>
      <c r="Z127" s="18">
        <f t="shared" si="18"/>
        <v>1.1445655260009628E-3</v>
      </c>
      <c r="AA127" s="19">
        <f t="shared" si="19"/>
        <v>3.5411909837090769E-5</v>
      </c>
      <c r="AB127" s="18">
        <f t="shared" si="25"/>
        <v>-1.073784202689932E-2</v>
      </c>
      <c r="AC127" s="18">
        <f t="shared" si="26"/>
        <v>1.1530125139464531E-4</v>
      </c>
      <c r="AD127">
        <f t="shared" si="27"/>
        <v>1.1463048725694458E-4</v>
      </c>
      <c r="AE127" s="12"/>
    </row>
    <row r="128" spans="1:31" x14ac:dyDescent="0.2">
      <c r="A128">
        <v>200402</v>
      </c>
      <c r="B128" s="15">
        <v>-7.1307300509337868E-3</v>
      </c>
      <c r="C128" s="15">
        <v>1.5764222069911016E-2</v>
      </c>
      <c r="D128" s="15">
        <v>3.2029191161565107E-2</v>
      </c>
      <c r="E128" s="15">
        <v>2.4126984126983997E-2</v>
      </c>
      <c r="F128">
        <v>200402</v>
      </c>
      <c r="G128">
        <v>1.4</v>
      </c>
      <c r="H128">
        <v>-1.1499999999999999</v>
      </c>
      <c r="I128">
        <v>0.42</v>
      </c>
      <c r="J128">
        <v>0.06</v>
      </c>
      <c r="K128" s="15">
        <f t="shared" si="24"/>
        <v>1.3999999999999999E-2</v>
      </c>
      <c r="L128" s="15">
        <f t="shared" si="24"/>
        <v>-1.15E-2</v>
      </c>
      <c r="M128" s="15">
        <f t="shared" si="24"/>
        <v>4.1999999999999997E-3</v>
      </c>
      <c r="N128" s="15">
        <f t="shared" si="24"/>
        <v>5.9999999999999995E-4</v>
      </c>
      <c r="O128" s="16">
        <f t="shared" si="28"/>
        <v>-7.7307300509337866E-3</v>
      </c>
      <c r="P128" s="16">
        <f t="shared" si="29"/>
        <v>1.5164222069911016E-2</v>
      </c>
      <c r="Q128" s="16">
        <f t="shared" si="30"/>
        <v>3.1429191161565104E-2</v>
      </c>
      <c r="R128" s="16">
        <f t="shared" si="31"/>
        <v>2.3526984126983997E-2</v>
      </c>
      <c r="S128" s="17">
        <v>6.9999999999999999E-4</v>
      </c>
      <c r="T128" s="17">
        <v>1.9099999999999999E-2</v>
      </c>
      <c r="U128" s="17">
        <v>1.4200000000000001E-2</v>
      </c>
      <c r="V128" s="17">
        <v>-4.4900000000000002E-2</v>
      </c>
      <c r="W128" s="17">
        <v>1.0999999999999999E-2</v>
      </c>
      <c r="X128" s="17">
        <v>2.12E-2</v>
      </c>
      <c r="Y128" s="18">
        <f t="shared" si="17"/>
        <v>-1.1280730050933788E-2</v>
      </c>
      <c r="Z128" s="18">
        <f t="shared" si="18"/>
        <v>1.2725487048204063E-4</v>
      </c>
      <c r="AA128" s="19">
        <f t="shared" si="19"/>
        <v>1.4556851888092114E-4</v>
      </c>
      <c r="AB128" s="18">
        <f t="shared" si="25"/>
        <v>-2.4780590913990284E-3</v>
      </c>
      <c r="AC128" s="18">
        <f t="shared" si="26"/>
        <v>6.1407768604653786E-6</v>
      </c>
      <c r="AD128">
        <f t="shared" si="27"/>
        <v>1.4321312786327411E-4</v>
      </c>
      <c r="AE128" s="12"/>
    </row>
    <row r="129" spans="1:31" x14ac:dyDescent="0.2">
      <c r="A129">
        <v>200403</v>
      </c>
      <c r="B129" s="15">
        <v>-1.590287277701774E-2</v>
      </c>
      <c r="C129" s="15">
        <v>7.7977058029687907E-3</v>
      </c>
      <c r="D129" s="15">
        <v>5.6974459724949966E-3</v>
      </c>
      <c r="E129" s="15">
        <v>-3.7197768133910847E-3</v>
      </c>
      <c r="F129">
        <v>200403</v>
      </c>
      <c r="G129">
        <v>-1.33</v>
      </c>
      <c r="H129">
        <v>1.85</v>
      </c>
      <c r="I129">
        <v>0.04</v>
      </c>
      <c r="J129">
        <v>0.09</v>
      </c>
      <c r="K129" s="15">
        <f t="shared" si="24"/>
        <v>-1.3300000000000001E-2</v>
      </c>
      <c r="L129" s="15">
        <f t="shared" si="24"/>
        <v>1.8500000000000003E-2</v>
      </c>
      <c r="M129" s="15">
        <f t="shared" si="24"/>
        <v>4.0000000000000002E-4</v>
      </c>
      <c r="N129" s="15">
        <f t="shared" si="24"/>
        <v>8.9999999999999998E-4</v>
      </c>
      <c r="O129" s="16">
        <f t="shared" si="28"/>
        <v>-1.6802872777017742E-2</v>
      </c>
      <c r="P129" s="16">
        <f t="shared" si="29"/>
        <v>6.8977058029687909E-3</v>
      </c>
      <c r="Q129" s="16">
        <f t="shared" si="30"/>
        <v>4.7974459724949969E-3</v>
      </c>
      <c r="R129" s="16">
        <f t="shared" si="31"/>
        <v>-4.6197768133910844E-3</v>
      </c>
      <c r="S129" s="17">
        <v>-2.8E-3</v>
      </c>
      <c r="T129" s="17">
        <v>5.6000000000000008E-3</v>
      </c>
      <c r="U129" s="17">
        <v>-1.6300000000000002E-2</v>
      </c>
      <c r="V129" s="17">
        <v>-1.18E-2</v>
      </c>
      <c r="W129" s="17">
        <v>-1.78E-2</v>
      </c>
      <c r="X129" s="17">
        <v>-4.8999999999999998E-3</v>
      </c>
      <c r="Y129" s="18">
        <f t="shared" si="17"/>
        <v>-8.8028727770177416E-3</v>
      </c>
      <c r="Z129" s="18">
        <f t="shared" si="18"/>
        <v>7.7490569128360045E-5</v>
      </c>
      <c r="AA129" s="19">
        <f t="shared" si="19"/>
        <v>4.4678632521601494E-4</v>
      </c>
      <c r="AB129" s="18">
        <f t="shared" si="25"/>
        <v>1.3267446362079455E-2</v>
      </c>
      <c r="AC129" s="18">
        <f t="shared" si="26"/>
        <v>1.7602513297065538E-4</v>
      </c>
      <c r="AD129">
        <f t="shared" si="27"/>
        <v>1.3694828791795143E-5</v>
      </c>
      <c r="AE129" s="12"/>
    </row>
    <row r="130" spans="1:31" x14ac:dyDescent="0.2">
      <c r="A130">
        <v>200404</v>
      </c>
      <c r="B130" s="15">
        <v>-1.4943527367506482E-2</v>
      </c>
      <c r="C130" s="15">
        <v>-2.5537634408602239E-2</v>
      </c>
      <c r="D130" s="15">
        <v>-1.4455948427427145E-2</v>
      </c>
      <c r="E130" s="15">
        <v>-6.8450528935904975E-3</v>
      </c>
      <c r="F130">
        <v>200404</v>
      </c>
      <c r="G130">
        <v>-1.83</v>
      </c>
      <c r="H130">
        <v>-2.54</v>
      </c>
      <c r="I130">
        <v>-1.69</v>
      </c>
      <c r="J130">
        <v>0.08</v>
      </c>
      <c r="K130" s="15">
        <f t="shared" si="24"/>
        <v>-1.83E-2</v>
      </c>
      <c r="L130" s="15">
        <f t="shared" si="24"/>
        <v>-2.5399999999999999E-2</v>
      </c>
      <c r="M130" s="15">
        <f t="shared" si="24"/>
        <v>-1.6899999999999998E-2</v>
      </c>
      <c r="N130" s="15">
        <f t="shared" si="24"/>
        <v>8.0000000000000004E-4</v>
      </c>
      <c r="O130" s="16">
        <f t="shared" si="28"/>
        <v>-1.574352736750648E-2</v>
      </c>
      <c r="P130" s="16">
        <f t="shared" si="29"/>
        <v>-2.6337634408602238E-2</v>
      </c>
      <c r="Q130" s="16">
        <f t="shared" si="30"/>
        <v>-1.5255948427427146E-2</v>
      </c>
      <c r="R130" s="16">
        <f t="shared" si="31"/>
        <v>-7.6450528935904979E-3</v>
      </c>
      <c r="S130" s="17">
        <v>-4.8800000000000003E-2</v>
      </c>
      <c r="T130" s="17">
        <v>-3.5900000000000001E-2</v>
      </c>
      <c r="U130" s="17">
        <v>-1.3800000000000002E-2</v>
      </c>
      <c r="V130" s="17">
        <v>-5.5500000000000001E-2</v>
      </c>
      <c r="W130" s="17">
        <v>-8.9999999999999993E-3</v>
      </c>
      <c r="X130" s="17">
        <v>-3.3000000000000002E-2</v>
      </c>
      <c r="Y130" s="18">
        <f t="shared" si="17"/>
        <v>1.6923139299160183E-2</v>
      </c>
      <c r="Z130" s="18">
        <f t="shared" si="18"/>
        <v>2.8639264373877979E-4</v>
      </c>
      <c r="AA130" s="19">
        <f t="shared" si="19"/>
        <v>4.0312509066491037E-4</v>
      </c>
      <c r="AB130" s="18">
        <f t="shared" si="25"/>
        <v>1.9372680849636635E-3</v>
      </c>
      <c r="AC130" s="18">
        <f t="shared" si="26"/>
        <v>3.7530076330187804E-6</v>
      </c>
      <c r="AD130">
        <f t="shared" si="27"/>
        <v>8.722977792891604E-4</v>
      </c>
      <c r="AE130" s="12"/>
    </row>
    <row r="131" spans="1:31" x14ac:dyDescent="0.2">
      <c r="A131">
        <v>200405</v>
      </c>
      <c r="B131" s="15">
        <v>2.1873346269183358E-2</v>
      </c>
      <c r="C131" s="15">
        <v>5.5281379310345713E-3</v>
      </c>
      <c r="D131" s="15">
        <v>1.6253716551040576E-2</v>
      </c>
      <c r="E131" s="15">
        <v>8.1453634085213444E-3</v>
      </c>
      <c r="F131">
        <v>200405</v>
      </c>
      <c r="G131">
        <v>1.18</v>
      </c>
      <c r="H131">
        <v>-0.16</v>
      </c>
      <c r="I131">
        <v>-0.28999999999999998</v>
      </c>
      <c r="J131">
        <v>0.06</v>
      </c>
      <c r="K131" s="15">
        <f t="shared" si="24"/>
        <v>1.18E-2</v>
      </c>
      <c r="L131" s="15">
        <f t="shared" si="24"/>
        <v>-1.6000000000000001E-3</v>
      </c>
      <c r="M131" s="15">
        <f t="shared" si="24"/>
        <v>-2.8999999999999998E-3</v>
      </c>
      <c r="N131" s="15">
        <f t="shared" si="24"/>
        <v>5.9999999999999995E-4</v>
      </c>
      <c r="O131" s="16">
        <f t="shared" si="28"/>
        <v>2.1273346269183358E-2</v>
      </c>
      <c r="P131" s="16">
        <f t="shared" si="29"/>
        <v>4.9281379310345715E-3</v>
      </c>
      <c r="Q131" s="16">
        <f t="shared" si="30"/>
        <v>1.5653716551040576E-2</v>
      </c>
      <c r="R131" s="16">
        <f t="shared" si="31"/>
        <v>7.5453634085213446E-3</v>
      </c>
      <c r="S131" s="17">
        <v>2.7000000000000001E-3</v>
      </c>
      <c r="T131" s="17">
        <v>1.9400000000000001E-2</v>
      </c>
      <c r="U131" s="17">
        <v>1.14E-2</v>
      </c>
      <c r="V131" s="17">
        <v>3.85E-2</v>
      </c>
      <c r="W131" s="17">
        <v>1.3100000000000001E-2</v>
      </c>
      <c r="X131" s="17">
        <v>7.7000000000000002E-3</v>
      </c>
      <c r="Y131" s="18">
        <f t="shared" si="17"/>
        <v>5.8066796025166914E-3</v>
      </c>
      <c r="Z131" s="18">
        <f t="shared" si="18"/>
        <v>3.3717528006283399E-5</v>
      </c>
      <c r="AA131" s="19">
        <f t="shared" si="19"/>
        <v>2.8692627811143314E-4</v>
      </c>
      <c r="AB131" s="18">
        <f t="shared" si="25"/>
        <v>-5.6212265935164426E-3</v>
      </c>
      <c r="AC131" s="18">
        <f t="shared" si="26"/>
        <v>3.1598188415656468E-5</v>
      </c>
      <c r="AD131">
        <f t="shared" si="27"/>
        <v>2.996653926861554E-6</v>
      </c>
      <c r="AE131" s="12"/>
    </row>
    <row r="132" spans="1:31" x14ac:dyDescent="0.2">
      <c r="A132">
        <v>200406</v>
      </c>
      <c r="B132" s="15">
        <v>3.9012601415501447E-2</v>
      </c>
      <c r="C132" s="15">
        <v>1.9803190013869543E-2</v>
      </c>
      <c r="D132" s="15">
        <v>2.2040179442168739E-2</v>
      </c>
      <c r="E132" s="15">
        <v>2.1131137352392804E-2</v>
      </c>
      <c r="F132">
        <v>200406</v>
      </c>
      <c r="G132">
        <v>1.86</v>
      </c>
      <c r="H132">
        <v>2.3199999999999998</v>
      </c>
      <c r="I132">
        <v>1.66</v>
      </c>
      <c r="J132">
        <v>0.08</v>
      </c>
      <c r="K132" s="15">
        <f t="shared" si="24"/>
        <v>1.8600000000000002E-2</v>
      </c>
      <c r="L132" s="15">
        <f t="shared" si="24"/>
        <v>2.3199999999999998E-2</v>
      </c>
      <c r="M132" s="15">
        <f t="shared" si="24"/>
        <v>1.66E-2</v>
      </c>
      <c r="N132" s="15">
        <f t="shared" si="24"/>
        <v>8.0000000000000004E-4</v>
      </c>
      <c r="O132" s="16">
        <f t="shared" si="28"/>
        <v>3.8212601415501445E-2</v>
      </c>
      <c r="P132" s="16">
        <f t="shared" si="29"/>
        <v>1.9003190013869544E-2</v>
      </c>
      <c r="Q132" s="16">
        <f t="shared" si="30"/>
        <v>2.1240179442168741E-2</v>
      </c>
      <c r="R132" s="16">
        <f t="shared" si="31"/>
        <v>2.0331137352392805E-2</v>
      </c>
      <c r="S132" s="17">
        <v>4.0599999999999997E-2</v>
      </c>
      <c r="T132" s="17">
        <v>3.32E-2</v>
      </c>
      <c r="U132" s="17">
        <v>1.5299999999999999E-2</v>
      </c>
      <c r="V132" s="17">
        <v>4.4900000000000002E-2</v>
      </c>
      <c r="W132" s="17">
        <v>1.24E-2</v>
      </c>
      <c r="X132" s="17">
        <v>2.4E-2</v>
      </c>
      <c r="Y132" s="18">
        <f t="shared" si="17"/>
        <v>9.8126014155014464E-3</v>
      </c>
      <c r="Z132" s="18">
        <f t="shared" si="18"/>
        <v>9.6287146539500987E-5</v>
      </c>
      <c r="AA132" s="19">
        <f t="shared" si="19"/>
        <v>1.1477292859197069E-3</v>
      </c>
      <c r="AB132" s="18">
        <f t="shared" si="25"/>
        <v>-4.2486549070350835E-3</v>
      </c>
      <c r="AC132" s="18">
        <f t="shared" si="26"/>
        <v>1.8051068519073293E-5</v>
      </c>
      <c r="AD132">
        <f t="shared" si="27"/>
        <v>2.4983395715151308E-4</v>
      </c>
      <c r="AE132" s="12"/>
    </row>
    <row r="133" spans="1:31" x14ac:dyDescent="0.2">
      <c r="A133">
        <v>200407</v>
      </c>
      <c r="B133" s="15">
        <v>-7.8252201362352558E-2</v>
      </c>
      <c r="C133" s="15">
        <v>-2.7986348122866933E-2</v>
      </c>
      <c r="D133" s="15">
        <v>-4.4847328244274953E-2</v>
      </c>
      <c r="E133" s="15">
        <v>-3.164942178940966E-2</v>
      </c>
      <c r="F133">
        <v>200407</v>
      </c>
      <c r="G133">
        <v>-4.07</v>
      </c>
      <c r="H133">
        <v>-3.82</v>
      </c>
      <c r="I133">
        <v>4.4800000000000004</v>
      </c>
      <c r="J133">
        <v>0.1</v>
      </c>
      <c r="K133" s="15">
        <f t="shared" si="24"/>
        <v>-4.07E-2</v>
      </c>
      <c r="L133" s="15">
        <f t="shared" si="24"/>
        <v>-3.8199999999999998E-2</v>
      </c>
      <c r="M133" s="15">
        <f t="shared" si="24"/>
        <v>4.4800000000000006E-2</v>
      </c>
      <c r="N133" s="15">
        <f t="shared" si="24"/>
        <v>1E-3</v>
      </c>
      <c r="O133" s="16">
        <f t="shared" si="28"/>
        <v>-7.9252201362352559E-2</v>
      </c>
      <c r="P133" s="16">
        <f t="shared" si="29"/>
        <v>-2.8986348122866934E-2</v>
      </c>
      <c r="Q133" s="16">
        <f t="shared" si="30"/>
        <v>-4.5847328244274954E-2</v>
      </c>
      <c r="R133" s="16">
        <f t="shared" si="31"/>
        <v>-3.2649421789409661E-2</v>
      </c>
      <c r="S133" s="17">
        <v>-7.9799999999999996E-2</v>
      </c>
      <c r="T133" s="17">
        <v>-5.7500000000000002E-2</v>
      </c>
      <c r="U133" s="17">
        <v>-3.5900000000000001E-2</v>
      </c>
      <c r="V133" s="17">
        <v>-0.16009999999999999</v>
      </c>
      <c r="W133" s="17">
        <v>-5.3199999999999997E-2</v>
      </c>
      <c r="X133" s="17">
        <v>-2.2400000000000003E-2</v>
      </c>
      <c r="Y133" s="18">
        <f t="shared" si="17"/>
        <v>-1.1102201362352557E-2</v>
      </c>
      <c r="Z133" s="18">
        <f t="shared" si="18"/>
        <v>1.2325887509022297E-4</v>
      </c>
      <c r="AA133" s="19">
        <f t="shared" si="19"/>
        <v>6.9867279341677959E-3</v>
      </c>
      <c r="AB133" s="18">
        <f t="shared" si="25"/>
        <v>8.1489050110202452E-3</v>
      </c>
      <c r="AC133" s="18">
        <f t="shared" si="26"/>
        <v>6.6404652878630861E-5</v>
      </c>
      <c r="AD133">
        <f t="shared" si="27"/>
        <v>1.0357713285015025E-3</v>
      </c>
      <c r="AE133" s="12"/>
    </row>
    <row r="134" spans="1:31" x14ac:dyDescent="0.2">
      <c r="A134">
        <v>200408</v>
      </c>
      <c r="B134" s="15">
        <v>4.3258832011536796E-3</v>
      </c>
      <c r="C134" s="15">
        <v>-2.1067415730336991E-3</v>
      </c>
      <c r="D134" s="15">
        <v>-1.7982017982016707E-3</v>
      </c>
      <c r="E134" s="15">
        <v>-1.2570710245130012E-3</v>
      </c>
      <c r="F134">
        <v>200408</v>
      </c>
      <c r="G134">
        <v>0.08</v>
      </c>
      <c r="H134">
        <v>-1.59</v>
      </c>
      <c r="I134">
        <v>1.1299999999999999</v>
      </c>
      <c r="J134">
        <v>0.11</v>
      </c>
      <c r="K134" s="15">
        <f t="shared" si="24"/>
        <v>8.0000000000000004E-4</v>
      </c>
      <c r="L134" s="15">
        <f t="shared" si="24"/>
        <v>-1.5900000000000001E-2</v>
      </c>
      <c r="M134" s="15">
        <f t="shared" si="24"/>
        <v>1.1299999999999999E-2</v>
      </c>
      <c r="N134" s="15">
        <f t="shared" si="24"/>
        <v>1.1000000000000001E-3</v>
      </c>
      <c r="O134" s="16">
        <f t="shared" si="28"/>
        <v>3.2258832011536794E-3</v>
      </c>
      <c r="P134" s="16">
        <f t="shared" si="29"/>
        <v>-3.2067415730336994E-3</v>
      </c>
      <c r="Q134" s="16">
        <f t="shared" si="30"/>
        <v>-2.898201798201671E-3</v>
      </c>
      <c r="R134" s="16">
        <f t="shared" si="31"/>
        <v>-2.3570710245130015E-3</v>
      </c>
      <c r="S134" s="17">
        <v>-1.17E-2</v>
      </c>
      <c r="T134" s="17">
        <v>-1.0800000000000001E-2</v>
      </c>
      <c r="U134" s="17">
        <v>2.5999999999999999E-3</v>
      </c>
      <c r="V134" s="17">
        <v>-9.6000000000000009E-3</v>
      </c>
      <c r="W134" s="17">
        <v>-4.1000000000000003E-3</v>
      </c>
      <c r="X134" s="17">
        <v>6.8999999999999999E-3</v>
      </c>
      <c r="Y134" s="18">
        <f t="shared" si="17"/>
        <v>7.6758832011536793E-3</v>
      </c>
      <c r="Z134" s="18">
        <f t="shared" si="18"/>
        <v>5.8919182917753253E-5</v>
      </c>
      <c r="AA134" s="19">
        <f t="shared" si="19"/>
        <v>1.2289156817173582E-6</v>
      </c>
      <c r="AB134" s="18">
        <f t="shared" si="25"/>
        <v>-4.1535538740848695E-3</v>
      </c>
      <c r="AC134" s="18">
        <f t="shared" si="26"/>
        <v>1.7252009784925427E-5</v>
      </c>
      <c r="AD134">
        <f t="shared" si="27"/>
        <v>4.1008589045728777E-5</v>
      </c>
      <c r="AE134" s="12"/>
    </row>
    <row r="135" spans="1:31" x14ac:dyDescent="0.2">
      <c r="A135">
        <v>200409</v>
      </c>
      <c r="B135" s="15">
        <v>1.7587939698492594E-2</v>
      </c>
      <c r="C135" s="15">
        <v>2.15033075299087E-2</v>
      </c>
      <c r="D135" s="15">
        <v>4.2233787029623659E-2</v>
      </c>
      <c r="E135" s="15">
        <v>2.2655758338577581E-2</v>
      </c>
      <c r="F135">
        <v>200409</v>
      </c>
      <c r="G135">
        <v>1.61</v>
      </c>
      <c r="H135">
        <v>2.89</v>
      </c>
      <c r="I135">
        <v>0.36</v>
      </c>
      <c r="J135">
        <v>0.11</v>
      </c>
      <c r="K135" s="15">
        <f t="shared" si="24"/>
        <v>1.61E-2</v>
      </c>
      <c r="L135" s="15">
        <f t="shared" si="24"/>
        <v>2.8900000000000002E-2</v>
      </c>
      <c r="M135" s="15">
        <f t="shared" si="24"/>
        <v>3.5999999999999999E-3</v>
      </c>
      <c r="N135" s="15">
        <f t="shared" si="24"/>
        <v>1.1000000000000001E-3</v>
      </c>
      <c r="O135" s="16">
        <f t="shared" si="28"/>
        <v>1.6487939698492594E-2</v>
      </c>
      <c r="P135" s="16">
        <f t="shared" si="29"/>
        <v>2.0403307529908699E-2</v>
      </c>
      <c r="Q135" s="16">
        <f t="shared" si="30"/>
        <v>4.1133787029623663E-2</v>
      </c>
      <c r="R135" s="16">
        <f t="shared" si="31"/>
        <v>2.155575833857758E-2</v>
      </c>
      <c r="S135" s="17">
        <v>4.8599999999999997E-2</v>
      </c>
      <c r="T135" s="17">
        <v>4.0300000000000002E-2</v>
      </c>
      <c r="U135" s="17">
        <v>1.0699999999999999E-2</v>
      </c>
      <c r="V135" s="17">
        <v>2.8200000000000003E-2</v>
      </c>
      <c r="W135" s="17">
        <v>7.2999999999999992E-3</v>
      </c>
      <c r="X135" s="17">
        <v>2.4500000000000001E-2</v>
      </c>
      <c r="Y135" s="18">
        <f t="shared" si="17"/>
        <v>-1.0112060301507405E-2</v>
      </c>
      <c r="Z135" s="18">
        <f t="shared" si="18"/>
        <v>1.0225376354132203E-4</v>
      </c>
      <c r="AA135" s="19">
        <f t="shared" si="19"/>
        <v>1.47707363003586E-4</v>
      </c>
      <c r="AB135" s="18">
        <f t="shared" si="25"/>
        <v>-3.2736860350622322E-3</v>
      </c>
      <c r="AC135" s="18">
        <f t="shared" si="26"/>
        <v>1.0717020256161478E-5</v>
      </c>
      <c r="AD135">
        <f t="shared" si="27"/>
        <v>2.9605518389923274E-4</v>
      </c>
      <c r="AE135" s="12"/>
    </row>
    <row r="136" spans="1:31" x14ac:dyDescent="0.2">
      <c r="A136">
        <v>200410</v>
      </c>
      <c r="B136" s="15">
        <v>7.5837742504409889E-3</v>
      </c>
      <c r="C136" s="15">
        <v>1.4522821576763434E-2</v>
      </c>
      <c r="D136" s="15">
        <v>8.6422124063760819E-3</v>
      </c>
      <c r="E136" s="15">
        <v>2.7076923076923221E-2</v>
      </c>
      <c r="F136">
        <v>200410</v>
      </c>
      <c r="G136">
        <v>1.43</v>
      </c>
      <c r="H136">
        <v>0.43</v>
      </c>
      <c r="I136">
        <v>-0.84</v>
      </c>
      <c r="J136">
        <v>0.11</v>
      </c>
      <c r="K136" s="15">
        <f t="shared" si="24"/>
        <v>1.43E-2</v>
      </c>
      <c r="L136" s="15">
        <f t="shared" si="24"/>
        <v>4.3E-3</v>
      </c>
      <c r="M136" s="15">
        <f t="shared" si="24"/>
        <v>-8.3999999999999995E-3</v>
      </c>
      <c r="N136" s="15">
        <f t="shared" si="24"/>
        <v>1.1000000000000001E-3</v>
      </c>
      <c r="O136" s="16">
        <f t="shared" si="28"/>
        <v>6.4837742504409886E-3</v>
      </c>
      <c r="P136" s="16">
        <f t="shared" si="29"/>
        <v>1.3422821576763434E-2</v>
      </c>
      <c r="Q136" s="16">
        <f t="shared" si="30"/>
        <v>7.5422124063760816E-3</v>
      </c>
      <c r="R136" s="16">
        <f t="shared" si="31"/>
        <v>2.597692307692322E-2</v>
      </c>
      <c r="S136" s="17">
        <v>1.89E-2</v>
      </c>
      <c r="T136" s="17">
        <v>2.07E-2</v>
      </c>
      <c r="U136" s="17">
        <v>1.2799999999999999E-2</v>
      </c>
      <c r="V136" s="17">
        <v>-4.5699999999999998E-2</v>
      </c>
      <c r="W136" s="17">
        <v>1.7400000000000002E-2</v>
      </c>
      <c r="X136" s="17">
        <v>8.7999999999999988E-3</v>
      </c>
      <c r="Y136" s="18">
        <f t="shared" si="17"/>
        <v>1.0004409171076555E-3</v>
      </c>
      <c r="Z136" s="18">
        <f t="shared" si="18"/>
        <v>1.0008820286232067E-6</v>
      </c>
      <c r="AA136" s="19">
        <f t="shared" si="19"/>
        <v>4.6196037797216687E-6</v>
      </c>
      <c r="AB136" s="18">
        <f t="shared" si="25"/>
        <v>4.220264818642766E-4</v>
      </c>
      <c r="AC136" s="18">
        <f t="shared" si="26"/>
        <v>1.7810635139473858E-7</v>
      </c>
      <c r="AD136">
        <f t="shared" si="27"/>
        <v>1.045663364191792E-4</v>
      </c>
      <c r="AE136" s="12"/>
    </row>
    <row r="137" spans="1:31" x14ac:dyDescent="0.2">
      <c r="A137">
        <v>200411</v>
      </c>
      <c r="B137" s="15">
        <v>7.6317171363556868E-2</v>
      </c>
      <c r="C137" s="15">
        <v>3.8854805725971442E-2</v>
      </c>
      <c r="D137" s="15">
        <v>5.3122619954303119E-2</v>
      </c>
      <c r="E137" s="15">
        <v>5.2127022168963366E-2</v>
      </c>
      <c r="F137">
        <v>200411</v>
      </c>
      <c r="G137">
        <v>4.54</v>
      </c>
      <c r="H137">
        <v>4.17</v>
      </c>
      <c r="I137">
        <v>1.93</v>
      </c>
      <c r="J137">
        <v>0.15</v>
      </c>
      <c r="K137" s="15">
        <f t="shared" si="24"/>
        <v>4.5400000000000003E-2</v>
      </c>
      <c r="L137" s="15">
        <f t="shared" si="24"/>
        <v>4.1700000000000001E-2</v>
      </c>
      <c r="M137" s="15">
        <f t="shared" si="24"/>
        <v>1.9299999999999998E-2</v>
      </c>
      <c r="N137" s="15">
        <f t="shared" si="24"/>
        <v>1.5E-3</v>
      </c>
      <c r="O137" s="16">
        <f t="shared" si="28"/>
        <v>7.4817171363556867E-2</v>
      </c>
      <c r="P137" s="16">
        <f t="shared" si="29"/>
        <v>3.7354805725971441E-2</v>
      </c>
      <c r="Q137" s="16">
        <f t="shared" si="30"/>
        <v>5.1622619954303117E-2</v>
      </c>
      <c r="R137" s="16">
        <f t="shared" si="31"/>
        <v>5.0627022168963365E-2</v>
      </c>
      <c r="S137" s="17">
        <v>9.0299999999999991E-2</v>
      </c>
      <c r="T137" s="17">
        <v>6.9099999999999995E-2</v>
      </c>
      <c r="U137" s="17">
        <v>3.9499999999999993E-2</v>
      </c>
      <c r="V137" s="17">
        <v>5.0900000000000001E-2</v>
      </c>
      <c r="W137" s="17">
        <v>3.5900000000000001E-2</v>
      </c>
      <c r="X137" s="17">
        <v>5.5199999999999999E-2</v>
      </c>
      <c r="Y137" s="18">
        <f t="shared" si="17"/>
        <v>1.8000504696890206E-2</v>
      </c>
      <c r="Z137" s="18">
        <f t="shared" si="18"/>
        <v>3.2401816934276635E-4</v>
      </c>
      <c r="AA137" s="19">
        <f t="shared" si="19"/>
        <v>4.9678143074640066E-3</v>
      </c>
      <c r="AB137" s="18">
        <f t="shared" si="25"/>
        <v>-1.6659699782449466E-2</v>
      </c>
      <c r="AC137" s="18">
        <f t="shared" si="26"/>
        <v>2.7754559684134677E-4</v>
      </c>
      <c r="AD137">
        <f t="shared" si="27"/>
        <v>1.1667520493546556E-3</v>
      </c>
      <c r="AE137" s="12"/>
    </row>
    <row r="138" spans="1:31" x14ac:dyDescent="0.2">
      <c r="A138">
        <v>200412</v>
      </c>
      <c r="B138" s="15">
        <v>6.0822898032200312E-2</v>
      </c>
      <c r="C138" s="15">
        <v>2.4345013123359349E-2</v>
      </c>
      <c r="D138" s="15">
        <v>2.6487072862050098E-2</v>
      </c>
      <c r="E138" s="15">
        <v>4.2055808656036309E-2</v>
      </c>
      <c r="F138">
        <v>200412</v>
      </c>
      <c r="G138">
        <v>3.43</v>
      </c>
      <c r="H138">
        <v>0.19</v>
      </c>
      <c r="I138">
        <v>-0.35</v>
      </c>
      <c r="J138">
        <v>0.16</v>
      </c>
      <c r="K138" s="15">
        <f t="shared" si="24"/>
        <v>3.4300000000000004E-2</v>
      </c>
      <c r="L138" s="15">
        <f t="shared" si="24"/>
        <v>1.9E-3</v>
      </c>
      <c r="M138" s="15">
        <f t="shared" si="24"/>
        <v>-3.4999999999999996E-3</v>
      </c>
      <c r="N138" s="15">
        <f t="shared" si="24"/>
        <v>1.6000000000000001E-3</v>
      </c>
      <c r="O138" s="16">
        <f t="shared" si="28"/>
        <v>5.9222898032200315E-2</v>
      </c>
      <c r="P138" s="16">
        <f t="shared" si="29"/>
        <v>2.2745013123359348E-2</v>
      </c>
      <c r="Q138" s="16">
        <f t="shared" si="30"/>
        <v>2.4887072862050098E-2</v>
      </c>
      <c r="R138" s="16">
        <f t="shared" si="31"/>
        <v>4.0455808656036311E-2</v>
      </c>
      <c r="S138" s="17">
        <v>4.3099999999999999E-2</v>
      </c>
      <c r="T138" s="17">
        <v>3.8900000000000004E-2</v>
      </c>
      <c r="U138" s="17">
        <v>3.32E-2</v>
      </c>
      <c r="V138" s="17">
        <v>0.1047</v>
      </c>
      <c r="W138" s="17">
        <v>3.8800000000000001E-2</v>
      </c>
      <c r="X138" s="17">
        <v>2.4E-2</v>
      </c>
      <c r="Y138" s="18">
        <f t="shared" si="17"/>
        <v>1.2106231365533647E-2</v>
      </c>
      <c r="Z138" s="18">
        <f t="shared" si="18"/>
        <v>1.4656083787583068E-4</v>
      </c>
      <c r="AA138" s="19">
        <f t="shared" si="19"/>
        <v>3.0127419584008073E-3</v>
      </c>
      <c r="AB138" s="18">
        <f t="shared" si="25"/>
        <v>-7.7594280511963411E-3</v>
      </c>
      <c r="AC138" s="18">
        <f t="shared" si="26"/>
        <v>6.0208723681692646E-5</v>
      </c>
      <c r="AD138">
        <f t="shared" si="27"/>
        <v>3.8212273243198077E-4</v>
      </c>
      <c r="AE138" s="12"/>
    </row>
    <row r="139" spans="1:31" x14ac:dyDescent="0.2">
      <c r="A139">
        <v>200501</v>
      </c>
      <c r="B139" s="15">
        <v>-3.5873064540855482E-2</v>
      </c>
      <c r="C139" s="15">
        <v>6.3691003911341415E-3</v>
      </c>
      <c r="D139" s="15">
        <v>-1.3394430736693663E-2</v>
      </c>
      <c r="E139" s="15">
        <v>-1.5083798882681521E-2</v>
      </c>
      <c r="F139">
        <v>200501</v>
      </c>
      <c r="G139">
        <v>-2.75</v>
      </c>
      <c r="H139">
        <v>-1.65</v>
      </c>
      <c r="I139">
        <v>2.66</v>
      </c>
      <c r="J139">
        <v>0.16</v>
      </c>
      <c r="K139" s="15">
        <f t="shared" si="24"/>
        <v>-2.75E-2</v>
      </c>
      <c r="L139" s="15">
        <f t="shared" si="24"/>
        <v>-1.6500000000000001E-2</v>
      </c>
      <c r="M139" s="15">
        <f t="shared" si="24"/>
        <v>2.6600000000000002E-2</v>
      </c>
      <c r="N139" s="15">
        <f t="shared" si="24"/>
        <v>1.6000000000000001E-3</v>
      </c>
      <c r="O139" s="16">
        <f t="shared" si="28"/>
        <v>-3.7473064540855479E-2</v>
      </c>
      <c r="P139" s="16">
        <f t="shared" si="29"/>
        <v>4.7691003911341416E-3</v>
      </c>
      <c r="Q139" s="16">
        <f t="shared" si="30"/>
        <v>-1.4994430736693664E-2</v>
      </c>
      <c r="R139" s="16">
        <f t="shared" si="31"/>
        <v>-1.6683798882681521E-2</v>
      </c>
      <c r="S139" s="17">
        <v>-4.2599999999999992E-2</v>
      </c>
      <c r="T139" s="17">
        <v>-2.7400000000000001E-2</v>
      </c>
      <c r="U139" s="17">
        <v>-2.5900000000000003E-2</v>
      </c>
      <c r="V139" s="17">
        <v>-1.6E-2</v>
      </c>
      <c r="W139" s="17">
        <v>-3.2899999999999999E-2</v>
      </c>
      <c r="X139" s="17">
        <v>-2.12E-2</v>
      </c>
      <c r="Y139" s="18">
        <f t="shared" si="17"/>
        <v>-9.806397874188813E-3</v>
      </c>
      <c r="Z139" s="18">
        <f t="shared" si="18"/>
        <v>9.616543926689487E-5</v>
      </c>
      <c r="AA139" s="19">
        <f t="shared" si="19"/>
        <v>1.7478680961222864E-3</v>
      </c>
      <c r="AB139" s="18">
        <f t="shared" si="25"/>
        <v>3.0470842839461759E-2</v>
      </c>
      <c r="AC139" s="18">
        <f t="shared" si="26"/>
        <v>9.284722633471779E-4</v>
      </c>
      <c r="AD139">
        <f t="shared" si="27"/>
        <v>2.4713319905021213E-6</v>
      </c>
      <c r="AE139" s="12"/>
    </row>
    <row r="140" spans="1:31" x14ac:dyDescent="0.2">
      <c r="A140">
        <v>200502</v>
      </c>
      <c r="B140" s="15">
        <v>-2.3851168707266224E-3</v>
      </c>
      <c r="C140" s="15">
        <v>2.1857923497267784E-2</v>
      </c>
      <c r="D140" s="15">
        <v>3.0189353340478897E-2</v>
      </c>
      <c r="E140" s="15">
        <v>2.4957458876914362E-2</v>
      </c>
      <c r="F140">
        <v>200502</v>
      </c>
      <c r="G140">
        <v>1.89</v>
      </c>
      <c r="H140">
        <v>-0.72</v>
      </c>
      <c r="I140">
        <v>2.83</v>
      </c>
      <c r="J140">
        <v>0.16</v>
      </c>
      <c r="K140" s="15">
        <f t="shared" si="24"/>
        <v>1.89E-2</v>
      </c>
      <c r="L140" s="15">
        <f t="shared" si="24"/>
        <v>-7.1999999999999998E-3</v>
      </c>
      <c r="M140" s="15">
        <f t="shared" si="24"/>
        <v>2.8300000000000002E-2</v>
      </c>
      <c r="N140" s="15">
        <f t="shared" si="24"/>
        <v>1.6000000000000001E-3</v>
      </c>
      <c r="O140" s="16">
        <f t="shared" si="28"/>
        <v>-3.9851168707266222E-3</v>
      </c>
      <c r="P140" s="16">
        <f t="shared" si="29"/>
        <v>2.0257923497267783E-2</v>
      </c>
      <c r="Q140" s="16">
        <f t="shared" si="30"/>
        <v>2.8589353340478896E-2</v>
      </c>
      <c r="R140" s="16">
        <f t="shared" si="31"/>
        <v>2.3357458876914362E-2</v>
      </c>
      <c r="S140" s="17">
        <v>9.2999999999999992E-3</v>
      </c>
      <c r="T140" s="17">
        <v>2.6700000000000002E-2</v>
      </c>
      <c r="U140" s="17">
        <v>1.9E-2</v>
      </c>
      <c r="V140" s="17">
        <v>-1.0200000000000001E-2</v>
      </c>
      <c r="W140" s="17">
        <v>6.3000000000000009E-3</v>
      </c>
      <c r="X140" s="17">
        <v>3.8900000000000004E-2</v>
      </c>
      <c r="Y140" s="18">
        <f t="shared" si="17"/>
        <v>-1.8985116870726623E-2</v>
      </c>
      <c r="Z140" s="18">
        <f t="shared" si="18"/>
        <v>3.6043466259514864E-4</v>
      </c>
      <c r="AA140" s="19">
        <f t="shared" si="19"/>
        <v>6.9215157900686769E-5</v>
      </c>
      <c r="AB140" s="18">
        <f t="shared" si="25"/>
        <v>-7.9101046484096153E-3</v>
      </c>
      <c r="AC140" s="18">
        <f t="shared" si="26"/>
        <v>6.2569755548791409E-5</v>
      </c>
      <c r="AD140">
        <f t="shared" si="27"/>
        <v>2.910732911691278E-4</v>
      </c>
      <c r="AE140" s="12"/>
    </row>
    <row r="141" spans="1:31" x14ac:dyDescent="0.2">
      <c r="A141">
        <v>200503</v>
      </c>
      <c r="B141" s="15">
        <v>-2.2154925087663369E-2</v>
      </c>
      <c r="C141" s="15">
        <v>-1.4318181818181674E-2</v>
      </c>
      <c r="D141" s="15">
        <v>-1.2833853624696356E-2</v>
      </c>
      <c r="E141" s="15">
        <v>-1.8815716657443304E-2</v>
      </c>
      <c r="F141">
        <v>200503</v>
      </c>
      <c r="G141">
        <v>-1.96</v>
      </c>
      <c r="H141">
        <v>-1.38</v>
      </c>
      <c r="I141">
        <v>1.75</v>
      </c>
      <c r="J141">
        <v>0.21</v>
      </c>
      <c r="K141" s="15">
        <f t="shared" si="24"/>
        <v>-1.9599999999999999E-2</v>
      </c>
      <c r="L141" s="15">
        <f t="shared" si="24"/>
        <v>-1.38E-2</v>
      </c>
      <c r="M141" s="15">
        <f t="shared" si="24"/>
        <v>1.7500000000000002E-2</v>
      </c>
      <c r="N141" s="15">
        <f t="shared" si="24"/>
        <v>2.0999999999999999E-3</v>
      </c>
      <c r="O141" s="16">
        <f t="shared" si="28"/>
        <v>-2.425492508766337E-2</v>
      </c>
      <c r="P141" s="16">
        <f t="shared" si="29"/>
        <v>-1.6418181818181676E-2</v>
      </c>
      <c r="Q141" s="16">
        <f t="shared" si="30"/>
        <v>-1.4933853624696356E-2</v>
      </c>
      <c r="R141" s="16">
        <f t="shared" si="31"/>
        <v>-2.0915716657443306E-2</v>
      </c>
      <c r="S141" s="17">
        <v>-3.6299999999999999E-2</v>
      </c>
      <c r="T141" s="17">
        <v>-1.8600000000000002E-2</v>
      </c>
      <c r="U141" s="17">
        <v>-1.8000000000000002E-2</v>
      </c>
      <c r="V141" s="17">
        <v>-4.9299999999999997E-2</v>
      </c>
      <c r="W141" s="17">
        <v>-1.6199999999999999E-2</v>
      </c>
      <c r="X141" s="17">
        <v>-2.9600000000000001E-2</v>
      </c>
      <c r="Y141" s="18">
        <f t="shared" si="17"/>
        <v>3.7450749123366274E-3</v>
      </c>
      <c r="Z141" s="18">
        <f t="shared" si="18"/>
        <v>1.4025586099013198E-5</v>
      </c>
      <c r="AA141" s="19">
        <f t="shared" si="19"/>
        <v>8.1735224757471792E-4</v>
      </c>
      <c r="AB141" s="18">
        <f t="shared" si="25"/>
        <v>8.5474847377109212E-3</v>
      </c>
      <c r="AC141" s="18">
        <f t="shared" si="26"/>
        <v>7.3059495341401136E-5</v>
      </c>
      <c r="AD141">
        <f t="shared" si="27"/>
        <v>3.8475744956807293E-4</v>
      </c>
      <c r="AE141" s="12"/>
    </row>
    <row r="142" spans="1:31" x14ac:dyDescent="0.2">
      <c r="A142">
        <v>200504</v>
      </c>
      <c r="B142" s="15">
        <v>-2.8850855745721327E-2</v>
      </c>
      <c r="C142" s="15">
        <v>-1.7675050985724083E-2</v>
      </c>
      <c r="D142" s="15">
        <v>-3.2326071679550261E-2</v>
      </c>
      <c r="E142" s="15">
        <v>-2.2560631697687628E-2</v>
      </c>
      <c r="F142">
        <v>200504</v>
      </c>
      <c r="G142">
        <v>-2.61</v>
      </c>
      <c r="H142">
        <v>-4</v>
      </c>
      <c r="I142">
        <v>-0.46</v>
      </c>
      <c r="J142">
        <v>0.21</v>
      </c>
      <c r="K142" s="15">
        <f t="shared" si="24"/>
        <v>-2.6099999999999998E-2</v>
      </c>
      <c r="L142" s="15">
        <f t="shared" si="24"/>
        <v>-0.04</v>
      </c>
      <c r="M142" s="15">
        <f t="shared" si="24"/>
        <v>-4.5999999999999999E-3</v>
      </c>
      <c r="N142" s="15">
        <f t="shared" si="24"/>
        <v>2.0999999999999999E-3</v>
      </c>
      <c r="O142" s="16">
        <f t="shared" si="28"/>
        <v>-3.0950855745721328E-2</v>
      </c>
      <c r="P142" s="16">
        <f t="shared" si="29"/>
        <v>-1.9775050985724085E-2</v>
      </c>
      <c r="Q142" s="16">
        <f t="shared" si="30"/>
        <v>-3.4426071679550259E-2</v>
      </c>
      <c r="R142" s="16">
        <f t="shared" si="31"/>
        <v>-2.4660631697687629E-2</v>
      </c>
      <c r="S142" s="17">
        <v>-6.5700000000000008E-2</v>
      </c>
      <c r="T142" s="17">
        <v>-4.8899999999999992E-2</v>
      </c>
      <c r="U142" s="17">
        <v>-2.0500000000000001E-2</v>
      </c>
      <c r="V142" s="17">
        <v>-0.06</v>
      </c>
      <c r="W142" s="17">
        <v>-1.8600000000000002E-2</v>
      </c>
      <c r="X142" s="17">
        <v>-3.4799999999999998E-2</v>
      </c>
      <c r="Y142" s="18">
        <f t="shared" si="17"/>
        <v>1.0465810920945336E-2</v>
      </c>
      <c r="Z142" s="18">
        <f t="shared" si="18"/>
        <v>1.0953319823297867E-4</v>
      </c>
      <c r="AA142" s="19">
        <f t="shared" si="19"/>
        <v>1.2450526530584773E-3</v>
      </c>
      <c r="AB142" s="18">
        <f t="shared" si="25"/>
        <v>1.4429863156938273E-2</v>
      </c>
      <c r="AC142" s="18">
        <f t="shared" si="26"/>
        <v>2.0822095072796457E-4</v>
      </c>
      <c r="AD142">
        <f t="shared" si="27"/>
        <v>5.2771757628215614E-4</v>
      </c>
      <c r="AE142" s="12"/>
    </row>
    <row r="143" spans="1:31" x14ac:dyDescent="0.2">
      <c r="A143">
        <v>200505</v>
      </c>
      <c r="B143" s="15">
        <v>5.0352467270896373E-2</v>
      </c>
      <c r="C143" s="15">
        <v>2.3529411764705799E-2</v>
      </c>
      <c r="D143" s="15">
        <v>4.5933188090050869E-2</v>
      </c>
      <c r="E143" s="15">
        <v>1.2694748990190519E-2</v>
      </c>
      <c r="F143">
        <v>200505</v>
      </c>
      <c r="G143">
        <v>3.65</v>
      </c>
      <c r="H143">
        <v>2.99</v>
      </c>
      <c r="I143">
        <v>-1.23</v>
      </c>
      <c r="J143">
        <v>0.24</v>
      </c>
      <c r="K143" s="15">
        <f t="shared" si="24"/>
        <v>3.6499999999999998E-2</v>
      </c>
      <c r="L143" s="15">
        <f t="shared" si="24"/>
        <v>2.9900000000000003E-2</v>
      </c>
      <c r="M143" s="15">
        <f t="shared" si="24"/>
        <v>-1.23E-2</v>
      </c>
      <c r="N143" s="15">
        <f t="shared" si="24"/>
        <v>2.3999999999999998E-3</v>
      </c>
      <c r="O143" s="16">
        <f t="shared" si="28"/>
        <v>4.7952467270896373E-2</v>
      </c>
      <c r="P143" s="16">
        <f t="shared" si="29"/>
        <v>2.1129411764705799E-2</v>
      </c>
      <c r="Q143" s="16">
        <f t="shared" si="30"/>
        <v>4.353318809005087E-2</v>
      </c>
      <c r="R143" s="16">
        <f t="shared" si="31"/>
        <v>1.0294748990190519E-2</v>
      </c>
      <c r="S143" s="17">
        <v>5.8300000000000005E-2</v>
      </c>
      <c r="T143" s="17">
        <v>6.0200000000000004E-2</v>
      </c>
      <c r="U143" s="17">
        <v>3.0600000000000002E-2</v>
      </c>
      <c r="V143" s="17">
        <v>3.7799999999999993E-2</v>
      </c>
      <c r="W143" s="17">
        <v>3.8899999999999997E-2</v>
      </c>
      <c r="X143" s="17">
        <v>3.0900000000000004E-2</v>
      </c>
      <c r="Y143" s="18">
        <f t="shared" ref="Y143:Y186" si="32">O143-(AM$6+AM$7*$S143+AM$8*$T143+AM$9*$U143+$V143*AM$10+$W143*AM$11+$X143*AM$12)</f>
        <v>5.1691339375630405E-3</v>
      </c>
      <c r="Z143" s="18">
        <f t="shared" ref="Z143:Z186" si="33">Y143^2</f>
        <v>2.6719945664465984E-5</v>
      </c>
      <c r="AA143" s="19">
        <f t="shared" ref="AA143:AA186" si="34">(O143-$AM$16)^2</f>
        <v>1.9025316142259137E-3</v>
      </c>
      <c r="AB143" s="18">
        <f t="shared" si="25"/>
        <v>-1.7046586340982314E-2</v>
      </c>
      <c r="AC143" s="18">
        <f t="shared" si="26"/>
        <v>2.905861058805648E-4</v>
      </c>
      <c r="AD143">
        <f t="shared" si="27"/>
        <v>3.2156947935109171E-4</v>
      </c>
      <c r="AE143" s="12"/>
    </row>
    <row r="144" spans="1:31" x14ac:dyDescent="0.2">
      <c r="A144">
        <v>200506</v>
      </c>
      <c r="B144" s="15">
        <v>1.4860977948226273E-2</v>
      </c>
      <c r="C144" s="15">
        <v>1.196078431372527E-2</v>
      </c>
      <c r="D144" s="15">
        <v>1.7184516576983278E-2</v>
      </c>
      <c r="E144" s="15">
        <v>-5.12820512820511E-3</v>
      </c>
      <c r="F144">
        <v>200506</v>
      </c>
      <c r="G144">
        <v>0.56000000000000005</v>
      </c>
      <c r="H144">
        <v>2.56</v>
      </c>
      <c r="I144">
        <v>2.78</v>
      </c>
      <c r="J144">
        <v>0.23</v>
      </c>
      <c r="K144" s="15">
        <f t="shared" si="24"/>
        <v>5.6000000000000008E-3</v>
      </c>
      <c r="L144" s="15">
        <f t="shared" si="24"/>
        <v>2.5600000000000001E-2</v>
      </c>
      <c r="M144" s="15">
        <f t="shared" si="24"/>
        <v>2.7799999999999998E-2</v>
      </c>
      <c r="N144" s="15">
        <f t="shared" si="24"/>
        <v>2.3E-3</v>
      </c>
      <c r="O144" s="16">
        <f t="shared" si="28"/>
        <v>1.2560977948226273E-2</v>
      </c>
      <c r="P144" s="16">
        <f t="shared" si="29"/>
        <v>9.6607843137252701E-3</v>
      </c>
      <c r="Q144" s="16">
        <f t="shared" si="30"/>
        <v>1.4884516576983278E-2</v>
      </c>
      <c r="R144" s="16">
        <f t="shared" si="31"/>
        <v>-7.4282051282051099E-3</v>
      </c>
      <c r="S144" s="17">
        <v>4.1499999999999995E-2</v>
      </c>
      <c r="T144" s="17">
        <v>2.8399999999999998E-2</v>
      </c>
      <c r="U144" s="17">
        <v>-8.9999999999999976E-4</v>
      </c>
      <c r="V144" s="17">
        <v>2.2000000000000002E-2</v>
      </c>
      <c r="W144" s="17">
        <v>-9.8999999999999991E-3</v>
      </c>
      <c r="X144" s="17">
        <v>2.0100000000000003E-2</v>
      </c>
      <c r="Y144" s="18">
        <f t="shared" si="32"/>
        <v>-4.305688718440389E-3</v>
      </c>
      <c r="Z144" s="18">
        <f t="shared" si="33"/>
        <v>1.853895534010484E-5</v>
      </c>
      <c r="AA144" s="19">
        <f t="shared" si="34"/>
        <v>6.7675796707175132E-5</v>
      </c>
      <c r="AB144" s="18">
        <f t="shared" si="25"/>
        <v>-5.3588304731477538E-3</v>
      </c>
      <c r="AC144" s="18">
        <f t="shared" si="26"/>
        <v>2.8717064039936978E-5</v>
      </c>
      <c r="AD144">
        <f t="shared" si="27"/>
        <v>4.1779818345432306E-5</v>
      </c>
      <c r="AE144" s="12"/>
    </row>
    <row r="145" spans="1:31" x14ac:dyDescent="0.2">
      <c r="A145">
        <v>200507</v>
      </c>
      <c r="B145" s="15">
        <v>4.4245000787277444E-2</v>
      </c>
      <c r="C145" s="15">
        <v>2.6809651474530849E-2</v>
      </c>
      <c r="D145" s="15">
        <v>4.4368600682593851E-2</v>
      </c>
      <c r="E145" s="15">
        <v>4.1237113402061709E-2</v>
      </c>
      <c r="F145">
        <v>200507</v>
      </c>
      <c r="G145">
        <v>3.92</v>
      </c>
      <c r="H145">
        <v>2.77</v>
      </c>
      <c r="I145">
        <v>-0.45</v>
      </c>
      <c r="J145">
        <v>0.24</v>
      </c>
      <c r="K145" s="15">
        <f t="shared" si="24"/>
        <v>3.9199999999999999E-2</v>
      </c>
      <c r="L145" s="15">
        <f t="shared" si="24"/>
        <v>2.7699999999999999E-2</v>
      </c>
      <c r="M145" s="15">
        <f t="shared" si="24"/>
        <v>-4.5000000000000005E-3</v>
      </c>
      <c r="N145" s="15">
        <f t="shared" si="24"/>
        <v>2.3999999999999998E-3</v>
      </c>
      <c r="O145" s="16">
        <f t="shared" si="28"/>
        <v>4.1845000787277445E-2</v>
      </c>
      <c r="P145" s="16">
        <f t="shared" si="29"/>
        <v>2.440965147453085E-2</v>
      </c>
      <c r="Q145" s="16">
        <f t="shared" si="30"/>
        <v>4.1968600682593851E-2</v>
      </c>
      <c r="R145" s="16">
        <f t="shared" si="31"/>
        <v>3.883711340206171E-2</v>
      </c>
      <c r="S145" s="17">
        <v>7.0300000000000001E-2</v>
      </c>
      <c r="T145" s="17">
        <v>5.4300000000000001E-2</v>
      </c>
      <c r="U145" s="17">
        <v>3.5000000000000003E-2</v>
      </c>
      <c r="V145" s="17">
        <v>0.08</v>
      </c>
      <c r="W145" s="17">
        <v>4.5499999999999999E-2</v>
      </c>
      <c r="X145" s="17">
        <v>2.7800000000000002E-2</v>
      </c>
      <c r="Y145" s="18">
        <f t="shared" si="32"/>
        <v>-1.0304999212722557E-2</v>
      </c>
      <c r="Z145" s="18">
        <f t="shared" si="33"/>
        <v>1.0619300877421252E-4</v>
      </c>
      <c r="AA145" s="19">
        <f t="shared" si="34"/>
        <v>1.4070415782412092E-3</v>
      </c>
      <c r="AB145" s="18">
        <f t="shared" si="25"/>
        <v>-1.3172622798799313E-2</v>
      </c>
      <c r="AC145" s="18">
        <f t="shared" si="26"/>
        <v>1.7351799139944747E-4</v>
      </c>
      <c r="AD145">
        <f t="shared" si="27"/>
        <v>4.4997432042027637E-4</v>
      </c>
      <c r="AE145" s="12"/>
    </row>
    <row r="146" spans="1:31" x14ac:dyDescent="0.2">
      <c r="A146">
        <v>200508</v>
      </c>
      <c r="B146" s="15">
        <v>-3.2418576598311044E-2</v>
      </c>
      <c r="C146" s="15">
        <v>2.6109660574411553E-3</v>
      </c>
      <c r="D146" s="15">
        <v>8.4967320261437607E-3</v>
      </c>
      <c r="E146" s="15">
        <v>1.2101210121012063E-2</v>
      </c>
      <c r="F146">
        <v>200508</v>
      </c>
      <c r="G146">
        <v>-1.22</v>
      </c>
      <c r="H146">
        <v>-0.88</v>
      </c>
      <c r="I146">
        <v>1.41</v>
      </c>
      <c r="J146">
        <v>0.3</v>
      </c>
      <c r="K146" s="15">
        <f t="shared" si="24"/>
        <v>-1.2199999999999999E-2</v>
      </c>
      <c r="L146" s="15">
        <f t="shared" si="24"/>
        <v>-8.8000000000000005E-3</v>
      </c>
      <c r="M146" s="15">
        <f t="shared" si="24"/>
        <v>1.41E-2</v>
      </c>
      <c r="N146" s="15">
        <f t="shared" si="24"/>
        <v>3.0000000000000001E-3</v>
      </c>
      <c r="O146" s="16">
        <f t="shared" si="28"/>
        <v>-3.5418576598311047E-2</v>
      </c>
      <c r="P146" s="16">
        <f t="shared" si="29"/>
        <v>-3.8903394255884478E-4</v>
      </c>
      <c r="Q146" s="16">
        <f t="shared" si="30"/>
        <v>5.4967320261437606E-3</v>
      </c>
      <c r="R146" s="16">
        <f t="shared" si="31"/>
        <v>9.1012101210120634E-3</v>
      </c>
      <c r="S146" s="17">
        <v>-1.7299999999999999E-2</v>
      </c>
      <c r="T146" s="17">
        <v>-1.3500000000000002E-2</v>
      </c>
      <c r="U146" s="17">
        <v>-1.1599999999999999E-2</v>
      </c>
      <c r="V146" s="17">
        <v>-1.89E-2</v>
      </c>
      <c r="W146" s="17">
        <v>-1.9699999999999999E-2</v>
      </c>
      <c r="X146" s="17">
        <v>-5.1000000000000004E-3</v>
      </c>
      <c r="Y146" s="18">
        <f t="shared" si="32"/>
        <v>-2.1068576598311049E-2</v>
      </c>
      <c r="Z146" s="18">
        <f t="shared" si="33"/>
        <v>4.4388491987889996E-4</v>
      </c>
      <c r="AA146" s="19">
        <f t="shared" si="34"/>
        <v>1.5803029564115012E-3</v>
      </c>
      <c r="AB146" s="18">
        <f t="shared" si="25"/>
        <v>9.8693910462391669E-3</v>
      </c>
      <c r="AC146" s="18">
        <f t="shared" si="26"/>
        <v>9.7404879623585834E-5</v>
      </c>
      <c r="AD146">
        <f t="shared" si="27"/>
        <v>1.2860021862349908E-5</v>
      </c>
      <c r="AE146" s="12"/>
    </row>
    <row r="147" spans="1:31" x14ac:dyDescent="0.2">
      <c r="A147">
        <v>200509</v>
      </c>
      <c r="B147" s="15">
        <v>9.5059996883277709E-3</v>
      </c>
      <c r="C147" s="15">
        <v>1.0833333333333472E-2</v>
      </c>
      <c r="D147" s="15">
        <v>2.9325988334413466E-2</v>
      </c>
      <c r="E147" s="15">
        <v>1.6304347826086918E-2</v>
      </c>
      <c r="F147">
        <v>200509</v>
      </c>
      <c r="G147">
        <v>0.48</v>
      </c>
      <c r="H147">
        <v>-0.68</v>
      </c>
      <c r="I147">
        <v>1.1599999999999999</v>
      </c>
      <c r="J147">
        <v>0.28999999999999998</v>
      </c>
      <c r="K147" s="15">
        <f t="shared" si="24"/>
        <v>4.7999999999999996E-3</v>
      </c>
      <c r="L147" s="15">
        <f t="shared" si="24"/>
        <v>-6.8000000000000005E-3</v>
      </c>
      <c r="M147" s="15">
        <f t="shared" si="24"/>
        <v>1.1599999999999999E-2</v>
      </c>
      <c r="N147" s="15">
        <f t="shared" ref="N147:N186" si="35">J147/100</f>
        <v>2.8999999999999998E-3</v>
      </c>
      <c r="O147" s="16">
        <f t="shared" ref="O147:O178" si="36">B147-$N147</f>
        <v>6.6059996883277711E-3</v>
      </c>
      <c r="P147" s="16">
        <f t="shared" ref="P147:P178" si="37">C147-$N147</f>
        <v>7.9333333333334727E-3</v>
      </c>
      <c r="Q147" s="16">
        <f t="shared" ref="Q147:Q178" si="38">D147-$N147</f>
        <v>2.6425988334413467E-2</v>
      </c>
      <c r="R147" s="16">
        <f t="shared" ref="R147:R178" si="39">E147-$N147</f>
        <v>1.3404347826086918E-2</v>
      </c>
      <c r="S147" s="17">
        <v>1.7000000000000001E-3</v>
      </c>
      <c r="T147" s="17">
        <v>6.1000000000000013E-3</v>
      </c>
      <c r="U147" s="17">
        <v>4.9000000000000007E-3</v>
      </c>
      <c r="V147" s="17">
        <v>3.7999999999999999E-2</v>
      </c>
      <c r="W147" s="17">
        <v>-4.6999999999999993E-3</v>
      </c>
      <c r="X147" s="17">
        <v>1.3100000000000001E-2</v>
      </c>
      <c r="Y147" s="18">
        <f t="shared" si="32"/>
        <v>-3.2440003116722283E-3</v>
      </c>
      <c r="Z147" s="18">
        <f t="shared" si="33"/>
        <v>1.0523538022129514E-5</v>
      </c>
      <c r="AA147" s="19">
        <f t="shared" si="34"/>
        <v>5.1599475471584876E-6</v>
      </c>
      <c r="AB147" s="18">
        <f t="shared" si="25"/>
        <v>5.0416402543188368E-4</v>
      </c>
      <c r="AC147" s="18">
        <f t="shared" si="26"/>
        <v>2.5418136453968105E-7</v>
      </c>
      <c r="AD147">
        <f t="shared" si="27"/>
        <v>2.2432348354581151E-5</v>
      </c>
      <c r="AE147" s="12"/>
    </row>
    <row r="148" spans="1:31" x14ac:dyDescent="0.2">
      <c r="A148">
        <v>200510</v>
      </c>
      <c r="B148" s="15">
        <v>-1.1423278789749691E-2</v>
      </c>
      <c r="C148" s="15">
        <v>-2.067183462532296E-2</v>
      </c>
      <c r="D148" s="15">
        <v>-1.6055406894380675E-2</v>
      </c>
      <c r="E148" s="15">
        <v>-1.6577540106951782E-2</v>
      </c>
      <c r="F148">
        <v>200510</v>
      </c>
      <c r="G148">
        <v>-2</v>
      </c>
      <c r="H148">
        <v>-1.03</v>
      </c>
      <c r="I148">
        <v>-0.7</v>
      </c>
      <c r="J148">
        <v>0.27</v>
      </c>
      <c r="K148" s="15">
        <f t="shared" ref="K148:M186" si="40">G148/100</f>
        <v>-0.02</v>
      </c>
      <c r="L148" s="15">
        <f t="shared" si="40"/>
        <v>-1.03E-2</v>
      </c>
      <c r="M148" s="15">
        <f t="shared" si="40"/>
        <v>-6.9999999999999993E-3</v>
      </c>
      <c r="N148" s="15">
        <f t="shared" si="35"/>
        <v>2.7000000000000001E-3</v>
      </c>
      <c r="O148" s="16">
        <f t="shared" si="36"/>
        <v>-1.4123278789749692E-2</v>
      </c>
      <c r="P148" s="16">
        <f t="shared" si="37"/>
        <v>-2.3371834625322961E-2</v>
      </c>
      <c r="Q148" s="16">
        <f t="shared" si="38"/>
        <v>-1.8755406894380676E-2</v>
      </c>
      <c r="R148" s="16">
        <f t="shared" si="39"/>
        <v>-1.9277540106951783E-2</v>
      </c>
      <c r="S148" s="17">
        <v>-3.2500000000000001E-2</v>
      </c>
      <c r="T148" s="17">
        <v>-3.3799999999999997E-2</v>
      </c>
      <c r="U148" s="17">
        <v>-1.7100000000000001E-2</v>
      </c>
      <c r="V148" s="17">
        <v>-8.7999999999999981E-2</v>
      </c>
      <c r="W148" s="17">
        <v>-8.0999999999999996E-3</v>
      </c>
      <c r="X148" s="17">
        <v>-2.9700000000000004E-2</v>
      </c>
      <c r="Y148" s="18">
        <f t="shared" si="32"/>
        <v>2.0743387876916972E-2</v>
      </c>
      <c r="Z148" s="18">
        <f t="shared" si="33"/>
        <v>4.3028814061222599E-4</v>
      </c>
      <c r="AA148" s="19">
        <f t="shared" si="34"/>
        <v>3.4068767439014599E-4</v>
      </c>
      <c r="AB148" s="18">
        <f t="shared" ref="AB148:AB186" si="41">P148-(AP$6+AP$7*$S148+AP$8*$T148+AP$9*$U148+$V148*AP$10+$W148*AP$11+$X148*AP$12)</f>
        <v>1.9414231713189394E-3</v>
      </c>
      <c r="AC148" s="18">
        <f t="shared" ref="AC148:AC186" si="42">AB148^2</f>
        <v>3.7691239301340877E-6</v>
      </c>
      <c r="AD148">
        <f t="shared" ref="AD148:AD186" si="43">(P148-$AP$16)^2</f>
        <v>7.059058067079029E-4</v>
      </c>
      <c r="AE148" s="12"/>
    </row>
    <row r="149" spans="1:31" x14ac:dyDescent="0.2">
      <c r="A149">
        <v>200511</v>
      </c>
      <c r="B149" s="15">
        <v>7.4016239850093646E-2</v>
      </c>
      <c r="C149" s="15">
        <v>2.440633245382573E-2</v>
      </c>
      <c r="D149" s="15">
        <v>4.0793473044312911E-2</v>
      </c>
      <c r="E149" s="15">
        <v>2.0663404023925969E-2</v>
      </c>
      <c r="F149">
        <v>200511</v>
      </c>
      <c r="G149">
        <v>3.62</v>
      </c>
      <c r="H149">
        <v>1</v>
      </c>
      <c r="I149">
        <v>-1.85</v>
      </c>
      <c r="J149">
        <v>0.31</v>
      </c>
      <c r="K149" s="15">
        <f t="shared" si="40"/>
        <v>3.6200000000000003E-2</v>
      </c>
      <c r="L149" s="15">
        <f t="shared" si="40"/>
        <v>0.01</v>
      </c>
      <c r="M149" s="15">
        <f t="shared" si="40"/>
        <v>-1.8500000000000003E-2</v>
      </c>
      <c r="N149" s="15">
        <f t="shared" si="35"/>
        <v>3.0999999999999999E-3</v>
      </c>
      <c r="O149" s="16">
        <f t="shared" si="36"/>
        <v>7.091623985009364E-2</v>
      </c>
      <c r="P149" s="16">
        <f t="shared" si="37"/>
        <v>2.1306332453825731E-2</v>
      </c>
      <c r="Q149" s="16">
        <f t="shared" si="38"/>
        <v>3.7693473044312913E-2</v>
      </c>
      <c r="R149" s="16">
        <f t="shared" si="39"/>
        <v>1.756340402392597E-2</v>
      </c>
      <c r="S149" s="17">
        <v>4.3699999999999996E-2</v>
      </c>
      <c r="T149" s="17">
        <v>4.5100000000000001E-2</v>
      </c>
      <c r="U149" s="17">
        <v>3.4700000000000002E-2</v>
      </c>
      <c r="V149" s="17">
        <v>7.8299999999999995E-2</v>
      </c>
      <c r="W149" s="17">
        <v>4.0300000000000002E-2</v>
      </c>
      <c r="X149" s="17">
        <v>3.6200000000000003E-2</v>
      </c>
      <c r="Y149" s="18">
        <f t="shared" si="32"/>
        <v>2.4532906516760301E-2</v>
      </c>
      <c r="Z149" s="18">
        <f t="shared" si="33"/>
        <v>6.0186350216010008E-4</v>
      </c>
      <c r="AA149" s="19">
        <f t="shared" si="34"/>
        <v>4.4331350198748079E-3</v>
      </c>
      <c r="AB149" s="18">
        <f t="shared" si="41"/>
        <v>-1.7419922695811642E-2</v>
      </c>
      <c r="AC149" s="18">
        <f t="shared" si="42"/>
        <v>3.0345370672805354E-4</v>
      </c>
      <c r="AD149">
        <f t="shared" si="43"/>
        <v>3.2794599070811825E-4</v>
      </c>
      <c r="AE149" s="12"/>
    </row>
    <row r="150" spans="1:31" x14ac:dyDescent="0.2">
      <c r="A150">
        <v>200512</v>
      </c>
      <c r="B150" s="15">
        <v>-1.1631288165162568E-3</v>
      </c>
      <c r="C150" s="15">
        <v>8.0489375402446051E-3</v>
      </c>
      <c r="D150" s="15">
        <v>1.3679680295112684E-2</v>
      </c>
      <c r="E150" s="15">
        <v>2.7480021310601677E-2</v>
      </c>
      <c r="F150">
        <v>200512</v>
      </c>
      <c r="G150">
        <v>-0.25</v>
      </c>
      <c r="H150">
        <v>-0.51</v>
      </c>
      <c r="I150">
        <v>0.48</v>
      </c>
      <c r="J150">
        <v>0.32</v>
      </c>
      <c r="K150" s="15">
        <f t="shared" si="40"/>
        <v>-2.5000000000000001E-3</v>
      </c>
      <c r="L150" s="15">
        <f t="shared" si="40"/>
        <v>-5.1000000000000004E-3</v>
      </c>
      <c r="M150" s="15">
        <f t="shared" si="40"/>
        <v>4.7999999999999996E-3</v>
      </c>
      <c r="N150" s="15">
        <f t="shared" si="35"/>
        <v>3.2000000000000002E-3</v>
      </c>
      <c r="O150" s="16">
        <f t="shared" si="36"/>
        <v>-4.3631288165162565E-3</v>
      </c>
      <c r="P150" s="16">
        <f t="shared" si="37"/>
        <v>4.8489375402446053E-3</v>
      </c>
      <c r="Q150" s="16">
        <f t="shared" si="38"/>
        <v>1.0479680295112684E-2</v>
      </c>
      <c r="R150" s="16">
        <f t="shared" si="39"/>
        <v>2.4280021310601675E-2</v>
      </c>
      <c r="S150" s="17">
        <v>5.0000000000000001E-4</v>
      </c>
      <c r="T150" s="17">
        <v>1.9000000000000002E-3</v>
      </c>
      <c r="U150" s="17">
        <v>-3.2000000000000002E-3</v>
      </c>
      <c r="V150" s="17">
        <v>-3.2000000000000002E-3</v>
      </c>
      <c r="W150" s="17">
        <v>-9.4999999999999998E-3</v>
      </c>
      <c r="X150" s="17">
        <v>5.9000000000000007E-3</v>
      </c>
      <c r="Y150" s="18">
        <f t="shared" si="32"/>
        <v>-3.0964621498495897E-3</v>
      </c>
      <c r="Z150" s="18">
        <f t="shared" si="33"/>
        <v>9.588077845451143E-6</v>
      </c>
      <c r="AA150" s="19">
        <f t="shared" si="34"/>
        <v>7.5647840662711538E-5</v>
      </c>
      <c r="AB150" s="18">
        <f t="shared" si="41"/>
        <v>3.4099145991684375E-3</v>
      </c>
      <c r="AC150" s="18">
        <f t="shared" si="42"/>
        <v>1.1627517573622047E-5</v>
      </c>
      <c r="AD150">
        <f t="shared" si="43"/>
        <v>2.7287214735632118E-6</v>
      </c>
      <c r="AE150" s="12"/>
    </row>
    <row r="151" spans="1:31" x14ac:dyDescent="0.2">
      <c r="A151">
        <v>200601</v>
      </c>
      <c r="B151" s="15">
        <v>4.0756914119359777E-3</v>
      </c>
      <c r="C151" s="15">
        <v>3.3333333333333437E-2</v>
      </c>
      <c r="D151" s="15">
        <v>5.5898702903026454E-2</v>
      </c>
      <c r="E151" s="15">
        <v>4.5429052159282168E-2</v>
      </c>
      <c r="F151">
        <v>200601</v>
      </c>
      <c r="G151">
        <v>3.04</v>
      </c>
      <c r="H151">
        <v>5.33</v>
      </c>
      <c r="I151">
        <v>1.17</v>
      </c>
      <c r="J151">
        <v>0.35</v>
      </c>
      <c r="K151" s="15">
        <f t="shared" si="40"/>
        <v>3.04E-2</v>
      </c>
      <c r="L151" s="15">
        <f t="shared" si="40"/>
        <v>5.33E-2</v>
      </c>
      <c r="M151" s="15">
        <f t="shared" si="40"/>
        <v>1.1699999999999999E-2</v>
      </c>
      <c r="N151" s="15">
        <f t="shared" si="35"/>
        <v>3.4999999999999996E-3</v>
      </c>
      <c r="O151" s="16">
        <f t="shared" si="36"/>
        <v>5.7569141193597809E-4</v>
      </c>
      <c r="P151" s="16">
        <f t="shared" si="37"/>
        <v>2.9833333333333437E-2</v>
      </c>
      <c r="Q151" s="16">
        <f t="shared" si="38"/>
        <v>5.2398702903026451E-2</v>
      </c>
      <c r="R151" s="16">
        <f t="shared" si="39"/>
        <v>4.1929052159282165E-2</v>
      </c>
      <c r="S151" s="17">
        <v>0.09</v>
      </c>
      <c r="T151" s="17">
        <v>6.2399999999999997E-2</v>
      </c>
      <c r="U151" s="17">
        <v>2.07E-2</v>
      </c>
      <c r="V151" s="17">
        <v>5.5599999999999997E-2</v>
      </c>
      <c r="W151" s="17">
        <v>1.49E-2</v>
      </c>
      <c r="X151" s="17">
        <v>4.2899999999999994E-2</v>
      </c>
      <c r="Y151" s="18">
        <f t="shared" si="32"/>
        <v>-4.7174308588064012E-2</v>
      </c>
      <c r="Z151" s="18">
        <f t="shared" si="33"/>
        <v>2.22541539076189E-3</v>
      </c>
      <c r="AA151" s="19">
        <f t="shared" si="34"/>
        <v>1.4128250303298121E-5</v>
      </c>
      <c r="AB151" s="18">
        <f t="shared" si="41"/>
        <v>-1.1107570650788618E-2</v>
      </c>
      <c r="AC151" s="18">
        <f t="shared" si="42"/>
        <v>1.2337812576226068E-4</v>
      </c>
      <c r="AD151">
        <f t="shared" si="43"/>
        <v>7.0949141289178719E-4</v>
      </c>
      <c r="AE151" s="12"/>
    </row>
    <row r="152" spans="1:31" x14ac:dyDescent="0.2">
      <c r="A152">
        <v>200602</v>
      </c>
      <c r="B152" s="15">
        <v>-1.3772107857349947E-2</v>
      </c>
      <c r="C152" s="15">
        <v>-6.4516129032257119E-3</v>
      </c>
      <c r="D152" s="15">
        <v>-2.7785902310617172E-2</v>
      </c>
      <c r="E152" s="15">
        <v>2.6824034334764768E-3</v>
      </c>
      <c r="F152">
        <v>200602</v>
      </c>
      <c r="G152">
        <v>-0.3</v>
      </c>
      <c r="H152">
        <v>-0.31</v>
      </c>
      <c r="I152">
        <v>-0.85</v>
      </c>
      <c r="J152">
        <v>0.34</v>
      </c>
      <c r="K152" s="15">
        <f t="shared" si="40"/>
        <v>-3.0000000000000001E-3</v>
      </c>
      <c r="L152" s="15">
        <f t="shared" si="40"/>
        <v>-3.0999999999999999E-3</v>
      </c>
      <c r="M152" s="15">
        <f t="shared" si="40"/>
        <v>-8.5000000000000006E-3</v>
      </c>
      <c r="N152" s="15">
        <f t="shared" si="35"/>
        <v>3.4000000000000002E-3</v>
      </c>
      <c r="O152" s="16">
        <f t="shared" si="36"/>
        <v>-1.7172107857349947E-2</v>
      </c>
      <c r="P152" s="16">
        <f t="shared" si="37"/>
        <v>-9.8516129032257121E-3</v>
      </c>
      <c r="Q152" s="16">
        <f t="shared" si="38"/>
        <v>-3.1185902310617172E-2</v>
      </c>
      <c r="R152" s="16">
        <f t="shared" si="39"/>
        <v>-7.1759656652352344E-4</v>
      </c>
      <c r="S152" s="17">
        <v>-2.6000000000000003E-3</v>
      </c>
      <c r="T152" s="17">
        <v>-8.4000000000000012E-3</v>
      </c>
      <c r="U152" s="17">
        <v>-2.3E-3</v>
      </c>
      <c r="V152" s="17">
        <v>-3.6499999999999998E-2</v>
      </c>
      <c r="W152" s="17">
        <v>-7.000000000000001E-4</v>
      </c>
      <c r="X152" s="17">
        <v>-7.000000000000001E-4</v>
      </c>
      <c r="Y152" s="18">
        <f t="shared" si="32"/>
        <v>-8.6387745240166149E-3</v>
      </c>
      <c r="Z152" s="18">
        <f t="shared" si="33"/>
        <v>7.4628425276798495E-5</v>
      </c>
      <c r="AA152" s="19">
        <f t="shared" si="34"/>
        <v>4.6253194035366768E-4</v>
      </c>
      <c r="AB152" s="18">
        <f t="shared" si="41"/>
        <v>-7.8889009790832406E-3</v>
      </c>
      <c r="AC152" s="18">
        <f t="shared" si="42"/>
        <v>6.2234758657780506E-5</v>
      </c>
      <c r="AD152">
        <f t="shared" si="43"/>
        <v>1.7026769023303529E-4</v>
      </c>
      <c r="AE152" s="12"/>
    </row>
    <row r="153" spans="1:31" x14ac:dyDescent="0.2">
      <c r="A153">
        <v>200603</v>
      </c>
      <c r="B153" s="15">
        <v>1.6316331030427733E-2</v>
      </c>
      <c r="C153" s="15">
        <v>1.5753246753246852E-2</v>
      </c>
      <c r="D153" s="15">
        <v>2.0552147239263796E-2</v>
      </c>
      <c r="E153" s="15">
        <v>2.1936864633493869E-2</v>
      </c>
      <c r="F153">
        <v>200603</v>
      </c>
      <c r="G153">
        <v>1.46</v>
      </c>
      <c r="H153">
        <v>3.56</v>
      </c>
      <c r="I153">
        <v>-0.11</v>
      </c>
      <c r="J153">
        <v>0.37</v>
      </c>
      <c r="K153" s="15">
        <f t="shared" si="40"/>
        <v>1.46E-2</v>
      </c>
      <c r="L153" s="15">
        <f t="shared" si="40"/>
        <v>3.56E-2</v>
      </c>
      <c r="M153" s="15">
        <f t="shared" si="40"/>
        <v>-1.1000000000000001E-3</v>
      </c>
      <c r="N153" s="15">
        <f t="shared" si="35"/>
        <v>3.7000000000000002E-3</v>
      </c>
      <c r="O153" s="16">
        <f t="shared" si="36"/>
        <v>1.2616331030427733E-2</v>
      </c>
      <c r="P153" s="16">
        <f t="shared" si="37"/>
        <v>1.2053246753246852E-2</v>
      </c>
      <c r="Q153" s="16">
        <f t="shared" si="38"/>
        <v>1.6852147239263794E-2</v>
      </c>
      <c r="R153" s="16">
        <f t="shared" si="39"/>
        <v>1.8236864633493867E-2</v>
      </c>
      <c r="S153" s="17">
        <v>4.5999999999999992E-2</v>
      </c>
      <c r="T153" s="17">
        <v>3.1799999999999995E-2</v>
      </c>
      <c r="U153" s="17">
        <v>9.9000000000000008E-3</v>
      </c>
      <c r="V153" s="17">
        <v>3.3500000000000002E-2</v>
      </c>
      <c r="W153" s="17">
        <v>1.4400000000000001E-2</v>
      </c>
      <c r="X153" s="17">
        <v>1.6199999999999999E-2</v>
      </c>
      <c r="Y153" s="18">
        <f t="shared" si="32"/>
        <v>-1.2683668969572267E-2</v>
      </c>
      <c r="Z153" s="18">
        <f t="shared" si="33"/>
        <v>1.6087545852969039E-4</v>
      </c>
      <c r="AA153" s="19">
        <f t="shared" si="34"/>
        <v>6.8589588259358709E-5</v>
      </c>
      <c r="AB153" s="18">
        <f t="shared" si="41"/>
        <v>-7.1343353000824488E-3</v>
      </c>
      <c r="AC153" s="18">
        <f t="shared" si="42"/>
        <v>5.0898740174002526E-5</v>
      </c>
      <c r="AD153">
        <f t="shared" si="43"/>
        <v>7.8432162108159846E-5</v>
      </c>
      <c r="AE153" s="12"/>
    </row>
    <row r="154" spans="1:31" x14ac:dyDescent="0.2">
      <c r="A154">
        <v>200604</v>
      </c>
      <c r="B154" s="15">
        <v>-1.9091698004049862E-2</v>
      </c>
      <c r="C154" s="15">
        <v>1.6677357280307836E-2</v>
      </c>
      <c r="D154" s="15">
        <v>2.4646828975052548E-2</v>
      </c>
      <c r="E154" s="15">
        <v>3.1937172774869182E-2</v>
      </c>
      <c r="F154">
        <v>200604</v>
      </c>
      <c r="G154">
        <v>0.72</v>
      </c>
      <c r="H154">
        <v>-1.24</v>
      </c>
      <c r="I154">
        <v>3.08</v>
      </c>
      <c r="J154">
        <v>0.36</v>
      </c>
      <c r="K154" s="15">
        <f t="shared" si="40"/>
        <v>7.1999999999999998E-3</v>
      </c>
      <c r="L154" s="15">
        <f t="shared" si="40"/>
        <v>-1.24E-2</v>
      </c>
      <c r="M154" s="15">
        <f t="shared" si="40"/>
        <v>3.0800000000000001E-2</v>
      </c>
      <c r="N154" s="15">
        <f t="shared" si="35"/>
        <v>3.5999999999999999E-3</v>
      </c>
      <c r="O154" s="16">
        <f t="shared" si="36"/>
        <v>-2.2691698004049861E-2</v>
      </c>
      <c r="P154" s="16">
        <f t="shared" si="37"/>
        <v>1.3077357280307837E-2</v>
      </c>
      <c r="Q154" s="16">
        <f t="shared" si="38"/>
        <v>2.1046828975052549E-2</v>
      </c>
      <c r="R154" s="16">
        <f t="shared" si="39"/>
        <v>2.8337172774869183E-2</v>
      </c>
      <c r="S154" s="17">
        <v>2.0000000000000009E-3</v>
      </c>
      <c r="T154" s="17">
        <v>5.4000000000000012E-3</v>
      </c>
      <c r="U154" s="17">
        <v>8.0999999999999996E-3</v>
      </c>
      <c r="V154" s="17">
        <v>-2.5999999999999999E-3</v>
      </c>
      <c r="W154" s="17">
        <v>-7.0000000000000001E-3</v>
      </c>
      <c r="X154" s="17">
        <v>1.7800000000000003E-2</v>
      </c>
      <c r="Y154" s="18">
        <f t="shared" si="32"/>
        <v>-2.6641698004049863E-2</v>
      </c>
      <c r="Z154" s="18">
        <f t="shared" si="33"/>
        <v>7.0978007253899448E-4</v>
      </c>
      <c r="AA154" s="19">
        <f t="shared" si="34"/>
        <v>7.3041256218780786E-4</v>
      </c>
      <c r="AB154" s="18">
        <f t="shared" si="41"/>
        <v>3.5387808926804678E-3</v>
      </c>
      <c r="AC154" s="18">
        <f t="shared" si="42"/>
        <v>1.2522970206400369E-5</v>
      </c>
      <c r="AD154">
        <f t="shared" si="43"/>
        <v>9.7620406326961488E-5</v>
      </c>
      <c r="AE154" s="12"/>
    </row>
    <row r="155" spans="1:31" x14ac:dyDescent="0.2">
      <c r="A155">
        <v>200605</v>
      </c>
      <c r="B155" s="15">
        <v>-4.4087289884989556E-2</v>
      </c>
      <c r="C155" s="15">
        <v>-3.2807570977917977E-2</v>
      </c>
      <c r="D155" s="15">
        <v>-3.9014373716632633E-2</v>
      </c>
      <c r="E155" s="15">
        <v>-2.0294266869609445E-2</v>
      </c>
      <c r="F155">
        <v>200605</v>
      </c>
      <c r="G155">
        <v>-3.57</v>
      </c>
      <c r="H155">
        <v>-3.04</v>
      </c>
      <c r="I155">
        <v>2.77</v>
      </c>
      <c r="J155">
        <v>0.43</v>
      </c>
      <c r="K155" s="15">
        <f t="shared" si="40"/>
        <v>-3.5699999999999996E-2</v>
      </c>
      <c r="L155" s="15">
        <f t="shared" si="40"/>
        <v>-3.04E-2</v>
      </c>
      <c r="M155" s="15">
        <f t="shared" si="40"/>
        <v>2.7699999999999999E-2</v>
      </c>
      <c r="N155" s="15">
        <f t="shared" si="35"/>
        <v>4.3E-3</v>
      </c>
      <c r="O155" s="16">
        <f t="shared" si="36"/>
        <v>-4.8387289884989554E-2</v>
      </c>
      <c r="P155" s="16">
        <f t="shared" si="37"/>
        <v>-3.7107570977917975E-2</v>
      </c>
      <c r="Q155" s="16">
        <f t="shared" si="38"/>
        <v>-4.3314373716632631E-2</v>
      </c>
      <c r="R155" s="16">
        <f t="shared" si="39"/>
        <v>-2.4594266869609444E-2</v>
      </c>
      <c r="S155" s="17">
        <v>-5.8999999999999997E-2</v>
      </c>
      <c r="T155" s="17">
        <v>-5.0299999999999997E-2</v>
      </c>
      <c r="U155" s="17">
        <v>-2.9900000000000003E-2</v>
      </c>
      <c r="V155" s="17">
        <v>-4.2599999999999999E-2</v>
      </c>
      <c r="W155" s="17">
        <v>-3.9300000000000002E-2</v>
      </c>
      <c r="X155" s="17">
        <v>-3.3299999999999996E-2</v>
      </c>
      <c r="Y155" s="18">
        <f t="shared" si="32"/>
        <v>-5.9872898849895606E-3</v>
      </c>
      <c r="Z155" s="18">
        <f t="shared" si="33"/>
        <v>3.5847640166898303E-5</v>
      </c>
      <c r="AA155" s="19">
        <f t="shared" si="34"/>
        <v>2.7795816346026041E-3</v>
      </c>
      <c r="AB155" s="18">
        <f t="shared" si="41"/>
        <v>1.0427471555795736E-3</v>
      </c>
      <c r="AC155" s="18">
        <f t="shared" si="42"/>
        <v>1.0873216304692915E-6</v>
      </c>
      <c r="AD155">
        <f t="shared" si="43"/>
        <v>1.6244627398824473E-3</v>
      </c>
      <c r="AE155" s="12"/>
    </row>
    <row r="156" spans="1:31" x14ac:dyDescent="0.2">
      <c r="A156">
        <v>200606</v>
      </c>
      <c r="B156" s="15">
        <v>6.0157334567330079E-3</v>
      </c>
      <c r="C156" s="15">
        <v>-5.5968688845401404E-3</v>
      </c>
      <c r="D156" s="15">
        <v>7.7838827838827562E-3</v>
      </c>
      <c r="E156" s="15">
        <v>6.7322630761263991E-3</v>
      </c>
      <c r="F156">
        <v>200606</v>
      </c>
      <c r="G156">
        <v>-0.35</v>
      </c>
      <c r="H156">
        <v>-0.53</v>
      </c>
      <c r="I156">
        <v>1.51</v>
      </c>
      <c r="J156">
        <v>0.4</v>
      </c>
      <c r="K156" s="15">
        <f t="shared" si="40"/>
        <v>-3.4999999999999996E-3</v>
      </c>
      <c r="L156" s="15">
        <f t="shared" si="40"/>
        <v>-5.3E-3</v>
      </c>
      <c r="M156" s="15">
        <f t="shared" si="40"/>
        <v>1.5100000000000001E-2</v>
      </c>
      <c r="N156" s="15">
        <f t="shared" si="35"/>
        <v>4.0000000000000001E-3</v>
      </c>
      <c r="O156" s="16">
        <f t="shared" si="36"/>
        <v>2.0157334567330078E-3</v>
      </c>
      <c r="P156" s="16">
        <f t="shared" si="37"/>
        <v>-9.5968688845401405E-3</v>
      </c>
      <c r="Q156" s="16">
        <f t="shared" si="38"/>
        <v>3.7838827838827561E-3</v>
      </c>
      <c r="R156" s="16">
        <f t="shared" si="39"/>
        <v>2.732263076126399E-3</v>
      </c>
      <c r="S156" s="17">
        <v>-9.4000000000000004E-3</v>
      </c>
      <c r="T156" s="17">
        <v>-6.8999999999999999E-3</v>
      </c>
      <c r="U156" s="17">
        <v>-2.3E-3</v>
      </c>
      <c r="V156" s="17">
        <v>2.12E-2</v>
      </c>
      <c r="W156" s="17">
        <v>-7.7999999999999996E-3</v>
      </c>
      <c r="X156" s="17">
        <v>-3.5000000000000001E-3</v>
      </c>
      <c r="Y156" s="18">
        <f t="shared" si="32"/>
        <v>3.4657334567330077E-3</v>
      </c>
      <c r="Z156" s="18">
        <f t="shared" si="33"/>
        <v>1.2011308393118523E-5</v>
      </c>
      <c r="AA156" s="19">
        <f t="shared" si="34"/>
        <v>5.3764366488941719E-6</v>
      </c>
      <c r="AB156" s="18">
        <f t="shared" si="41"/>
        <v>-4.4087613401229825E-3</v>
      </c>
      <c r="AC156" s="18">
        <f t="shared" si="42"/>
        <v>1.9437176554162997E-5</v>
      </c>
      <c r="AD156">
        <f t="shared" si="43"/>
        <v>1.6368444540316461E-4</v>
      </c>
      <c r="AE156" s="12"/>
    </row>
    <row r="157" spans="1:31" x14ac:dyDescent="0.2">
      <c r="A157">
        <v>200607</v>
      </c>
      <c r="B157" s="15">
        <v>-4.5691505673106203E-2</v>
      </c>
      <c r="C157" s="15">
        <v>6.5832784726782556E-4</v>
      </c>
      <c r="D157" s="15">
        <v>-1.3933060729971247E-2</v>
      </c>
      <c r="E157" s="15">
        <v>1.5432098765431945E-2</v>
      </c>
      <c r="F157">
        <v>200607</v>
      </c>
      <c r="G157">
        <v>-0.78</v>
      </c>
      <c r="H157">
        <v>-3.99</v>
      </c>
      <c r="I157">
        <v>3.27</v>
      </c>
      <c r="J157">
        <v>0.4</v>
      </c>
      <c r="K157" s="15">
        <f t="shared" si="40"/>
        <v>-7.8000000000000005E-3</v>
      </c>
      <c r="L157" s="15">
        <f t="shared" si="40"/>
        <v>-3.9900000000000005E-2</v>
      </c>
      <c r="M157" s="15">
        <f t="shared" si="40"/>
        <v>3.27E-2</v>
      </c>
      <c r="N157" s="15">
        <f t="shared" si="35"/>
        <v>4.0000000000000001E-3</v>
      </c>
      <c r="O157" s="16">
        <f t="shared" si="36"/>
        <v>-4.9691505673106207E-2</v>
      </c>
      <c r="P157" s="16">
        <f t="shared" si="37"/>
        <v>-3.3416721527321745E-3</v>
      </c>
      <c r="Q157" s="16">
        <f t="shared" si="38"/>
        <v>-1.7933060729971247E-2</v>
      </c>
      <c r="R157" s="16">
        <f t="shared" si="39"/>
        <v>1.1432098765431945E-2</v>
      </c>
      <c r="S157" s="17">
        <v>-4.1499999999999995E-2</v>
      </c>
      <c r="T157" s="17">
        <v>-4.36E-2</v>
      </c>
      <c r="U157" s="17">
        <v>-4.0000000000000018E-4</v>
      </c>
      <c r="V157" s="17">
        <v>-4.9000000000000002E-2</v>
      </c>
      <c r="W157" s="17">
        <v>-1.9900000000000001E-2</v>
      </c>
      <c r="X157" s="17">
        <v>4.8000000000000004E-3</v>
      </c>
      <c r="Y157" s="18">
        <f t="shared" si="32"/>
        <v>-2.4758172339772875E-2</v>
      </c>
      <c r="Z157" s="18">
        <f t="shared" si="33"/>
        <v>6.1296709760589468E-4</v>
      </c>
      <c r="AA157" s="19">
        <f t="shared" si="34"/>
        <v>2.9188036590052941E-3</v>
      </c>
      <c r="AB157" s="18">
        <f t="shared" si="41"/>
        <v>6.617134456700988E-3</v>
      </c>
      <c r="AC157" s="18">
        <f t="shared" si="42"/>
        <v>4.3786468418059478E-5</v>
      </c>
      <c r="AD157">
        <f t="shared" si="43"/>
        <v>4.2754930821729222E-5</v>
      </c>
      <c r="AE157" s="12"/>
    </row>
    <row r="158" spans="1:31" x14ac:dyDescent="0.2">
      <c r="A158">
        <v>200608</v>
      </c>
      <c r="B158" s="15">
        <v>3.9845758354755789E-2</v>
      </c>
      <c r="C158" s="15">
        <v>1.2500000000000178E-2</v>
      </c>
      <c r="D158" s="15">
        <v>1.1211795423130111E-2</v>
      </c>
      <c r="E158" s="15">
        <v>2.7862208713272496E-2</v>
      </c>
      <c r="F158">
        <v>200608</v>
      </c>
      <c r="G158">
        <v>2.0299999999999998</v>
      </c>
      <c r="H158">
        <v>0.83</v>
      </c>
      <c r="I158">
        <v>-1.75</v>
      </c>
      <c r="J158">
        <v>0.42</v>
      </c>
      <c r="K158" s="15">
        <f t="shared" si="40"/>
        <v>2.0299999999999999E-2</v>
      </c>
      <c r="L158" s="15">
        <f t="shared" si="40"/>
        <v>8.3000000000000001E-3</v>
      </c>
      <c r="M158" s="15">
        <f t="shared" si="40"/>
        <v>-1.7500000000000002E-2</v>
      </c>
      <c r="N158" s="15">
        <f t="shared" si="35"/>
        <v>4.1999999999999997E-3</v>
      </c>
      <c r="O158" s="16">
        <f t="shared" si="36"/>
        <v>3.5645758354755787E-2</v>
      </c>
      <c r="P158" s="16">
        <f t="shared" si="37"/>
        <v>8.3000000000001788E-3</v>
      </c>
      <c r="Q158" s="16">
        <f t="shared" si="38"/>
        <v>7.0117954231301112E-3</v>
      </c>
      <c r="R158" s="16">
        <f t="shared" si="39"/>
        <v>2.3662208713272497E-2</v>
      </c>
      <c r="S158" s="17">
        <v>2.6600000000000002E-2</v>
      </c>
      <c r="T158" s="17">
        <v>1.67E-2</v>
      </c>
      <c r="U158" s="17">
        <v>1.9599999999999999E-2</v>
      </c>
      <c r="V158" s="17">
        <v>1.2900000000000002E-2</v>
      </c>
      <c r="W158" s="17">
        <v>3.0300000000000004E-2</v>
      </c>
      <c r="X158" s="17">
        <v>1.3400000000000002E-2</v>
      </c>
      <c r="Y158" s="18">
        <f t="shared" si="32"/>
        <v>1.5729091688089118E-2</v>
      </c>
      <c r="Z158" s="18">
        <f t="shared" si="33"/>
        <v>2.4740432533231415E-4</v>
      </c>
      <c r="AA158" s="19">
        <f t="shared" si="34"/>
        <v>9.8039816267120631E-4</v>
      </c>
      <c r="AB158" s="18">
        <f t="shared" si="41"/>
        <v>-1.0044030652358611E-2</v>
      </c>
      <c r="AC158" s="18">
        <f t="shared" si="42"/>
        <v>1.0088255174551934E-4</v>
      </c>
      <c r="AD158">
        <f t="shared" si="43"/>
        <v>2.6040064808020348E-5</v>
      </c>
      <c r="AE158" s="12"/>
    </row>
    <row r="159" spans="1:31" x14ac:dyDescent="0.2">
      <c r="A159">
        <v>200609</v>
      </c>
      <c r="B159" s="15">
        <v>2.3640296662546412E-2</v>
      </c>
      <c r="C159" s="15">
        <v>1.0643274853801232E-2</v>
      </c>
      <c r="D159" s="15">
        <v>1.0783718104495632E-2</v>
      </c>
      <c r="E159" s="15">
        <v>1.675702316412031E-2</v>
      </c>
      <c r="F159">
        <v>200609</v>
      </c>
      <c r="G159">
        <v>1.84</v>
      </c>
      <c r="H159">
        <v>-1.24</v>
      </c>
      <c r="I159">
        <v>-0.42</v>
      </c>
      <c r="J159">
        <v>0.41</v>
      </c>
      <c r="K159" s="15">
        <f t="shared" si="40"/>
        <v>1.84E-2</v>
      </c>
      <c r="L159" s="15">
        <f t="shared" si="40"/>
        <v>-1.24E-2</v>
      </c>
      <c r="M159" s="15">
        <f t="shared" si="40"/>
        <v>-4.1999999999999997E-3</v>
      </c>
      <c r="N159" s="15">
        <f t="shared" si="35"/>
        <v>4.0999999999999995E-3</v>
      </c>
      <c r="O159" s="16">
        <f t="shared" si="36"/>
        <v>1.9540296662546412E-2</v>
      </c>
      <c r="P159" s="16">
        <f t="shared" si="37"/>
        <v>6.5432748538012328E-3</v>
      </c>
      <c r="Q159" s="16">
        <f t="shared" si="38"/>
        <v>6.6837181044956326E-3</v>
      </c>
      <c r="R159" s="16">
        <f t="shared" si="39"/>
        <v>1.2657023164120311E-2</v>
      </c>
      <c r="S159" s="17">
        <v>4.7000000000000011E-3</v>
      </c>
      <c r="T159" s="17">
        <v>9.0000000000000011E-3</v>
      </c>
      <c r="U159" s="17">
        <v>2.0900000000000002E-2</v>
      </c>
      <c r="V159" s="17">
        <v>2.1599999999999998E-2</v>
      </c>
      <c r="W159" s="17">
        <v>2.1500000000000002E-2</v>
      </c>
      <c r="X159" s="17">
        <v>1.6900000000000002E-2</v>
      </c>
      <c r="Y159" s="18">
        <f t="shared" si="32"/>
        <v>3.7736299958797473E-3</v>
      </c>
      <c r="Z159" s="18">
        <f t="shared" si="33"/>
        <v>1.4240283345803381E-5</v>
      </c>
      <c r="AA159" s="19">
        <f t="shared" si="34"/>
        <v>2.3121783672400709E-4</v>
      </c>
      <c r="AB159" s="18">
        <f t="shared" si="41"/>
        <v>-9.8043890697281991E-3</v>
      </c>
      <c r="AC159" s="18">
        <f t="shared" si="42"/>
        <v>9.6126045030605785E-5</v>
      </c>
      <c r="AD159">
        <f t="shared" si="43"/>
        <v>1.1197198546124525E-5</v>
      </c>
      <c r="AE159" s="12"/>
    </row>
    <row r="160" spans="1:31" x14ac:dyDescent="0.2">
      <c r="A160">
        <v>200610</v>
      </c>
      <c r="B160" s="15">
        <v>5.2981132075471837E-2</v>
      </c>
      <c r="C160" s="15">
        <v>2.4516129032258194E-2</v>
      </c>
      <c r="D160" s="15">
        <v>3.6213373403455984E-2</v>
      </c>
      <c r="E160" s="15">
        <v>2.6660203587009157E-2</v>
      </c>
      <c r="F160">
        <v>200610</v>
      </c>
      <c r="G160">
        <v>3.23</v>
      </c>
      <c r="H160">
        <v>1.64</v>
      </c>
      <c r="I160">
        <v>0.48</v>
      </c>
      <c r="J160">
        <v>0.41</v>
      </c>
      <c r="K160" s="15">
        <f t="shared" si="40"/>
        <v>3.2300000000000002E-2</v>
      </c>
      <c r="L160" s="15">
        <f t="shared" si="40"/>
        <v>1.6399999999999998E-2</v>
      </c>
      <c r="M160" s="15">
        <f t="shared" si="40"/>
        <v>4.7999999999999996E-3</v>
      </c>
      <c r="N160" s="15">
        <f t="shared" si="35"/>
        <v>4.0999999999999995E-3</v>
      </c>
      <c r="O160" s="16">
        <f t="shared" si="36"/>
        <v>4.8881132075471838E-2</v>
      </c>
      <c r="P160" s="16">
        <f t="shared" si="37"/>
        <v>2.0416129032258194E-2</v>
      </c>
      <c r="Q160" s="16">
        <f t="shared" si="38"/>
        <v>3.2113373403455985E-2</v>
      </c>
      <c r="R160" s="16">
        <f t="shared" si="39"/>
        <v>2.2560203587009157E-2</v>
      </c>
      <c r="S160" s="17">
        <v>5.4500000000000007E-2</v>
      </c>
      <c r="T160" s="17">
        <v>4.0800000000000003E-2</v>
      </c>
      <c r="U160" s="17">
        <v>2.93E-2</v>
      </c>
      <c r="V160" s="17">
        <v>7.7200000000000019E-2</v>
      </c>
      <c r="W160" s="17">
        <v>2.9400000000000003E-2</v>
      </c>
      <c r="X160" s="17">
        <v>2.86E-2</v>
      </c>
      <c r="Y160" s="18">
        <f t="shared" si="32"/>
        <v>5.5811320754718327E-3</v>
      </c>
      <c r="Z160" s="18">
        <f t="shared" si="33"/>
        <v>3.1149035243860526E-5</v>
      </c>
      <c r="AA160" s="19">
        <f t="shared" si="34"/>
        <v>1.984407071423474E-3</v>
      </c>
      <c r="AB160" s="18">
        <f t="shared" si="41"/>
        <v>-1.1230184820883914E-2</v>
      </c>
      <c r="AC160" s="18">
        <f t="shared" si="42"/>
        <v>1.2611705111121145E-4</v>
      </c>
      <c r="AD160">
        <f t="shared" si="43"/>
        <v>2.9649656834768455E-4</v>
      </c>
      <c r="AE160" s="12"/>
    </row>
    <row r="161" spans="1:31" x14ac:dyDescent="0.2">
      <c r="A161">
        <v>200611</v>
      </c>
      <c r="B161" s="15">
        <v>2.9529816513761187E-2</v>
      </c>
      <c r="C161" s="15">
        <v>2.0780856423173732E-2</v>
      </c>
      <c r="D161" s="15">
        <v>2.6537122969837679E-2</v>
      </c>
      <c r="E161" s="15">
        <v>2.455146364494798E-2</v>
      </c>
      <c r="F161">
        <v>200611</v>
      </c>
      <c r="G161">
        <v>1.71</v>
      </c>
      <c r="H161">
        <v>0.77</v>
      </c>
      <c r="I161">
        <v>0.48</v>
      </c>
      <c r="J161">
        <v>0.42</v>
      </c>
      <c r="K161" s="15">
        <f t="shared" si="40"/>
        <v>1.7100000000000001E-2</v>
      </c>
      <c r="L161" s="15">
        <f t="shared" si="40"/>
        <v>7.7000000000000002E-3</v>
      </c>
      <c r="M161" s="15">
        <f t="shared" si="40"/>
        <v>4.7999999999999996E-3</v>
      </c>
      <c r="N161" s="15">
        <f t="shared" si="35"/>
        <v>4.1999999999999997E-3</v>
      </c>
      <c r="O161" s="16">
        <f t="shared" si="36"/>
        <v>2.5329816513761188E-2</v>
      </c>
      <c r="P161" s="16">
        <f t="shared" si="37"/>
        <v>1.6580856423173734E-2</v>
      </c>
      <c r="Q161" s="16">
        <f t="shared" si="38"/>
        <v>2.233712296983768E-2</v>
      </c>
      <c r="R161" s="16">
        <f t="shared" si="39"/>
        <v>2.0351463644947981E-2</v>
      </c>
      <c r="S161" s="17">
        <v>2.0700000000000003E-2</v>
      </c>
      <c r="T161" s="17">
        <v>3.3099999999999997E-2</v>
      </c>
      <c r="U161" s="17">
        <v>1.4999999999999999E-2</v>
      </c>
      <c r="V161" s="17">
        <v>2.6000000000000002E-2</v>
      </c>
      <c r="W161" s="17">
        <v>1.1200000000000002E-2</v>
      </c>
      <c r="X161" s="17">
        <v>2.3300000000000001E-2</v>
      </c>
      <c r="Y161" s="18">
        <f t="shared" si="32"/>
        <v>3.7798165137611882E-3</v>
      </c>
      <c r="Z161" s="18">
        <f t="shared" si="33"/>
        <v>1.4287012877701783E-5</v>
      </c>
      <c r="AA161" s="19">
        <f t="shared" si="34"/>
        <v>4.4080550341351894E-4</v>
      </c>
      <c r="AB161" s="18">
        <f t="shared" si="41"/>
        <v>-5.2001866242635565E-3</v>
      </c>
      <c r="AC161" s="18">
        <f t="shared" si="42"/>
        <v>2.7041940927169605E-5</v>
      </c>
      <c r="AD161">
        <f t="shared" si="43"/>
        <v>1.7912618547592297E-4</v>
      </c>
      <c r="AE161" s="12"/>
    </row>
    <row r="162" spans="1:31" x14ac:dyDescent="0.2">
      <c r="A162">
        <v>200612</v>
      </c>
      <c r="B162" s="15">
        <v>1.2531328320802171E-2</v>
      </c>
      <c r="C162" s="15">
        <v>6.983343615051929E-3</v>
      </c>
      <c r="D162" s="15">
        <v>1.4126289023908001E-4</v>
      </c>
      <c r="E162" s="15">
        <v>1.8082949308756646E-2</v>
      </c>
      <c r="F162">
        <v>200612</v>
      </c>
      <c r="G162">
        <v>0.87</v>
      </c>
      <c r="H162">
        <v>-0.89</v>
      </c>
      <c r="I162">
        <v>2.5099999999999998</v>
      </c>
      <c r="J162">
        <v>0.4</v>
      </c>
      <c r="K162" s="15">
        <f t="shared" si="40"/>
        <v>8.6999999999999994E-3</v>
      </c>
      <c r="L162" s="15">
        <f t="shared" si="40"/>
        <v>-8.8999999999999999E-3</v>
      </c>
      <c r="M162" s="15">
        <f t="shared" si="40"/>
        <v>2.5099999999999997E-2</v>
      </c>
      <c r="N162" s="15">
        <f t="shared" si="35"/>
        <v>4.0000000000000001E-3</v>
      </c>
      <c r="O162" s="16">
        <f t="shared" si="36"/>
        <v>8.5313283208021708E-3</v>
      </c>
      <c r="P162" s="16">
        <f t="shared" si="37"/>
        <v>2.9833436150519289E-3</v>
      </c>
      <c r="Q162" s="16">
        <f t="shared" si="38"/>
        <v>-3.8587371097609201E-3</v>
      </c>
      <c r="R162" s="16">
        <f t="shared" si="39"/>
        <v>1.4082949308756646E-2</v>
      </c>
      <c r="S162" s="17">
        <v>7.6999999999999985E-3</v>
      </c>
      <c r="T162" s="17">
        <v>0</v>
      </c>
      <c r="U162" s="17">
        <v>9.5000000000000015E-3</v>
      </c>
      <c r="V162" s="17">
        <v>3.6099999999999993E-2</v>
      </c>
      <c r="W162" s="17">
        <v>-5.0000000000000044E-4</v>
      </c>
      <c r="X162" s="17">
        <v>1.3299999999999999E-2</v>
      </c>
      <c r="Y162" s="18">
        <f t="shared" si="32"/>
        <v>-2.4853383458644934E-3</v>
      </c>
      <c r="Z162" s="18">
        <f t="shared" si="33"/>
        <v>6.1769066934244564E-6</v>
      </c>
      <c r="AA162" s="19">
        <f t="shared" si="34"/>
        <v>1.7613805303655292E-5</v>
      </c>
      <c r="AB162" s="18">
        <f t="shared" si="41"/>
        <v>-4.9153656510279517E-3</v>
      </c>
      <c r="AC162" s="18">
        <f t="shared" si="42"/>
        <v>2.4160819483305439E-5</v>
      </c>
      <c r="AD162">
        <f t="shared" si="43"/>
        <v>4.5671838445668451E-8</v>
      </c>
      <c r="AE162" s="12"/>
    </row>
    <row r="163" spans="1:31" x14ac:dyDescent="0.2">
      <c r="A163">
        <v>200701</v>
      </c>
      <c r="B163" s="15">
        <v>8.66336633663356E-3</v>
      </c>
      <c r="C163" s="15">
        <v>1.0876519513755678E-2</v>
      </c>
      <c r="D163" s="15">
        <v>2.1779141104294464E-2</v>
      </c>
      <c r="E163" s="15">
        <v>2.0040080160320661E-2</v>
      </c>
      <c r="F163">
        <v>200701</v>
      </c>
      <c r="G163">
        <v>1.41</v>
      </c>
      <c r="H163">
        <v>0.09</v>
      </c>
      <c r="I163">
        <v>-0.02</v>
      </c>
      <c r="J163">
        <v>0.44</v>
      </c>
      <c r="K163" s="15">
        <f t="shared" si="40"/>
        <v>1.41E-2</v>
      </c>
      <c r="L163" s="15">
        <f t="shared" si="40"/>
        <v>8.9999999999999998E-4</v>
      </c>
      <c r="M163" s="15">
        <f t="shared" si="40"/>
        <v>-2.0000000000000001E-4</v>
      </c>
      <c r="N163" s="15">
        <f t="shared" si="35"/>
        <v>4.4000000000000003E-3</v>
      </c>
      <c r="O163" s="16">
        <f t="shared" si="36"/>
        <v>4.2633663366335598E-3</v>
      </c>
      <c r="P163" s="16">
        <f t="shared" si="37"/>
        <v>6.4765195137556778E-3</v>
      </c>
      <c r="Q163" s="16">
        <f t="shared" si="38"/>
        <v>1.7379141104294463E-2</v>
      </c>
      <c r="R163" s="16">
        <f t="shared" si="39"/>
        <v>1.564008016032066E-2</v>
      </c>
      <c r="S163" s="17">
        <v>1.04E-2</v>
      </c>
      <c r="T163" s="17">
        <v>2.4399999999999998E-2</v>
      </c>
      <c r="U163" s="17">
        <v>1.26E-2</v>
      </c>
      <c r="V163" s="17">
        <v>5.2500000000000005E-2</v>
      </c>
      <c r="W163" s="17">
        <v>1.83E-2</v>
      </c>
      <c r="X163" s="17">
        <v>6.8000000000000014E-3</v>
      </c>
      <c r="Y163" s="18">
        <f t="shared" si="32"/>
        <v>-1.6569966996699773E-2</v>
      </c>
      <c r="Z163" s="18">
        <f t="shared" si="33"/>
        <v>2.7456380627171971E-4</v>
      </c>
      <c r="AA163" s="19">
        <f t="shared" si="34"/>
        <v>5.0525880215404416E-9</v>
      </c>
      <c r="AB163" s="18">
        <f t="shared" si="41"/>
        <v>-5.8129724562280089E-3</v>
      </c>
      <c r="AC163" s="18">
        <f t="shared" si="42"/>
        <v>3.3790648776865489E-5</v>
      </c>
      <c r="AD163">
        <f t="shared" si="43"/>
        <v>1.0754898508978453E-5</v>
      </c>
      <c r="AE163" s="12"/>
    </row>
    <row r="164" spans="1:31" x14ac:dyDescent="0.2">
      <c r="A164">
        <v>200702</v>
      </c>
      <c r="B164" s="15">
        <v>-1.458759372869789E-2</v>
      </c>
      <c r="C164" s="15">
        <v>-1.898734177215311E-3</v>
      </c>
      <c r="D164" s="15">
        <v>-2.0714500150105231E-2</v>
      </c>
      <c r="E164" s="15">
        <v>-1.1296660117878332E-2</v>
      </c>
      <c r="F164">
        <v>200702</v>
      </c>
      <c r="G164">
        <v>-1.95</v>
      </c>
      <c r="H164">
        <v>1.38</v>
      </c>
      <c r="I164">
        <v>0.24</v>
      </c>
      <c r="J164">
        <v>0.38</v>
      </c>
      <c r="K164" s="15">
        <f t="shared" si="40"/>
        <v>-1.95E-2</v>
      </c>
      <c r="L164" s="15">
        <f t="shared" si="40"/>
        <v>1.38E-2</v>
      </c>
      <c r="M164" s="15">
        <f t="shared" si="40"/>
        <v>2.3999999999999998E-3</v>
      </c>
      <c r="N164" s="15">
        <f t="shared" si="35"/>
        <v>3.8E-3</v>
      </c>
      <c r="O164" s="16">
        <f t="shared" si="36"/>
        <v>-1.8387593728697891E-2</v>
      </c>
      <c r="P164" s="16">
        <f t="shared" si="37"/>
        <v>-5.6987341772153106E-3</v>
      </c>
      <c r="Q164" s="16">
        <f t="shared" si="38"/>
        <v>-2.4514500150105232E-2</v>
      </c>
      <c r="R164" s="16">
        <f t="shared" si="39"/>
        <v>-1.5096660117878332E-2</v>
      </c>
      <c r="S164" s="17">
        <v>-9.1999999999999998E-3</v>
      </c>
      <c r="T164" s="17">
        <v>-1.0999999999999998E-3</v>
      </c>
      <c r="U164" s="17">
        <v>-2.3400000000000001E-2</v>
      </c>
      <c r="V164" s="17">
        <v>-1.5599999999999999E-2</v>
      </c>
      <c r="W164" s="17">
        <v>-2.2500000000000003E-2</v>
      </c>
      <c r="X164" s="17">
        <v>-1.84E-2</v>
      </c>
      <c r="Y164" s="18">
        <f t="shared" si="32"/>
        <v>-3.3542603953645583E-3</v>
      </c>
      <c r="Z164" s="18">
        <f t="shared" si="33"/>
        <v>1.1251062799911202E-5</v>
      </c>
      <c r="AA164" s="19">
        <f t="shared" si="34"/>
        <v>5.1629117557518817E-4</v>
      </c>
      <c r="AB164" s="18">
        <f t="shared" si="41"/>
        <v>1.0762224714609961E-2</v>
      </c>
      <c r="AC164" s="18">
        <f t="shared" si="42"/>
        <v>1.1582548080776144E-4</v>
      </c>
      <c r="AD164">
        <f t="shared" si="43"/>
        <v>7.9135035214621672E-5</v>
      </c>
      <c r="AE164" s="12"/>
    </row>
    <row r="165" spans="1:31" x14ac:dyDescent="0.2">
      <c r="A165">
        <v>200703</v>
      </c>
      <c r="B165" s="15">
        <v>-9.8229109020476768E-3</v>
      </c>
      <c r="C165" s="15">
        <v>1.5852885225110969E-2</v>
      </c>
      <c r="D165" s="15">
        <v>1.3938361468174065E-2</v>
      </c>
      <c r="E165" s="15">
        <v>1.0928961748633892E-2</v>
      </c>
      <c r="F165">
        <v>200703</v>
      </c>
      <c r="G165">
        <v>0.68</v>
      </c>
      <c r="H165">
        <v>-0.26</v>
      </c>
      <c r="I165">
        <v>0.39</v>
      </c>
      <c r="J165">
        <v>0.43</v>
      </c>
      <c r="K165" s="15">
        <f t="shared" si="40"/>
        <v>6.8000000000000005E-3</v>
      </c>
      <c r="L165" s="15">
        <f t="shared" si="40"/>
        <v>-2.5999999999999999E-3</v>
      </c>
      <c r="M165" s="15">
        <f t="shared" si="40"/>
        <v>3.9000000000000003E-3</v>
      </c>
      <c r="N165" s="15">
        <f t="shared" si="35"/>
        <v>4.3E-3</v>
      </c>
      <c r="O165" s="16">
        <f t="shared" si="36"/>
        <v>-1.4122910902047677E-2</v>
      </c>
      <c r="P165" s="16">
        <f t="shared" si="37"/>
        <v>1.1552885225110969E-2</v>
      </c>
      <c r="Q165" s="16">
        <f t="shared" si="38"/>
        <v>9.6383614681740653E-3</v>
      </c>
      <c r="R165" s="16">
        <f t="shared" si="39"/>
        <v>6.6289617486338919E-3</v>
      </c>
      <c r="S165" s="17">
        <v>4.0999999999999995E-3</v>
      </c>
      <c r="T165" s="17">
        <v>1.1300000000000001E-2</v>
      </c>
      <c r="U165" s="17">
        <v>6.9999999999999993E-3</v>
      </c>
      <c r="V165" s="17">
        <v>-4.0000000000000001E-3</v>
      </c>
      <c r="W165" s="17">
        <v>2.3E-3</v>
      </c>
      <c r="X165" s="17">
        <v>9.2000000000000016E-3</v>
      </c>
      <c r="Y165" s="18">
        <f t="shared" si="32"/>
        <v>-1.9106244235381011E-2</v>
      </c>
      <c r="Z165" s="18">
        <f t="shared" si="33"/>
        <v>3.6504856878203013E-4</v>
      </c>
      <c r="AA165" s="19">
        <f t="shared" si="34"/>
        <v>3.4067409378417792E-4</v>
      </c>
      <c r="AB165" s="18">
        <f t="shared" si="41"/>
        <v>3.8357859213273672E-3</v>
      </c>
      <c r="AC165" s="18">
        <f t="shared" si="42"/>
        <v>1.471325363425324E-5</v>
      </c>
      <c r="AD165">
        <f t="shared" si="43"/>
        <v>6.9819926808614802E-5</v>
      </c>
      <c r="AE165" s="12"/>
    </row>
    <row r="166" spans="1:31" x14ac:dyDescent="0.2">
      <c r="A166">
        <v>200704</v>
      </c>
      <c r="B166" s="15">
        <v>5.3374318848679714E-2</v>
      </c>
      <c r="C166" s="15">
        <v>2.8932584269663053E-2</v>
      </c>
      <c r="D166" s="15">
        <v>3.4825110737742415E-2</v>
      </c>
      <c r="E166" s="15">
        <v>4.2260442260442233E-2</v>
      </c>
      <c r="F166">
        <v>200704</v>
      </c>
      <c r="G166">
        <v>3.49</v>
      </c>
      <c r="H166">
        <v>-2.09</v>
      </c>
      <c r="I166">
        <v>-0.96</v>
      </c>
      <c r="J166">
        <v>0.44</v>
      </c>
      <c r="K166" s="15">
        <f t="shared" si="40"/>
        <v>3.49E-2</v>
      </c>
      <c r="L166" s="15">
        <f t="shared" si="40"/>
        <v>-2.0899999999999998E-2</v>
      </c>
      <c r="M166" s="15">
        <f t="shared" si="40"/>
        <v>-9.5999999999999992E-3</v>
      </c>
      <c r="N166" s="15">
        <f t="shared" si="35"/>
        <v>4.4000000000000003E-3</v>
      </c>
      <c r="O166" s="16">
        <f t="shared" si="36"/>
        <v>4.8974318848679713E-2</v>
      </c>
      <c r="P166" s="16">
        <f t="shared" si="37"/>
        <v>2.4532584269663052E-2</v>
      </c>
      <c r="Q166" s="16">
        <f t="shared" si="38"/>
        <v>3.0425110737742414E-2</v>
      </c>
      <c r="R166" s="16">
        <f t="shared" si="39"/>
        <v>3.7860442260442231E-2</v>
      </c>
      <c r="S166" s="17">
        <v>1.2399999999999998E-2</v>
      </c>
      <c r="T166" s="17">
        <v>3.1199999999999999E-2</v>
      </c>
      <c r="U166" s="17">
        <v>3.9E-2</v>
      </c>
      <c r="V166" s="17">
        <v>5.4300000000000001E-2</v>
      </c>
      <c r="W166" s="17">
        <v>4.2399999999999993E-2</v>
      </c>
      <c r="X166" s="17">
        <v>3.2099999999999997E-2</v>
      </c>
      <c r="Y166" s="18">
        <f t="shared" si="32"/>
        <v>1.3740985515346381E-2</v>
      </c>
      <c r="Z166" s="18">
        <f t="shared" si="33"/>
        <v>1.8881468293295906E-4</v>
      </c>
      <c r="AA166" s="19">
        <f t="shared" si="34"/>
        <v>1.9927180787098447E-3</v>
      </c>
      <c r="AB166" s="18">
        <f t="shared" si="41"/>
        <v>-9.1119589981497606E-3</v>
      </c>
      <c r="AC166" s="18">
        <f t="shared" si="42"/>
        <v>8.3027796783962393E-5</v>
      </c>
      <c r="AD166">
        <f t="shared" si="43"/>
        <v>4.5520488085843802E-4</v>
      </c>
      <c r="AE166" s="12"/>
    </row>
    <row r="167" spans="1:31" x14ac:dyDescent="0.2">
      <c r="A167">
        <v>200705</v>
      </c>
      <c r="B167" s="15">
        <v>4.1650086218331328E-2</v>
      </c>
      <c r="C167" s="15">
        <v>2.7405602923264327E-2</v>
      </c>
      <c r="D167" s="15">
        <v>4.1033210332103387E-2</v>
      </c>
      <c r="E167" s="15">
        <v>1.6973125884016893E-2</v>
      </c>
      <c r="F167">
        <v>200705</v>
      </c>
      <c r="G167">
        <v>3.24</v>
      </c>
      <c r="H167">
        <v>-0.04</v>
      </c>
      <c r="I167">
        <v>-0.13</v>
      </c>
      <c r="J167">
        <v>0.41</v>
      </c>
      <c r="K167" s="15">
        <f t="shared" si="40"/>
        <v>3.2400000000000005E-2</v>
      </c>
      <c r="L167" s="15">
        <f t="shared" si="40"/>
        <v>-4.0000000000000002E-4</v>
      </c>
      <c r="M167" s="15">
        <f t="shared" si="40"/>
        <v>-1.2999999999999999E-3</v>
      </c>
      <c r="N167" s="15">
        <f t="shared" si="35"/>
        <v>4.0999999999999995E-3</v>
      </c>
      <c r="O167" s="16">
        <f t="shared" si="36"/>
        <v>3.7550086218331329E-2</v>
      </c>
      <c r="P167" s="16">
        <f t="shared" si="37"/>
        <v>2.3305602923264328E-2</v>
      </c>
      <c r="Q167" s="16">
        <f t="shared" si="38"/>
        <v>3.6933210332103387E-2</v>
      </c>
      <c r="R167" s="16">
        <f t="shared" si="39"/>
        <v>1.2873125884016894E-2</v>
      </c>
      <c r="S167" s="17">
        <v>2.6599999999999999E-2</v>
      </c>
      <c r="T167" s="17">
        <v>4.3700000000000003E-2</v>
      </c>
      <c r="U167" s="17">
        <v>3.1E-2</v>
      </c>
      <c r="V167" s="17">
        <v>3.4499999999999996E-2</v>
      </c>
      <c r="W167" s="17">
        <v>2.6599999999999999E-2</v>
      </c>
      <c r="X167" s="17">
        <v>3.6400000000000002E-2</v>
      </c>
      <c r="Y167" s="18">
        <f t="shared" si="32"/>
        <v>4.4167528849980014E-3</v>
      </c>
      <c r="Z167" s="18">
        <f t="shared" si="33"/>
        <v>1.9507706047138169E-5</v>
      </c>
      <c r="AA167" s="19">
        <f t="shared" si="34"/>
        <v>1.1032786291881611E-3</v>
      </c>
      <c r="AB167" s="18">
        <f t="shared" si="41"/>
        <v>-1.1491388127191964E-2</v>
      </c>
      <c r="AC167" s="18">
        <f t="shared" si="42"/>
        <v>1.3205200108976843E-4</v>
      </c>
      <c r="AD167">
        <f t="shared" si="43"/>
        <v>4.0435376710397196E-4</v>
      </c>
      <c r="AE167" s="12"/>
    </row>
    <row r="168" spans="1:31" x14ac:dyDescent="0.2">
      <c r="A168">
        <v>200706</v>
      </c>
      <c r="B168" s="15">
        <v>-2.926015535464177E-2</v>
      </c>
      <c r="C168" s="15">
        <v>-8.2987551867221843E-3</v>
      </c>
      <c r="D168" s="15">
        <v>-2.1267545725224268E-3</v>
      </c>
      <c r="E168" s="15">
        <v>-4.6360686138156026E-3</v>
      </c>
      <c r="F168">
        <v>200706</v>
      </c>
      <c r="G168">
        <v>-1.96</v>
      </c>
      <c r="H168">
        <v>0.76</v>
      </c>
      <c r="I168">
        <v>-1.06</v>
      </c>
      <c r="J168">
        <v>0.4</v>
      </c>
      <c r="K168" s="15">
        <f t="shared" si="40"/>
        <v>-1.9599999999999999E-2</v>
      </c>
      <c r="L168" s="15">
        <f t="shared" si="40"/>
        <v>7.6E-3</v>
      </c>
      <c r="M168" s="15">
        <f t="shared" si="40"/>
        <v>-1.06E-2</v>
      </c>
      <c r="N168" s="15">
        <f t="shared" si="35"/>
        <v>4.0000000000000001E-3</v>
      </c>
      <c r="O168" s="16">
        <f t="shared" si="36"/>
        <v>-3.3260155354641774E-2</v>
      </c>
      <c r="P168" s="16">
        <f t="shared" si="37"/>
        <v>-1.2298755186722184E-2</v>
      </c>
      <c r="Q168" s="16">
        <f t="shared" si="38"/>
        <v>-6.1267545725224269E-3</v>
      </c>
      <c r="R168" s="16">
        <f t="shared" si="39"/>
        <v>-8.6360686138156027E-3</v>
      </c>
      <c r="S168" s="17">
        <v>-9.7000000000000003E-3</v>
      </c>
      <c r="T168" s="17">
        <v>-1.6199999999999999E-2</v>
      </c>
      <c r="U168" s="17">
        <v>-2.0500000000000001E-2</v>
      </c>
      <c r="V168" s="17">
        <v>-4.0000000000000008E-2</v>
      </c>
      <c r="W168" s="17">
        <v>-1.5599999999999999E-2</v>
      </c>
      <c r="X168" s="17">
        <v>-2.2700000000000001E-2</v>
      </c>
      <c r="Y168" s="18">
        <f t="shared" si="32"/>
        <v>-1.247682202130844E-2</v>
      </c>
      <c r="Z168" s="18">
        <f t="shared" si="33"/>
        <v>1.5567108775140721E-4</v>
      </c>
      <c r="AA168" s="19">
        <f t="shared" si="34"/>
        <v>1.4133541935412071E-3</v>
      </c>
      <c r="AB168" s="18">
        <f t="shared" si="41"/>
        <v>7.2704958281979877E-3</v>
      </c>
      <c r="AC168" s="18">
        <f t="shared" si="42"/>
        <v>5.2860109587844345E-5</v>
      </c>
      <c r="AD168">
        <f t="shared" si="43"/>
        <v>2.4012008131011665E-4</v>
      </c>
      <c r="AE168" s="12"/>
    </row>
    <row r="169" spans="1:31" x14ac:dyDescent="0.2">
      <c r="A169">
        <v>200707</v>
      </c>
      <c r="B169" s="15">
        <v>-5.8305537024683107E-2</v>
      </c>
      <c r="C169" s="15">
        <v>-1.9964136282127676E-2</v>
      </c>
      <c r="D169" s="15">
        <v>-8.3830633702755009E-3</v>
      </c>
      <c r="E169" s="15">
        <v>-2.0959478341872284E-2</v>
      </c>
      <c r="F169">
        <v>200707</v>
      </c>
      <c r="G169">
        <v>-3.74</v>
      </c>
      <c r="H169">
        <v>-2.67</v>
      </c>
      <c r="I169">
        <v>-2.99</v>
      </c>
      <c r="J169">
        <v>0.4</v>
      </c>
      <c r="K169" s="15">
        <f t="shared" si="40"/>
        <v>-3.7400000000000003E-2</v>
      </c>
      <c r="L169" s="15">
        <f t="shared" si="40"/>
        <v>-2.6699999999999998E-2</v>
      </c>
      <c r="M169" s="15">
        <f t="shared" si="40"/>
        <v>-2.9900000000000003E-2</v>
      </c>
      <c r="N169" s="15">
        <f t="shared" si="35"/>
        <v>4.0000000000000001E-3</v>
      </c>
      <c r="O169" s="16">
        <f t="shared" si="36"/>
        <v>-6.2305537024683111E-2</v>
      </c>
      <c r="P169" s="16">
        <f t="shared" si="37"/>
        <v>-2.3964136282127676E-2</v>
      </c>
      <c r="Q169" s="16">
        <f t="shared" si="38"/>
        <v>-1.2383063370275501E-2</v>
      </c>
      <c r="R169" s="16">
        <f t="shared" si="39"/>
        <v>-2.4959478341872284E-2</v>
      </c>
      <c r="S169" s="17">
        <v>-7.1199999999999999E-2</v>
      </c>
      <c r="T169" s="17">
        <v>-5.3000000000000005E-2</v>
      </c>
      <c r="U169" s="17">
        <v>-3.27E-2</v>
      </c>
      <c r="V169" s="17">
        <v>-6.3600000000000004E-2</v>
      </c>
      <c r="W169" s="17">
        <v>-2.24E-2</v>
      </c>
      <c r="X169" s="17">
        <v>-4.880000000000001E-2</v>
      </c>
      <c r="Y169" s="18">
        <f t="shared" si="32"/>
        <v>-1.3688870358016449E-2</v>
      </c>
      <c r="Z169" s="18">
        <f t="shared" si="33"/>
        <v>1.8738517167858138E-4</v>
      </c>
      <c r="AA169" s="19">
        <f t="shared" si="34"/>
        <v>4.4408875901722237E-3</v>
      </c>
      <c r="AB169" s="18">
        <f t="shared" si="41"/>
        <v>2.008611679296959E-2</v>
      </c>
      <c r="AC169" s="18">
        <f t="shared" si="42"/>
        <v>4.0345208782081496E-4</v>
      </c>
      <c r="AD169">
        <f t="shared" si="43"/>
        <v>7.3773022066076941E-4</v>
      </c>
      <c r="AE169" s="12"/>
    </row>
    <row r="170" spans="1:31" x14ac:dyDescent="0.2">
      <c r="A170">
        <v>200708</v>
      </c>
      <c r="B170" s="15">
        <v>2.6919807310852306E-3</v>
      </c>
      <c r="C170" s="15">
        <v>3.0637254901961786E-3</v>
      </c>
      <c r="D170" s="15">
        <v>1.8340736495199739E-2</v>
      </c>
      <c r="E170" s="15">
        <v>5.7088487155090295E-3</v>
      </c>
      <c r="F170">
        <v>200708</v>
      </c>
      <c r="G170">
        <v>0.92</v>
      </c>
      <c r="H170">
        <v>-0.14000000000000001</v>
      </c>
      <c r="I170">
        <v>-2.36</v>
      </c>
      <c r="J170">
        <v>0.42</v>
      </c>
      <c r="K170" s="15">
        <f t="shared" si="40"/>
        <v>9.1999999999999998E-3</v>
      </c>
      <c r="L170" s="15">
        <f t="shared" si="40"/>
        <v>-1.4000000000000002E-3</v>
      </c>
      <c r="M170" s="15">
        <f t="shared" si="40"/>
        <v>-2.3599999999999999E-2</v>
      </c>
      <c r="N170" s="15">
        <f t="shared" si="35"/>
        <v>4.1999999999999997E-3</v>
      </c>
      <c r="O170" s="16">
        <f t="shared" si="36"/>
        <v>-1.5080192689147691E-3</v>
      </c>
      <c r="P170" s="16">
        <f t="shared" si="37"/>
        <v>-1.1362745098038212E-3</v>
      </c>
      <c r="Q170" s="16">
        <f t="shared" si="38"/>
        <v>1.414073649519974E-2</v>
      </c>
      <c r="R170" s="16">
        <f t="shared" si="39"/>
        <v>1.5088487155090298E-3</v>
      </c>
      <c r="S170" s="17">
        <v>3.5000000000000005E-3</v>
      </c>
      <c r="T170" s="17">
        <v>-3.3E-3</v>
      </c>
      <c r="U170" s="17">
        <v>1.1200000000000002E-2</v>
      </c>
      <c r="V170" s="17">
        <v>-1.3399999999999999E-2</v>
      </c>
      <c r="W170" s="17">
        <v>1.2199999999999999E-2</v>
      </c>
      <c r="X170" s="17">
        <v>1.8700000000000001E-2</v>
      </c>
      <c r="Y170" s="18">
        <f t="shared" si="32"/>
        <v>-6.3246859355814361E-3</v>
      </c>
      <c r="Z170" s="18">
        <f t="shared" si="33"/>
        <v>4.0001652183741628E-5</v>
      </c>
      <c r="AA170" s="19">
        <f t="shared" si="34"/>
        <v>3.4134422568140712E-5</v>
      </c>
      <c r="AB170" s="18">
        <f t="shared" si="41"/>
        <v>-1.4322059844149821E-2</v>
      </c>
      <c r="AC170" s="18">
        <f t="shared" si="42"/>
        <v>2.051213981794088E-4</v>
      </c>
      <c r="AD170">
        <f t="shared" si="43"/>
        <v>1.8777730089812194E-5</v>
      </c>
      <c r="AE170" s="12"/>
    </row>
    <row r="171" spans="1:31" x14ac:dyDescent="0.2">
      <c r="A171">
        <v>200709</v>
      </c>
      <c r="B171" s="15">
        <v>-9.8064151476614403E-2</v>
      </c>
      <c r="C171" s="15">
        <v>-5.6811240073305069E-2</v>
      </c>
      <c r="D171" s="15">
        <v>-1.1256507668495619E-3</v>
      </c>
      <c r="E171" s="15">
        <v>-4.5884578997161696E-2</v>
      </c>
      <c r="F171">
        <v>200709</v>
      </c>
      <c r="G171">
        <v>3.23</v>
      </c>
      <c r="H171">
        <v>-2.46</v>
      </c>
      <c r="I171">
        <v>-2.13</v>
      </c>
      <c r="J171">
        <v>0.32</v>
      </c>
      <c r="K171" s="15">
        <f t="shared" si="40"/>
        <v>3.2300000000000002E-2</v>
      </c>
      <c r="L171" s="15">
        <f t="shared" si="40"/>
        <v>-2.46E-2</v>
      </c>
      <c r="M171" s="15">
        <f t="shared" si="40"/>
        <v>-2.1299999999999999E-2</v>
      </c>
      <c r="N171" s="15">
        <f t="shared" si="35"/>
        <v>3.2000000000000002E-3</v>
      </c>
      <c r="O171" s="16">
        <f t="shared" si="36"/>
        <v>-0.1012641514766144</v>
      </c>
      <c r="P171" s="16">
        <f t="shared" si="37"/>
        <v>-6.0011240073305071E-2</v>
      </c>
      <c r="Q171" s="16">
        <f t="shared" si="38"/>
        <v>-4.3256507668495616E-3</v>
      </c>
      <c r="R171" s="16">
        <f t="shared" si="39"/>
        <v>-4.9084578997161697E-2</v>
      </c>
      <c r="S171" s="17">
        <v>9.4000000000000004E-3</v>
      </c>
      <c r="T171" s="17">
        <v>2.1299999999999999E-2</v>
      </c>
      <c r="U171" s="17">
        <v>3.5299999999999998E-2</v>
      </c>
      <c r="V171" s="17">
        <v>3.1899999999999998E-2</v>
      </c>
      <c r="W171" s="17">
        <v>4.0999999999999995E-2</v>
      </c>
      <c r="X171" s="17">
        <v>2.2599999999999999E-2</v>
      </c>
      <c r="Y171" s="18">
        <f t="shared" si="32"/>
        <v>-0.12818081814328106</v>
      </c>
      <c r="Z171" s="18">
        <f t="shared" si="33"/>
        <v>1.6430322139880889E-2</v>
      </c>
      <c r="AA171" s="19">
        <f t="shared" si="34"/>
        <v>1.1151064189368152E-2</v>
      </c>
      <c r="AB171" s="18">
        <f t="shared" si="41"/>
        <v>-8.6290078267054288E-2</v>
      </c>
      <c r="AC171" s="18">
        <f t="shared" si="42"/>
        <v>7.445977607334355E-3</v>
      </c>
      <c r="AD171">
        <f t="shared" si="43"/>
        <v>3.9952883538292034E-3</v>
      </c>
      <c r="AE171" s="12"/>
    </row>
    <row r="172" spans="1:31" x14ac:dyDescent="0.2">
      <c r="A172">
        <v>200710</v>
      </c>
      <c r="B172" s="15">
        <v>2.8199906000314634E-3</v>
      </c>
      <c r="C172" s="15">
        <v>2.5576424870466186E-2</v>
      </c>
      <c r="D172" s="15">
        <v>5.014790815607828E-2</v>
      </c>
      <c r="E172" s="15">
        <v>2.3797719385225458E-2</v>
      </c>
      <c r="F172">
        <v>200710</v>
      </c>
      <c r="G172">
        <v>1.8</v>
      </c>
      <c r="H172">
        <v>0.21</v>
      </c>
      <c r="I172">
        <v>-1.97</v>
      </c>
      <c r="J172">
        <v>0.32</v>
      </c>
      <c r="K172" s="15">
        <f t="shared" si="40"/>
        <v>1.8000000000000002E-2</v>
      </c>
      <c r="L172" s="15">
        <f t="shared" si="40"/>
        <v>2.0999999999999999E-3</v>
      </c>
      <c r="M172" s="15">
        <f t="shared" si="40"/>
        <v>-1.9699999999999999E-2</v>
      </c>
      <c r="N172" s="15">
        <f t="shared" si="35"/>
        <v>3.2000000000000002E-3</v>
      </c>
      <c r="O172" s="16">
        <f t="shared" si="36"/>
        <v>-3.8000939996853675E-4</v>
      </c>
      <c r="P172" s="16">
        <f t="shared" si="37"/>
        <v>2.2376424870466184E-2</v>
      </c>
      <c r="Q172" s="16">
        <f t="shared" si="38"/>
        <v>4.6947908156078279E-2</v>
      </c>
      <c r="R172" s="16">
        <f t="shared" si="39"/>
        <v>2.0597719385225456E-2</v>
      </c>
      <c r="S172" s="17">
        <v>1.3099999999999999E-2</v>
      </c>
      <c r="T172" s="17">
        <v>2.2599999999999999E-2</v>
      </c>
      <c r="U172" s="17">
        <v>1.6499999999999997E-2</v>
      </c>
      <c r="V172" s="17">
        <v>-5.9000000000000007E-3</v>
      </c>
      <c r="W172" s="17">
        <v>2.7E-2</v>
      </c>
      <c r="X172" s="17">
        <v>6.3999999999999994E-3</v>
      </c>
      <c r="Y172" s="18">
        <f t="shared" si="32"/>
        <v>-1.3663342733301869E-2</v>
      </c>
      <c r="Z172" s="18">
        <f t="shared" si="33"/>
        <v>1.8668693464767299E-4</v>
      </c>
      <c r="AA172" s="19">
        <f t="shared" si="34"/>
        <v>2.2226107591503344E-5</v>
      </c>
      <c r="AB172" s="18">
        <f t="shared" si="41"/>
        <v>8.4408914993414977E-3</v>
      </c>
      <c r="AC172" s="18">
        <f t="shared" si="42"/>
        <v>7.1248649303655553E-5</v>
      </c>
      <c r="AD172">
        <f t="shared" si="43"/>
        <v>3.6784829302984718E-4</v>
      </c>
      <c r="AE172" s="12"/>
    </row>
    <row r="173" spans="1:31" x14ac:dyDescent="0.2">
      <c r="A173">
        <v>200711</v>
      </c>
      <c r="B173" s="15">
        <v>-6.9364161849711059E-2</v>
      </c>
      <c r="C173" s="15">
        <v>-2.9169308814204098E-2</v>
      </c>
      <c r="D173" s="15">
        <v>-2.7364185110663852E-2</v>
      </c>
      <c r="E173" s="15">
        <v>-1.7917675544794065E-2</v>
      </c>
      <c r="F173">
        <v>200711</v>
      </c>
      <c r="G173">
        <v>-4.82</v>
      </c>
      <c r="H173">
        <v>-2.77</v>
      </c>
      <c r="I173">
        <v>-1.0900000000000001</v>
      </c>
      <c r="J173">
        <v>0.34</v>
      </c>
      <c r="K173" s="15">
        <f t="shared" si="40"/>
        <v>-4.82E-2</v>
      </c>
      <c r="L173" s="15">
        <f t="shared" si="40"/>
        <v>-2.7699999999999999E-2</v>
      </c>
      <c r="M173" s="15">
        <f t="shared" si="40"/>
        <v>-1.09E-2</v>
      </c>
      <c r="N173" s="15">
        <f t="shared" si="35"/>
        <v>3.4000000000000002E-3</v>
      </c>
      <c r="O173" s="16">
        <f t="shared" si="36"/>
        <v>-7.2764161849711059E-2</v>
      </c>
      <c r="P173" s="16">
        <f t="shared" si="37"/>
        <v>-3.2569308814204098E-2</v>
      </c>
      <c r="Q173" s="16">
        <f t="shared" si="38"/>
        <v>-3.0764185110663853E-2</v>
      </c>
      <c r="R173" s="16">
        <f t="shared" si="39"/>
        <v>-2.1317675544794065E-2</v>
      </c>
      <c r="S173" s="17">
        <v>-8.6299999999999988E-2</v>
      </c>
      <c r="T173" s="17">
        <v>-6.2700000000000006E-2</v>
      </c>
      <c r="U173" s="17">
        <v>-4.2900000000000001E-2</v>
      </c>
      <c r="V173" s="17">
        <v>-6.7799999999999999E-2</v>
      </c>
      <c r="W173" s="17">
        <v>-4.02E-2</v>
      </c>
      <c r="X173" s="17">
        <v>-5.6499999999999995E-2</v>
      </c>
      <c r="Y173" s="18">
        <f t="shared" si="32"/>
        <v>-1.3364161849711065E-2</v>
      </c>
      <c r="Z173" s="18">
        <f t="shared" si="33"/>
        <v>1.7860082194527267E-4</v>
      </c>
      <c r="AA173" s="19">
        <f t="shared" si="34"/>
        <v>5.9441956246559131E-3</v>
      </c>
      <c r="AB173" s="18">
        <f t="shared" si="41"/>
        <v>2.2096947511293784E-2</v>
      </c>
      <c r="AC173" s="18">
        <f t="shared" si="42"/>
        <v>4.8827508931687257E-4</v>
      </c>
      <c r="AD173">
        <f t="shared" si="43"/>
        <v>1.2792326603914583E-3</v>
      </c>
      <c r="AE173" s="12"/>
    </row>
    <row r="174" spans="1:31" x14ac:dyDescent="0.2">
      <c r="A174">
        <v>200712</v>
      </c>
      <c r="B174" s="15">
        <v>5.2061440322309638E-2</v>
      </c>
      <c r="C174" s="15">
        <v>8.5284128020901351E-2</v>
      </c>
      <c r="D174" s="15">
        <v>5.6681836988001777E-2</v>
      </c>
      <c r="E174" s="15">
        <v>5.253944773175534E-2</v>
      </c>
      <c r="F174">
        <v>200712</v>
      </c>
      <c r="G174">
        <v>-0.86</v>
      </c>
      <c r="H174">
        <v>0.05</v>
      </c>
      <c r="I174">
        <v>-0.03</v>
      </c>
      <c r="J174">
        <v>0.27</v>
      </c>
      <c r="K174" s="15">
        <f t="shared" si="40"/>
        <v>-8.6E-3</v>
      </c>
      <c r="L174" s="15">
        <f t="shared" si="40"/>
        <v>5.0000000000000001E-4</v>
      </c>
      <c r="M174" s="15">
        <f t="shared" si="40"/>
        <v>-2.9999999999999997E-4</v>
      </c>
      <c r="N174" s="15">
        <f t="shared" si="35"/>
        <v>2.7000000000000001E-3</v>
      </c>
      <c r="O174" s="16">
        <f t="shared" si="36"/>
        <v>4.9361440322309637E-2</v>
      </c>
      <c r="P174" s="16">
        <f t="shared" si="37"/>
        <v>8.2584128020901357E-2</v>
      </c>
      <c r="Q174" s="16">
        <f t="shared" si="38"/>
        <v>5.3981836988001776E-2</v>
      </c>
      <c r="R174" s="16">
        <f t="shared" si="39"/>
        <v>4.9839447731755339E-2</v>
      </c>
      <c r="S174" s="17">
        <v>-8.5000000000000006E-3</v>
      </c>
      <c r="T174" s="17">
        <v>-1.26E-2</v>
      </c>
      <c r="U174" s="17">
        <v>-7.8000000000000005E-3</v>
      </c>
      <c r="V174" s="17">
        <v>-3.5700000000000003E-2</v>
      </c>
      <c r="W174" s="17">
        <v>-6.6E-3</v>
      </c>
      <c r="X174" s="17">
        <v>-1.7299999999999999E-2</v>
      </c>
      <c r="Y174" s="18">
        <f t="shared" si="32"/>
        <v>6.4111440322309643E-2</v>
      </c>
      <c r="Z174" s="18">
        <f t="shared" si="33"/>
        <v>4.1102767802010708E-3</v>
      </c>
      <c r="AA174" s="19">
        <f t="shared" si="34"/>
        <v>2.0274300469972214E-3</v>
      </c>
      <c r="AB174" s="18">
        <f t="shared" si="41"/>
        <v>9.6235002825331706E-2</v>
      </c>
      <c r="AC174" s="18">
        <f t="shared" si="42"/>
        <v>9.2611757687916015E-3</v>
      </c>
      <c r="AD174">
        <f t="shared" si="43"/>
        <v>6.3023076293968489E-3</v>
      </c>
      <c r="AE174" s="12"/>
    </row>
    <row r="175" spans="1:31" x14ac:dyDescent="0.2">
      <c r="A175">
        <v>200801</v>
      </c>
      <c r="B175" s="15">
        <v>-7.9419889502762464E-2</v>
      </c>
      <c r="C175" s="15">
        <v>-4.1447368421052566E-2</v>
      </c>
      <c r="D175" s="15">
        <v>-9.5067016719635355E-2</v>
      </c>
      <c r="E175" s="15">
        <v>-6.861755802219982E-2</v>
      </c>
      <c r="F175">
        <v>200801</v>
      </c>
      <c r="G175">
        <v>-6.35</v>
      </c>
      <c r="H175">
        <v>-0.77</v>
      </c>
      <c r="I175">
        <v>3.05</v>
      </c>
      <c r="J175">
        <v>0.21</v>
      </c>
      <c r="K175" s="15">
        <f t="shared" si="40"/>
        <v>-6.3500000000000001E-2</v>
      </c>
      <c r="L175" s="15">
        <f t="shared" si="40"/>
        <v>-7.7000000000000002E-3</v>
      </c>
      <c r="M175" s="15">
        <f t="shared" si="40"/>
        <v>3.0499999999999999E-2</v>
      </c>
      <c r="N175" s="15">
        <f t="shared" si="35"/>
        <v>2.0999999999999999E-3</v>
      </c>
      <c r="O175" s="16">
        <f t="shared" si="36"/>
        <v>-8.1519889502762469E-2</v>
      </c>
      <c r="P175" s="16">
        <f t="shared" si="37"/>
        <v>-4.3547368421052564E-2</v>
      </c>
      <c r="Q175" s="16">
        <f t="shared" si="38"/>
        <v>-9.716701671963536E-2</v>
      </c>
      <c r="R175" s="16">
        <f t="shared" si="39"/>
        <v>-7.0717558022199825E-2</v>
      </c>
      <c r="S175" s="17">
        <v>-7.6700000000000004E-2</v>
      </c>
      <c r="T175" s="17">
        <v>-6.0399999999999995E-2</v>
      </c>
      <c r="U175" s="17">
        <v>-6.2299999999999994E-2</v>
      </c>
      <c r="V175" s="17">
        <v>-7.6399999999999996E-2</v>
      </c>
      <c r="W175" s="17">
        <v>-7.5300000000000006E-2</v>
      </c>
      <c r="X175" s="17">
        <v>-4.7899999999999998E-2</v>
      </c>
      <c r="Y175" s="18">
        <f t="shared" si="32"/>
        <v>-1.5019889502762479E-2</v>
      </c>
      <c r="Z175" s="18">
        <f t="shared" si="33"/>
        <v>2.2559708067519451E-4</v>
      </c>
      <c r="AA175" s="19">
        <f t="shared" si="34"/>
        <v>7.3709672501075622E-3</v>
      </c>
      <c r="AB175" s="18">
        <f t="shared" si="41"/>
        <v>1.3818911384717657E-2</v>
      </c>
      <c r="AC175" s="18">
        <f t="shared" si="42"/>
        <v>1.9096231185867927E-4</v>
      </c>
      <c r="AD175">
        <f t="shared" si="43"/>
        <v>2.1850409640052754E-3</v>
      </c>
      <c r="AE175" s="12"/>
    </row>
    <row r="176" spans="1:31" x14ac:dyDescent="0.2">
      <c r="A176">
        <v>200802</v>
      </c>
      <c r="B176" s="15">
        <v>-7.6144036009002325E-2</v>
      </c>
      <c r="C176" s="15">
        <v>-4.1180507892930596E-3</v>
      </c>
      <c r="D176" s="15">
        <v>6.7185829897695726E-3</v>
      </c>
      <c r="E176" s="15">
        <v>1.6251354279521735E-3</v>
      </c>
      <c r="F176">
        <v>200802</v>
      </c>
      <c r="G176">
        <v>-3.09</v>
      </c>
      <c r="H176">
        <v>-0.55000000000000004</v>
      </c>
      <c r="I176">
        <v>-0.03</v>
      </c>
      <c r="J176">
        <v>0.13</v>
      </c>
      <c r="K176" s="15">
        <f t="shared" si="40"/>
        <v>-3.0899999999999997E-2</v>
      </c>
      <c r="L176" s="15">
        <f t="shared" si="40"/>
        <v>-5.5000000000000005E-3</v>
      </c>
      <c r="M176" s="15">
        <f t="shared" si="40"/>
        <v>-2.9999999999999997E-4</v>
      </c>
      <c r="N176" s="15">
        <f t="shared" si="35"/>
        <v>1.2999999999999999E-3</v>
      </c>
      <c r="O176" s="16">
        <f t="shared" si="36"/>
        <v>-7.7444036009002321E-2</v>
      </c>
      <c r="P176" s="16">
        <f t="shared" si="37"/>
        <v>-5.4180507892930595E-3</v>
      </c>
      <c r="Q176" s="16">
        <f t="shared" si="38"/>
        <v>5.4185829897695726E-3</v>
      </c>
      <c r="R176" s="16">
        <f t="shared" si="39"/>
        <v>3.2513542795217353E-4</v>
      </c>
      <c r="S176" s="17">
        <v>-3.6500000000000005E-2</v>
      </c>
      <c r="T176" s="17">
        <v>-2.4499999999999997E-2</v>
      </c>
      <c r="U176" s="17">
        <v>-3.0299999999999997E-2</v>
      </c>
      <c r="V176" s="17">
        <v>-3.7900000000000003E-2</v>
      </c>
      <c r="W176" s="17">
        <v>-2.6200000000000001E-2</v>
      </c>
      <c r="X176" s="17">
        <v>-3.9E-2</v>
      </c>
      <c r="Y176" s="18">
        <f t="shared" si="32"/>
        <v>-4.5044036009002322E-2</v>
      </c>
      <c r="Z176" s="18">
        <f t="shared" si="33"/>
        <v>2.0289651799802978E-3</v>
      </c>
      <c r="AA176" s="19">
        <f t="shared" si="34"/>
        <v>6.6877204297312066E-3</v>
      </c>
      <c r="AB176" s="18">
        <f t="shared" si="41"/>
        <v>2.8251658705898446E-2</v>
      </c>
      <c r="AC176" s="18">
        <f t="shared" si="42"/>
        <v>7.9815621963456743E-4</v>
      </c>
      <c r="AD176">
        <f t="shared" si="43"/>
        <v>7.4220018832367785E-5</v>
      </c>
      <c r="AE176" s="12"/>
    </row>
    <row r="177" spans="1:31" x14ac:dyDescent="0.2">
      <c r="A177">
        <v>200803</v>
      </c>
      <c r="B177" s="15">
        <v>-5.6029232643118099E-2</v>
      </c>
      <c r="C177" s="15">
        <v>-8.2701585113713616E-3</v>
      </c>
      <c r="D177" s="15">
        <v>-1.5624999999999889E-2</v>
      </c>
      <c r="E177" s="15">
        <v>1.5143320713899566E-2</v>
      </c>
      <c r="F177">
        <v>200803</v>
      </c>
      <c r="G177">
        <v>-0.94</v>
      </c>
      <c r="H177">
        <v>0.83</v>
      </c>
      <c r="I177">
        <v>0.28000000000000003</v>
      </c>
      <c r="J177">
        <v>0.17</v>
      </c>
      <c r="K177" s="15">
        <f t="shared" si="40"/>
        <v>-9.3999999999999986E-3</v>
      </c>
      <c r="L177" s="15">
        <f t="shared" si="40"/>
        <v>8.3000000000000001E-3</v>
      </c>
      <c r="M177" s="15">
        <f t="shared" si="40"/>
        <v>2.8000000000000004E-3</v>
      </c>
      <c r="N177" s="15">
        <f t="shared" si="35"/>
        <v>1.7000000000000001E-3</v>
      </c>
      <c r="O177" s="16">
        <f t="shared" si="36"/>
        <v>-5.7729232643118099E-2</v>
      </c>
      <c r="P177" s="16">
        <f t="shared" si="37"/>
        <v>-9.9701585113713617E-3</v>
      </c>
      <c r="Q177" s="16">
        <f t="shared" si="38"/>
        <v>-1.7324999999999889E-2</v>
      </c>
      <c r="R177" s="16">
        <f t="shared" si="39"/>
        <v>1.3443320713899566E-2</v>
      </c>
      <c r="S177" s="17">
        <v>-7.0000000000000001E-3</v>
      </c>
      <c r="T177" s="17">
        <v>-1.5000000000000001E-2</v>
      </c>
      <c r="U177" s="17">
        <v>-7.3000000000000009E-3</v>
      </c>
      <c r="V177" s="17">
        <v>-2.5000000000000001E-2</v>
      </c>
      <c r="W177" s="17">
        <v>2.2000000000000001E-3</v>
      </c>
      <c r="X177" s="17">
        <v>-2.6200000000000001E-2</v>
      </c>
      <c r="Y177" s="18">
        <f t="shared" si="32"/>
        <v>-4.46792326431181E-2</v>
      </c>
      <c r="Z177" s="18">
        <f t="shared" si="33"/>
        <v>1.99623382957787E-3</v>
      </c>
      <c r="AA177" s="19">
        <f t="shared" si="34"/>
        <v>3.8519004420089482E-3</v>
      </c>
      <c r="AB177" s="18">
        <f t="shared" si="41"/>
        <v>7.0233537381513139E-3</v>
      </c>
      <c r="AC177" s="18">
        <f t="shared" si="42"/>
        <v>4.9327497731204034E-5</v>
      </c>
      <c r="AD177">
        <f t="shared" si="43"/>
        <v>1.7337546744034302E-4</v>
      </c>
      <c r="AE177" s="12"/>
    </row>
    <row r="178" spans="1:31" x14ac:dyDescent="0.2">
      <c r="A178">
        <v>200804</v>
      </c>
      <c r="B178" s="15">
        <v>4.9032258064516165E-2</v>
      </c>
      <c r="C178" s="15">
        <v>3.7220291869353828E-2</v>
      </c>
      <c r="D178" s="15">
        <v>5.3065670712729496E-2</v>
      </c>
      <c r="E178" s="15">
        <v>3.0900372935535492E-2</v>
      </c>
      <c r="F178">
        <v>200804</v>
      </c>
      <c r="G178">
        <v>4.5999999999999996</v>
      </c>
      <c r="H178">
        <v>-1.49</v>
      </c>
      <c r="I178">
        <v>-0.03</v>
      </c>
      <c r="J178">
        <v>0.18</v>
      </c>
      <c r="K178" s="15">
        <f t="shared" si="40"/>
        <v>4.5999999999999999E-2</v>
      </c>
      <c r="L178" s="15">
        <f t="shared" si="40"/>
        <v>-1.49E-2</v>
      </c>
      <c r="M178" s="15">
        <f t="shared" si="40"/>
        <v>-2.9999999999999997E-4</v>
      </c>
      <c r="N178" s="15">
        <f t="shared" si="35"/>
        <v>1.8E-3</v>
      </c>
      <c r="O178" s="16">
        <f t="shared" si="36"/>
        <v>4.7232258064516162E-2</v>
      </c>
      <c r="P178" s="16">
        <f t="shared" si="37"/>
        <v>3.5420291869353825E-2</v>
      </c>
      <c r="Q178" s="16">
        <f t="shared" si="38"/>
        <v>5.1265670712729493E-2</v>
      </c>
      <c r="R178" s="16">
        <f t="shared" si="39"/>
        <v>2.9100372935535492E-2</v>
      </c>
      <c r="S178" s="17">
        <v>1.9699999999999999E-2</v>
      </c>
      <c r="T178" s="17">
        <v>6.08E-2</v>
      </c>
      <c r="U178" s="17">
        <v>4.4199999999999996E-2</v>
      </c>
      <c r="V178" s="17">
        <v>3.8899999999999997E-2</v>
      </c>
      <c r="W178" s="17">
        <v>3.85E-2</v>
      </c>
      <c r="X178" s="17">
        <v>4.8799999999999996E-2</v>
      </c>
      <c r="Y178" s="18">
        <f t="shared" si="32"/>
        <v>5.4155913978495007E-3</v>
      </c>
      <c r="Z178" s="18">
        <f t="shared" si="33"/>
        <v>2.9328630188461508E-5</v>
      </c>
      <c r="AA178" s="19">
        <f t="shared" si="34"/>
        <v>1.8402221172905146E-3</v>
      </c>
      <c r="AB178" s="18">
        <f t="shared" si="41"/>
        <v>-1.1625605119193659E-2</v>
      </c>
      <c r="AC178" s="18">
        <f t="shared" si="42"/>
        <v>1.3515469438742182E-4</v>
      </c>
      <c r="AD178">
        <f t="shared" si="43"/>
        <v>1.0383371025397047E-3</v>
      </c>
      <c r="AE178" s="12"/>
    </row>
    <row r="179" spans="1:31" x14ac:dyDescent="0.2">
      <c r="A179">
        <v>200805</v>
      </c>
      <c r="B179" s="15">
        <v>-1.2505125051250454E-2</v>
      </c>
      <c r="C179" s="15">
        <v>2.08473436449228E-2</v>
      </c>
      <c r="D179" s="15">
        <v>3.2954041672824008E-2</v>
      </c>
      <c r="E179" s="15">
        <v>1.6020671834625189E-2</v>
      </c>
      <c r="F179">
        <v>200805</v>
      </c>
      <c r="G179">
        <v>1.86</v>
      </c>
      <c r="H179">
        <v>2.98</v>
      </c>
      <c r="I179">
        <v>-0.34</v>
      </c>
      <c r="J179">
        <v>0.18</v>
      </c>
      <c r="K179" s="15">
        <f t="shared" si="40"/>
        <v>1.8600000000000002E-2</v>
      </c>
      <c r="L179" s="15">
        <f t="shared" si="40"/>
        <v>2.98E-2</v>
      </c>
      <c r="M179" s="15">
        <f t="shared" si="40"/>
        <v>-3.4000000000000002E-3</v>
      </c>
      <c r="N179" s="15">
        <f t="shared" si="35"/>
        <v>1.8E-3</v>
      </c>
      <c r="O179" s="16">
        <f t="shared" ref="O179:O186" si="44">B179-$N179</f>
        <v>-1.4305125051250454E-2</v>
      </c>
      <c r="P179" s="16">
        <f t="shared" ref="P179:P186" si="45">C179-$N179</f>
        <v>1.90473436449228E-2</v>
      </c>
      <c r="Q179" s="16">
        <f t="shared" ref="Q179:Q186" si="46">D179-$N179</f>
        <v>3.1154041672824009E-2</v>
      </c>
      <c r="R179" s="16">
        <f t="shared" ref="R179:R186" si="47">E179-$N179</f>
        <v>1.4220671834625189E-2</v>
      </c>
      <c r="S179" s="17">
        <v>3.9699999999999999E-2</v>
      </c>
      <c r="T179" s="17">
        <v>5.0500000000000003E-2</v>
      </c>
      <c r="U179" s="17">
        <v>1.3300000000000001E-2</v>
      </c>
      <c r="V179" s="17">
        <v>4.6099999999999995E-2</v>
      </c>
      <c r="W179" s="17">
        <v>2.2599999999999999E-2</v>
      </c>
      <c r="X179" s="17">
        <v>3.2000000000000002E-3</v>
      </c>
      <c r="Y179" s="18">
        <f t="shared" si="32"/>
        <v>-4.3538458384583784E-2</v>
      </c>
      <c r="Z179" s="18">
        <f t="shared" si="33"/>
        <v>1.895597358506134E-3</v>
      </c>
      <c r="AA179" s="19">
        <f t="shared" si="34"/>
        <v>3.4743367964002597E-4</v>
      </c>
      <c r="AB179" s="18">
        <f t="shared" si="41"/>
        <v>2.7374733459806476E-3</v>
      </c>
      <c r="AC179" s="18">
        <f t="shared" si="42"/>
        <v>7.4937603199544823E-6</v>
      </c>
      <c r="AD179">
        <f t="shared" si="43"/>
        <v>2.5123170335047078E-4</v>
      </c>
      <c r="AE179" s="12"/>
    </row>
    <row r="180" spans="1:31" x14ac:dyDescent="0.2">
      <c r="A180">
        <v>200806</v>
      </c>
      <c r="B180" s="15">
        <v>-7.572763130579252E-2</v>
      </c>
      <c r="C180" s="15">
        <v>-3.6231884057970953E-2</v>
      </c>
      <c r="D180" s="15">
        <v>-4.9070100143061457E-2</v>
      </c>
      <c r="E180" s="15">
        <v>-8.4435401831129075E-2</v>
      </c>
      <c r="F180">
        <v>200806</v>
      </c>
      <c r="G180">
        <v>-8.44</v>
      </c>
      <c r="H180">
        <v>1.07</v>
      </c>
      <c r="I180">
        <v>-1.02</v>
      </c>
      <c r="J180">
        <v>0.17</v>
      </c>
      <c r="K180" s="15">
        <f t="shared" si="40"/>
        <v>-8.4399999999999989E-2</v>
      </c>
      <c r="L180" s="15">
        <f t="shared" si="40"/>
        <v>1.0700000000000001E-2</v>
      </c>
      <c r="M180" s="15">
        <f t="shared" si="40"/>
        <v>-1.0200000000000001E-2</v>
      </c>
      <c r="N180" s="15">
        <f t="shared" si="35"/>
        <v>1.7000000000000001E-3</v>
      </c>
      <c r="O180" s="16">
        <f t="shared" si="44"/>
        <v>-7.7427631305792527E-2</v>
      </c>
      <c r="P180" s="16">
        <f t="shared" si="45"/>
        <v>-3.7931884057970953E-2</v>
      </c>
      <c r="Q180" s="16">
        <f t="shared" si="46"/>
        <v>-5.0770100143061457E-2</v>
      </c>
      <c r="R180" s="16">
        <f t="shared" si="47"/>
        <v>-8.6135401831129083E-2</v>
      </c>
      <c r="S180" s="17">
        <v>-8.7600000000000011E-2</v>
      </c>
      <c r="T180" s="17">
        <v>-7.3200000000000015E-2</v>
      </c>
      <c r="U180" s="17">
        <v>-8.5299999999999987E-2</v>
      </c>
      <c r="V180" s="17">
        <v>-0.1053</v>
      </c>
      <c r="W180" s="17">
        <v>-7.51E-2</v>
      </c>
      <c r="X180" s="17">
        <v>-9.7099999999999992E-2</v>
      </c>
      <c r="Y180" s="18">
        <f t="shared" si="32"/>
        <v>9.8390353608741321E-3</v>
      </c>
      <c r="Z180" s="18">
        <f t="shared" si="33"/>
        <v>9.6806616832531567E-5</v>
      </c>
      <c r="AA180" s="19">
        <f t="shared" si="34"/>
        <v>6.6850375953306906E-3</v>
      </c>
      <c r="AB180" s="18">
        <f t="shared" si="41"/>
        <v>5.0017098128519032E-2</v>
      </c>
      <c r="AC180" s="18">
        <f t="shared" si="42"/>
        <v>2.5017101051979019E-3</v>
      </c>
      <c r="AD180">
        <f t="shared" si="43"/>
        <v>1.6915894899289445E-3</v>
      </c>
      <c r="AE180" s="12"/>
    </row>
    <row r="181" spans="1:31" x14ac:dyDescent="0.2">
      <c r="A181">
        <v>200807</v>
      </c>
      <c r="B181" s="15">
        <v>-9.6711798839459462E-3</v>
      </c>
      <c r="C181" s="15">
        <v>-2.8407382091592659E-2</v>
      </c>
      <c r="D181" s="15">
        <v>-4.1372047540243706E-2</v>
      </c>
      <c r="E181" s="15">
        <v>-1.388888888888884E-2</v>
      </c>
      <c r="F181">
        <v>200807</v>
      </c>
      <c r="G181">
        <v>-0.77</v>
      </c>
      <c r="H181">
        <v>3.58</v>
      </c>
      <c r="I181">
        <v>3.69</v>
      </c>
      <c r="J181">
        <v>0.15</v>
      </c>
      <c r="K181" s="15">
        <f t="shared" si="40"/>
        <v>-7.7000000000000002E-3</v>
      </c>
      <c r="L181" s="15">
        <f t="shared" si="40"/>
        <v>3.5799999999999998E-2</v>
      </c>
      <c r="M181" s="15">
        <f t="shared" si="40"/>
        <v>3.6900000000000002E-2</v>
      </c>
      <c r="N181" s="15">
        <f t="shared" si="35"/>
        <v>1.5E-3</v>
      </c>
      <c r="O181" s="16">
        <f t="shared" si="44"/>
        <v>-1.1171179883945946E-2</v>
      </c>
      <c r="P181" s="16">
        <f t="shared" si="45"/>
        <v>-2.990738209159266E-2</v>
      </c>
      <c r="Q181" s="16">
        <f t="shared" si="46"/>
        <v>-4.2872047540243707E-2</v>
      </c>
      <c r="R181" s="16">
        <f t="shared" si="47"/>
        <v>-1.5388888888888839E-2</v>
      </c>
      <c r="S181" s="17">
        <v>4.2699999999999995E-2</v>
      </c>
      <c r="T181" s="17">
        <v>-2.0000000000000009E-4</v>
      </c>
      <c r="U181" s="17">
        <v>-1.3099999999999999E-2</v>
      </c>
      <c r="V181" s="17">
        <v>3.3099999999999997E-2</v>
      </c>
      <c r="W181" s="17">
        <v>-7.5999999999999991E-3</v>
      </c>
      <c r="X181" s="17">
        <v>-2.5000000000000001E-2</v>
      </c>
      <c r="Y181" s="18">
        <f t="shared" si="32"/>
        <v>-1.6154513217279277E-2</v>
      </c>
      <c r="Z181" s="18">
        <f t="shared" si="33"/>
        <v>2.6096829728725085E-4</v>
      </c>
      <c r="AA181" s="19">
        <f t="shared" si="34"/>
        <v>2.4042449283705056E-4</v>
      </c>
      <c r="AB181" s="18">
        <f t="shared" si="41"/>
        <v>-1.5451360419563607E-2</v>
      </c>
      <c r="AC181" s="18">
        <f t="shared" si="42"/>
        <v>2.3874453881525683E-4</v>
      </c>
      <c r="AD181">
        <f t="shared" si="43"/>
        <v>1.0959036439910513E-3</v>
      </c>
      <c r="AE181" s="12"/>
    </row>
    <row r="182" spans="1:31" x14ac:dyDescent="0.2">
      <c r="A182">
        <v>200808</v>
      </c>
      <c r="B182" s="15">
        <v>1.416015625E-2</v>
      </c>
      <c r="C182" s="15">
        <v>-1.3446567586695046E-2</v>
      </c>
      <c r="D182" s="15">
        <v>-7.6898932831136468E-3</v>
      </c>
      <c r="E182" s="15">
        <v>-1.2394366197183038E-2</v>
      </c>
      <c r="F182">
        <v>200808</v>
      </c>
      <c r="G182">
        <v>1.53</v>
      </c>
      <c r="H182">
        <v>3.75</v>
      </c>
      <c r="I182">
        <v>1.48</v>
      </c>
      <c r="J182">
        <v>0.13</v>
      </c>
      <c r="K182" s="15">
        <f t="shared" si="40"/>
        <v>1.5300000000000001E-2</v>
      </c>
      <c r="L182" s="15">
        <f t="shared" si="40"/>
        <v>3.7499999999999999E-2</v>
      </c>
      <c r="M182" s="15">
        <f t="shared" si="40"/>
        <v>1.4800000000000001E-2</v>
      </c>
      <c r="N182" s="15">
        <f t="shared" si="35"/>
        <v>1.2999999999999999E-3</v>
      </c>
      <c r="O182" s="16">
        <f t="shared" si="44"/>
        <v>1.2860156250000001E-2</v>
      </c>
      <c r="P182" s="16">
        <f t="shared" si="45"/>
        <v>-1.4746567586695045E-2</v>
      </c>
      <c r="Q182" s="16">
        <f t="shared" si="46"/>
        <v>-8.9898932831136459E-3</v>
      </c>
      <c r="R182" s="16">
        <f t="shared" si="47"/>
        <v>-1.3694366197183037E-2</v>
      </c>
      <c r="S182" s="17">
        <v>3.7999999999999999E-2</v>
      </c>
      <c r="T182" s="17">
        <v>3.1100000000000006E-2</v>
      </c>
      <c r="U182" s="17">
        <v>1.03E-2</v>
      </c>
      <c r="V182" s="17">
        <v>5.4299999999999994E-2</v>
      </c>
      <c r="W182" s="17">
        <v>1.5300000000000001E-2</v>
      </c>
      <c r="X182" s="17">
        <v>1.0700000000000001E-2</v>
      </c>
      <c r="Y182" s="18">
        <f t="shared" si="32"/>
        <v>-1.3756510416666669E-2</v>
      </c>
      <c r="Z182" s="18">
        <f t="shared" si="33"/>
        <v>1.8924157884385857E-4</v>
      </c>
      <c r="AA182" s="19">
        <f t="shared" si="34"/>
        <v>7.2687702944712859E-5</v>
      </c>
      <c r="AB182" s="18">
        <f t="shared" si="41"/>
        <v>-3.0614037188675339E-2</v>
      </c>
      <c r="AC182" s="18">
        <f t="shared" si="42"/>
        <v>9.3721927298959673E-4</v>
      </c>
      <c r="AD182">
        <f t="shared" si="43"/>
        <v>3.2197353128152732E-4</v>
      </c>
      <c r="AE182" s="12"/>
    </row>
    <row r="183" spans="1:31" x14ac:dyDescent="0.2">
      <c r="A183">
        <v>200809</v>
      </c>
      <c r="B183" s="15">
        <v>-0.11699566682715445</v>
      </c>
      <c r="C183" s="15">
        <v>-9.0387374461979864E-2</v>
      </c>
      <c r="D183" s="15">
        <v>-9.6156887553376591E-2</v>
      </c>
      <c r="E183" s="15">
        <v>-8.7278950370793029E-2</v>
      </c>
      <c r="F183">
        <v>200809</v>
      </c>
      <c r="G183">
        <v>-9.24</v>
      </c>
      <c r="H183">
        <v>-0.34</v>
      </c>
      <c r="I183">
        <v>4.4000000000000004</v>
      </c>
      <c r="J183">
        <v>0.15</v>
      </c>
      <c r="K183" s="15">
        <f t="shared" si="40"/>
        <v>-9.2399999999999996E-2</v>
      </c>
      <c r="L183" s="15">
        <f t="shared" si="40"/>
        <v>-3.4000000000000002E-3</v>
      </c>
      <c r="M183" s="15">
        <f t="shared" si="40"/>
        <v>4.4000000000000004E-2</v>
      </c>
      <c r="N183" s="15">
        <f t="shared" si="35"/>
        <v>1.5E-3</v>
      </c>
      <c r="O183" s="16">
        <f t="shared" si="44"/>
        <v>-0.11849566682715446</v>
      </c>
      <c r="P183" s="16">
        <f t="shared" si="45"/>
        <v>-9.1887374461979865E-2</v>
      </c>
      <c r="Q183" s="16">
        <f t="shared" si="46"/>
        <v>-9.7656887553376592E-2</v>
      </c>
      <c r="R183" s="16">
        <f t="shared" si="47"/>
        <v>-8.8778950370793031E-2</v>
      </c>
      <c r="S183" s="17">
        <v>-8.1500000000000003E-2</v>
      </c>
      <c r="T183" s="17">
        <v>-0.10439999999999999</v>
      </c>
      <c r="U183" s="17">
        <v>-9.1899999999999996E-2</v>
      </c>
      <c r="V183" s="17">
        <v>-0.1017</v>
      </c>
      <c r="W183" s="17">
        <v>-9.8400000000000001E-2</v>
      </c>
      <c r="X183" s="17">
        <v>-9.6300000000000011E-2</v>
      </c>
      <c r="Y183" s="18">
        <f t="shared" si="32"/>
        <v>-2.2795666827154448E-2</v>
      </c>
      <c r="Z183" s="18">
        <f t="shared" si="33"/>
        <v>5.196424260946297E-4</v>
      </c>
      <c r="AA183" s="19">
        <f t="shared" si="34"/>
        <v>1.5087237082798872E-2</v>
      </c>
      <c r="AB183" s="18">
        <f t="shared" si="41"/>
        <v>5.4330995005569815E-3</v>
      </c>
      <c r="AC183" s="18">
        <f t="shared" si="42"/>
        <v>2.9518570182952523E-5</v>
      </c>
      <c r="AD183">
        <f t="shared" si="43"/>
        <v>9.0410484068297308E-3</v>
      </c>
      <c r="AE183" s="12"/>
    </row>
    <row r="184" spans="1:31" x14ac:dyDescent="0.2">
      <c r="A184">
        <v>200810</v>
      </c>
      <c r="B184" s="15">
        <v>-0.21346782988004354</v>
      </c>
      <c r="C184" s="15">
        <v>-0.12130914826498407</v>
      </c>
      <c r="D184" s="15">
        <v>-0.15835520559930005</v>
      </c>
      <c r="E184" s="15">
        <v>-0.16187499999999999</v>
      </c>
      <c r="F184">
        <v>200810</v>
      </c>
      <c r="G184">
        <v>-17.23</v>
      </c>
      <c r="H184">
        <v>-2.2799999999999998</v>
      </c>
      <c r="I184">
        <v>-2.99</v>
      </c>
      <c r="J184">
        <v>0.08</v>
      </c>
      <c r="K184" s="15">
        <f t="shared" si="40"/>
        <v>-0.17230000000000001</v>
      </c>
      <c r="L184" s="15">
        <f t="shared" si="40"/>
        <v>-2.2799999999999997E-2</v>
      </c>
      <c r="M184" s="15">
        <f t="shared" si="40"/>
        <v>-2.9900000000000003E-2</v>
      </c>
      <c r="N184" s="15">
        <f t="shared" si="35"/>
        <v>8.0000000000000004E-4</v>
      </c>
      <c r="O184" s="16">
        <f t="shared" si="44"/>
        <v>-0.21426782988004353</v>
      </c>
      <c r="P184" s="16">
        <f t="shared" si="45"/>
        <v>-0.12210914826498406</v>
      </c>
      <c r="Q184" s="16">
        <f t="shared" si="46"/>
        <v>-0.15915520559930005</v>
      </c>
      <c r="R184" s="16">
        <f t="shared" si="47"/>
        <v>-0.16267499999999999</v>
      </c>
      <c r="S184" s="17">
        <v>-0.2097</v>
      </c>
      <c r="T184" s="17">
        <v>-0.20819999999999997</v>
      </c>
      <c r="U184" s="17">
        <v>-0.1646</v>
      </c>
      <c r="V184" s="17">
        <v>-0.2319</v>
      </c>
      <c r="W184" s="17">
        <v>-0.15509999999999999</v>
      </c>
      <c r="X184" s="17">
        <v>-0.17419999999999999</v>
      </c>
      <c r="Y184" s="18">
        <f t="shared" si="32"/>
        <v>-2.3651163213376902E-2</v>
      </c>
      <c r="Z184" s="18">
        <f t="shared" si="33"/>
        <v>5.5937752134579282E-4</v>
      </c>
      <c r="AA184" s="19">
        <f t="shared" si="34"/>
        <v>4.7786955848688667E-2</v>
      </c>
      <c r="AB184" s="18">
        <f t="shared" si="41"/>
        <v>5.410473473128255E-2</v>
      </c>
      <c r="AC184" s="18">
        <f t="shared" si="42"/>
        <v>2.9273223203424522E-3</v>
      </c>
      <c r="AD184">
        <f t="shared" si="43"/>
        <v>1.570164415592443E-2</v>
      </c>
      <c r="AE184" s="12"/>
    </row>
    <row r="185" spans="1:31" x14ac:dyDescent="0.2">
      <c r="A185">
        <v>200811</v>
      </c>
      <c r="B185" s="15">
        <v>-0.15701906412478339</v>
      </c>
      <c r="C185" s="15">
        <v>-4.6028880866425981E-2</v>
      </c>
      <c r="D185" s="15">
        <v>-6.9854469854469858E-2</v>
      </c>
      <c r="E185" s="15">
        <v>-7.0096942580163857E-2</v>
      </c>
      <c r="F185">
        <v>200811</v>
      </c>
      <c r="G185">
        <v>-7.86</v>
      </c>
      <c r="H185">
        <v>-3.63</v>
      </c>
      <c r="I185">
        <v>-4.9400000000000004</v>
      </c>
      <c r="J185">
        <v>0.03</v>
      </c>
      <c r="K185" s="15">
        <f t="shared" si="40"/>
        <v>-7.8600000000000003E-2</v>
      </c>
      <c r="L185" s="15">
        <f t="shared" si="40"/>
        <v>-3.6299999999999999E-2</v>
      </c>
      <c r="M185" s="15">
        <f t="shared" si="40"/>
        <v>-4.9400000000000006E-2</v>
      </c>
      <c r="N185" s="15">
        <f t="shared" si="35"/>
        <v>2.9999999999999997E-4</v>
      </c>
      <c r="O185" s="16">
        <f t="shared" si="44"/>
        <v>-0.15731906412478339</v>
      </c>
      <c r="P185" s="16">
        <f t="shared" si="45"/>
        <v>-4.6328880866425982E-2</v>
      </c>
      <c r="Q185" s="16">
        <f t="shared" si="46"/>
        <v>-7.0154469854469853E-2</v>
      </c>
      <c r="R185" s="16">
        <f t="shared" si="47"/>
        <v>-7.0396942580163852E-2</v>
      </c>
      <c r="S185" s="17">
        <v>-0.13020000000000001</v>
      </c>
      <c r="T185" s="17">
        <v>-0.10229999999999999</v>
      </c>
      <c r="U185" s="17">
        <v>-7.1999999999999995E-2</v>
      </c>
      <c r="V185" s="17">
        <v>-9.9699999999999983E-2</v>
      </c>
      <c r="W185" s="17">
        <v>-6.6000000000000003E-2</v>
      </c>
      <c r="X185" s="17">
        <v>-7.1800000000000003E-2</v>
      </c>
      <c r="Y185" s="18">
        <f t="shared" si="32"/>
        <v>-6.6985730791450065E-2</v>
      </c>
      <c r="Z185" s="18">
        <f t="shared" si="33"/>
        <v>4.4870881296646212E-3</v>
      </c>
      <c r="AA185" s="19">
        <f t="shared" si="34"/>
        <v>2.6131857948516142E-2</v>
      </c>
      <c r="AB185" s="18">
        <f t="shared" si="41"/>
        <v>3.1049379237978812E-2</v>
      </c>
      <c r="AC185" s="18">
        <f t="shared" si="42"/>
        <v>9.6406395106382972E-4</v>
      </c>
      <c r="AD185">
        <f t="shared" si="43"/>
        <v>2.4528181571440294E-3</v>
      </c>
      <c r="AE185" s="12"/>
    </row>
    <row r="186" spans="1:31" x14ac:dyDescent="0.2">
      <c r="A186">
        <v>200812</v>
      </c>
      <c r="B186" s="15">
        <v>7.0723684210526327E-2</v>
      </c>
      <c r="C186" s="15">
        <v>5.293282876064298E-2</v>
      </c>
      <c r="D186" s="15">
        <v>1.6316495306213374E-2</v>
      </c>
      <c r="E186" s="15">
        <v>7.29991980753808E-2</v>
      </c>
      <c r="F186">
        <v>200812</v>
      </c>
      <c r="G186">
        <v>1.66</v>
      </c>
      <c r="H186">
        <v>3.97</v>
      </c>
      <c r="I186">
        <v>-1.2</v>
      </c>
      <c r="J186">
        <v>0.09</v>
      </c>
      <c r="K186" s="15">
        <f t="shared" si="40"/>
        <v>1.66E-2</v>
      </c>
      <c r="L186" s="15">
        <f t="shared" si="40"/>
        <v>3.9699999999999999E-2</v>
      </c>
      <c r="M186" s="15">
        <f t="shared" si="40"/>
        <v>-1.2E-2</v>
      </c>
      <c r="N186" s="15">
        <f t="shared" si="35"/>
        <v>8.9999999999999998E-4</v>
      </c>
      <c r="O186" s="16">
        <f t="shared" si="44"/>
        <v>6.9823684210526329E-2</v>
      </c>
      <c r="P186" s="16">
        <f t="shared" si="45"/>
        <v>5.2032828760642982E-2</v>
      </c>
      <c r="Q186" s="16">
        <f t="shared" si="46"/>
        <v>1.5416495306213375E-2</v>
      </c>
      <c r="R186" s="16">
        <f t="shared" si="47"/>
        <v>7.2099198075380802E-2</v>
      </c>
      <c r="S186" s="17">
        <v>4.8200000000000007E-2</v>
      </c>
      <c r="T186" s="17">
        <v>4.4900000000000002E-2</v>
      </c>
      <c r="U186" s="17">
        <v>1.12E-2</v>
      </c>
      <c r="V186" s="17">
        <v>4.1900000000000007E-2</v>
      </c>
      <c r="W186" s="17">
        <v>2.2899999999999997E-2</v>
      </c>
      <c r="X186" s="17">
        <v>1.0799999999999999E-2</v>
      </c>
      <c r="Y186" s="18">
        <f t="shared" si="32"/>
        <v>3.9840350877192995E-2</v>
      </c>
      <c r="Z186" s="18">
        <f t="shared" si="33"/>
        <v>1.5872535580178527E-3</v>
      </c>
      <c r="AA186" s="19">
        <f t="shared" si="34"/>
        <v>4.2888400731155444E-3</v>
      </c>
      <c r="AB186" s="18">
        <f t="shared" si="41"/>
        <v>3.190476839639432E-2</v>
      </c>
      <c r="AC186" s="18">
        <f t="shared" si="42"/>
        <v>1.0179142464275617E-3</v>
      </c>
      <c r="AD186">
        <f t="shared" si="43"/>
        <v>2.3849329627845506E-3</v>
      </c>
      <c r="AE186" s="12"/>
    </row>
    <row r="187" spans="1:31" x14ac:dyDescent="0.2">
      <c r="K187" s="15"/>
      <c r="L187" s="15"/>
      <c r="M187" s="15"/>
      <c r="N187" s="15"/>
      <c r="AC187" s="12"/>
      <c r="AD187" s="12"/>
      <c r="AE187" s="12"/>
    </row>
    <row r="188" spans="1:31" x14ac:dyDescent="0.2">
      <c r="K188" s="15"/>
      <c r="L188" s="15"/>
      <c r="M188" s="15"/>
      <c r="N188" s="15"/>
      <c r="AC188" s="12"/>
      <c r="AD188" s="12"/>
      <c r="AE188" s="12"/>
    </row>
    <row r="189" spans="1:31" x14ac:dyDescent="0.2">
      <c r="K189" s="15"/>
      <c r="L189" s="15"/>
      <c r="M189" s="15"/>
      <c r="N189" s="15"/>
    </row>
    <row r="190" spans="1:31" ht="40" customHeight="1" x14ac:dyDescent="0.2">
      <c r="B190" s="23" t="s">
        <v>47</v>
      </c>
      <c r="C190" s="23" t="s">
        <v>48</v>
      </c>
      <c r="D190" s="23" t="s">
        <v>49</v>
      </c>
      <c r="E190" s="23" t="s">
        <v>50</v>
      </c>
      <c r="K190" s="15"/>
      <c r="L190" s="15"/>
      <c r="M190" s="15"/>
      <c r="N190" s="15"/>
    </row>
    <row r="191" spans="1:31" x14ac:dyDescent="0.2">
      <c r="A191" s="23" t="s">
        <v>51</v>
      </c>
      <c r="B191" s="23">
        <v>0.15</v>
      </c>
      <c r="C191" s="23">
        <v>0.25</v>
      </c>
      <c r="D191" s="24">
        <v>0.2</v>
      </c>
      <c r="E191" s="24">
        <v>0.12</v>
      </c>
      <c r="G191" t="s">
        <v>55</v>
      </c>
      <c r="H191" s="5">
        <f>C191*E191+C192*E192+C193*E193+C194*E194</f>
        <v>0.13500000000000001</v>
      </c>
      <c r="K191" s="15">
        <f>(C191-B191)*D191</f>
        <v>2.0000000000000004E-2</v>
      </c>
      <c r="L191" s="15">
        <f>C191*(E191-D191)</f>
        <v>-2.0000000000000004E-2</v>
      </c>
      <c r="M191" s="15"/>
      <c r="N191" s="15"/>
    </row>
    <row r="192" spans="1:31" x14ac:dyDescent="0.2">
      <c r="A192" s="23" t="s">
        <v>52</v>
      </c>
      <c r="B192" s="23">
        <v>0.1</v>
      </c>
      <c r="C192" s="23">
        <v>0.2</v>
      </c>
      <c r="D192" s="24">
        <v>0.15</v>
      </c>
      <c r="E192" s="24">
        <v>0.15</v>
      </c>
      <c r="G192" t="s">
        <v>56</v>
      </c>
      <c r="H192">
        <f>B191*D191+B192*D192+B193*D193+B194*D194</f>
        <v>0.1075</v>
      </c>
      <c r="K192" s="15">
        <f t="shared" ref="K192:K194" si="48">(C192-B192)*D192</f>
        <v>1.4999999999999999E-2</v>
      </c>
      <c r="L192" s="15">
        <f t="shared" ref="L192:L194" si="49">C192*(E192-D192)</f>
        <v>0</v>
      </c>
      <c r="M192" s="15"/>
      <c r="N192" s="15"/>
    </row>
    <row r="193" spans="1:14" x14ac:dyDescent="0.2">
      <c r="A193" s="23" t="s">
        <v>53</v>
      </c>
      <c r="B193" s="23">
        <v>0.5</v>
      </c>
      <c r="C193" s="23">
        <v>0.45</v>
      </c>
      <c r="D193" s="24">
        <v>0.1</v>
      </c>
      <c r="E193" s="24">
        <v>0.14000000000000001</v>
      </c>
      <c r="H193" s="5">
        <f>H191-H192</f>
        <v>2.7500000000000011E-2</v>
      </c>
      <c r="K193" s="15">
        <f t="shared" si="48"/>
        <v>-4.9999999999999992E-3</v>
      </c>
      <c r="L193" s="15">
        <f t="shared" si="49"/>
        <v>1.8000000000000006E-2</v>
      </c>
      <c r="M193" s="15"/>
      <c r="N193" s="15"/>
    </row>
    <row r="194" spans="1:14" x14ac:dyDescent="0.2">
      <c r="A194" s="23" t="s">
        <v>54</v>
      </c>
      <c r="B194" s="23">
        <v>0.25</v>
      </c>
      <c r="C194" s="23">
        <v>0.1</v>
      </c>
      <c r="D194" s="24">
        <v>0.05</v>
      </c>
      <c r="E194" s="24">
        <v>0.12</v>
      </c>
      <c r="K194" s="15">
        <f t="shared" si="48"/>
        <v>-7.4999999999999997E-3</v>
      </c>
      <c r="L194" s="15">
        <f t="shared" si="49"/>
        <v>6.9999999999999993E-3</v>
      </c>
      <c r="M194" s="15"/>
      <c r="N194" s="15"/>
    </row>
    <row r="195" spans="1:14" x14ac:dyDescent="0.2">
      <c r="K195" s="15">
        <f>SUM(K191:K194)</f>
        <v>2.2500000000000006E-2</v>
      </c>
      <c r="L195" s="15">
        <f>SUM(L191:L194)</f>
        <v>5.000000000000001E-3</v>
      </c>
      <c r="M195" s="15"/>
      <c r="N195" s="15"/>
    </row>
    <row r="196" spans="1:14" x14ac:dyDescent="0.2">
      <c r="K196" s="15" t="s">
        <v>59</v>
      </c>
      <c r="L196" s="15" t="s">
        <v>60</v>
      </c>
      <c r="M196" s="15"/>
      <c r="N196" s="15"/>
    </row>
    <row r="197" spans="1:14" x14ac:dyDescent="0.2">
      <c r="K197" s="15"/>
      <c r="L197" s="15"/>
      <c r="M197" s="15"/>
      <c r="N197" s="15"/>
    </row>
    <row r="198" spans="1:14" x14ac:dyDescent="0.2">
      <c r="K198" s="15"/>
      <c r="L198" s="15"/>
      <c r="M198" s="15"/>
      <c r="N198" s="15"/>
    </row>
    <row r="199" spans="1:14" x14ac:dyDescent="0.2">
      <c r="A199" t="s">
        <v>57</v>
      </c>
      <c r="K199" s="15"/>
      <c r="L199" s="15"/>
      <c r="M199" s="15"/>
      <c r="N199" s="15"/>
    </row>
    <row r="200" spans="1:14" x14ac:dyDescent="0.2">
      <c r="K200" s="15"/>
      <c r="L200" s="15"/>
      <c r="M200" s="15"/>
      <c r="N200" s="15"/>
    </row>
    <row r="201" spans="1:14" x14ac:dyDescent="0.2">
      <c r="A201" t="s">
        <v>58</v>
      </c>
      <c r="K201" s="15"/>
      <c r="L201" s="15"/>
      <c r="M201" s="15"/>
      <c r="N201" s="15"/>
    </row>
    <row r="202" spans="1:14" x14ac:dyDescent="0.2">
      <c r="K202" s="15"/>
      <c r="L202" s="15"/>
      <c r="M202" s="15"/>
      <c r="N202" s="15"/>
    </row>
    <row r="203" spans="1:14" x14ac:dyDescent="0.2">
      <c r="K203" s="15"/>
      <c r="L203" s="15"/>
      <c r="M203" s="15"/>
      <c r="N203" s="15"/>
    </row>
    <row r="204" spans="1:14" x14ac:dyDescent="0.2">
      <c r="K204" s="15"/>
      <c r="L204" s="15"/>
      <c r="M204" s="15"/>
      <c r="N204" s="15"/>
    </row>
    <row r="205" spans="1:14" x14ac:dyDescent="0.2">
      <c r="K205" s="15"/>
      <c r="L205" s="15"/>
      <c r="M205" s="15"/>
      <c r="N205" s="15"/>
    </row>
    <row r="206" spans="1:14" x14ac:dyDescent="0.2">
      <c r="K206" s="15"/>
      <c r="L206" s="15"/>
      <c r="M206" s="15"/>
      <c r="N206" s="15"/>
    </row>
    <row r="207" spans="1:14" x14ac:dyDescent="0.2">
      <c r="K207" s="15"/>
      <c r="L207" s="15"/>
      <c r="M207" s="15"/>
      <c r="N207" s="15"/>
    </row>
    <row r="208" spans="1:14" x14ac:dyDescent="0.2">
      <c r="K208" s="15"/>
      <c r="L208" s="15"/>
      <c r="M208" s="15"/>
      <c r="N208" s="15"/>
    </row>
    <row r="209" spans="11:14" x14ac:dyDescent="0.2">
      <c r="K209" s="15"/>
      <c r="L209" s="15"/>
      <c r="M209" s="15"/>
      <c r="N209" s="15"/>
    </row>
    <row r="210" spans="11:14" x14ac:dyDescent="0.2">
      <c r="K210" s="15"/>
      <c r="L210" s="15"/>
      <c r="M210" s="15"/>
      <c r="N210" s="15"/>
    </row>
    <row r="211" spans="11:14" x14ac:dyDescent="0.2">
      <c r="K211" s="15"/>
      <c r="L211" s="15"/>
      <c r="M211" s="15"/>
      <c r="N211" s="15"/>
    </row>
    <row r="212" spans="11:14" x14ac:dyDescent="0.2">
      <c r="K212" s="15"/>
      <c r="L212" s="15"/>
      <c r="M212" s="15"/>
      <c r="N212" s="15"/>
    </row>
    <row r="213" spans="11:14" x14ac:dyDescent="0.2">
      <c r="K213" s="15"/>
      <c r="L213" s="15"/>
      <c r="M213" s="15"/>
      <c r="N213" s="15"/>
    </row>
    <row r="214" spans="11:14" x14ac:dyDescent="0.2">
      <c r="K214" s="15"/>
      <c r="L214" s="15"/>
      <c r="M214" s="15"/>
      <c r="N214" s="15"/>
    </row>
    <row r="215" spans="11:14" x14ac:dyDescent="0.2">
      <c r="K215" s="15"/>
      <c r="L215" s="15"/>
      <c r="M215" s="15"/>
      <c r="N215" s="15"/>
    </row>
    <row r="216" spans="11:14" x14ac:dyDescent="0.2">
      <c r="K216" s="15"/>
      <c r="L216" s="15"/>
      <c r="M216" s="15"/>
      <c r="N216" s="15"/>
    </row>
    <row r="217" spans="11:14" x14ac:dyDescent="0.2">
      <c r="K217" s="15"/>
      <c r="L217" s="15"/>
      <c r="M217" s="15"/>
      <c r="N217" s="15"/>
    </row>
    <row r="218" spans="11:14" x14ac:dyDescent="0.2">
      <c r="K218" s="15"/>
      <c r="L218" s="15"/>
      <c r="M218" s="15"/>
      <c r="N218" s="15"/>
    </row>
    <row r="219" spans="11:14" x14ac:dyDescent="0.2">
      <c r="K219" s="15"/>
      <c r="L219" s="15"/>
      <c r="M219" s="15"/>
      <c r="N219" s="15"/>
    </row>
    <row r="220" spans="11:14" x14ac:dyDescent="0.2">
      <c r="K220" s="15"/>
      <c r="L220" s="15"/>
      <c r="M220" s="15"/>
      <c r="N220" s="15"/>
    </row>
    <row r="221" spans="11:14" x14ac:dyDescent="0.2">
      <c r="K221" s="15"/>
      <c r="L221" s="15"/>
      <c r="M221" s="15"/>
      <c r="N221" s="15"/>
    </row>
    <row r="222" spans="11:14" x14ac:dyDescent="0.2">
      <c r="K222" s="15"/>
      <c r="L222" s="15"/>
      <c r="M222" s="15"/>
      <c r="N222" s="15"/>
    </row>
    <row r="223" spans="11:14" x14ac:dyDescent="0.2">
      <c r="K223" s="15"/>
      <c r="L223" s="15"/>
      <c r="M223" s="15"/>
      <c r="N223" s="15"/>
    </row>
    <row r="224" spans="11:14" x14ac:dyDescent="0.2">
      <c r="K224" s="15"/>
      <c r="L224" s="15"/>
      <c r="M224" s="15"/>
      <c r="N224" s="15"/>
    </row>
    <row r="225" spans="11:14" x14ac:dyDescent="0.2">
      <c r="K225" s="15"/>
      <c r="L225" s="15"/>
      <c r="M225" s="15"/>
      <c r="N225" s="15"/>
    </row>
    <row r="226" spans="11:14" x14ac:dyDescent="0.2">
      <c r="K226" s="15"/>
      <c r="L226" s="15"/>
      <c r="M226" s="15"/>
      <c r="N226" s="15"/>
    </row>
    <row r="227" spans="11:14" x14ac:dyDescent="0.2">
      <c r="K227" s="15"/>
      <c r="L227" s="15"/>
      <c r="M227" s="15"/>
      <c r="N227" s="15"/>
    </row>
    <row r="228" spans="11:14" x14ac:dyDescent="0.2">
      <c r="K228" s="15"/>
      <c r="L228" s="15"/>
      <c r="M228" s="15"/>
      <c r="N228" s="15"/>
    </row>
    <row r="229" spans="11:14" x14ac:dyDescent="0.2">
      <c r="K229" s="15"/>
      <c r="L229" s="15"/>
      <c r="M229" s="15"/>
      <c r="N229" s="15"/>
    </row>
    <row r="230" spans="11:14" x14ac:dyDescent="0.2">
      <c r="K230" s="15"/>
      <c r="L230" s="15"/>
      <c r="M230" s="15"/>
      <c r="N230" s="15"/>
    </row>
    <row r="231" spans="11:14" x14ac:dyDescent="0.2">
      <c r="K231" s="15"/>
      <c r="L231" s="15"/>
      <c r="M231" s="15"/>
      <c r="N231" s="15"/>
    </row>
    <row r="232" spans="11:14" x14ac:dyDescent="0.2">
      <c r="K232" s="15"/>
      <c r="L232" s="15"/>
      <c r="M232" s="15"/>
      <c r="N232" s="15"/>
    </row>
    <row r="233" spans="11:14" x14ac:dyDescent="0.2">
      <c r="K233" s="15"/>
      <c r="L233" s="15"/>
      <c r="M233" s="15"/>
      <c r="N233" s="15"/>
    </row>
    <row r="234" spans="11:14" x14ac:dyDescent="0.2">
      <c r="K234" s="15"/>
      <c r="L234" s="15"/>
      <c r="M234" s="15"/>
      <c r="N234" s="15"/>
    </row>
    <row r="235" spans="11:14" x14ac:dyDescent="0.2">
      <c r="K235" s="15"/>
      <c r="L235" s="15"/>
      <c r="M235" s="15"/>
      <c r="N235" s="15"/>
    </row>
    <row r="236" spans="11:14" x14ac:dyDescent="0.2">
      <c r="K236" s="15"/>
      <c r="L236" s="15"/>
      <c r="M236" s="15"/>
      <c r="N236" s="15"/>
    </row>
    <row r="237" spans="11:14" x14ac:dyDescent="0.2">
      <c r="K237" s="15"/>
      <c r="L237" s="15"/>
      <c r="M237" s="15"/>
      <c r="N237" s="15"/>
    </row>
    <row r="238" spans="11:14" x14ac:dyDescent="0.2">
      <c r="K238" s="15"/>
      <c r="L238" s="15"/>
      <c r="M238" s="15"/>
      <c r="N238" s="15"/>
    </row>
    <row r="239" spans="11:14" x14ac:dyDescent="0.2">
      <c r="K239" s="15"/>
      <c r="L239" s="15"/>
      <c r="M239" s="15"/>
      <c r="N239" s="15"/>
    </row>
    <row r="240" spans="11:14" x14ac:dyDescent="0.2">
      <c r="K240" s="15"/>
      <c r="L240" s="15"/>
      <c r="M240" s="15"/>
      <c r="N240" s="15"/>
    </row>
    <row r="241" spans="11:14" x14ac:dyDescent="0.2">
      <c r="K241" s="15"/>
      <c r="L241" s="15"/>
      <c r="M241" s="15"/>
      <c r="N241" s="15"/>
    </row>
    <row r="242" spans="11:14" x14ac:dyDescent="0.2">
      <c r="K242" s="15"/>
      <c r="L242" s="15"/>
      <c r="M242" s="15"/>
      <c r="N242" s="15"/>
    </row>
    <row r="243" spans="11:14" x14ac:dyDescent="0.2">
      <c r="K243" s="15"/>
      <c r="L243" s="15"/>
      <c r="M243" s="15"/>
      <c r="N243" s="15"/>
    </row>
  </sheetData>
  <mergeCells count="1">
    <mergeCell ref="B16:E16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 Returns-Style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Ozoguz</dc:creator>
  <cp:lastModifiedBy>Christiana Pantelidou</cp:lastModifiedBy>
  <dcterms:created xsi:type="dcterms:W3CDTF">2016-04-01T21:40:36Z</dcterms:created>
  <dcterms:modified xsi:type="dcterms:W3CDTF">2021-02-19T12:24:30Z</dcterms:modified>
</cp:coreProperties>
</file>