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ris\UPV\PHD\LOGIFRUIT\RESULTADOS_PAPER\SGAI\datossemanales\"/>
    </mc:Choice>
  </mc:AlternateContent>
  <xr:revisionPtr revIDLastSave="0" documentId="13_ncr:1_{C09373EB-9315-447C-B2C4-A1086C9B87DB}" xr6:coauthVersionLast="45" xr6:coauthVersionMax="45" xr10:uidLastSave="{00000000-0000-0000-0000-000000000000}"/>
  <bookViews>
    <workbookView xWindow="28680" yWindow="-120" windowWidth="21840" windowHeight="13140" xr2:uid="{380EEB66-0696-4D26-B1CB-DFE7E3FBFC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2" i="1"/>
  <c r="C23" i="1"/>
  <c r="C22" i="1"/>
  <c r="G23" i="1"/>
  <c r="G22" i="1"/>
  <c r="D23" i="1"/>
  <c r="D22" i="1"/>
  <c r="F6" i="1"/>
  <c r="G6" i="1"/>
  <c r="G5" i="1"/>
  <c r="F5" i="1"/>
  <c r="C6" i="1"/>
  <c r="B6" i="1"/>
  <c r="C5" i="1"/>
  <c r="B5" i="1"/>
  <c r="B14" i="1" l="1"/>
  <c r="C14" i="1"/>
  <c r="B12" i="1"/>
  <c r="C16" i="1"/>
  <c r="B16" i="1"/>
  <c r="C12" i="1"/>
</calcChain>
</file>

<file path=xl/sharedStrings.xml><?xml version="1.0" encoding="utf-8"?>
<sst xmlns="http://schemas.openxmlformats.org/spreadsheetml/2006/main" count="41" uniqueCount="12">
  <si>
    <t>TOTAL NEGATIVOS</t>
  </si>
  <si>
    <t>SUMA NEGATIVOS</t>
  </si>
  <si>
    <t>MINIMO VALOR NEGATIVO</t>
  </si>
  <si>
    <t>GRASP</t>
  </si>
  <si>
    <t>GREEDY</t>
  </si>
  <si>
    <t>Case 1</t>
  </si>
  <si>
    <t>Case 2</t>
  </si>
  <si>
    <t>CASE 1</t>
  </si>
  <si>
    <t xml:space="preserve">Transport cost </t>
  </si>
  <si>
    <t xml:space="preserve">Stock cost </t>
  </si>
  <si>
    <t>Total cost</t>
  </si>
  <si>
    <t>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</si>
</sst>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0" xfId="0" applyFont="1"/>
    <xf numFmtId="2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Hoja1!$B$1:$C$1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Hoja1!$B$2:$C$2</c:f>
              <c:numCache>
                <c:formatCode>General</c:formatCode>
                <c:ptCount val="2"/>
                <c:pt idx="0">
                  <c:v>55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E-438F-87FE-50B1673B6025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Hoja1!$B$1:$C$1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Hoja1!$B$3:$C$3</c:f>
              <c:numCache>
                <c:formatCode>General</c:formatCode>
                <c:ptCount val="2"/>
                <c:pt idx="0">
                  <c:v>32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E-438F-87FE-50B1673B60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424720"/>
        <c:axId val="1971099648"/>
      </c:barChart>
      <c:catAx>
        <c:axId val="19554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1099648"/>
        <c:crosses val="autoZero"/>
        <c:auto val="1"/>
        <c:lblAlgn val="ctr"/>
        <c:lblOffset val="100"/>
        <c:noMultiLvlLbl val="0"/>
      </c:catAx>
      <c:valAx>
        <c:axId val="197109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542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Hoja1!$A$5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Hoja1!$F$4:$G$4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Hoja1!$F$5:$G$5</c:f>
              <c:numCache>
                <c:formatCode>0</c:formatCode>
                <c:ptCount val="2"/>
                <c:pt idx="0">
                  <c:v>13059.254545454545</c:v>
                </c:pt>
                <c:pt idx="1">
                  <c:v>28808.069767441859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B-4696-ADAF-0F0B50DFB7D1}"/>
            </c:ext>
          </c:extLst>
        </c:ser>
        <c:ser>
          <c:idx val="1"/>
          <c:order val="1"/>
          <c:tx>
            <c:strRef>
              <c:f>Hoja1!$A$6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Hoja1!$F$4:$G$4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Hoja1!$F$6:$G$6</c:f>
              <c:numCache>
                <c:formatCode>0</c:formatCode>
                <c:ptCount val="2"/>
                <c:pt idx="0">
                  <c:v>8948.84375</c:v>
                </c:pt>
                <c:pt idx="1">
                  <c:v>13472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9B-4696-ADAF-0F0B50DFB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2343712"/>
        <c:axId val="549727552"/>
      </c:barChart>
      <c:catAx>
        <c:axId val="4723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27552"/>
        <c:crosses val="autoZero"/>
        <c:auto val="1"/>
        <c:lblAlgn val="ctr"/>
        <c:lblOffset val="100"/>
        <c:noMultiLvlLbl val="0"/>
      </c:catAx>
      <c:valAx>
        <c:axId val="54972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34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GREEDY</c:v>
                </c:pt>
              </c:strCache>
            </c:strRef>
          </c:tx>
          <c:spPr>
            <a:pattFill prst="dkUp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Hoja1!$B$8:$C$8</c:f>
              <c:numCache>
                <c:formatCode>General</c:formatCode>
                <c:ptCount val="2"/>
                <c:pt idx="0">
                  <c:v>18174</c:v>
                </c:pt>
                <c:pt idx="1">
                  <c:v>21253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8-4441-8319-E85E88C8825C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GRASP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Hoja1!$B$7:$C$7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Hoja1!$B$9:$C$9</c:f>
              <c:numCache>
                <c:formatCode>General</c:formatCode>
                <c:ptCount val="2"/>
                <c:pt idx="0">
                  <c:v>2464</c:v>
                </c:pt>
                <c:pt idx="1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8-4441-8319-E85E88C882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976544"/>
        <c:axId val="549714656"/>
      </c:barChart>
      <c:catAx>
        <c:axId val="47097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714656"/>
        <c:crosses val="autoZero"/>
        <c:auto val="1"/>
        <c:lblAlgn val="ctr"/>
        <c:lblOffset val="100"/>
        <c:noMultiLvlLbl val="0"/>
      </c:catAx>
      <c:valAx>
        <c:axId val="5497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097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07610474154873"/>
          <c:y val="3.4559760393483144E-2"/>
          <c:w val="0.794310096211436"/>
          <c:h val="0.80879032701998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Hoja1!$E$5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Hoja1!$F$4:$G$4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Hoja1!$F$5:$G$5</c:f>
              <c:numCache>
                <c:formatCode>0</c:formatCode>
                <c:ptCount val="2"/>
                <c:pt idx="0">
                  <c:v>13059.254545454545</c:v>
                </c:pt>
                <c:pt idx="1">
                  <c:v>28808.069767441859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1-4321-8F54-0B794B790A07}"/>
            </c:ext>
          </c:extLst>
        </c:ser>
        <c:ser>
          <c:idx val="1"/>
          <c:order val="1"/>
          <c:tx>
            <c:strRef>
              <c:f>Hoja1!$E$6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Hoja1!$F$4:$G$4</c:f>
              <c:strCache>
                <c:ptCount val="2"/>
                <c:pt idx="0">
                  <c:v>Case 1</c:v>
                </c:pt>
                <c:pt idx="1">
                  <c:v>Case 2</c:v>
                </c:pt>
              </c:strCache>
            </c:strRef>
          </c:cat>
          <c:val>
            <c:numRef>
              <c:f>Hoja1!$F$6:$G$6</c:f>
              <c:numCache>
                <c:formatCode>0</c:formatCode>
                <c:ptCount val="2"/>
                <c:pt idx="0">
                  <c:v>8948.84375</c:v>
                </c:pt>
                <c:pt idx="1">
                  <c:v>13472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1-4321-8F54-0B794B790A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9518703"/>
        <c:axId val="956554831"/>
      </c:barChart>
      <c:catAx>
        <c:axId val="19995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6554831"/>
        <c:crosses val="autoZero"/>
        <c:auto val="1"/>
        <c:lblAlgn val="ctr"/>
        <c:lblOffset val="100"/>
        <c:noMultiLvlLbl val="0"/>
      </c:catAx>
      <c:valAx>
        <c:axId val="9565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Units</a:t>
                </a:r>
                <a:r>
                  <a:rPr lang="es-ES" baseline="0"/>
                  <a:t> of articles with negative stock</a:t>
                </a:r>
              </a:p>
            </c:rich>
          </c:tx>
          <c:layout>
            <c:manualLayout>
              <c:xMode val="edge"/>
              <c:yMode val="edge"/>
              <c:x val="3.2892798613840486E-2"/>
              <c:y val="0.1610661911395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5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Hoja1!$A$22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Hoja1!$B$20:$G$21</c:f>
              <c:multiLvlStrCache>
                <c:ptCount val="6"/>
                <c:lvl>
                  <c:pt idx="0">
                    <c:v>Transport cost </c:v>
                  </c:pt>
                  <c:pt idx="1">
                    <c:v>Stock cost </c:v>
                  </c:pt>
                  <c:pt idx="2">
                    <c:v>Total cost</c:v>
                  </c:pt>
                  <c:pt idx="3">
                    <c:v>Transport cost </c:v>
                  </c:pt>
                  <c:pt idx="4">
                    <c:v>Stock cost </c:v>
                  </c:pt>
                  <c:pt idx="5">
                    <c:v>Total cost</c:v>
                  </c:pt>
                </c:lvl>
                <c:lvl>
                  <c:pt idx="0">
                    <c:v>CASE 1</c:v>
                  </c:pt>
                  <c:pt idx="3">
                    <c:v>CASE 2</c:v>
                  </c:pt>
                </c:lvl>
              </c:multiLvlStrCache>
            </c:multiLvlStrRef>
          </c:cat>
          <c:val>
            <c:numRef>
              <c:f>Hoja1!$B$22:$G$22</c:f>
              <c:numCache>
                <c:formatCode>0.00</c:formatCode>
                <c:ptCount val="6"/>
                <c:pt idx="0" formatCode="General">
                  <c:v>186.96</c:v>
                </c:pt>
                <c:pt idx="1">
                  <c:v>38.477812172088143</c:v>
                </c:pt>
                <c:pt idx="2">
                  <c:v>225.43781217208814</c:v>
                </c:pt>
                <c:pt idx="3" formatCode="General">
                  <c:v>197.43</c:v>
                </c:pt>
                <c:pt idx="4">
                  <c:v>6.9347219307450159</c:v>
                </c:pt>
                <c:pt idx="5">
                  <c:v>204.36472193074502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6-40AE-B249-A4691BE67A2F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GRASP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Hoja1!$B$20:$G$21</c:f>
              <c:multiLvlStrCache>
                <c:ptCount val="6"/>
                <c:lvl>
                  <c:pt idx="0">
                    <c:v>Transport cost </c:v>
                  </c:pt>
                  <c:pt idx="1">
                    <c:v>Stock cost </c:v>
                  </c:pt>
                  <c:pt idx="2">
                    <c:v>Total cost</c:v>
                  </c:pt>
                  <c:pt idx="3">
                    <c:v>Transport cost </c:v>
                  </c:pt>
                  <c:pt idx="4">
                    <c:v>Stock cost </c:v>
                  </c:pt>
                  <c:pt idx="5">
                    <c:v>Total cost</c:v>
                  </c:pt>
                </c:lvl>
                <c:lvl>
                  <c:pt idx="0">
                    <c:v>CASE 1</c:v>
                  </c:pt>
                  <c:pt idx="3">
                    <c:v>CASE 2</c:v>
                  </c:pt>
                </c:lvl>
              </c:multiLvlStrCache>
            </c:multiLvlStrRef>
          </c:cat>
          <c:val>
            <c:numRef>
              <c:f>Hoja1!$B$23:$G$23</c:f>
              <c:numCache>
                <c:formatCode>0.00</c:formatCode>
                <c:ptCount val="6"/>
                <c:pt idx="0" formatCode="General">
                  <c:v>212.92</c:v>
                </c:pt>
                <c:pt idx="1">
                  <c:v>4.6674606505771248</c:v>
                </c:pt>
                <c:pt idx="2">
                  <c:v>217.5874606505771</c:v>
                </c:pt>
                <c:pt idx="3" formatCode="General">
                  <c:v>199.2</c:v>
                </c:pt>
                <c:pt idx="4">
                  <c:v>2.3712749213011541</c:v>
                </c:pt>
                <c:pt idx="5">
                  <c:v>201.57127492130115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6-40AE-B249-A4691BE67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810975"/>
        <c:axId val="1824253839"/>
      </c:barChart>
      <c:catAx>
        <c:axId val="210681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4253839"/>
        <c:crosses val="autoZero"/>
        <c:auto val="1"/>
        <c:lblAlgn val="ctr"/>
        <c:lblOffset val="100"/>
        <c:noMultiLvlLbl val="0"/>
      </c:catAx>
      <c:valAx>
        <c:axId val="18242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Euros for order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68109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651781</xdr:colOff>
      <xdr:row>1</xdr:row>
      <xdr:rowOff>52385</xdr:rowOff>
    </xdr:from>
    <xdr:to>
      <xdr:col>18</xdr:col>
      <xdr:colOff>223156</xdr:colOff>
      <xdr:row>27</xdr:row>
      <xdr:rowOff>114298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07D289-62C7-4CF3-8504-710B55D26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445633</xdr:colOff>
      <xdr:row>28</xdr:row>
      <xdr:rowOff>151721</xdr:rowOff>
    </xdr:from>
    <xdr:to>
      <xdr:col>19</xdr:col>
      <xdr:colOff>312964</xdr:colOff>
      <xdr:row>57</xdr:row>
      <xdr:rowOff>136071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1FEE2F-4001-433D-9D32-65FB8F771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29</xdr:row>
      <xdr:rowOff>2720</xdr:rowOff>
    </xdr:from>
    <xdr:to>
      <xdr:col>8</xdr:col>
      <xdr:colOff>748392</xdr:colOff>
      <xdr:row>53</xdr:row>
      <xdr:rowOff>176892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FDF190-B8F9-418D-89AB-7D4A4420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204106</xdr:colOff>
      <xdr:row>1</xdr:row>
      <xdr:rowOff>84364</xdr:rowOff>
    </xdr:from>
    <xdr:to>
      <xdr:col>27</xdr:col>
      <xdr:colOff>285750</xdr:colOff>
      <xdr:row>27</xdr:row>
      <xdr:rowOff>108858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140C35-BB3D-49AB-9F7C-72E8AD999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510886</xdr:colOff>
      <xdr:row>29</xdr:row>
      <xdr:rowOff>152399</xdr:rowOff>
    </xdr:from>
    <xdr:to>
      <xdr:col>33</xdr:col>
      <xdr:colOff>346364</xdr:colOff>
      <xdr:row>60</xdr:row>
      <xdr:rowOff>86590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19A9D7B-8708-4C21-BB19-5CE9B9696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C856-04A8-4246-A465-B4D5984D1A61}">
  <dimension ref="A1:G23"/>
  <sheetViews>
    <sheetView tabSelected="1" topLeftCell="S1" zoomScale="85" zoomScaleNormal="85" workbookViewId="0">
      <selection activeCell="AG29" sqref="AG29"/>
    </sheetView>
  </sheetViews>
  <sheetFormatPr baseColWidth="10" defaultRowHeight="15" x14ac:dyDescent="0.25"/>
  <cols>
    <col min="2" max="2" width="16.28515625" bestFit="1" customWidth="1"/>
    <col min="3" max="3" width="12.28515625" bestFit="1" customWidth="1"/>
  </cols>
  <sheetData>
    <row r="1" spans="1:7" x14ac:dyDescent="0.25">
      <c r="B1" s="1" t="s">
        <v>5</v>
      </c>
      <c r="C1" s="1" t="s">
        <v>6</v>
      </c>
    </row>
    <row r="2" spans="1:7" x14ac:dyDescent="0.25">
      <c r="A2" s="2" t="s">
        <v>4</v>
      </c>
      <c r="B2">
        <v>55</v>
      </c>
      <c r="C2">
        <v>43</v>
      </c>
      <c r="D2" t="s">
        <v>0</v>
      </c>
    </row>
    <row r="3" spans="1:7" x14ac:dyDescent="0.25">
      <c r="A3" t="s">
        <v>3</v>
      </c>
      <c r="B3">
        <v>32</v>
      </c>
      <c r="C3">
        <v>17</v>
      </c>
      <c r="D3" t="s">
        <v>0</v>
      </c>
    </row>
    <row r="4" spans="1:7" x14ac:dyDescent="0.25">
      <c r="B4" s="1" t="s">
        <v>5</v>
      </c>
      <c r="C4" s="1" t="s">
        <v>6</v>
      </c>
      <c r="F4" s="1" t="s">
        <v>5</v>
      </c>
      <c r="G4" s="1" t="s">
        <v>6</v>
      </c>
    </row>
    <row r="5" spans="1:7" x14ac:dyDescent="0.25">
      <c r="A5" s="2" t="s">
        <v>4</v>
      </c>
      <c r="B5" s="4">
        <f>718259</f>
        <v>718259</v>
      </c>
      <c r="C5" s="4">
        <f>1238747</f>
        <v>1238747</v>
      </c>
      <c r="D5" t="s">
        <v>1</v>
      </c>
      <c r="E5" s="2" t="s">
        <v>4</v>
      </c>
      <c r="F5" s="5">
        <f>B5/B2</f>
        <v>13059.254545454545</v>
      </c>
      <c r="G5" s="5">
        <f>C5/C2</f>
        <v>28808.069767441859</v>
      </c>
    </row>
    <row r="6" spans="1:7" x14ac:dyDescent="0.25">
      <c r="A6" s="2" t="s">
        <v>3</v>
      </c>
      <c r="B6" s="4">
        <f>286363</f>
        <v>286363</v>
      </c>
      <c r="C6" s="4">
        <f>229024</f>
        <v>229024</v>
      </c>
      <c r="D6" t="s">
        <v>1</v>
      </c>
      <c r="E6" s="2" t="s">
        <v>3</v>
      </c>
      <c r="F6" s="5">
        <f>B6/B3</f>
        <v>8948.84375</v>
      </c>
      <c r="G6" s="5">
        <f>C6/C3</f>
        <v>13472</v>
      </c>
    </row>
    <row r="7" spans="1:7" x14ac:dyDescent="0.25">
      <c r="B7" s="1" t="s">
        <v>5</v>
      </c>
      <c r="C7" s="1" t="s">
        <v>6</v>
      </c>
    </row>
    <row r="8" spans="1:7" x14ac:dyDescent="0.25">
      <c r="A8" s="2" t="s">
        <v>4</v>
      </c>
      <c r="B8">
        <v>18174</v>
      </c>
      <c r="C8">
        <v>21253</v>
      </c>
      <c r="D8" t="s">
        <v>2</v>
      </c>
    </row>
    <row r="9" spans="1:7" x14ac:dyDescent="0.25">
      <c r="A9" t="s">
        <v>3</v>
      </c>
      <c r="B9">
        <v>2464</v>
      </c>
      <c r="C9">
        <v>549</v>
      </c>
      <c r="D9" t="s">
        <v>2</v>
      </c>
    </row>
    <row r="11" spans="1:7" x14ac:dyDescent="0.25">
      <c r="B11" s="1" t="s">
        <v>5</v>
      </c>
      <c r="C11" s="1" t="s">
        <v>6</v>
      </c>
    </row>
    <row r="12" spans="1:7" x14ac:dyDescent="0.25">
      <c r="B12" s="3">
        <f>((B2-B3)*100)/B2</f>
        <v>41.81818181818182</v>
      </c>
      <c r="C12" s="3">
        <f>((C2-C3)*100)/C2</f>
        <v>60.465116279069768</v>
      </c>
      <c r="D12" t="s">
        <v>0</v>
      </c>
    </row>
    <row r="13" spans="1:7" x14ac:dyDescent="0.25">
      <c r="B13" s="1" t="s">
        <v>5</v>
      </c>
      <c r="C13" s="1" t="s">
        <v>6</v>
      </c>
    </row>
    <row r="14" spans="1:7" x14ac:dyDescent="0.25">
      <c r="B14" s="3">
        <f>((B5-B6)*100)/B5</f>
        <v>60.130955546676063</v>
      </c>
      <c r="C14" s="3">
        <f>((C5-C6)*100)/C5</f>
        <v>81.511640391460077</v>
      </c>
      <c r="D14" t="s">
        <v>1</v>
      </c>
    </row>
    <row r="15" spans="1:7" x14ac:dyDescent="0.25">
      <c r="B15" s="1" t="s">
        <v>5</v>
      </c>
      <c r="C15" s="1" t="s">
        <v>6</v>
      </c>
    </row>
    <row r="16" spans="1:7" x14ac:dyDescent="0.25">
      <c r="B16" s="3">
        <f>((B8-B9)*100)/B8</f>
        <v>86.442170133157262</v>
      </c>
      <c r="C16" s="3">
        <f>((C8-C9)*100)/C8</f>
        <v>97.416835270314778</v>
      </c>
      <c r="D16" t="s">
        <v>2</v>
      </c>
    </row>
    <row r="20" spans="1:7" x14ac:dyDescent="0.25">
      <c r="B20" s="6" t="s">
        <v>7</v>
      </c>
      <c r="C20" s="6"/>
      <c r="D20" s="6"/>
      <c r="E20" s="6" t="s">
        <v>11</v>
      </c>
      <c r="F20" s="6"/>
      <c r="G20" s="6"/>
    </row>
    <row r="21" spans="1:7" x14ac:dyDescent="0.25">
      <c r="B21" t="s">
        <v>8</v>
      </c>
      <c r="C21" t="s">
        <v>9</v>
      </c>
      <c r="D21" t="s">
        <v>10</v>
      </c>
      <c r="E21" t="s">
        <v>8</v>
      </c>
      <c r="F21" t="s">
        <v>9</v>
      </c>
      <c r="G21" t="s">
        <v>10</v>
      </c>
    </row>
    <row r="22" spans="1:7" x14ac:dyDescent="0.25">
      <c r="A22" s="2" t="s">
        <v>4</v>
      </c>
      <c r="B22">
        <v>186.96</v>
      </c>
      <c r="C22" s="3">
        <f>73338.71/1906</f>
        <v>38.477812172088143</v>
      </c>
      <c r="D22" s="3">
        <f>B22+C22</f>
        <v>225.43781217208814</v>
      </c>
      <c r="E22">
        <v>197.43</v>
      </c>
      <c r="F22" s="3">
        <f>13217.58/1906</f>
        <v>6.9347219307450159</v>
      </c>
      <c r="G22" s="3">
        <f>E22+F22</f>
        <v>204.36472193074502</v>
      </c>
    </row>
    <row r="23" spans="1:7" x14ac:dyDescent="0.25">
      <c r="A23" s="2" t="s">
        <v>3</v>
      </c>
      <c r="B23">
        <v>212.92</v>
      </c>
      <c r="C23" s="3">
        <f>8896.18/1906</f>
        <v>4.6674606505771248</v>
      </c>
      <c r="D23" s="3">
        <f>B23+C23</f>
        <v>217.5874606505771</v>
      </c>
      <c r="E23">
        <v>199.2</v>
      </c>
      <c r="F23" s="3">
        <f>4519.65/1906</f>
        <v>2.3712749213011541</v>
      </c>
      <c r="G23" s="3">
        <f>E23+F23</f>
        <v>201.57127492130115</v>
      </c>
    </row>
  </sheetData>
  <mergeCells count="2">
    <mergeCell ref="B20:D20"/>
    <mergeCell ref="E20:G2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perez bernal</dc:creator>
  <cp:lastModifiedBy>Christian perez bernal</cp:lastModifiedBy>
  <dcterms:created xsi:type="dcterms:W3CDTF">2020-07-29T15:35:31Z</dcterms:created>
  <dcterms:modified xsi:type="dcterms:W3CDTF">2020-10-20T12:31:39Z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748142c3-892c-4c93-a7b0-4a4ecfdd85c9</vt:lpwstr>
  </property>
</Properties>
</file>