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Chris\UPV\PHD\LOGIFRUIT\RESULTADOS_PAPER\SGAI\mejoras\"/>
    </mc:Choice>
  </mc:AlternateContent>
  <xr:revisionPtr revIDLastSave="0" documentId="13_ncr:1_{D4BDA499-23AD-4120-A47C-9840F2E14F37}" xr6:coauthVersionLast="45" xr6:coauthVersionMax="45" xr10:uidLastSave="{00000000-0000-0000-0000-000000000000}"/>
  <bookViews>
    <workbookView xWindow="28680" yWindow="-120" windowWidth="218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2" i="1"/>
  <c r="B13" i="1"/>
  <c r="B14" i="1"/>
  <c r="B15" i="1"/>
  <c r="B12" i="1"/>
  <c r="N12" i="1"/>
  <c r="O12" i="1" l="1"/>
  <c r="O13" i="1"/>
  <c r="O14" i="1"/>
  <c r="O15" i="1"/>
  <c r="N13" i="1"/>
  <c r="N14" i="1"/>
  <c r="N15" i="1"/>
  <c r="K12" i="1"/>
  <c r="E12" i="1" l="1"/>
  <c r="E13" i="1"/>
  <c r="K13" i="1"/>
  <c r="K14" i="1"/>
  <c r="K15" i="1"/>
  <c r="I13" i="1" l="1"/>
  <c r="I14" i="1"/>
  <c r="I15" i="1"/>
  <c r="G13" i="1"/>
  <c r="G14" i="1"/>
  <c r="G15" i="1"/>
  <c r="G12" i="1"/>
  <c r="I12" i="1"/>
  <c r="D3" i="1"/>
  <c r="D4" i="1"/>
  <c r="D5" i="1"/>
  <c r="D2" i="1"/>
</calcChain>
</file>

<file path=xl/sharedStrings.xml><?xml version="1.0" encoding="utf-8"?>
<sst xmlns="http://schemas.openxmlformats.org/spreadsheetml/2006/main" count="28" uniqueCount="17">
  <si>
    <t>Stock minimo</t>
  </si>
  <si>
    <t>Total minimos</t>
  </si>
  <si>
    <t>Numero articulos en minimos</t>
  </si>
  <si>
    <t>Media</t>
  </si>
  <si>
    <t>todo</t>
  </si>
  <si>
    <t>alfa</t>
  </si>
  <si>
    <t>lcr</t>
  </si>
  <si>
    <t>scheduler</t>
  </si>
  <si>
    <t>Total cost</t>
  </si>
  <si>
    <t>Transport cost</t>
  </si>
  <si>
    <t>Stock cost</t>
  </si>
  <si>
    <t>LCR</t>
  </si>
  <si>
    <t>Scheduler</t>
  </si>
  <si>
    <t>GRASP</t>
  </si>
  <si>
    <t>GREEDY</t>
  </si>
  <si>
    <t>Shuffle</t>
  </si>
  <si>
    <t>GRASP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</si>
</sst>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 applyFon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61413248505406E-2"/>
          <c:y val="7.2754811898512683E-2"/>
          <c:w val="0.87716322820619486"/>
          <c:h val="0.70405511811023624"/>
        </c:manualLayout>
      </c:layout>
      <c:lineChart>
        <c:grouping val="standard"/>
        <c:varyColors val="0"/>
        <c:ser>
          <c:idx val="0"/>
          <c:order val="0"/>
          <c:tx>
            <c:strRef>
              <c:f>Hoja1!$I$11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Hoja1!$A$12:$A$15</c:f>
              <c:strCache>
                <c:ptCount val="4"/>
                <c:pt idx="0">
                  <c:v>GRASP baseline</c:v>
                </c:pt>
                <c:pt idx="1">
                  <c:v>LCR</c:v>
                </c:pt>
                <c:pt idx="2">
                  <c:v>Shuffle</c:v>
                </c:pt>
                <c:pt idx="3">
                  <c:v>Scheduler</c:v>
                </c:pt>
              </c:strCache>
            </c:strRef>
          </c:cat>
          <c:val>
            <c:numRef>
              <c:f>Hoja1!$I$12:$I$15</c:f>
              <c:numCache>
                <c:formatCode>General</c:formatCode>
                <c:ptCount val="4"/>
                <c:pt idx="0">
                  <c:v>121</c:v>
                </c:pt>
                <c:pt idx="1">
                  <c:v>115</c:v>
                </c:pt>
                <c:pt idx="2">
                  <c:v>113</c:v>
                </c:pt>
                <c:pt idx="3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B-4EC2-93D4-37C717C36640}"/>
            </c:ext>
          </c:extLst>
        </c:ser>
        <c:ser>
          <c:idx val="1"/>
          <c:order val="1"/>
          <c:tx>
            <c:strRef>
              <c:f>Hoja1!$J$11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Hoja1!$A$12:$A$15</c:f>
              <c:strCache>
                <c:ptCount val="4"/>
                <c:pt idx="0">
                  <c:v>GRASP baseline</c:v>
                </c:pt>
                <c:pt idx="1">
                  <c:v>LCR</c:v>
                </c:pt>
                <c:pt idx="2">
                  <c:v>Shuffle</c:v>
                </c:pt>
                <c:pt idx="3">
                  <c:v>Scheduler</c:v>
                </c:pt>
              </c:strCache>
            </c:strRef>
          </c:cat>
          <c:val>
            <c:numRef>
              <c:f>Hoja1!$J$12:$J$15</c:f>
              <c:numCache>
                <c:formatCode>General</c:formatCode>
                <c:ptCount val="4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B-4EC2-93D4-37C717C366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281263"/>
        <c:axId val="1948122303"/>
      </c:lineChart>
      <c:catAx>
        <c:axId val="201728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8122303"/>
        <c:crosses val="autoZero"/>
        <c:auto val="1"/>
        <c:lblAlgn val="ctr"/>
        <c:lblOffset val="100"/>
        <c:noMultiLvlLbl val="0"/>
      </c:catAx>
      <c:valAx>
        <c:axId val="19481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728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Hoja1!$K$11</c:f>
              <c:strCache>
                <c:ptCount val="1"/>
                <c:pt idx="0">
                  <c:v>GRASP</c:v>
                </c:pt>
              </c:strCache>
            </c:strRef>
          </c:tx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Hoja1!$A$12:$A$15</c:f>
              <c:strCache>
                <c:ptCount val="4"/>
                <c:pt idx="0">
                  <c:v>GRASP baseline</c:v>
                </c:pt>
                <c:pt idx="1">
                  <c:v>LCR</c:v>
                </c:pt>
                <c:pt idx="2">
                  <c:v>Shuffle</c:v>
                </c:pt>
                <c:pt idx="3">
                  <c:v>Scheduler</c:v>
                </c:pt>
              </c:strCache>
            </c:strRef>
          </c:cat>
          <c:val>
            <c:numRef>
              <c:f>Hoja1!$K$12:$K$15</c:f>
              <c:numCache>
                <c:formatCode>0.00</c:formatCode>
                <c:ptCount val="4"/>
                <c:pt idx="0">
                  <c:v>120.22163865546219</c:v>
                </c:pt>
                <c:pt idx="1">
                  <c:v>117.10714285714286</c:v>
                </c:pt>
                <c:pt idx="2">
                  <c:v>122.18119747899159</c:v>
                </c:pt>
                <c:pt idx="3">
                  <c:v>106.14128151260505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8-442F-A32F-FB7218EEA4C4}"/>
            </c:ext>
          </c:extLst>
        </c:ser>
        <c:ser>
          <c:idx val="1"/>
          <c:order val="1"/>
          <c:tx>
            <c:strRef>
              <c:f>Hoja1!$L$11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wd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Hoja1!$A$12:$A$15</c:f>
              <c:strCache>
                <c:ptCount val="4"/>
                <c:pt idx="0">
                  <c:v>GRASP baseline</c:v>
                </c:pt>
                <c:pt idx="1">
                  <c:v>LCR</c:v>
                </c:pt>
                <c:pt idx="2">
                  <c:v>Shuffle</c:v>
                </c:pt>
                <c:pt idx="3">
                  <c:v>Scheduler</c:v>
                </c:pt>
              </c:strCache>
            </c:strRef>
          </c:cat>
          <c:val>
            <c:numRef>
              <c:f>Hoja1!$L$12:$L$15</c:f>
              <c:numCache>
                <c:formatCode>0.00</c:formatCode>
                <c:ptCount val="4"/>
                <c:pt idx="0">
                  <c:v>377.23686974789899</c:v>
                </c:pt>
                <c:pt idx="1">
                  <c:v>377.23686974789899</c:v>
                </c:pt>
                <c:pt idx="2">
                  <c:v>377.23686974789899</c:v>
                </c:pt>
                <c:pt idx="3">
                  <c:v>377.23686974789899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3D6-4093-9642-3D34D40BC8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1777087"/>
        <c:axId val="1955045599"/>
      </c:barChart>
      <c:catAx>
        <c:axId val="20217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045599"/>
        <c:crosses val="autoZero"/>
        <c:auto val="1"/>
        <c:lblAlgn val="ctr"/>
        <c:lblOffset val="100"/>
        <c:noMultiLvlLbl val="0"/>
      </c:catAx>
      <c:valAx>
        <c:axId val="19550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77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Stock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Hoja1!$A$12:$A$15</c:f>
              <c:strCache>
                <c:ptCount val="4"/>
                <c:pt idx="0">
                  <c:v>GRASP baseline</c:v>
                </c:pt>
                <c:pt idx="1">
                  <c:v>LCR</c:v>
                </c:pt>
                <c:pt idx="2">
                  <c:v>Shuffle</c:v>
                </c:pt>
                <c:pt idx="3">
                  <c:v>Scheduler</c:v>
                </c:pt>
              </c:strCache>
            </c:strRef>
          </c:cat>
          <c:val>
            <c:numRef>
              <c:f>Hoja1!$B$12:$B$15</c:f>
              <c:numCache>
                <c:formatCode>0.00</c:formatCode>
                <c:ptCount val="4"/>
                <c:pt idx="0">
                  <c:v>7.0535152151101785</c:v>
                </c:pt>
                <c:pt idx="1">
                  <c:v>4.2927597061909761</c:v>
                </c:pt>
                <c:pt idx="2">
                  <c:v>3.9795383001049318</c:v>
                </c:pt>
                <c:pt idx="3">
                  <c:v>3.9202518363064009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9-464C-96ED-5E2A2599F027}"/>
            </c:ext>
          </c:extLst>
        </c:ser>
        <c:ser>
          <c:idx val="1"/>
          <c:order val="1"/>
          <c:tx>
            <c:strRef>
              <c:f>Hoja1!$C$11</c:f>
              <c:strCache>
                <c:ptCount val="1"/>
                <c:pt idx="0">
                  <c:v>Transport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Hoja1!$A$12:$A$15</c:f>
              <c:strCache>
                <c:ptCount val="4"/>
                <c:pt idx="0">
                  <c:v>GRASP baseline</c:v>
                </c:pt>
                <c:pt idx="1">
                  <c:v>LCR</c:v>
                </c:pt>
                <c:pt idx="2">
                  <c:v>Shuffle</c:v>
                </c:pt>
                <c:pt idx="3">
                  <c:v>Scheduler</c:v>
                </c:pt>
              </c:strCache>
            </c:strRef>
          </c:cat>
          <c:val>
            <c:numRef>
              <c:f>Hoja1!$C$12:$C$15</c:f>
              <c:numCache>
                <c:formatCode>0.00</c:formatCode>
                <c:ptCount val="4"/>
                <c:pt idx="0">
                  <c:v>238.55</c:v>
                </c:pt>
                <c:pt idx="1">
                  <c:v>234.55</c:v>
                </c:pt>
                <c:pt idx="2">
                  <c:v>231.5</c:v>
                </c:pt>
                <c:pt idx="3">
                  <c:v>215.19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C9-464C-96ED-5E2A2599F027}"/>
            </c:ext>
          </c:extLst>
        </c:ser>
        <c:ser>
          <c:idx val="2"/>
          <c:order val="2"/>
          <c:tx>
            <c:strRef>
              <c:f>Hoja1!$D$11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Hoja1!$A$12:$A$15</c:f>
              <c:strCache>
                <c:ptCount val="4"/>
                <c:pt idx="0">
                  <c:v>GRASP baseline</c:v>
                </c:pt>
                <c:pt idx="1">
                  <c:v>LCR</c:v>
                </c:pt>
                <c:pt idx="2">
                  <c:v>Shuffle</c:v>
                </c:pt>
                <c:pt idx="3">
                  <c:v>Scheduler</c:v>
                </c:pt>
              </c:strCache>
            </c:strRef>
          </c:cat>
          <c:val>
            <c:numRef>
              <c:f>Hoja1!$D$12:$D$15</c:f>
              <c:numCache>
                <c:formatCode>0.00</c:formatCode>
                <c:ptCount val="4"/>
                <c:pt idx="0">
                  <c:v>245.60351521511018</c:v>
                </c:pt>
                <c:pt idx="1">
                  <c:v>238.84275970619098</c:v>
                </c:pt>
                <c:pt idx="2">
                  <c:v>235.47953830010493</c:v>
                </c:pt>
                <c:pt idx="3">
                  <c:v>219.11025183630639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C9-464C-96ED-5E2A2599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777087"/>
        <c:axId val="1955045599"/>
      </c:barChart>
      <c:catAx>
        <c:axId val="20217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045599"/>
        <c:crosses val="autoZero"/>
        <c:auto val="1"/>
        <c:lblAlgn val="ctr"/>
        <c:lblOffset val="100"/>
        <c:noMultiLvlLbl val="0"/>
      </c:catAx>
      <c:valAx>
        <c:axId val="19550455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Euros for order</a:t>
                </a:r>
              </a:p>
            </c:rich>
          </c:tx>
          <c:layout>
            <c:manualLayout>
              <c:xMode val="edge"/>
              <c:yMode val="edge"/>
              <c:x val="4.1206779233637338E-2"/>
              <c:y val="0.19227994791547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77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60182019912113"/>
          <c:y val="2.9464965165113481E-2"/>
          <c:w val="0.82852078703793774"/>
          <c:h val="0.75023240125170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Hoja1!$N$11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Hoja1!$A$12:$A$15</c:f>
              <c:strCache>
                <c:ptCount val="4"/>
                <c:pt idx="0">
                  <c:v>GRASP baseline</c:v>
                </c:pt>
                <c:pt idx="1">
                  <c:v>LCR</c:v>
                </c:pt>
                <c:pt idx="2">
                  <c:v>Shuffle</c:v>
                </c:pt>
                <c:pt idx="3">
                  <c:v>Scheduler</c:v>
                </c:pt>
              </c:strCache>
            </c:strRef>
          </c:cat>
          <c:val>
            <c:numRef>
              <c:f>Hoja1!$N$12:$N$15</c:f>
              <c:numCache>
                <c:formatCode>0</c:formatCode>
                <c:ptCount val="4"/>
                <c:pt idx="0">
                  <c:v>1891.7520661157025</c:v>
                </c:pt>
                <c:pt idx="1">
                  <c:v>1938.8869565217392</c:v>
                </c:pt>
                <c:pt idx="2">
                  <c:v>2058.6991150442477</c:v>
                </c:pt>
                <c:pt idx="3">
                  <c:v>1712.6525423728813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2-4633-9400-86C69A99F145}"/>
            </c:ext>
          </c:extLst>
        </c:ser>
        <c:ser>
          <c:idx val="1"/>
          <c:order val="1"/>
          <c:tx>
            <c:strRef>
              <c:f>Hoja1!$O$11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Hoja1!$A$12:$A$15</c:f>
              <c:strCache>
                <c:ptCount val="4"/>
                <c:pt idx="0">
                  <c:v>GRASP baseline</c:v>
                </c:pt>
                <c:pt idx="1">
                  <c:v>LCR</c:v>
                </c:pt>
                <c:pt idx="2">
                  <c:v>Shuffle</c:v>
                </c:pt>
                <c:pt idx="3">
                  <c:v>Scheduler</c:v>
                </c:pt>
              </c:strCache>
            </c:strRef>
          </c:cat>
          <c:val>
            <c:numRef>
              <c:f>Hoja1!$O$12:$O$15</c:f>
              <c:numCache>
                <c:formatCode>0</c:formatCode>
                <c:ptCount val="4"/>
                <c:pt idx="0">
                  <c:v>6712.7009345794395</c:v>
                </c:pt>
                <c:pt idx="1">
                  <c:v>6712.7009345794395</c:v>
                </c:pt>
                <c:pt idx="2">
                  <c:v>6712.7009345794395</c:v>
                </c:pt>
                <c:pt idx="3">
                  <c:v>6712.7009345794395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2-4633-9400-86C69A99F14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29438735"/>
        <c:axId val="1237530815"/>
      </c:barChart>
      <c:catAx>
        <c:axId val="12294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530815"/>
        <c:crosses val="autoZero"/>
        <c:auto val="1"/>
        <c:lblAlgn val="ctr"/>
        <c:lblOffset val="100"/>
        <c:noMultiLvlLbl val="0"/>
      </c:catAx>
      <c:valAx>
        <c:axId val="12375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Units of articles with negative stock</a:t>
                </a:r>
              </a:p>
            </c:rich>
          </c:tx>
          <c:layout>
            <c:manualLayout>
              <c:xMode val="edge"/>
              <c:yMode val="edge"/>
              <c:x val="3.2526608928852951E-2"/>
              <c:y val="0.23771266660254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438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770165</xdr:colOff>
      <xdr:row>32</xdr:row>
      <xdr:rowOff>57149</xdr:rowOff>
    </xdr:from>
    <xdr:to>
      <xdr:col>6</xdr:col>
      <xdr:colOff>166007</xdr:colOff>
      <xdr:row>46</xdr:row>
      <xdr:rowOff>133349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8A989F-7A22-4028-97A1-863DB2E9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16</xdr:row>
      <xdr:rowOff>152400</xdr:rowOff>
    </xdr:from>
    <xdr:to>
      <xdr:col>6</xdr:col>
      <xdr:colOff>895351</xdr:colOff>
      <xdr:row>31</xdr:row>
      <xdr:rowOff>90488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3CFD4E1-A8DE-46AB-A817-C5077E677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436109</xdr:colOff>
      <xdr:row>2</xdr:row>
      <xdr:rowOff>79602</xdr:rowOff>
    </xdr:from>
    <xdr:to>
      <xdr:col>30</xdr:col>
      <xdr:colOff>585106</xdr:colOff>
      <xdr:row>30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91755B-D136-4F05-8C53-7C5ACFF41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792304</xdr:colOff>
      <xdr:row>32</xdr:row>
      <xdr:rowOff>103846</xdr:rowOff>
    </xdr:from>
    <xdr:to>
      <xdr:col>20</xdr:col>
      <xdr:colOff>13607</xdr:colOff>
      <xdr:row>62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27CBB0-DA94-4BC0-955C-02F34420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topLeftCell="F26" zoomScale="70" zoomScaleNormal="70" workbookViewId="0">
      <selection activeCell="W61" sqref="W61"/>
    </sheetView>
  </sheetViews>
  <sheetFormatPr baseColWidth="10" defaultColWidth="9.140625" defaultRowHeight="15" x14ac:dyDescent="0.25"/>
  <cols>
    <col min="1" max="1" width="18" bestFit="1" customWidth="1"/>
    <col min="2" max="2" width="12.5703125" bestFit="1" customWidth="1"/>
    <col min="3" max="4" width="14.5703125" bestFit="1" customWidth="1"/>
    <col min="7" max="7" width="13.5703125" bestFit="1" customWidth="1"/>
    <col min="8" max="8" width="13.5703125" customWidth="1"/>
    <col min="11" max="12" width="10.5703125" bestFit="1" customWidth="1"/>
  </cols>
  <sheetData>
    <row r="1" spans="1:15" x14ac:dyDescent="0.25">
      <c r="B1" t="s">
        <v>10</v>
      </c>
      <c r="C1" t="s">
        <v>9</v>
      </c>
      <c r="D1" t="s">
        <v>8</v>
      </c>
      <c r="E1" t="s">
        <v>0</v>
      </c>
      <c r="G1" t="s">
        <v>1</v>
      </c>
      <c r="I1" t="s">
        <v>2</v>
      </c>
      <c r="K1" t="s">
        <v>3</v>
      </c>
    </row>
    <row r="2" spans="1:15" x14ac:dyDescent="0.25">
      <c r="A2" t="s">
        <v>4</v>
      </c>
      <c r="B2" s="2">
        <v>13444</v>
      </c>
      <c r="C2">
        <v>238.55</v>
      </c>
      <c r="D2">
        <f>ABS(B2/1904)+C2</f>
        <v>245.61092436974792</v>
      </c>
      <c r="E2">
        <v>-13770</v>
      </c>
      <c r="G2">
        <v>-228902</v>
      </c>
      <c r="I2">
        <v>121</v>
      </c>
      <c r="K2">
        <v>-1891.75</v>
      </c>
    </row>
    <row r="3" spans="1:15" x14ac:dyDescent="0.25">
      <c r="A3" t="s">
        <v>5</v>
      </c>
      <c r="B3" s="2">
        <v>8182</v>
      </c>
      <c r="C3">
        <v>231.5</v>
      </c>
      <c r="D3">
        <f t="shared" ref="D3:D5" si="0">ABS(B3/1904)+C3</f>
        <v>235.79726890756302</v>
      </c>
      <c r="E3">
        <v>-11684</v>
      </c>
      <c r="G3">
        <v>-222972</v>
      </c>
      <c r="I3">
        <v>113</v>
      </c>
      <c r="K3">
        <v>-1973.2</v>
      </c>
    </row>
    <row r="4" spans="1:15" x14ac:dyDescent="0.25">
      <c r="A4" t="s">
        <v>6</v>
      </c>
      <c r="B4" s="2">
        <v>7585</v>
      </c>
      <c r="C4">
        <v>215.19</v>
      </c>
      <c r="D4">
        <f t="shared" si="0"/>
        <v>219.17371848739495</v>
      </c>
      <c r="E4">
        <v>-29300</v>
      </c>
      <c r="G4">
        <v>-232633</v>
      </c>
      <c r="I4">
        <v>115</v>
      </c>
      <c r="K4">
        <v>-2022.9</v>
      </c>
    </row>
    <row r="5" spans="1:15" x14ac:dyDescent="0.25">
      <c r="A5" t="s">
        <v>7</v>
      </c>
      <c r="B5" s="2">
        <v>7472</v>
      </c>
      <c r="C5">
        <v>234.55</v>
      </c>
      <c r="D5">
        <f t="shared" si="0"/>
        <v>238.47436974789917</v>
      </c>
      <c r="E5">
        <v>-12106</v>
      </c>
      <c r="G5">
        <v>-202093</v>
      </c>
      <c r="I5">
        <v>118</v>
      </c>
      <c r="K5">
        <v>-1712.65</v>
      </c>
    </row>
    <row r="11" spans="1:15" x14ac:dyDescent="0.25">
      <c r="B11" t="s">
        <v>10</v>
      </c>
      <c r="C11" t="s">
        <v>9</v>
      </c>
      <c r="D11" t="s">
        <v>8</v>
      </c>
      <c r="E11" t="s">
        <v>13</v>
      </c>
      <c r="F11" t="s">
        <v>14</v>
      </c>
      <c r="G11" t="s">
        <v>13</v>
      </c>
      <c r="H11" t="s">
        <v>14</v>
      </c>
      <c r="I11" t="s">
        <v>13</v>
      </c>
      <c r="J11" t="s">
        <v>14</v>
      </c>
      <c r="K11" t="s">
        <v>13</v>
      </c>
      <c r="L11" t="s">
        <v>14</v>
      </c>
      <c r="N11" s="2" t="s">
        <v>13</v>
      </c>
      <c r="O11" s="2" t="s">
        <v>14</v>
      </c>
    </row>
    <row r="12" spans="1:15" x14ac:dyDescent="0.25">
      <c r="A12" t="s">
        <v>16</v>
      </c>
      <c r="B12" s="3">
        <f>B2/1906</f>
        <v>7.0535152151101785</v>
      </c>
      <c r="C12" s="3">
        <v>238.55</v>
      </c>
      <c r="D12" s="3">
        <f>ABS(B12)+C12</f>
        <v>245.60351521511018</v>
      </c>
      <c r="E12">
        <f>ABS(E2)</f>
        <v>13770</v>
      </c>
      <c r="G12">
        <f>ABS(G2)</f>
        <v>228902</v>
      </c>
      <c r="H12" s="1">
        <v>718259</v>
      </c>
      <c r="I12">
        <f t="shared" ref="I12" si="1">ABS(I2)</f>
        <v>121</v>
      </c>
      <c r="J12" s="2">
        <v>107</v>
      </c>
      <c r="K12" s="3">
        <f>G12/1904</f>
        <v>120.22163865546219</v>
      </c>
      <c r="L12" s="3">
        <v>377.23686974789899</v>
      </c>
      <c r="N12" s="5">
        <f>G12/I12</f>
        <v>1891.7520661157025</v>
      </c>
      <c r="O12" s="5">
        <f>H12/J12</f>
        <v>6712.7009345794395</v>
      </c>
    </row>
    <row r="13" spans="1:15" x14ac:dyDescent="0.25">
      <c r="A13" t="s">
        <v>11</v>
      </c>
      <c r="B13" s="3">
        <f t="shared" ref="B13:B15" si="2">B3/1906</f>
        <v>4.2927597061909761</v>
      </c>
      <c r="C13" s="3">
        <v>234.55</v>
      </c>
      <c r="D13" s="3">
        <f t="shared" ref="D13:D15" si="3">ABS(B13)+C13</f>
        <v>238.84275970619098</v>
      </c>
      <c r="E13">
        <f>ABS(E4)</f>
        <v>29300</v>
      </c>
      <c r="G13">
        <f t="shared" ref="G13:G15" si="4">ABS(G3)</f>
        <v>222972</v>
      </c>
      <c r="H13" s="1">
        <v>718259</v>
      </c>
      <c r="I13">
        <f>ABS(I4)</f>
        <v>115</v>
      </c>
      <c r="J13" s="2">
        <v>107</v>
      </c>
      <c r="K13" s="3">
        <f t="shared" ref="K13:K15" si="5">G13/1904</f>
        <v>117.10714285714286</v>
      </c>
      <c r="L13" s="3">
        <v>377.23686974789899</v>
      </c>
      <c r="N13" s="5">
        <f t="shared" ref="N13:O15" si="6">G13/I13</f>
        <v>1938.8869565217392</v>
      </c>
      <c r="O13" s="5">
        <f t="shared" si="6"/>
        <v>6712.7009345794395</v>
      </c>
    </row>
    <row r="14" spans="1:15" x14ac:dyDescent="0.25">
      <c r="A14" t="s">
        <v>15</v>
      </c>
      <c r="B14" s="3">
        <f t="shared" si="2"/>
        <v>3.9795383001049318</v>
      </c>
      <c r="C14" s="3">
        <v>231.5</v>
      </c>
      <c r="D14" s="3">
        <f t="shared" si="3"/>
        <v>235.47953830010493</v>
      </c>
      <c r="E14">
        <v>12106</v>
      </c>
      <c r="G14">
        <f t="shared" si="4"/>
        <v>232633</v>
      </c>
      <c r="H14" s="1">
        <v>718259</v>
      </c>
      <c r="I14">
        <f>ABS(I3)</f>
        <v>113</v>
      </c>
      <c r="J14" s="2">
        <v>107</v>
      </c>
      <c r="K14" s="3">
        <f t="shared" si="5"/>
        <v>122.18119747899159</v>
      </c>
      <c r="L14" s="3">
        <v>377.23686974789899</v>
      </c>
      <c r="N14" s="5">
        <f t="shared" si="6"/>
        <v>2058.6991150442477</v>
      </c>
      <c r="O14" s="5">
        <f t="shared" si="6"/>
        <v>6712.7009345794395</v>
      </c>
    </row>
    <row r="15" spans="1:15" x14ac:dyDescent="0.25">
      <c r="A15" t="s">
        <v>12</v>
      </c>
      <c r="B15" s="3">
        <f t="shared" si="2"/>
        <v>3.9202518363064009</v>
      </c>
      <c r="C15" s="3">
        <v>215.19</v>
      </c>
      <c r="D15" s="3">
        <f t="shared" si="3"/>
        <v>219.11025183630639</v>
      </c>
      <c r="E15">
        <v>11684</v>
      </c>
      <c r="G15">
        <f t="shared" si="4"/>
        <v>202093</v>
      </c>
      <c r="H15" s="1">
        <v>718259</v>
      </c>
      <c r="I15">
        <f>ABS(I5)</f>
        <v>118</v>
      </c>
      <c r="J15" s="2">
        <v>107</v>
      </c>
      <c r="K15" s="3">
        <f t="shared" si="5"/>
        <v>106.14128151260505</v>
      </c>
      <c r="L15" s="3">
        <v>377.23686974789899</v>
      </c>
      <c r="N15" s="5">
        <f t="shared" si="6"/>
        <v>1712.6525423728813</v>
      </c>
      <c r="O15" s="5">
        <f t="shared" si="6"/>
        <v>6712.7009345794395</v>
      </c>
    </row>
    <row r="16" spans="1:15" x14ac:dyDescent="0.25">
      <c r="G16" s="4"/>
      <c r="H16" s="1"/>
    </row>
    <row r="17" spans="8:8" x14ac:dyDescent="0.25">
      <c r="H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perez bernal</dc:creator>
  <cp:lastModifiedBy>Christian perez bernal</cp:lastModifiedBy>
  <dcterms:created xsi:type="dcterms:W3CDTF">2015-06-05T18:19:34Z</dcterms:created>
  <dcterms:modified xsi:type="dcterms:W3CDTF">2020-10-20T12:40:00Z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f462aba0-7b1b-4004-8fd4-e12f651e272c</vt:lpwstr>
  </property>
</Properties>
</file>