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truchsess/Documents/Professional/Programming/Lighthouse_Labs/data_bootcamp/Final_Project/baseball_unsupervised/"/>
    </mc:Choice>
  </mc:AlternateContent>
  <xr:revisionPtr revIDLastSave="0" documentId="13_ncr:1_{9A558925-B2CD-9F4C-A378-2A7A9844C92F}" xr6:coauthVersionLast="46" xr6:coauthVersionMax="46" xr10:uidLastSave="{00000000-0000-0000-0000-000000000000}"/>
  <bookViews>
    <workbookView xWindow="8880" yWindow="0" windowWidth="29520" windowHeight="21600" xr2:uid="{F5CC696B-54B4-234A-9583-F5A8E59170A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30" i="1"/>
  <c r="K31" i="1"/>
  <c r="K23" i="1"/>
  <c r="J32" i="1"/>
  <c r="I32" i="1"/>
  <c r="D46" i="1"/>
  <c r="E46" i="1" s="1"/>
  <c r="C46" i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F23" i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23" i="1"/>
  <c r="C32" i="1"/>
  <c r="D32" i="1"/>
  <c r="E32" i="1" s="1"/>
  <c r="D19" i="1"/>
  <c r="J1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K4" i="1"/>
  <c r="L4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</calcChain>
</file>

<file path=xl/sharedStrings.xml><?xml version="1.0" encoding="utf-8"?>
<sst xmlns="http://schemas.openxmlformats.org/spreadsheetml/2006/main" count="87" uniqueCount="70">
  <si>
    <t>OBP</t>
  </si>
  <si>
    <t>Salaries</t>
  </si>
  <si>
    <t>Player</t>
  </si>
  <si>
    <t>Salaries (Adjusted for Inflation)</t>
  </si>
  <si>
    <t>Mike Trout</t>
  </si>
  <si>
    <t>Alex Rodriguez</t>
  </si>
  <si>
    <t>Carlos Delgado</t>
  </si>
  <si>
    <t>Manny Ramirez</t>
  </si>
  <si>
    <t>Barry Bonds</t>
  </si>
  <si>
    <t>Sammy Sosa</t>
  </si>
  <si>
    <t>Derek Jeter</t>
  </si>
  <si>
    <t>Shawn Green</t>
  </si>
  <si>
    <t>Larry Walker</t>
  </si>
  <si>
    <t>Bernie Williams</t>
  </si>
  <si>
    <t>Mo Vaughn</t>
  </si>
  <si>
    <t>Chipper Jones</t>
  </si>
  <si>
    <t>Juan Gonzalez</t>
  </si>
  <si>
    <t>Jeff Bagwell</t>
  </si>
  <si>
    <t>Raul Mondezi</t>
  </si>
  <si>
    <t>Mike Piazza</t>
  </si>
  <si>
    <t>Player Name</t>
  </si>
  <si>
    <t>Miguel Cabrera</t>
  </si>
  <si>
    <t>Yoenis Cespedes</t>
  </si>
  <si>
    <t>Albert Pujols</t>
  </si>
  <si>
    <t>Nolan Arenado</t>
  </si>
  <si>
    <t>Giancarlo Stanton</t>
  </si>
  <si>
    <t xml:space="preserve">Average: </t>
  </si>
  <si>
    <t>Joey Votto</t>
  </si>
  <si>
    <t>Robinson Cano</t>
  </si>
  <si>
    <t>J.D. Martinez</t>
  </si>
  <si>
    <t>Josh Donaldson</t>
  </si>
  <si>
    <t>Jason Heyward</t>
  </si>
  <si>
    <t>Buster Posey</t>
  </si>
  <si>
    <t>Edwin Encarnacion</t>
  </si>
  <si>
    <t>Matt Kemp</t>
  </si>
  <si>
    <t>Freddie Freeman</t>
  </si>
  <si>
    <t>Average:</t>
  </si>
  <si>
    <t xml:space="preserve">Oakland 2002 payroll </t>
  </si>
  <si>
    <t xml:space="preserve">Ramon Hernandez </t>
  </si>
  <si>
    <t>Scott Hatteberg</t>
  </si>
  <si>
    <t xml:space="preserve">Mark Ellis </t>
  </si>
  <si>
    <t>Miguel Tejada</t>
  </si>
  <si>
    <t>David Justice</t>
  </si>
  <si>
    <t xml:space="preserve">Terrence Long </t>
  </si>
  <si>
    <t>Jermaine Dye</t>
  </si>
  <si>
    <t xml:space="preserve">Ray Durham </t>
  </si>
  <si>
    <t xml:space="preserve">OBP </t>
  </si>
  <si>
    <t>Salary</t>
  </si>
  <si>
    <t xml:space="preserve">Eric Chavez </t>
  </si>
  <si>
    <t>TOTAL</t>
  </si>
  <si>
    <t>AVERAGE OBP</t>
  </si>
  <si>
    <t>Dollars per  OBP percentage</t>
  </si>
  <si>
    <t>New York Yankees 2002</t>
  </si>
  <si>
    <t>Jorge Posada</t>
  </si>
  <si>
    <t>Jason Giambi</t>
  </si>
  <si>
    <t>Alfonso Soriano</t>
  </si>
  <si>
    <t>Robin Ventura</t>
  </si>
  <si>
    <t>Rondell White</t>
  </si>
  <si>
    <t>Raul Mondesi</t>
  </si>
  <si>
    <t xml:space="preserve">Nick Johnson </t>
  </si>
  <si>
    <t>Dodgers 2020</t>
  </si>
  <si>
    <t>Will Smith</t>
  </si>
  <si>
    <t xml:space="preserve">Max Muncy </t>
  </si>
  <si>
    <t xml:space="preserve">Enrique Hernandez </t>
  </si>
  <si>
    <t>Corey Seager</t>
  </si>
  <si>
    <t>Justin Turner</t>
  </si>
  <si>
    <t xml:space="preserve">AJ Pollock </t>
  </si>
  <si>
    <t>Cody Bellinger</t>
  </si>
  <si>
    <t xml:space="preserve">Mookie Betts </t>
  </si>
  <si>
    <t xml:space="preserve">Joc Pederson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</si>
</sst>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>
    <font>
      <sz val="12"/>
      <color theme="1"/>
      <name val="Calibri"/>
      <family val="2"/>
      <scheme val="minor"/>
    </font>
    <font>
      <sz val="10"/>
      <color theme="1"/>
      <name val="Var(--jp-code-font-family)"/>
    </font>
    <font>
      <b/>
      <sz val="12"/>
      <color theme="1"/>
      <name val="Calibri"/>
      <family val="2"/>
      <scheme val="minor"/>
    </font>
    <font>
      <sz val="11"/>
      <color rgb="FF000000"/>
      <name val="Verdana"/>
      <family val="2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0" fontId="1" fillId="0" borderId="0" xfId="0" applyNumberFormat="1" applyFont="1"/>
    <xf numFmtId="0" fontId="0" fillId="0" borderId="0" xfId="0" applyAlignment="1">
      <alignment horizontal="right"/>
    </xf>
    <xf numFmtId="0" fontId="3" fillId="0" borderId="0" xfId="0" applyFont="1"/>
    <xf numFmtId="10" fontId="0" fillId="0" borderId="0" xfId="0" applyNumberFormat="1"/>
    <xf numFmtId="10" fontId="0" fillId="0" borderId="0" xfId="0" applyNumberFormat="1" applyAlignment="1">
      <alignment horizontal="right"/>
    </xf>
    <xf numFmtId="0" fontId="2" fillId="0" borderId="0" xfId="0" applyFont="1"/>
    <xf numFmtId="164" fontId="4" fillId="0" borderId="0" xfId="0" applyNumberFormat="1" applyFont="1"/>
    <xf numFmtId="164" fontId="2" fillId="0" borderId="0" xfId="0" applyNumberFormat="1" applyFont="1"/>
    <xf numFmtId="0" fontId="5" fillId="0" borderId="0" xfId="0" applyFont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9A84-EC86-EF4F-869C-1A21E2EA5DF9}">
  <dimension ref="B2:L47"/>
  <sheetViews>
    <sheetView tabSelected="1" topLeftCell="B1" workbookViewId="0">
      <selection activeCell="H41" sqref="H41"/>
    </sheetView>
  </sheetViews>
  <sheetFormatPr baseColWidth="10" defaultRowHeight="16"/>
  <cols>
    <col min="2" max="2" width="21.1640625" customWidth="1"/>
    <col min="3" max="3" width="13.33203125" bestFit="1" customWidth="1"/>
    <col min="4" max="4" width="17.83203125" bestFit="1" customWidth="1"/>
    <col min="5" max="6" width="27.33203125" bestFit="1" customWidth="1"/>
    <col min="7" max="7" width="27.33203125" customWidth="1"/>
    <col min="8" max="8" width="16.6640625" customWidth="1"/>
    <col min="9" max="9" width="16.5" customWidth="1"/>
    <col min="10" max="10" width="14.33203125" bestFit="1" customWidth="1"/>
    <col min="11" max="11" width="27.33203125" bestFit="1" customWidth="1"/>
    <col min="12" max="12" width="24.5" bestFit="1" customWidth="1"/>
  </cols>
  <sheetData>
    <row r="2" spans="2:12">
      <c r="C2" s="3">
        <v>2002</v>
      </c>
      <c r="D2" s="3"/>
      <c r="E2" s="3"/>
      <c r="I2" s="3">
        <v>2020</v>
      </c>
      <c r="J2" s="3"/>
      <c r="K2" s="3"/>
    </row>
    <row r="3" spans="2:12">
      <c r="C3" t="s">
        <v>2</v>
      </c>
      <c r="D3" t="s">
        <v>0</v>
      </c>
      <c r="E3" t="s">
        <v>1</v>
      </c>
      <c r="F3" t="s">
        <v>3</v>
      </c>
      <c r="G3" t="s">
        <v>51</v>
      </c>
      <c r="I3" t="s">
        <v>20</v>
      </c>
      <c r="J3" t="s">
        <v>0</v>
      </c>
      <c r="K3" t="s">
        <v>1</v>
      </c>
      <c r="L3" s="12" t="s">
        <v>51</v>
      </c>
    </row>
    <row r="4" spans="2:12">
      <c r="B4">
        <v>1</v>
      </c>
      <c r="C4" t="s">
        <v>5</v>
      </c>
      <c r="D4" s="4">
        <v>0.39172414</v>
      </c>
      <c r="E4" s="1">
        <v>22000000</v>
      </c>
      <c r="F4" s="2">
        <f t="shared" ref="F4:F18" si="0">E4*1.421</f>
        <v>31262000</v>
      </c>
      <c r="G4" s="2">
        <f>F4/(D4*100)</f>
        <v>798061.61550319567</v>
      </c>
      <c r="H4" s="2"/>
      <c r="I4" t="s">
        <v>4</v>
      </c>
      <c r="J4" s="4">
        <v>0.39</v>
      </c>
      <c r="K4" s="2">
        <f>34.1*1000000</f>
        <v>34100000</v>
      </c>
      <c r="L4" s="2">
        <f>K4/(J4*100)</f>
        <v>874358.97435897437</v>
      </c>
    </row>
    <row r="5" spans="2:12">
      <c r="B5">
        <v>2</v>
      </c>
      <c r="C5" t="s">
        <v>6</v>
      </c>
      <c r="D5" s="4">
        <v>0.40605096000000002</v>
      </c>
      <c r="E5" s="1">
        <v>19400000</v>
      </c>
      <c r="F5" s="2">
        <f t="shared" si="0"/>
        <v>27567400</v>
      </c>
      <c r="G5" s="2">
        <f t="shared" ref="G5:G18" si="1">F5/(D5*100)</f>
        <v>678914.78448911919</v>
      </c>
      <c r="H5" s="2"/>
      <c r="I5" t="s">
        <v>21</v>
      </c>
      <c r="J5" s="4">
        <v>0.32900000000000001</v>
      </c>
      <c r="K5" s="2">
        <v>30000000</v>
      </c>
      <c r="L5" s="2">
        <f t="shared" ref="L5:L18" si="2">K5/(J5*100)</f>
        <v>911854.10334346513</v>
      </c>
    </row>
    <row r="6" spans="2:12">
      <c r="B6">
        <v>3</v>
      </c>
      <c r="C6" t="s">
        <v>7</v>
      </c>
      <c r="D6" s="4">
        <v>0.44980694999999998</v>
      </c>
      <c r="E6" s="1">
        <v>15462727</v>
      </c>
      <c r="F6" s="2">
        <f t="shared" si="0"/>
        <v>21972535.067000002</v>
      </c>
      <c r="G6" s="2">
        <f t="shared" si="1"/>
        <v>488488.11844725837</v>
      </c>
      <c r="H6" s="2"/>
      <c r="I6" t="s">
        <v>22</v>
      </c>
      <c r="J6" s="4">
        <v>0.23499999999999999</v>
      </c>
      <c r="K6" s="2">
        <v>29000000</v>
      </c>
      <c r="L6" s="2">
        <f t="shared" si="2"/>
        <v>1234042.5531914893</v>
      </c>
    </row>
    <row r="7" spans="2:12">
      <c r="B7">
        <v>4</v>
      </c>
      <c r="C7" t="s">
        <v>8</v>
      </c>
      <c r="D7" s="4">
        <v>0.58169934999999995</v>
      </c>
      <c r="E7" s="1">
        <v>15000000</v>
      </c>
      <c r="F7" s="2">
        <f t="shared" si="0"/>
        <v>21315000</v>
      </c>
      <c r="G7" s="2">
        <f t="shared" si="1"/>
        <v>366426.40222994925</v>
      </c>
      <c r="H7" s="2"/>
      <c r="I7" t="s">
        <v>23</v>
      </c>
      <c r="J7" s="4">
        <v>0.27</v>
      </c>
      <c r="K7" s="2">
        <v>28000000</v>
      </c>
      <c r="L7" s="2">
        <f t="shared" si="2"/>
        <v>1037037.0370370371</v>
      </c>
    </row>
    <row r="8" spans="2:12">
      <c r="B8">
        <v>5</v>
      </c>
      <c r="C8" t="s">
        <v>9</v>
      </c>
      <c r="D8" s="4">
        <v>0.39939940000000002</v>
      </c>
      <c r="E8" s="1">
        <v>15000000</v>
      </c>
      <c r="F8" s="2">
        <f t="shared" si="0"/>
        <v>21315000</v>
      </c>
      <c r="G8" s="2">
        <f t="shared" si="1"/>
        <v>533676.31498695293</v>
      </c>
      <c r="H8" s="2"/>
      <c r="I8" t="s">
        <v>24</v>
      </c>
      <c r="J8" s="4">
        <v>0.30299999999999999</v>
      </c>
      <c r="K8" s="2">
        <v>26000000</v>
      </c>
      <c r="L8" s="2">
        <f t="shared" si="2"/>
        <v>858085.80858085805</v>
      </c>
    </row>
    <row r="9" spans="2:12">
      <c r="B9">
        <v>6</v>
      </c>
      <c r="C9" t="s">
        <v>10</v>
      </c>
      <c r="D9" s="4">
        <v>0.37276479000000001</v>
      </c>
      <c r="E9" s="1">
        <v>14600000</v>
      </c>
      <c r="F9" s="2">
        <f t="shared" si="0"/>
        <v>20746600</v>
      </c>
      <c r="G9" s="2">
        <f t="shared" si="1"/>
        <v>556560.07639562734</v>
      </c>
      <c r="H9" s="2"/>
      <c r="I9" t="s">
        <v>25</v>
      </c>
      <c r="J9" s="4">
        <v>0.38700000000000001</v>
      </c>
      <c r="K9" s="2">
        <v>26000000</v>
      </c>
      <c r="L9" s="2">
        <f t="shared" si="2"/>
        <v>671834.62532299734</v>
      </c>
    </row>
    <row r="10" spans="2:12">
      <c r="B10">
        <v>7</v>
      </c>
      <c r="C10" t="s">
        <v>11</v>
      </c>
      <c r="D10" s="4">
        <v>0.38540145999999997</v>
      </c>
      <c r="E10" s="1">
        <v>13416667</v>
      </c>
      <c r="F10" s="2">
        <f t="shared" si="0"/>
        <v>19065083.807</v>
      </c>
      <c r="G10" s="2">
        <f t="shared" si="1"/>
        <v>494681.15162303747</v>
      </c>
      <c r="H10" s="2"/>
      <c r="I10" t="s">
        <v>27</v>
      </c>
      <c r="J10" s="4">
        <v>0.35399999999999998</v>
      </c>
      <c r="K10" s="2">
        <v>25000000</v>
      </c>
      <c r="L10" s="2">
        <f t="shared" si="2"/>
        <v>706214.68926553673</v>
      </c>
    </row>
    <row r="11" spans="2:12">
      <c r="B11">
        <v>8</v>
      </c>
      <c r="C11" t="s">
        <v>12</v>
      </c>
      <c r="D11" s="4">
        <v>0.42133816000000002</v>
      </c>
      <c r="E11" s="1">
        <v>12666667</v>
      </c>
      <c r="F11" s="2">
        <f t="shared" si="0"/>
        <v>17999333.807</v>
      </c>
      <c r="G11" s="2">
        <f t="shared" si="1"/>
        <v>427194.48452046211</v>
      </c>
      <c r="H11" s="2"/>
      <c r="I11" t="s">
        <v>28</v>
      </c>
      <c r="J11" s="4">
        <v>0.35199999999999998</v>
      </c>
      <c r="K11" s="2">
        <v>24000000</v>
      </c>
      <c r="L11" s="2">
        <f t="shared" si="2"/>
        <v>681818.18181818188</v>
      </c>
    </row>
    <row r="12" spans="2:12">
      <c r="B12">
        <v>9</v>
      </c>
      <c r="C12" t="s">
        <v>13</v>
      </c>
      <c r="D12" s="4">
        <v>0.41487839999999998</v>
      </c>
      <c r="E12" s="1">
        <v>12357143</v>
      </c>
      <c r="F12" s="2">
        <f t="shared" si="0"/>
        <v>17559500.203000002</v>
      </c>
      <c r="G12" s="2">
        <f t="shared" si="1"/>
        <v>423244.50255785795</v>
      </c>
      <c r="H12" s="2"/>
      <c r="I12" t="s">
        <v>29</v>
      </c>
      <c r="J12" s="4">
        <v>0.29099999999999998</v>
      </c>
      <c r="K12" s="2">
        <v>23750000</v>
      </c>
      <c r="L12" s="2">
        <f t="shared" si="2"/>
        <v>816151.20274914091</v>
      </c>
    </row>
    <row r="13" spans="2:12">
      <c r="B13">
        <v>10</v>
      </c>
      <c r="C13" t="s">
        <v>14</v>
      </c>
      <c r="D13" s="4">
        <v>0.34946237000000002</v>
      </c>
      <c r="E13" s="1">
        <v>12166667</v>
      </c>
      <c r="F13" s="2">
        <f t="shared" si="0"/>
        <v>17288833.807</v>
      </c>
      <c r="G13" s="2">
        <f t="shared" si="1"/>
        <v>494726.62269760255</v>
      </c>
      <c r="H13" s="2"/>
      <c r="I13" t="s">
        <v>30</v>
      </c>
      <c r="J13" s="4">
        <v>0.373</v>
      </c>
      <c r="K13" s="2">
        <v>23000000</v>
      </c>
      <c r="L13" s="2">
        <f t="shared" si="2"/>
        <v>616621.98391420918</v>
      </c>
    </row>
    <row r="14" spans="2:12">
      <c r="B14">
        <v>11</v>
      </c>
      <c r="C14" t="s">
        <v>15</v>
      </c>
      <c r="D14" s="4">
        <v>0.43504532000000001</v>
      </c>
      <c r="E14" s="1">
        <v>11333333</v>
      </c>
      <c r="F14" s="2">
        <f t="shared" si="0"/>
        <v>16104666.193</v>
      </c>
      <c r="G14" s="2">
        <f t="shared" si="1"/>
        <v>370183.64415459055</v>
      </c>
      <c r="H14" s="2"/>
      <c r="I14" t="s">
        <v>31</v>
      </c>
      <c r="J14" s="4">
        <v>0.39200000000000002</v>
      </c>
      <c r="K14" s="2">
        <v>22500000</v>
      </c>
      <c r="L14" s="2">
        <f t="shared" si="2"/>
        <v>573979.59183673467</v>
      </c>
    </row>
    <row r="15" spans="2:12">
      <c r="B15">
        <v>12</v>
      </c>
      <c r="C15" t="s">
        <v>16</v>
      </c>
      <c r="D15" s="4">
        <v>0.32432432</v>
      </c>
      <c r="E15" s="1">
        <v>11000000</v>
      </c>
      <c r="F15" s="2">
        <f t="shared" si="0"/>
        <v>15631000</v>
      </c>
      <c r="G15" s="2">
        <f t="shared" si="1"/>
        <v>481955.83975941123</v>
      </c>
      <c r="H15" s="2"/>
      <c r="I15" t="s">
        <v>32</v>
      </c>
      <c r="J15" s="4">
        <v>0.32</v>
      </c>
      <c r="K15" s="2">
        <v>22500000</v>
      </c>
      <c r="L15" s="2">
        <f t="shared" si="2"/>
        <v>703125</v>
      </c>
    </row>
    <row r="16" spans="2:12">
      <c r="B16">
        <v>13</v>
      </c>
      <c r="C16" t="s">
        <v>17</v>
      </c>
      <c r="D16" s="4">
        <v>0.40086831000000001</v>
      </c>
      <c r="E16" s="1">
        <v>11000000</v>
      </c>
      <c r="F16" s="2">
        <f t="shared" si="0"/>
        <v>15631000</v>
      </c>
      <c r="G16" s="2">
        <f t="shared" si="1"/>
        <v>389928.55284569634</v>
      </c>
      <c r="H16" s="2"/>
      <c r="I16" t="s">
        <v>33</v>
      </c>
      <c r="J16" s="4">
        <v>0.25</v>
      </c>
      <c r="K16" s="2">
        <v>21700000</v>
      </c>
      <c r="L16" s="2">
        <f t="shared" si="2"/>
        <v>868000</v>
      </c>
    </row>
    <row r="17" spans="2:12">
      <c r="B17">
        <v>14</v>
      </c>
      <c r="C17" t="s">
        <v>18</v>
      </c>
      <c r="D17" s="4">
        <v>0.30149253999999998</v>
      </c>
      <c r="E17" s="1">
        <v>11000000</v>
      </c>
      <c r="F17" s="2">
        <f t="shared" si="0"/>
        <v>15631000</v>
      </c>
      <c r="G17" s="2">
        <f t="shared" si="1"/>
        <v>518453.9557761529</v>
      </c>
      <c r="H17" s="2"/>
      <c r="I17" t="s">
        <v>34</v>
      </c>
      <c r="J17" s="4">
        <v>0.32600000000000001</v>
      </c>
      <c r="K17" s="2">
        <v>21500000</v>
      </c>
      <c r="L17" s="2">
        <f t="shared" si="2"/>
        <v>659509.20245398767</v>
      </c>
    </row>
    <row r="18" spans="2:12">
      <c r="B18">
        <v>15</v>
      </c>
      <c r="C18" t="s">
        <v>19</v>
      </c>
      <c r="D18" s="4">
        <v>0.35859519000000001</v>
      </c>
      <c r="E18" s="1">
        <v>10571429</v>
      </c>
      <c r="F18" s="2">
        <f t="shared" si="0"/>
        <v>15022000.609000001</v>
      </c>
      <c r="G18" s="2">
        <f t="shared" si="1"/>
        <v>418912.49598188984</v>
      </c>
      <c r="H18" s="2"/>
      <c r="I18" t="s">
        <v>35</v>
      </c>
      <c r="J18" s="4">
        <v>0.46200000000000002</v>
      </c>
      <c r="K18" s="2">
        <v>21400000</v>
      </c>
      <c r="L18" s="2">
        <f t="shared" si="2"/>
        <v>463203.46320346318</v>
      </c>
    </row>
    <row r="19" spans="2:12">
      <c r="D19" s="7">
        <f>AVERAGE(D4:D18)</f>
        <v>0.39952344399999995</v>
      </c>
      <c r="F19" s="5" t="s">
        <v>26</v>
      </c>
      <c r="G19" s="11"/>
      <c r="H19" s="2"/>
      <c r="J19" s="8">
        <f>AVERAGE(J4:J18)</f>
        <v>0.33559999999999995</v>
      </c>
      <c r="K19" s="2" t="s">
        <v>36</v>
      </c>
      <c r="L19" s="11"/>
    </row>
    <row r="20" spans="2:12">
      <c r="H20" s="2"/>
    </row>
    <row r="21" spans="2:12">
      <c r="H21" s="2"/>
    </row>
    <row r="22" spans="2:12">
      <c r="B22" s="9" t="s">
        <v>37</v>
      </c>
      <c r="C22" t="s">
        <v>46</v>
      </c>
      <c r="D22" s="1" t="s">
        <v>47</v>
      </c>
      <c r="E22" t="s">
        <v>3</v>
      </c>
      <c r="F22" s="12" t="s">
        <v>51</v>
      </c>
      <c r="G22" s="2"/>
      <c r="H22" s="9" t="s">
        <v>60</v>
      </c>
      <c r="I22" t="s">
        <v>46</v>
      </c>
      <c r="J22" s="1" t="s">
        <v>47</v>
      </c>
      <c r="K22" s="12" t="s">
        <v>51</v>
      </c>
    </row>
    <row r="23" spans="2:12">
      <c r="B23" t="s">
        <v>38</v>
      </c>
      <c r="C23" s="6">
        <v>0.313</v>
      </c>
      <c r="D23" s="10">
        <v>497500</v>
      </c>
      <c r="E23" s="2">
        <f>D23*1.421</f>
        <v>706947.5</v>
      </c>
      <c r="F23" s="2">
        <f>E23/(C23*100)</f>
        <v>22586.182108626199</v>
      </c>
      <c r="H23" t="s">
        <v>61</v>
      </c>
      <c r="I23" s="6">
        <v>0.40100000000000002</v>
      </c>
      <c r="J23" s="10">
        <v>573500</v>
      </c>
      <c r="K23" s="2">
        <f>J23/(I23*100)</f>
        <v>14301.745635910223</v>
      </c>
    </row>
    <row r="24" spans="2:12">
      <c r="B24" t="s">
        <v>39</v>
      </c>
      <c r="C24" s="6">
        <v>0.374</v>
      </c>
      <c r="D24" s="10">
        <v>900000</v>
      </c>
      <c r="E24" s="2">
        <f t="shared" ref="E24:E32" si="3">D24*1.421</f>
        <v>1278900</v>
      </c>
      <c r="F24" s="2">
        <f t="shared" ref="F24:F32" si="4">E24/(C24*100)</f>
        <v>34195.187165775402</v>
      </c>
      <c r="H24" t="s">
        <v>62</v>
      </c>
      <c r="I24" s="6">
        <v>0.33100000000000002</v>
      </c>
      <c r="J24" s="10">
        <v>5500000</v>
      </c>
      <c r="K24" s="2">
        <f t="shared" ref="K24:K32" si="5">J24/(I24*100)</f>
        <v>166163.14199395769</v>
      </c>
    </row>
    <row r="25" spans="2:12">
      <c r="B25" t="s">
        <v>40</v>
      </c>
      <c r="C25">
        <v>0.35899999999999999</v>
      </c>
      <c r="D25" s="2">
        <v>307500</v>
      </c>
      <c r="E25" s="2">
        <f t="shared" si="3"/>
        <v>436957.5</v>
      </c>
      <c r="F25" s="2">
        <f t="shared" si="4"/>
        <v>12171.518105849582</v>
      </c>
      <c r="H25" t="s">
        <v>63</v>
      </c>
      <c r="I25">
        <v>0.27</v>
      </c>
      <c r="J25" s="2">
        <v>5900000</v>
      </c>
      <c r="K25" s="2">
        <f t="shared" si="5"/>
        <v>218518.51851851851</v>
      </c>
    </row>
    <row r="26" spans="2:12">
      <c r="B26" t="s">
        <v>41</v>
      </c>
      <c r="C26" s="6">
        <v>0.35399999999999998</v>
      </c>
      <c r="D26" s="2">
        <v>3625000</v>
      </c>
      <c r="E26" s="2">
        <f t="shared" si="3"/>
        <v>5151125</v>
      </c>
      <c r="F26" s="2">
        <f t="shared" si="4"/>
        <v>145512.00564971752</v>
      </c>
      <c r="H26" t="s">
        <v>64</v>
      </c>
      <c r="I26" s="6">
        <v>0.35799999999999998</v>
      </c>
      <c r="J26" s="2">
        <v>7600000</v>
      </c>
      <c r="K26" s="2">
        <f t="shared" si="5"/>
        <v>212290.50279329609</v>
      </c>
    </row>
    <row r="27" spans="2:12">
      <c r="B27" t="s">
        <v>48</v>
      </c>
      <c r="C27" s="6">
        <v>0.34799999999999998</v>
      </c>
      <c r="D27" s="2">
        <v>2125000</v>
      </c>
      <c r="E27" s="2">
        <f t="shared" si="3"/>
        <v>3019625</v>
      </c>
      <c r="F27" s="2">
        <f t="shared" si="4"/>
        <v>86770.833333333343</v>
      </c>
      <c r="H27" t="s">
        <v>65</v>
      </c>
      <c r="I27" s="6">
        <v>0.4</v>
      </c>
      <c r="J27" s="2">
        <v>19000000</v>
      </c>
      <c r="K27" s="2">
        <f t="shared" si="5"/>
        <v>475000</v>
      </c>
    </row>
    <row r="28" spans="2:12">
      <c r="B28" t="s">
        <v>42</v>
      </c>
      <c r="C28" s="6">
        <v>0.376</v>
      </c>
      <c r="D28" s="2">
        <v>7000000</v>
      </c>
      <c r="E28" s="2">
        <f t="shared" si="3"/>
        <v>9947000</v>
      </c>
      <c r="F28" s="2">
        <f t="shared" si="4"/>
        <v>264547.8723404255</v>
      </c>
      <c r="H28" t="s">
        <v>66</v>
      </c>
      <c r="I28" s="6">
        <v>0.314</v>
      </c>
      <c r="J28" s="2">
        <v>12000000</v>
      </c>
      <c r="K28" s="2">
        <f t="shared" si="5"/>
        <v>382165.6050955414</v>
      </c>
    </row>
    <row r="29" spans="2:12">
      <c r="B29" t="s">
        <v>43</v>
      </c>
      <c r="C29" s="6">
        <v>0.29799999999999999</v>
      </c>
      <c r="D29" s="2">
        <v>675000</v>
      </c>
      <c r="E29" s="2">
        <f t="shared" si="3"/>
        <v>959175</v>
      </c>
      <c r="F29" s="2">
        <f t="shared" si="4"/>
        <v>32187.080536912756</v>
      </c>
      <c r="H29" t="s">
        <v>67</v>
      </c>
      <c r="I29" s="6">
        <v>0.33300000000000002</v>
      </c>
      <c r="J29" s="2">
        <v>11500000</v>
      </c>
      <c r="K29" s="2">
        <f t="shared" si="5"/>
        <v>345345.34534534533</v>
      </c>
    </row>
    <row r="30" spans="2:12">
      <c r="B30" t="s">
        <v>44</v>
      </c>
      <c r="C30" s="6">
        <v>0.33300000000000002</v>
      </c>
      <c r="D30" s="2">
        <v>7166667</v>
      </c>
      <c r="E30" s="2">
        <f t="shared" si="3"/>
        <v>10183833.807</v>
      </c>
      <c r="F30" s="2">
        <f t="shared" si="4"/>
        <v>305820.83504504501</v>
      </c>
      <c r="H30" t="s">
        <v>68</v>
      </c>
      <c r="I30" s="6">
        <v>0.36599999999999999</v>
      </c>
      <c r="J30" s="2">
        <v>27000000</v>
      </c>
      <c r="K30" s="2">
        <f t="shared" si="5"/>
        <v>737704.91803278681</v>
      </c>
    </row>
    <row r="31" spans="2:12">
      <c r="B31" t="s">
        <v>45</v>
      </c>
      <c r="C31" s="6">
        <v>0.35</v>
      </c>
      <c r="D31" s="2">
        <v>6300000</v>
      </c>
      <c r="E31" s="2">
        <f t="shared" si="3"/>
        <v>8952300</v>
      </c>
      <c r="F31" s="2">
        <f t="shared" si="4"/>
        <v>255780</v>
      </c>
      <c r="H31" t="s">
        <v>69</v>
      </c>
      <c r="I31" s="6">
        <v>0.28499999999999998</v>
      </c>
      <c r="J31" s="2">
        <v>7750000</v>
      </c>
      <c r="K31" s="2">
        <f t="shared" si="5"/>
        <v>271929.82456140354</v>
      </c>
    </row>
    <row r="32" spans="2:12">
      <c r="B32" s="9" t="s">
        <v>50</v>
      </c>
      <c r="C32">
        <f>AVERAGE(C23:C31)</f>
        <v>0.34499999999999997</v>
      </c>
      <c r="D32" s="11">
        <f>SUM(D23:D31)</f>
        <v>28596667</v>
      </c>
      <c r="E32" s="13">
        <f t="shared" si="3"/>
        <v>40635863.807000004</v>
      </c>
      <c r="F32" s="11"/>
      <c r="H32" s="9" t="s">
        <v>50</v>
      </c>
      <c r="I32">
        <f>AVERAGE(I23:I31)</f>
        <v>0.33977777777777779</v>
      </c>
      <c r="J32" s="11">
        <f>SUM(J23:J31)</f>
        <v>96823500</v>
      </c>
      <c r="K32" s="11"/>
    </row>
    <row r="33" spans="2:6">
      <c r="D33" s="9" t="s">
        <v>49</v>
      </c>
    </row>
    <row r="36" spans="2:6">
      <c r="B36" s="9" t="s">
        <v>52</v>
      </c>
      <c r="C36" t="s">
        <v>46</v>
      </c>
      <c r="D36" s="1" t="s">
        <v>47</v>
      </c>
      <c r="E36" t="s">
        <v>3</v>
      </c>
      <c r="F36" s="12" t="s">
        <v>51</v>
      </c>
    </row>
    <row r="37" spans="2:6">
      <c r="B37" t="s">
        <v>53</v>
      </c>
      <c r="C37" s="6">
        <v>0.37</v>
      </c>
      <c r="D37" s="10">
        <v>7000000</v>
      </c>
      <c r="E37" s="2">
        <f>D37*1.421</f>
        <v>9947000</v>
      </c>
      <c r="F37" s="2">
        <f>E37/(C37*100)</f>
        <v>268837.83783783781</v>
      </c>
    </row>
    <row r="38" spans="2:6">
      <c r="B38" t="s">
        <v>54</v>
      </c>
      <c r="C38" s="6">
        <v>0.435</v>
      </c>
      <c r="D38" s="10">
        <v>10428571</v>
      </c>
      <c r="E38" s="2">
        <f t="shared" ref="E38:E46" si="6">D38*1.421</f>
        <v>14818999.391000001</v>
      </c>
      <c r="F38" s="2">
        <f t="shared" ref="F38:F46" si="7">E38/(C38*100)</f>
        <v>340666.65266666666</v>
      </c>
    </row>
    <row r="39" spans="2:6">
      <c r="B39" t="s">
        <v>55</v>
      </c>
      <c r="C39">
        <v>0.33200000000000002</v>
      </c>
      <c r="D39" s="2">
        <v>630000</v>
      </c>
      <c r="E39" s="2">
        <f t="shared" si="6"/>
        <v>895230</v>
      </c>
      <c r="F39" s="2">
        <f t="shared" si="7"/>
        <v>26964.759036144576</v>
      </c>
    </row>
    <row r="40" spans="2:6">
      <c r="B40" t="s">
        <v>10</v>
      </c>
      <c r="C40" s="6">
        <v>0.373</v>
      </c>
      <c r="D40" s="2">
        <v>14600000</v>
      </c>
      <c r="E40" s="2">
        <f t="shared" si="6"/>
        <v>20746600</v>
      </c>
      <c r="F40" s="2">
        <f t="shared" si="7"/>
        <v>556209.11528150144</v>
      </c>
    </row>
    <row r="41" spans="2:6">
      <c r="B41" t="s">
        <v>56</v>
      </c>
      <c r="C41" s="6">
        <v>0.36799999999999999</v>
      </c>
      <c r="D41" s="2">
        <v>8500000</v>
      </c>
      <c r="E41" s="2">
        <f t="shared" si="6"/>
        <v>12078500</v>
      </c>
      <c r="F41" s="2">
        <f t="shared" si="7"/>
        <v>328220.10869565222</v>
      </c>
    </row>
    <row r="42" spans="2:6">
      <c r="B42" t="s">
        <v>57</v>
      </c>
      <c r="C42" s="6">
        <v>0.28799999999999998</v>
      </c>
      <c r="D42" s="2">
        <v>4500000</v>
      </c>
      <c r="E42" s="2">
        <f t="shared" si="6"/>
        <v>6394500</v>
      </c>
      <c r="F42" s="2">
        <f t="shared" si="7"/>
        <v>222031.25000000003</v>
      </c>
    </row>
    <row r="43" spans="2:6">
      <c r="B43" t="s">
        <v>13</v>
      </c>
      <c r="C43" s="6">
        <v>0.41499999999999998</v>
      </c>
      <c r="D43" s="2">
        <v>12357143</v>
      </c>
      <c r="E43" s="2">
        <f t="shared" si="6"/>
        <v>17559500.203000002</v>
      </c>
      <c r="F43" s="2">
        <f t="shared" si="7"/>
        <v>423120.48681927717</v>
      </c>
    </row>
    <row r="44" spans="2:6">
      <c r="B44" t="s">
        <v>58</v>
      </c>
      <c r="C44" s="6">
        <v>0.315</v>
      </c>
      <c r="D44" s="2">
        <v>11000000</v>
      </c>
      <c r="E44" s="2">
        <f t="shared" si="6"/>
        <v>15631000</v>
      </c>
      <c r="F44" s="2">
        <f t="shared" si="7"/>
        <v>496222.22222222225</v>
      </c>
    </row>
    <row r="45" spans="2:6">
      <c r="B45" t="s">
        <v>59</v>
      </c>
      <c r="C45" s="6">
        <v>0.34699999999999998</v>
      </c>
      <c r="D45" s="2">
        <v>220650</v>
      </c>
      <c r="E45" s="2">
        <f t="shared" si="6"/>
        <v>313543.65000000002</v>
      </c>
      <c r="F45" s="2">
        <f t="shared" si="7"/>
        <v>9035.8400576368895</v>
      </c>
    </row>
    <row r="46" spans="2:6">
      <c r="B46" s="9" t="s">
        <v>50</v>
      </c>
      <c r="C46">
        <f>AVERAGE(C37:C45)</f>
        <v>0.36033333333333334</v>
      </c>
      <c r="D46" s="11">
        <f>SUM(D37:D45)</f>
        <v>69236364</v>
      </c>
      <c r="E46" s="13">
        <f t="shared" si="6"/>
        <v>98384873.244000003</v>
      </c>
      <c r="F46" s="11"/>
    </row>
    <row r="47" spans="2:6">
      <c r="D47" s="9" t="s">
        <v>49</v>
      </c>
    </row>
  </sheetData>
  <mergeCells count="2">
    <mergeCell ref="C2:E2"/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Truchsess</dc:creator>
  <cp:lastModifiedBy>Christian Truchsess</cp:lastModifiedBy>
  <dcterms:created xsi:type="dcterms:W3CDTF">2021-03-19T22:39:26Z</dcterms:created>
  <dcterms:modified xsi:type="dcterms:W3CDTF">2021-03-22T03:18:27Z</dcterms:modified>
</cp:coreProperties>
</file>