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0" windowWidth="24915" windowHeight="14310"/>
  </bookViews>
  <sheets>
    <sheet name="Combine" sheetId="1" r:id="rId1"/>
    <sheet name="Sheet1" sheetId="2" r:id="rId2"/>
  </sheets>
  <definedNames>
    <definedName name="_xlnm._FilterDatabase" localSheetId="0" hidden="1">Combine!$A$3:$AE$3</definedName>
  </definedNames>
  <calcPr calcId="145621"/>
</workbook>
</file>

<file path=xl/calcChain.xml><?xml version="1.0" encoding="utf-8"?>
<calcChain xmlns="http://schemas.openxmlformats.org/spreadsheetml/2006/main">
  <c r="AE289" i="1" l="1"/>
  <c r="AE290" i="1"/>
  <c r="AE93" i="1"/>
  <c r="AE293" i="1"/>
  <c r="AE149" i="1"/>
  <c r="AE258" i="1"/>
  <c r="AE282" i="1"/>
  <c r="AE154" i="1"/>
  <c r="AE170" i="1"/>
  <c r="AE208" i="1"/>
  <c r="AE7" i="1"/>
  <c r="AE23" i="1"/>
  <c r="AE27" i="1"/>
  <c r="AE106" i="1"/>
  <c r="AE250" i="1"/>
  <c r="AE94" i="1"/>
  <c r="AE158" i="1"/>
  <c r="AE13" i="1"/>
  <c r="AE271" i="1"/>
  <c r="AE217" i="1"/>
  <c r="AE173" i="1"/>
  <c r="AE227" i="1"/>
  <c r="AE296" i="1"/>
  <c r="AE247" i="1"/>
  <c r="AE251" i="1"/>
  <c r="AE57" i="1"/>
  <c r="AE230" i="1"/>
  <c r="AE297" i="1"/>
  <c r="AE111" i="1"/>
  <c r="AE184" i="1"/>
  <c r="AE4" i="1"/>
  <c r="AE171" i="1"/>
  <c r="AE244" i="1"/>
  <c r="AE183" i="1"/>
  <c r="AE237" i="1"/>
  <c r="AE15" i="1"/>
  <c r="AE60" i="1"/>
  <c r="AE69" i="1"/>
  <c r="AE276" i="1"/>
  <c r="AE10" i="1"/>
  <c r="AE202" i="1"/>
  <c r="AE107" i="1"/>
  <c r="AE14" i="1"/>
  <c r="AE286" i="1"/>
  <c r="AE8" i="1"/>
  <c r="AE287" i="1"/>
  <c r="AE59" i="1"/>
  <c r="AE245" i="1"/>
  <c r="AE172" i="1"/>
  <c r="AE200" i="1"/>
  <c r="AE146" i="1"/>
  <c r="AE38" i="1"/>
  <c r="AE6" i="1"/>
  <c r="AE269" i="1"/>
  <c r="AE77" i="1"/>
  <c r="AE21" i="1"/>
  <c r="AE88" i="1"/>
  <c r="AE31" i="1"/>
  <c r="AE43" i="1"/>
  <c r="AE168" i="1"/>
  <c r="AE37" i="1"/>
  <c r="AE18" i="1"/>
  <c r="AE295" i="1"/>
  <c r="AE29" i="1"/>
  <c r="AE130" i="1"/>
  <c r="AE254" i="1"/>
  <c r="AE32" i="1"/>
  <c r="AE198" i="1"/>
  <c r="AE12" i="1"/>
  <c r="AE100" i="1"/>
  <c r="AE52" i="1"/>
  <c r="AE273" i="1"/>
  <c r="AE159" i="1"/>
  <c r="AE55" i="1"/>
  <c r="AE20" i="1"/>
  <c r="AE71" i="1"/>
  <c r="AE61" i="1"/>
  <c r="AE81" i="1"/>
  <c r="AE233" i="1"/>
  <c r="AE17" i="1"/>
  <c r="AE26" i="1"/>
  <c r="AE256" i="1"/>
  <c r="AE215" i="1"/>
  <c r="AE5" i="1"/>
  <c r="AE197" i="1"/>
  <c r="AE178" i="1"/>
  <c r="AE41" i="1"/>
  <c r="AE138" i="1"/>
  <c r="AE169" i="1"/>
  <c r="AE49" i="1"/>
  <c r="AE160" i="1"/>
  <c r="AE274" i="1"/>
  <c r="AE279" i="1"/>
  <c r="AE9" i="1"/>
  <c r="AE72" i="1"/>
  <c r="AE175" i="1"/>
  <c r="AE259" i="1"/>
  <c r="AE11" i="1"/>
  <c r="AE285" i="1"/>
  <c r="AE56" i="1"/>
  <c r="AE105" i="1"/>
  <c r="AE246" i="1"/>
  <c r="AE99" i="1"/>
  <c r="AE84" i="1"/>
  <c r="AE51" i="1"/>
  <c r="AE231" i="1"/>
  <c r="AE201" i="1"/>
  <c r="AE80" i="1"/>
  <c r="AE121" i="1"/>
  <c r="AE207" i="1"/>
  <c r="AE203" i="1"/>
  <c r="AE214" i="1"/>
  <c r="AE224" i="1"/>
  <c r="AE24" i="1"/>
  <c r="AE30" i="1"/>
  <c r="AE34" i="1"/>
  <c r="AE90" i="1"/>
  <c r="AE119" i="1"/>
  <c r="AE113" i="1"/>
  <c r="AE228" i="1"/>
  <c r="AE266" i="1"/>
  <c r="AE264" i="1"/>
  <c r="AE127" i="1"/>
  <c r="AE164" i="1"/>
  <c r="AE166" i="1"/>
  <c r="AE123" i="1"/>
  <c r="AE128" i="1"/>
  <c r="AE117" i="1"/>
  <c r="AE103" i="1"/>
  <c r="AE229" i="1"/>
  <c r="AE135" i="1"/>
  <c r="AE216" i="1"/>
  <c r="AE85" i="1"/>
  <c r="AE242" i="1"/>
  <c r="AE225" i="1"/>
  <c r="AE67" i="1"/>
  <c r="AE89" i="1"/>
  <c r="AE152" i="1"/>
  <c r="AE58" i="1"/>
  <c r="AE110" i="1"/>
  <c r="AE39" i="1"/>
  <c r="AE182" i="1"/>
  <c r="AE199" i="1"/>
  <c r="AE45" i="1"/>
  <c r="AE47" i="1"/>
  <c r="AE243" i="1"/>
  <c r="AE83" i="1"/>
  <c r="AE167" i="1"/>
  <c r="AE109" i="1"/>
  <c r="AE163" i="1"/>
  <c r="AE145" i="1"/>
  <c r="AE46" i="1"/>
  <c r="AE63" i="1"/>
  <c r="AE140" i="1"/>
  <c r="AE101" i="1"/>
  <c r="AE283" i="1"/>
  <c r="AE147" i="1"/>
  <c r="AE223" i="1"/>
  <c r="AE104" i="1"/>
  <c r="AE16" i="1"/>
  <c r="AE86" i="1"/>
  <c r="AE261" i="1"/>
  <c r="AE70" i="1"/>
  <c r="AE76" i="1"/>
  <c r="AE268" i="1"/>
  <c r="AE40" i="1"/>
  <c r="AE281" i="1"/>
  <c r="AE136" i="1"/>
  <c r="AE75" i="1"/>
  <c r="AE196" i="1"/>
  <c r="AE179" i="1"/>
  <c r="AE240" i="1"/>
  <c r="AE263" i="1"/>
  <c r="AE209" i="1"/>
  <c r="AE68" i="1"/>
  <c r="AE144" i="1"/>
  <c r="AE148" i="1"/>
  <c r="AE137" i="1"/>
  <c r="AE131" i="1"/>
  <c r="AE62" i="1"/>
  <c r="AE122" i="1"/>
  <c r="AE204" i="1"/>
  <c r="AE174" i="1"/>
  <c r="AE270" i="1"/>
  <c r="AE118" i="1"/>
  <c r="AE33" i="1"/>
  <c r="AE64" i="1"/>
  <c r="AE74" i="1"/>
  <c r="AE53" i="1"/>
  <c r="AE22" i="1"/>
  <c r="AE260" i="1"/>
  <c r="AE79" i="1"/>
  <c r="AE50" i="1"/>
  <c r="AE218" i="1"/>
  <c r="AE42" i="1"/>
  <c r="AE54" i="1"/>
  <c r="AE48" i="1"/>
  <c r="AE226" i="1"/>
  <c r="AE115" i="1"/>
  <c r="AE97" i="1"/>
  <c r="AE87" i="1"/>
  <c r="AE66" i="1"/>
  <c r="AE73" i="1"/>
  <c r="AE232" i="1"/>
  <c r="AE272" i="1"/>
  <c r="AE65" i="1"/>
  <c r="AE157" i="1"/>
  <c r="AE143" i="1"/>
  <c r="AE108" i="1"/>
  <c r="AE278" i="1"/>
  <c r="AE257" i="1"/>
  <c r="AE153" i="1"/>
  <c r="AE267" i="1"/>
  <c r="AE265" i="1"/>
  <c r="AE141" i="1"/>
  <c r="AE235" i="1"/>
  <c r="AE25" i="1"/>
  <c r="AE78" i="1"/>
  <c r="AE213" i="1"/>
  <c r="AE220" i="1"/>
  <c r="AE116" i="1"/>
  <c r="AE165" i="1"/>
  <c r="AE44" i="1"/>
  <c r="AE139" i="1"/>
  <c r="AE129" i="1"/>
  <c r="AE96" i="1"/>
  <c r="AE221" i="1"/>
  <c r="AE176" i="1"/>
  <c r="AE125" i="1"/>
  <c r="AE177" i="1"/>
  <c r="AE239" i="1"/>
  <c r="AE294" i="1"/>
  <c r="AE180" i="1"/>
  <c r="AE277" i="1"/>
  <c r="AE219" i="1"/>
  <c r="AE255" i="1"/>
  <c r="AE241" i="1"/>
  <c r="AE284" i="1"/>
  <c r="AE151" i="1"/>
  <c r="AE36" i="1"/>
  <c r="AE133" i="1"/>
  <c r="AE185" i="1"/>
  <c r="AE236" i="1"/>
  <c r="AE291" i="1"/>
  <c r="AE253" i="1"/>
  <c r="AE262" i="1"/>
  <c r="AE98" i="1"/>
  <c r="AE142" i="1"/>
  <c r="AE35" i="1"/>
  <c r="AE205" i="1"/>
  <c r="AE28" i="1"/>
  <c r="AE82" i="1"/>
  <c r="AE114" i="1"/>
  <c r="AE280" i="1"/>
  <c r="AE155" i="1"/>
  <c r="AE292" i="1"/>
  <c r="AE298" i="1"/>
  <c r="AE95" i="1"/>
  <c r="AE91" i="1"/>
  <c r="AE92" i="1"/>
  <c r="AE181" i="1"/>
  <c r="AE134" i="1"/>
  <c r="AE102" i="1"/>
  <c r="AE288" i="1"/>
  <c r="AE275" i="1"/>
  <c r="AE234" i="1"/>
  <c r="AE206" i="1"/>
  <c r="AE124" i="1"/>
  <c r="AE249" i="1"/>
  <c r="AE238" i="1"/>
  <c r="AE161" i="1"/>
  <c r="AE252" i="1"/>
  <c r="AE248" i="1"/>
  <c r="AE156" i="1"/>
  <c r="AE132" i="1"/>
  <c r="AE162" i="1"/>
  <c r="AE222" i="1"/>
  <c r="AE120" i="1"/>
  <c r="AE126" i="1"/>
  <c r="AE210" i="1"/>
  <c r="AE150" i="1"/>
  <c r="AE112" i="1"/>
  <c r="AE19" i="1"/>
  <c r="Q348" i="1"/>
  <c r="P348" i="1"/>
  <c r="O348" i="1"/>
  <c r="N348" i="1"/>
  <c r="M348" i="1"/>
  <c r="L348" i="1"/>
  <c r="K348" i="1"/>
  <c r="J348" i="1"/>
  <c r="I348" i="1"/>
  <c r="H348" i="1"/>
  <c r="Q346" i="1"/>
  <c r="P346" i="1"/>
  <c r="O346" i="1"/>
  <c r="N346" i="1"/>
  <c r="M346" i="1"/>
  <c r="L346" i="1"/>
  <c r="K346" i="1"/>
  <c r="J346" i="1"/>
  <c r="I346" i="1"/>
  <c r="H346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39" i="1"/>
  <c r="P339" i="1"/>
  <c r="O339" i="1"/>
  <c r="N339" i="1"/>
  <c r="M339" i="1"/>
  <c r="L339" i="1"/>
  <c r="K339" i="1"/>
  <c r="J339" i="1"/>
  <c r="I339" i="1"/>
  <c r="H339" i="1"/>
  <c r="H211" i="1"/>
  <c r="I211" i="1"/>
  <c r="J211" i="1"/>
  <c r="K211" i="1"/>
  <c r="L211" i="1"/>
  <c r="M211" i="1"/>
  <c r="N211" i="1"/>
  <c r="O211" i="1"/>
  <c r="P211" i="1"/>
  <c r="Q211" i="1"/>
  <c r="H186" i="1"/>
  <c r="I186" i="1"/>
  <c r="J186" i="1"/>
  <c r="K186" i="1"/>
  <c r="L186" i="1"/>
  <c r="M186" i="1"/>
  <c r="N186" i="1"/>
  <c r="O186" i="1"/>
  <c r="P186" i="1"/>
  <c r="Q186" i="1"/>
  <c r="H187" i="1"/>
  <c r="I187" i="1"/>
  <c r="J187" i="1"/>
  <c r="K187" i="1"/>
  <c r="L187" i="1"/>
  <c r="M187" i="1"/>
  <c r="N187" i="1"/>
  <c r="O187" i="1"/>
  <c r="P187" i="1"/>
  <c r="Q187" i="1"/>
  <c r="H188" i="1"/>
  <c r="I188" i="1"/>
  <c r="J188" i="1"/>
  <c r="K188" i="1"/>
  <c r="L188" i="1"/>
  <c r="M188" i="1"/>
  <c r="N188" i="1"/>
  <c r="O188" i="1"/>
  <c r="P188" i="1"/>
  <c r="Q188" i="1"/>
  <c r="H189" i="1"/>
  <c r="I189" i="1"/>
  <c r="J189" i="1"/>
  <c r="K189" i="1"/>
  <c r="L189" i="1"/>
  <c r="M189" i="1"/>
  <c r="N189" i="1"/>
  <c r="O189" i="1"/>
  <c r="P189" i="1"/>
  <c r="Q189" i="1"/>
  <c r="H190" i="1"/>
  <c r="I190" i="1"/>
  <c r="J190" i="1"/>
  <c r="K190" i="1"/>
  <c r="L190" i="1"/>
  <c r="M190" i="1"/>
  <c r="N190" i="1"/>
  <c r="O190" i="1"/>
  <c r="P190" i="1"/>
  <c r="Q190" i="1"/>
  <c r="H191" i="1"/>
  <c r="I191" i="1"/>
  <c r="J191" i="1"/>
  <c r="K191" i="1"/>
  <c r="L191" i="1"/>
  <c r="M191" i="1"/>
  <c r="N191" i="1"/>
  <c r="O191" i="1"/>
  <c r="P191" i="1"/>
  <c r="Q191" i="1"/>
  <c r="H192" i="1"/>
  <c r="I192" i="1"/>
  <c r="J192" i="1"/>
  <c r="K192" i="1"/>
  <c r="L192" i="1"/>
  <c r="M192" i="1"/>
  <c r="N192" i="1"/>
  <c r="O192" i="1"/>
  <c r="P192" i="1"/>
  <c r="Q192" i="1"/>
  <c r="H193" i="1"/>
  <c r="I193" i="1"/>
  <c r="J193" i="1"/>
  <c r="K193" i="1"/>
  <c r="L193" i="1"/>
  <c r="M193" i="1"/>
  <c r="N193" i="1"/>
  <c r="O193" i="1"/>
  <c r="P193" i="1"/>
  <c r="Q193" i="1"/>
  <c r="H194" i="1"/>
  <c r="I194" i="1"/>
  <c r="J194" i="1"/>
  <c r="K194" i="1"/>
  <c r="L194" i="1"/>
  <c r="M194" i="1"/>
  <c r="N194" i="1"/>
  <c r="O194" i="1"/>
  <c r="P194" i="1"/>
  <c r="Q194" i="1"/>
  <c r="H355" i="1"/>
  <c r="I355" i="1"/>
  <c r="J355" i="1"/>
  <c r="K355" i="1"/>
  <c r="L355" i="1"/>
  <c r="M355" i="1"/>
  <c r="N355" i="1"/>
  <c r="O355" i="1"/>
  <c r="P355" i="1"/>
  <c r="Q355" i="1"/>
  <c r="H212" i="1"/>
  <c r="I212" i="1"/>
  <c r="J212" i="1"/>
  <c r="K212" i="1"/>
  <c r="L212" i="1"/>
  <c r="M212" i="1"/>
  <c r="N212" i="1"/>
  <c r="O212" i="1"/>
  <c r="P212" i="1"/>
  <c r="Q212" i="1"/>
  <c r="H354" i="1"/>
  <c r="I354" i="1"/>
  <c r="J354" i="1"/>
  <c r="K354" i="1"/>
  <c r="L354" i="1"/>
  <c r="M354" i="1"/>
  <c r="N354" i="1"/>
  <c r="O354" i="1"/>
  <c r="P354" i="1"/>
  <c r="Q354" i="1"/>
  <c r="H353" i="1"/>
  <c r="I353" i="1"/>
  <c r="J353" i="1"/>
  <c r="K353" i="1"/>
  <c r="L353" i="1"/>
  <c r="M353" i="1"/>
  <c r="N353" i="1"/>
  <c r="O353" i="1"/>
  <c r="P353" i="1"/>
  <c r="Q353" i="1"/>
  <c r="H195" i="1"/>
  <c r="I195" i="1"/>
  <c r="J195" i="1"/>
  <c r="K195" i="1"/>
  <c r="L195" i="1"/>
  <c r="M195" i="1"/>
  <c r="N195" i="1"/>
  <c r="O195" i="1"/>
  <c r="P195" i="1"/>
  <c r="Q195" i="1"/>
  <c r="H319" i="1"/>
  <c r="I319" i="1"/>
  <c r="J319" i="1"/>
  <c r="K319" i="1"/>
  <c r="L319" i="1"/>
  <c r="M319" i="1"/>
  <c r="N319" i="1"/>
  <c r="O319" i="1"/>
  <c r="P319" i="1"/>
  <c r="Q319" i="1"/>
  <c r="H327" i="1"/>
  <c r="I327" i="1"/>
  <c r="J327" i="1"/>
  <c r="K327" i="1"/>
  <c r="L327" i="1"/>
  <c r="M327" i="1"/>
  <c r="N327" i="1"/>
  <c r="O327" i="1"/>
  <c r="P327" i="1"/>
  <c r="Q327" i="1"/>
  <c r="H328" i="1"/>
  <c r="I328" i="1"/>
  <c r="J328" i="1"/>
  <c r="K328" i="1"/>
  <c r="L328" i="1"/>
  <c r="M328" i="1"/>
  <c r="N328" i="1"/>
  <c r="O328" i="1"/>
  <c r="P328" i="1"/>
  <c r="Q328" i="1"/>
  <c r="H330" i="1"/>
  <c r="I330" i="1"/>
  <c r="J330" i="1"/>
  <c r="K330" i="1"/>
  <c r="L330" i="1"/>
  <c r="M330" i="1"/>
  <c r="N330" i="1"/>
  <c r="O330" i="1"/>
  <c r="P330" i="1"/>
  <c r="Q330" i="1"/>
  <c r="H331" i="1"/>
  <c r="I331" i="1"/>
  <c r="J331" i="1"/>
  <c r="K331" i="1"/>
  <c r="L331" i="1"/>
  <c r="M331" i="1"/>
  <c r="N331" i="1"/>
  <c r="O331" i="1"/>
  <c r="P331" i="1"/>
  <c r="Q331" i="1"/>
  <c r="H332" i="1"/>
  <c r="I332" i="1"/>
  <c r="J332" i="1"/>
  <c r="K332" i="1"/>
  <c r="L332" i="1"/>
  <c r="M332" i="1"/>
  <c r="N332" i="1"/>
  <c r="O332" i="1"/>
  <c r="P332" i="1"/>
  <c r="Q332" i="1"/>
  <c r="H333" i="1"/>
  <c r="I333" i="1"/>
  <c r="J333" i="1"/>
  <c r="K333" i="1"/>
  <c r="L333" i="1"/>
  <c r="M333" i="1"/>
  <c r="N333" i="1"/>
  <c r="O333" i="1"/>
  <c r="P333" i="1"/>
  <c r="Q333" i="1"/>
  <c r="H335" i="1"/>
  <c r="I335" i="1"/>
  <c r="J335" i="1"/>
  <c r="K335" i="1"/>
  <c r="L335" i="1"/>
  <c r="M335" i="1"/>
  <c r="N335" i="1"/>
  <c r="O335" i="1"/>
  <c r="P335" i="1"/>
  <c r="Q335" i="1"/>
  <c r="H336" i="1"/>
  <c r="I336" i="1"/>
  <c r="J336" i="1"/>
  <c r="K336" i="1"/>
  <c r="L336" i="1"/>
  <c r="M336" i="1"/>
  <c r="N336" i="1"/>
  <c r="O336" i="1"/>
  <c r="P336" i="1"/>
  <c r="Q336" i="1"/>
  <c r="H337" i="1"/>
  <c r="I337" i="1"/>
  <c r="J337" i="1"/>
  <c r="K337" i="1"/>
  <c r="L337" i="1"/>
  <c r="M337" i="1"/>
  <c r="N337" i="1"/>
  <c r="O337" i="1"/>
  <c r="P337" i="1"/>
  <c r="Q337" i="1"/>
  <c r="H350" i="1"/>
  <c r="I350" i="1"/>
  <c r="J350" i="1"/>
  <c r="K350" i="1"/>
  <c r="L350" i="1"/>
  <c r="M350" i="1"/>
  <c r="N350" i="1"/>
  <c r="O350" i="1"/>
  <c r="P350" i="1"/>
  <c r="Q350" i="1"/>
  <c r="H299" i="1"/>
  <c r="I299" i="1"/>
  <c r="J299" i="1"/>
  <c r="K299" i="1"/>
  <c r="L299" i="1"/>
  <c r="M299" i="1"/>
  <c r="N299" i="1"/>
  <c r="O299" i="1"/>
  <c r="P299" i="1"/>
  <c r="Q299" i="1"/>
  <c r="H300" i="1"/>
  <c r="I300" i="1"/>
  <c r="J300" i="1"/>
  <c r="K300" i="1"/>
  <c r="L300" i="1"/>
  <c r="M300" i="1"/>
  <c r="N300" i="1"/>
  <c r="O300" i="1"/>
  <c r="P300" i="1"/>
  <c r="Q300" i="1"/>
  <c r="H305" i="1"/>
  <c r="I305" i="1"/>
  <c r="J305" i="1"/>
  <c r="K305" i="1"/>
  <c r="L305" i="1"/>
  <c r="M305" i="1"/>
  <c r="N305" i="1"/>
  <c r="O305" i="1"/>
  <c r="P305" i="1"/>
  <c r="Q305" i="1"/>
  <c r="H306" i="1"/>
  <c r="I306" i="1"/>
  <c r="J306" i="1"/>
  <c r="K306" i="1"/>
  <c r="L306" i="1"/>
  <c r="M306" i="1"/>
  <c r="N306" i="1"/>
  <c r="O306" i="1"/>
  <c r="P306" i="1"/>
  <c r="Q306" i="1"/>
  <c r="H307" i="1"/>
  <c r="I307" i="1"/>
  <c r="J307" i="1"/>
  <c r="K307" i="1"/>
  <c r="L307" i="1"/>
  <c r="M307" i="1"/>
  <c r="N307" i="1"/>
  <c r="O307" i="1"/>
  <c r="P307" i="1"/>
  <c r="Q307" i="1"/>
  <c r="H308" i="1"/>
  <c r="I308" i="1"/>
  <c r="J308" i="1"/>
  <c r="K308" i="1"/>
  <c r="L308" i="1"/>
  <c r="M308" i="1"/>
  <c r="N308" i="1"/>
  <c r="O308" i="1"/>
  <c r="P308" i="1"/>
  <c r="Q308" i="1"/>
  <c r="H309" i="1"/>
  <c r="I309" i="1"/>
  <c r="J309" i="1"/>
  <c r="K309" i="1"/>
  <c r="L309" i="1"/>
  <c r="M309" i="1"/>
  <c r="N309" i="1"/>
  <c r="O309" i="1"/>
  <c r="P309" i="1"/>
  <c r="Q309" i="1"/>
  <c r="H311" i="1"/>
  <c r="I311" i="1"/>
  <c r="J311" i="1"/>
  <c r="K311" i="1"/>
  <c r="L311" i="1"/>
  <c r="M311" i="1"/>
  <c r="N311" i="1"/>
  <c r="O311" i="1"/>
  <c r="P311" i="1"/>
  <c r="Q311" i="1"/>
  <c r="H312" i="1"/>
  <c r="I312" i="1"/>
  <c r="J312" i="1"/>
  <c r="K312" i="1"/>
  <c r="L312" i="1"/>
  <c r="M312" i="1"/>
  <c r="N312" i="1"/>
  <c r="O312" i="1"/>
  <c r="P312" i="1"/>
  <c r="Q312" i="1"/>
  <c r="H315" i="1"/>
  <c r="I315" i="1"/>
  <c r="J315" i="1"/>
  <c r="K315" i="1"/>
  <c r="L315" i="1"/>
  <c r="M315" i="1"/>
  <c r="N315" i="1"/>
  <c r="O315" i="1"/>
  <c r="P315" i="1"/>
  <c r="Q315" i="1"/>
  <c r="H316" i="1"/>
  <c r="I316" i="1"/>
  <c r="J316" i="1"/>
  <c r="K316" i="1"/>
  <c r="L316" i="1"/>
  <c r="M316" i="1"/>
  <c r="N316" i="1"/>
  <c r="O316" i="1"/>
  <c r="P316" i="1"/>
  <c r="Q316" i="1"/>
  <c r="H317" i="1"/>
  <c r="I317" i="1"/>
  <c r="J317" i="1"/>
  <c r="K317" i="1"/>
  <c r="L317" i="1"/>
  <c r="M317" i="1"/>
  <c r="N317" i="1"/>
  <c r="O317" i="1"/>
  <c r="P317" i="1"/>
  <c r="Q317" i="1"/>
  <c r="H351" i="1"/>
  <c r="I351" i="1"/>
  <c r="J351" i="1"/>
  <c r="K351" i="1"/>
  <c r="L351" i="1"/>
  <c r="M351" i="1"/>
  <c r="N351" i="1"/>
  <c r="O351" i="1"/>
  <c r="P351" i="1"/>
  <c r="Q351" i="1"/>
  <c r="H352" i="1"/>
  <c r="I352" i="1"/>
  <c r="J352" i="1"/>
  <c r="K352" i="1"/>
  <c r="L352" i="1"/>
  <c r="M352" i="1"/>
  <c r="N352" i="1"/>
  <c r="O352" i="1"/>
  <c r="P352" i="1"/>
  <c r="Q352" i="1"/>
  <c r="Q349" i="1"/>
  <c r="H349" i="1"/>
  <c r="I349" i="1"/>
  <c r="J349" i="1"/>
  <c r="K349" i="1"/>
  <c r="L349" i="1"/>
  <c r="M349" i="1"/>
  <c r="N349" i="1"/>
  <c r="O349" i="1"/>
  <c r="P349" i="1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2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R3" i="2"/>
  <c r="AD3" i="2" s="1"/>
  <c r="R4" i="2"/>
  <c r="AD4" i="2" s="1"/>
  <c r="R5" i="2"/>
  <c r="AD5" i="2" s="1"/>
  <c r="R6" i="2"/>
  <c r="AD6" i="2" s="1"/>
  <c r="R7" i="2"/>
  <c r="AD7" i="2" s="1"/>
  <c r="R8" i="2"/>
  <c r="R9" i="2"/>
  <c r="AD9" i="2" s="1"/>
  <c r="R10" i="2"/>
  <c r="AD10" i="2" s="1"/>
  <c r="R11" i="2"/>
  <c r="AD11" i="2" s="1"/>
  <c r="R12" i="2"/>
  <c r="AD12" i="2" s="1"/>
  <c r="R13" i="2"/>
  <c r="AD13" i="2" s="1"/>
  <c r="R14" i="2"/>
  <c r="AD14" i="2" s="1"/>
  <c r="R15" i="2"/>
  <c r="AD15" i="2" s="1"/>
  <c r="R16" i="2"/>
  <c r="R17" i="2"/>
  <c r="AD17" i="2" s="1"/>
  <c r="R18" i="2"/>
  <c r="AD18" i="2" s="1"/>
  <c r="R19" i="2"/>
  <c r="AD19" i="2" s="1"/>
  <c r="R20" i="2"/>
  <c r="AD20" i="2" s="1"/>
  <c r="R21" i="2"/>
  <c r="AD21" i="2" s="1"/>
  <c r="R22" i="2"/>
  <c r="AD22" i="2" s="1"/>
  <c r="R23" i="2"/>
  <c r="AD23" i="2" s="1"/>
  <c r="R24" i="2"/>
  <c r="R25" i="2"/>
  <c r="AD25" i="2" s="1"/>
  <c r="R26" i="2"/>
  <c r="AD26" i="2" s="1"/>
  <c r="R27" i="2"/>
  <c r="AD27" i="2" s="1"/>
  <c r="R28" i="2"/>
  <c r="AD28" i="2" s="1"/>
  <c r="R29" i="2"/>
  <c r="AD29" i="2" s="1"/>
  <c r="R30" i="2"/>
  <c r="AD30" i="2" s="1"/>
  <c r="R31" i="2"/>
  <c r="AD31" i="2" s="1"/>
  <c r="R32" i="2"/>
  <c r="R33" i="2"/>
  <c r="AD33" i="2" s="1"/>
  <c r="R34" i="2"/>
  <c r="AD34" i="2" s="1"/>
  <c r="R35" i="2"/>
  <c r="AD35" i="2" s="1"/>
  <c r="R36" i="2"/>
  <c r="AD36" i="2" s="1"/>
  <c r="R37" i="2"/>
  <c r="AD37" i="2" s="1"/>
  <c r="R38" i="2"/>
  <c r="AD38" i="2" s="1"/>
  <c r="R39" i="2"/>
  <c r="AD39" i="2" s="1"/>
  <c r="R40" i="2"/>
  <c r="R41" i="2"/>
  <c r="AD41" i="2" s="1"/>
  <c r="R42" i="2"/>
  <c r="AD42" i="2" s="1"/>
  <c r="R43" i="2"/>
  <c r="AD43" i="2" s="1"/>
  <c r="R44" i="2"/>
  <c r="AD44" i="2" s="1"/>
  <c r="R45" i="2"/>
  <c r="AD45" i="2" s="1"/>
  <c r="R46" i="2"/>
  <c r="AD46" i="2" s="1"/>
  <c r="R47" i="2"/>
  <c r="AD47" i="2" s="1"/>
  <c r="R48" i="2"/>
  <c r="R2" i="2"/>
  <c r="AD8" i="2"/>
  <c r="AD16" i="2"/>
  <c r="AD24" i="2"/>
  <c r="AD32" i="2"/>
  <c r="AD40" i="2"/>
  <c r="AD48" i="2"/>
  <c r="AD2" i="2"/>
  <c r="AE195" i="1" l="1"/>
  <c r="AE212" i="1"/>
  <c r="AE191" i="1"/>
  <c r="AE194" i="1"/>
  <c r="AE190" i="1"/>
  <c r="AE187" i="1"/>
  <c r="AE186" i="1"/>
  <c r="AE192" i="1"/>
  <c r="AE193" i="1"/>
  <c r="AE189" i="1"/>
  <c r="AE211" i="1"/>
  <c r="AE188" i="1"/>
</calcChain>
</file>

<file path=xl/sharedStrings.xml><?xml version="1.0" encoding="utf-8"?>
<sst xmlns="http://schemas.openxmlformats.org/spreadsheetml/2006/main" count="1094" uniqueCount="396">
  <si>
    <t>ISH</t>
  </si>
  <si>
    <t>MB</t>
  </si>
  <si>
    <t>MY</t>
  </si>
  <si>
    <t>STR</t>
  </si>
  <si>
    <t>CB</t>
  </si>
  <si>
    <t>TH</t>
  </si>
  <si>
    <t>OLF</t>
  </si>
  <si>
    <t>HY</t>
  </si>
  <si>
    <t>ish</t>
  </si>
  <si>
    <t>CB1</t>
  </si>
  <si>
    <t>CB2</t>
  </si>
  <si>
    <t>Gabra6</t>
  </si>
  <si>
    <t>Fam107b</t>
  </si>
  <si>
    <t>Grid2</t>
  </si>
  <si>
    <t>Pcp2</t>
  </si>
  <si>
    <t>Atp2a3</t>
  </si>
  <si>
    <t>TH1</t>
  </si>
  <si>
    <t>TH2</t>
  </si>
  <si>
    <t>Synpo2</t>
  </si>
  <si>
    <t>Cep76</t>
  </si>
  <si>
    <t>Slc1a6</t>
  </si>
  <si>
    <t>Dao</t>
  </si>
  <si>
    <t>Strn</t>
  </si>
  <si>
    <t>Hopx</t>
  </si>
  <si>
    <t>Spry3</t>
  </si>
  <si>
    <t>Chn2</t>
  </si>
  <si>
    <t>RHP</t>
  </si>
  <si>
    <t>R11</t>
  </si>
  <si>
    <t>Rps6ka1</t>
  </si>
  <si>
    <t>Cdc42ep4</t>
  </si>
  <si>
    <t>Cbln3</t>
  </si>
  <si>
    <t>Cdh15</t>
  </si>
  <si>
    <t>Ppp3cc</t>
  </si>
  <si>
    <t>HY1</t>
  </si>
  <si>
    <t>Esyt1</t>
  </si>
  <si>
    <t>Omp</t>
  </si>
  <si>
    <t>Gng4</t>
  </si>
  <si>
    <t>Sncg</t>
  </si>
  <si>
    <t>Asph</t>
  </si>
  <si>
    <t>Calb2</t>
  </si>
  <si>
    <t>Cyld</t>
  </si>
  <si>
    <t>Bcr</t>
  </si>
  <si>
    <t>HP</t>
  </si>
  <si>
    <t>Arpc5</t>
  </si>
  <si>
    <t>Cpne6</t>
  </si>
  <si>
    <t>Kank4</t>
  </si>
  <si>
    <t>Icmt</t>
  </si>
  <si>
    <t>PA</t>
  </si>
  <si>
    <t>Pde1b</t>
  </si>
  <si>
    <t>Plcb3</t>
  </si>
  <si>
    <t>HY2</t>
  </si>
  <si>
    <t>Baiap3</t>
  </si>
  <si>
    <t>CTX1</t>
  </si>
  <si>
    <t>Grm3</t>
  </si>
  <si>
    <t>Hcn2</t>
  </si>
  <si>
    <t>Plekhd1</t>
  </si>
  <si>
    <t>Adcy5</t>
  </si>
  <si>
    <t>Prkca</t>
  </si>
  <si>
    <t>Cadps2</t>
  </si>
  <si>
    <t>Cast</t>
  </si>
  <si>
    <t>Syt2</t>
  </si>
  <si>
    <t>Plcl1</t>
  </si>
  <si>
    <t>Cacna1a</t>
  </si>
  <si>
    <t>Vim</t>
  </si>
  <si>
    <t>Gpsm1</t>
  </si>
  <si>
    <t>Actn1</t>
  </si>
  <si>
    <t>Mtss1</t>
  </si>
  <si>
    <t>Prkg1</t>
  </si>
  <si>
    <t>Cpne4</t>
  </si>
  <si>
    <t>CXS</t>
  </si>
  <si>
    <t>Hpcal4</t>
  </si>
  <si>
    <t>Lgi3</t>
  </si>
  <si>
    <t>Slc12a2</t>
  </si>
  <si>
    <t>Slc1a3</t>
  </si>
  <si>
    <t>Hpcal1</t>
  </si>
  <si>
    <t>Rdh11</t>
  </si>
  <si>
    <t>Gpc4</t>
  </si>
  <si>
    <t>Pde1a</t>
  </si>
  <si>
    <t>Gnal</t>
  </si>
  <si>
    <t>Mesdc2</t>
  </si>
  <si>
    <t>Dffa</t>
  </si>
  <si>
    <t>Vamp1</t>
  </si>
  <si>
    <t>Akap2</t>
  </si>
  <si>
    <t>Dgkb</t>
  </si>
  <si>
    <t>Kcnc3</t>
  </si>
  <si>
    <t>Gpc6</t>
  </si>
  <si>
    <t>Necab2</t>
  </si>
  <si>
    <t>Cdc42ep1</t>
  </si>
  <si>
    <t>Epha4</t>
  </si>
  <si>
    <t>Gpr37l1</t>
  </si>
  <si>
    <t>Kcnb1</t>
  </si>
  <si>
    <t>Homer3</t>
  </si>
  <si>
    <t>Hapln2</t>
  </si>
  <si>
    <t>Cnksr2</t>
  </si>
  <si>
    <t>Vat1</t>
  </si>
  <si>
    <t>Ppp1ca</t>
  </si>
  <si>
    <t>Ctx2</t>
  </si>
  <si>
    <t>S1pr1</t>
  </si>
  <si>
    <t>Gng7</t>
  </si>
  <si>
    <t>Shisa7</t>
  </si>
  <si>
    <t>Dusp15</t>
  </si>
  <si>
    <t>Ccdc136</t>
  </si>
  <si>
    <t>Tiam2</t>
  </si>
  <si>
    <t>Elmo2</t>
  </si>
  <si>
    <t>Kcnip4</t>
  </si>
  <si>
    <t>Atp2b4</t>
  </si>
  <si>
    <t>Ksr1</t>
  </si>
  <si>
    <t>Vat1l</t>
  </si>
  <si>
    <t>Shisa6</t>
  </si>
  <si>
    <t>Grin2b</t>
  </si>
  <si>
    <t>Mpp3</t>
  </si>
  <si>
    <t>0610007P14Rik</t>
  </si>
  <si>
    <t>Phactr1</t>
  </si>
  <si>
    <t>Itih3</t>
  </si>
  <si>
    <t>AW551984</t>
  </si>
  <si>
    <t>Camk4</t>
  </si>
  <si>
    <t>Fbxl16</t>
  </si>
  <si>
    <t>Nap1l5</t>
  </si>
  <si>
    <t>D430041D05Rik</t>
  </si>
  <si>
    <t>Synpo</t>
  </si>
  <si>
    <t>Cacng8</t>
  </si>
  <si>
    <t>Bcar1</t>
  </si>
  <si>
    <t>Selm</t>
  </si>
  <si>
    <t>Pcdh1</t>
  </si>
  <si>
    <t>Cyp2j9</t>
  </si>
  <si>
    <t>Scg2</t>
  </si>
  <si>
    <t>Rgs8</t>
  </si>
  <si>
    <t>Hist1h4i</t>
  </si>
  <si>
    <t>Arhgap26</t>
  </si>
  <si>
    <t>Itpka</t>
  </si>
  <si>
    <t>Hn1</t>
  </si>
  <si>
    <t>Scgn</t>
  </si>
  <si>
    <t>Lrrtm1</t>
  </si>
  <si>
    <t>Msn</t>
  </si>
  <si>
    <t>Gaa</t>
  </si>
  <si>
    <t>Ppp1r1b</t>
  </si>
  <si>
    <t>Impact</t>
  </si>
  <si>
    <t>Hap1</t>
  </si>
  <si>
    <t>Chrm4</t>
  </si>
  <si>
    <t>Fam81a</t>
  </si>
  <si>
    <t>Gria3</t>
  </si>
  <si>
    <t>Ampd2</t>
  </si>
  <si>
    <t>Nefh</t>
  </si>
  <si>
    <t>Inf2</t>
  </si>
  <si>
    <t>Adcy1</t>
  </si>
  <si>
    <t>Inpp5a</t>
  </si>
  <si>
    <t>Lxn</t>
  </si>
  <si>
    <t>Grb2</t>
  </si>
  <si>
    <t>Pde10a</t>
  </si>
  <si>
    <t>Ppp1r9a</t>
  </si>
  <si>
    <t>Pcsk1n</t>
  </si>
  <si>
    <t>Ccdc90b</t>
  </si>
  <si>
    <t>Dgki</t>
  </si>
  <si>
    <t>Tbr1</t>
  </si>
  <si>
    <t>H2afv</t>
  </si>
  <si>
    <t>Lgi2</t>
  </si>
  <si>
    <t>BC026585</t>
  </si>
  <si>
    <t>Ngef</t>
  </si>
  <si>
    <t>Ank1</t>
  </si>
  <si>
    <t>Nt5c1a</t>
  </si>
  <si>
    <t>Necab1</t>
  </si>
  <si>
    <t>Crym</t>
  </si>
  <si>
    <t>Pcdh17</t>
  </si>
  <si>
    <t>Sacs</t>
  </si>
  <si>
    <t>Git2</t>
  </si>
  <si>
    <t>Hpca</t>
  </si>
  <si>
    <t>Celf2</t>
  </si>
  <si>
    <t>Ppp1r17</t>
  </si>
  <si>
    <t>Arhgdib</t>
  </si>
  <si>
    <t>Dek</t>
  </si>
  <si>
    <t>Sqstm1</t>
  </si>
  <si>
    <t>Gria2</t>
  </si>
  <si>
    <t>Gprasp2</t>
  </si>
  <si>
    <t>Shank3</t>
  </si>
  <si>
    <t>Nfya</t>
  </si>
  <si>
    <t>Arpp19</t>
  </si>
  <si>
    <t>Pomc</t>
  </si>
  <si>
    <t>Psd2</t>
  </si>
  <si>
    <t>Ahi1</t>
  </si>
  <si>
    <t>Prkcb</t>
  </si>
  <si>
    <t>S100b</t>
  </si>
  <si>
    <t>Sypl</t>
  </si>
  <si>
    <t>Fabp7</t>
  </si>
  <si>
    <t>Rab27b</t>
  </si>
  <si>
    <t>Spata2l</t>
  </si>
  <si>
    <t>Pam</t>
  </si>
  <si>
    <t>Cbr3</t>
  </si>
  <si>
    <t>Maob</t>
  </si>
  <si>
    <t>Sgsm1</t>
  </si>
  <si>
    <t>Car4</t>
  </si>
  <si>
    <t>Rbbp4</t>
  </si>
  <si>
    <t>Pcp4l1</t>
  </si>
  <si>
    <t>H2afj</t>
  </si>
  <si>
    <t>Cherp</t>
  </si>
  <si>
    <t>Nefm</t>
  </si>
  <si>
    <t>Dagla</t>
  </si>
  <si>
    <t>Cox17</t>
  </si>
  <si>
    <t>H1f0</t>
  </si>
  <si>
    <t>Opalin</t>
  </si>
  <si>
    <t>Grm2</t>
  </si>
  <si>
    <t>Syt12</t>
  </si>
  <si>
    <t>Itpr1</t>
  </si>
  <si>
    <t>Meis2</t>
  </si>
  <si>
    <t>Calb1</t>
  </si>
  <si>
    <t>Ctnna3</t>
  </si>
  <si>
    <t>Gad2</t>
  </si>
  <si>
    <t>Hist1h1b</t>
  </si>
  <si>
    <t>Gria1</t>
  </si>
  <si>
    <t>Smarce1</t>
  </si>
  <si>
    <t>Sptb</t>
  </si>
  <si>
    <t>Gtf2i</t>
  </si>
  <si>
    <t>Acap3</t>
  </si>
  <si>
    <t>Plxna1</t>
  </si>
  <si>
    <t>Ybx1</t>
  </si>
  <si>
    <t>Nefl</t>
  </si>
  <si>
    <t>Glrb</t>
  </si>
  <si>
    <t>Hist1h1d</t>
  </si>
  <si>
    <t>Ephb2</t>
  </si>
  <si>
    <t>Nudt11</t>
  </si>
  <si>
    <t>Scg5</t>
  </si>
  <si>
    <t>Phkb</t>
  </si>
  <si>
    <t>Wdr82</t>
  </si>
  <si>
    <t>Hist1h1e</t>
  </si>
  <si>
    <t>Lyn</t>
  </si>
  <si>
    <t>Limd2</t>
  </si>
  <si>
    <t>Mprip</t>
  </si>
  <si>
    <t>Rims4</t>
  </si>
  <si>
    <t>Nqo1</t>
  </si>
  <si>
    <t>Isoc1</t>
  </si>
  <si>
    <t>Ewsr1</t>
  </si>
  <si>
    <t>Slc7a11</t>
  </si>
  <si>
    <t>Fam63a</t>
  </si>
  <si>
    <t>Prepl</t>
  </si>
  <si>
    <t>Xkr7</t>
  </si>
  <si>
    <t>Anp32e</t>
  </si>
  <si>
    <t>Hdgfrp3</t>
  </si>
  <si>
    <t>Hebp2</t>
  </si>
  <si>
    <t>Tmem55a</t>
  </si>
  <si>
    <t>Srsf6</t>
  </si>
  <si>
    <t>Sf3b5</t>
  </si>
  <si>
    <t>Khdrbs1</t>
  </si>
  <si>
    <t>Mgrn1</t>
  </si>
  <si>
    <t>Pbx1</t>
  </si>
  <si>
    <t>Ehd1</t>
  </si>
  <si>
    <t>Car8</t>
  </si>
  <si>
    <t>Slc19a2</t>
  </si>
  <si>
    <t>Ddc</t>
  </si>
  <si>
    <t>Clic1</t>
  </si>
  <si>
    <t>Hn1l</t>
  </si>
  <si>
    <t>Atp1b3</t>
  </si>
  <si>
    <t>Dgkz</t>
  </si>
  <si>
    <t>Tceal5</t>
  </si>
  <si>
    <t>Hnrnpab</t>
  </si>
  <si>
    <t>Ptprn</t>
  </si>
  <si>
    <t>Hnrnpa1</t>
  </si>
  <si>
    <t>Fam169a</t>
  </si>
  <si>
    <t>Kctd8</t>
  </si>
  <si>
    <t>Tceal3</t>
  </si>
  <si>
    <t>Eps8l2</t>
  </si>
  <si>
    <t>Tmem163</t>
  </si>
  <si>
    <t>Ilf3</t>
  </si>
  <si>
    <t>Safb</t>
  </si>
  <si>
    <t>Scg3</t>
  </si>
  <si>
    <t>Tceal6</t>
  </si>
  <si>
    <t>Ddah2</t>
  </si>
  <si>
    <t>H13</t>
  </si>
  <si>
    <t>A230065H16Rik</t>
  </si>
  <si>
    <t>Apip</t>
  </si>
  <si>
    <t>Nfix</t>
  </si>
  <si>
    <t>Rps6ka2</t>
  </si>
  <si>
    <t>Itpr3</t>
  </si>
  <si>
    <t>Abhd16a</t>
  </si>
  <si>
    <t>Cpne3</t>
  </si>
  <si>
    <t>4921509C19Rik</t>
  </si>
  <si>
    <t>Zfp385a</t>
  </si>
  <si>
    <t>Ptprn2</t>
  </si>
  <si>
    <t>Nup205</t>
  </si>
  <si>
    <t>Lpgat1</t>
  </si>
  <si>
    <t>Cacng2</t>
  </si>
  <si>
    <t>Mlc1</t>
  </si>
  <si>
    <t>Th</t>
  </si>
  <si>
    <t>Nono</t>
  </si>
  <si>
    <t>Cdc42ep2</t>
  </si>
  <si>
    <t>Slc6a3</t>
  </si>
  <si>
    <t>Snrnp27</t>
  </si>
  <si>
    <t>H2afy</t>
  </si>
  <si>
    <t>Actn2</t>
  </si>
  <si>
    <t>Entpd2</t>
  </si>
  <si>
    <t>Fubp1</t>
  </si>
  <si>
    <t>Stim1</t>
  </si>
  <si>
    <t>Mecp2</t>
  </si>
  <si>
    <t>Bnip2</t>
  </si>
  <si>
    <t>Hmgn2</t>
  </si>
  <si>
    <t>Clic6</t>
  </si>
  <si>
    <t>Hist2h2aa1</t>
  </si>
  <si>
    <t>Nudt10</t>
  </si>
  <si>
    <t>Ebp</t>
  </si>
  <si>
    <t>Eps15</t>
  </si>
  <si>
    <t>H2afz</t>
  </si>
  <si>
    <t>Arhgef33</t>
  </si>
  <si>
    <t>Epb4.1</t>
  </si>
  <si>
    <t>Isoc2a</t>
  </si>
  <si>
    <t>Rmdn3</t>
  </si>
  <si>
    <t>Shank1</t>
  </si>
  <si>
    <t>Shf</t>
  </si>
  <si>
    <t>Srgap2</t>
  </si>
  <si>
    <t>Gm14147</t>
  </si>
  <si>
    <t>Gm14151</t>
  </si>
  <si>
    <t>LOC101055828</t>
  </si>
  <si>
    <t>Actr3b</t>
  </si>
  <si>
    <t>Nsmf</t>
  </si>
  <si>
    <t>Prrt1</t>
  </si>
  <si>
    <t>Gm6750</t>
  </si>
  <si>
    <t>Gm7931</t>
  </si>
  <si>
    <t>Hmgb2</t>
  </si>
  <si>
    <t>Ipcef1</t>
  </si>
  <si>
    <t>LOC632329</t>
  </si>
  <si>
    <t>LOC637733</t>
  </si>
  <si>
    <t>Tuba8</t>
  </si>
  <si>
    <t>Pde2a</t>
  </si>
  <si>
    <t>Akap5</t>
  </si>
  <si>
    <t>Ankrd63</t>
  </si>
  <si>
    <t>Ildr2</t>
  </si>
  <si>
    <t>Hist1h2al</t>
  </si>
  <si>
    <t>Hist1h4a</t>
  </si>
  <si>
    <t>Hist2h2aa2</t>
  </si>
  <si>
    <t>Hist2h4</t>
  </si>
  <si>
    <t>Proteome Profiling</t>
  </si>
  <si>
    <t>CSX</t>
  </si>
  <si>
    <t>CTX</t>
  </si>
  <si>
    <t xml:space="preserve">Pearson </t>
  </si>
  <si>
    <t>correlation [R]</t>
  </si>
  <si>
    <t>Lmnb1</t>
  </si>
  <si>
    <t>0610009B22Rik</t>
  </si>
  <si>
    <t>Acot11</t>
  </si>
  <si>
    <t>Cbx1</t>
  </si>
  <si>
    <t>Cdk19</t>
  </si>
  <si>
    <t>Ctbp2</t>
  </si>
  <si>
    <t>Dner</t>
  </si>
  <si>
    <t>E330009J07Rik</t>
  </si>
  <si>
    <t>Fat2</t>
  </si>
  <si>
    <t>Flna</t>
  </si>
  <si>
    <t>Gm17748</t>
  </si>
  <si>
    <t>Gria4</t>
  </si>
  <si>
    <t>Grm1</t>
  </si>
  <si>
    <t>Hdgf</t>
  </si>
  <si>
    <t>Hist1h1a</t>
  </si>
  <si>
    <t>Hist1h2bm</t>
  </si>
  <si>
    <t>Hist1h4b</t>
  </si>
  <si>
    <t>Hist1h4c</t>
  </si>
  <si>
    <t>Hist1h4d</t>
  </si>
  <si>
    <t>Hist1h4f</t>
  </si>
  <si>
    <t>Hist1h4h</t>
  </si>
  <si>
    <t>Hist1h4j</t>
  </si>
  <si>
    <t>Hist1h4k</t>
  </si>
  <si>
    <t>Hist1h4m</t>
  </si>
  <si>
    <t>Hist1h4n</t>
  </si>
  <si>
    <t>Hist2h2ac</t>
  </si>
  <si>
    <t>Hist2h2bb</t>
  </si>
  <si>
    <t>Hist3h2ba</t>
  </si>
  <si>
    <t>Hist3h2bb-ps</t>
  </si>
  <si>
    <t>Hist4h4</t>
  </si>
  <si>
    <t>Hmgn3</t>
  </si>
  <si>
    <t>Parva</t>
  </si>
  <si>
    <t>Pcif1</t>
  </si>
  <si>
    <t>Plcb4</t>
  </si>
  <si>
    <t>Plrg1</t>
  </si>
  <si>
    <t>Ppp1r16b</t>
  </si>
  <si>
    <t>Prex1</t>
  </si>
  <si>
    <t>Prune2</t>
  </si>
  <si>
    <t>Psip1</t>
  </si>
  <si>
    <t>Rad21</t>
  </si>
  <si>
    <t>Rbm3</t>
  </si>
  <si>
    <t>Serpinh1</t>
  </si>
  <si>
    <t>Slc14a1</t>
  </si>
  <si>
    <t>Spag1</t>
  </si>
  <si>
    <t>Srsf10</t>
  </si>
  <si>
    <t>Vimp</t>
  </si>
  <si>
    <t>OLF-1V</t>
  </si>
  <si>
    <t>STR-1V</t>
  </si>
  <si>
    <t>CTX1_1E</t>
  </si>
  <si>
    <t>CTX2_1V</t>
  </si>
  <si>
    <t>TH1_1V</t>
  </si>
  <si>
    <t>TH2_1V</t>
  </si>
  <si>
    <t>HY1_1V</t>
  </si>
  <si>
    <t>HY2_1V</t>
  </si>
  <si>
    <t>PA_1V</t>
  </si>
  <si>
    <t>CSX_1V</t>
  </si>
  <si>
    <t>HP_1V</t>
  </si>
  <si>
    <t>MB1_1V</t>
  </si>
  <si>
    <t>PO_1V</t>
  </si>
  <si>
    <t>RHP_1V</t>
  </si>
  <si>
    <t>CB1_2V</t>
  </si>
  <si>
    <t>CB2_1V</t>
  </si>
  <si>
    <t>MY_1V</t>
  </si>
  <si>
    <r>
      <t xml:space="preserve">Supplement Table 4. </t>
    </r>
    <r>
      <rPr>
        <sz val="22"/>
        <color theme="1"/>
        <rFont val="Times New Roman"/>
        <family val="1"/>
      </rPr>
      <t>Full list of RSOP for relative abundance comparison between profiling and ISH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</si>
</sst>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2" borderId="0" xfId="0" applyFont="1" applyFill="1" applyBorder="1"/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0" fontId="10" fillId="2" borderId="0" xfId="0" applyFont="1" applyFill="1" applyBorder="1"/>
    <xf numFmtId="0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3" fillId="2" borderId="2" xfId="0" applyFont="1" applyFill="1" applyBorder="1"/>
    <xf numFmtId="2" fontId="3" fillId="2" borderId="6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1" fillId="0" borderId="0" xfId="1" applyNumberFormat="1" applyFont="1" applyAlignment="1">
      <alignment vertical="top"/>
    </xf>
    <xf numFmtId="2" fontId="1" fillId="0" borderId="0" xfId="1" applyNumberFormat="1" applyFont="1" applyAlignment="1">
      <alignment vertical="top"/>
    </xf>
    <xf numFmtId="0" fontId="1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/>
    <xf numFmtId="2" fontId="3" fillId="2" borderId="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/>
    <xf numFmtId="2" fontId="4" fillId="2" borderId="7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Users\Sung\Desktop\Outlier_result_Nov_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5"/>
  <sheetViews>
    <sheetView tabSelected="1" topLeftCell="G1" zoomScale="60" zoomScaleNormal="60" workbookViewId="0">
      <pane ySplit="3" topLeftCell="A4" activePane="bottomLeft" state="frozen"/>
      <selection activeCell="J60" sqref="J60"/>
      <selection pane="bottomLeft" activeCell="G1" sqref="G1"/>
    </sheetView>
  </sheetViews>
  <sheetFormatPr defaultRowHeight="21" x14ac:dyDescent="0.2"/>
  <cols>
    <col min="1" max="1" width="7.140625" style="32" hidden="1" customWidth="1"/>
    <col min="2" max="6" width="7.140625" style="3" hidden="1" customWidth="1"/>
    <col min="7" max="7" width="32.5703125" style="34" customWidth="1"/>
    <col min="8" max="11" width="10.7109375" style="2" customWidth="1"/>
    <col min="12" max="12" width="15.7109375" style="2" customWidth="1"/>
    <col min="13" max="17" width="10.7109375" style="2" customWidth="1"/>
    <col min="18" max="18" width="28.85546875" style="2" customWidth="1"/>
    <col min="19" max="19" width="2.140625" style="2" customWidth="1"/>
    <col min="20" max="20" width="28.5703125" style="2" customWidth="1"/>
    <col min="21" max="30" width="10.7109375" style="2" customWidth="1"/>
    <col min="31" max="31" width="23" style="31" customWidth="1"/>
    <col min="32" max="16384" width="9.140625" style="1"/>
  </cols>
  <sheetData>
    <row r="1" spans="1:31" ht="53.25" customHeight="1" x14ac:dyDescent="0.2">
      <c r="G1" s="51" t="s">
        <v>395</v>
      </c>
    </row>
    <row r="2" spans="1:31" s="6" customFormat="1" ht="43.5" customHeight="1" x14ac:dyDescent="0.4">
      <c r="A2" s="4"/>
      <c r="B2" s="5"/>
      <c r="C2" s="5"/>
      <c r="D2" s="5"/>
      <c r="E2" s="5"/>
      <c r="F2" s="5"/>
      <c r="G2" s="34"/>
      <c r="H2" s="49" t="s">
        <v>327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24"/>
      <c r="T2" s="49" t="s">
        <v>0</v>
      </c>
      <c r="U2" s="49"/>
      <c r="V2" s="49"/>
      <c r="W2" s="49"/>
      <c r="X2" s="49"/>
      <c r="Y2" s="49"/>
      <c r="Z2" s="49"/>
      <c r="AA2" s="49"/>
      <c r="AB2" s="49"/>
      <c r="AC2" s="49"/>
      <c r="AD2" s="50"/>
      <c r="AE2" s="27" t="s">
        <v>330</v>
      </c>
    </row>
    <row r="3" spans="1:31" s="28" customFormat="1" ht="45" customHeight="1" x14ac:dyDescent="0.35">
      <c r="A3" s="25"/>
      <c r="B3" s="26"/>
      <c r="C3" s="26"/>
      <c r="D3" s="26"/>
      <c r="E3" s="26"/>
      <c r="F3" s="26"/>
      <c r="G3" s="35"/>
      <c r="H3" s="43" t="s">
        <v>1</v>
      </c>
      <c r="I3" s="43" t="s">
        <v>328</v>
      </c>
      <c r="J3" s="43" t="s">
        <v>2</v>
      </c>
      <c r="K3" s="43" t="s">
        <v>3</v>
      </c>
      <c r="L3" s="43" t="s">
        <v>4</v>
      </c>
      <c r="M3" s="43" t="s">
        <v>5</v>
      </c>
      <c r="N3" s="43" t="s">
        <v>6</v>
      </c>
      <c r="O3" s="43" t="s">
        <v>329</v>
      </c>
      <c r="P3" s="43" t="s">
        <v>47</v>
      </c>
      <c r="Q3" s="43" t="s">
        <v>7</v>
      </c>
      <c r="R3" s="43"/>
      <c r="S3" s="29"/>
      <c r="T3" s="43"/>
      <c r="U3" s="43" t="s">
        <v>1</v>
      </c>
      <c r="V3" s="43" t="s">
        <v>328</v>
      </c>
      <c r="W3" s="43" t="s">
        <v>2</v>
      </c>
      <c r="X3" s="43" t="s">
        <v>3</v>
      </c>
      <c r="Y3" s="43" t="s">
        <v>4</v>
      </c>
      <c r="Z3" s="43" t="s">
        <v>5</v>
      </c>
      <c r="AA3" s="43" t="s">
        <v>6</v>
      </c>
      <c r="AB3" s="43" t="s">
        <v>329</v>
      </c>
      <c r="AC3" s="43" t="s">
        <v>47</v>
      </c>
      <c r="AD3" s="43" t="s">
        <v>7</v>
      </c>
      <c r="AE3" s="30" t="s">
        <v>331</v>
      </c>
    </row>
    <row r="4" spans="1:31" s="12" customFormat="1" ht="43.5" customHeight="1" x14ac:dyDescent="0.35">
      <c r="A4" s="13" t="e">
        <v>#N/A</v>
      </c>
      <c r="B4" s="8" t="s">
        <v>16</v>
      </c>
      <c r="C4" s="14" t="s">
        <v>17</v>
      </c>
      <c r="D4" s="14"/>
      <c r="E4" s="14"/>
      <c r="F4" s="8">
        <v>6</v>
      </c>
      <c r="G4" s="9" t="s">
        <v>11</v>
      </c>
      <c r="H4" s="10">
        <v>0</v>
      </c>
      <c r="I4" s="10">
        <v>0</v>
      </c>
      <c r="J4" s="10">
        <v>2.6666666666666668E-2</v>
      </c>
      <c r="K4" s="10">
        <v>0</v>
      </c>
      <c r="L4" s="10">
        <v>2.9550000000000001</v>
      </c>
      <c r="M4" s="10">
        <v>1.8333333333333333E-2</v>
      </c>
      <c r="N4" s="10">
        <v>0</v>
      </c>
      <c r="O4" s="10">
        <v>0</v>
      </c>
      <c r="P4" s="10">
        <v>0</v>
      </c>
      <c r="Q4" s="21">
        <v>0</v>
      </c>
      <c r="R4" s="23"/>
      <c r="S4" s="21"/>
      <c r="T4" s="23"/>
      <c r="U4" s="21">
        <v>9.8515500000000006E-2</v>
      </c>
      <c r="V4" s="10">
        <v>0.14412</v>
      </c>
      <c r="W4" s="10">
        <v>0.25347500000000001</v>
      </c>
      <c r="X4" s="10">
        <v>0.109987</v>
      </c>
      <c r="Y4" s="10">
        <v>8.3282100000000003</v>
      </c>
      <c r="Z4" s="10">
        <v>8.01785E-2</v>
      </c>
      <c r="AA4" s="10">
        <v>0.16647000000000001</v>
      </c>
      <c r="AB4" s="10">
        <v>0.21283299999999999</v>
      </c>
      <c r="AC4" s="10">
        <v>0.116984</v>
      </c>
      <c r="AD4" s="11">
        <v>8.4312799999999993E-2</v>
      </c>
      <c r="AE4" s="20">
        <f t="shared" ref="AE4:AE67" si="0">CORREL(H4:Q4,U4:AD4)</f>
        <v>0.99979669739488197</v>
      </c>
    </row>
    <row r="5" spans="1:31" s="12" customFormat="1" ht="43.5" customHeight="1" x14ac:dyDescent="0.35">
      <c r="A5" s="7" t="s">
        <v>8</v>
      </c>
      <c r="B5" s="8" t="s">
        <v>9</v>
      </c>
      <c r="C5" s="8" t="s">
        <v>10</v>
      </c>
      <c r="D5" s="8"/>
      <c r="E5" s="8"/>
      <c r="F5" s="8">
        <v>5</v>
      </c>
      <c r="G5" s="9" t="s">
        <v>13</v>
      </c>
      <c r="H5" s="10">
        <v>0.21666666666666667</v>
      </c>
      <c r="I5" s="10">
        <v>0.11666666666666665</v>
      </c>
      <c r="J5" s="10">
        <v>2.2383333333333333</v>
      </c>
      <c r="K5" s="10">
        <v>2.4999999999999998E-2</v>
      </c>
      <c r="L5" s="10">
        <v>19.991666666666667</v>
      </c>
      <c r="M5" s="10">
        <v>3.6500000000000005E-2</v>
      </c>
      <c r="N5" s="10">
        <v>3.6666666666666674E-2</v>
      </c>
      <c r="O5" s="10">
        <v>0.23333333333333331</v>
      </c>
      <c r="P5" s="10">
        <v>1.4999999999999999E-2</v>
      </c>
      <c r="Q5" s="21">
        <v>3.0000000000000002E-2</v>
      </c>
      <c r="R5" s="23"/>
      <c r="S5" s="21"/>
      <c r="T5" s="23"/>
      <c r="U5" s="21">
        <v>0.45453100000000002</v>
      </c>
      <c r="V5" s="10">
        <v>0.26648100000000002</v>
      </c>
      <c r="W5" s="10">
        <v>1.09677</v>
      </c>
      <c r="X5" s="10">
        <v>0.21972800000000001</v>
      </c>
      <c r="Y5" s="10">
        <v>8.3866200000000006</v>
      </c>
      <c r="Z5" s="10">
        <v>0.14625199999999999</v>
      </c>
      <c r="AA5" s="10">
        <v>0.25285000000000002</v>
      </c>
      <c r="AB5" s="10">
        <v>0.25727800000000001</v>
      </c>
      <c r="AC5" s="10">
        <v>0.28810000000000002</v>
      </c>
      <c r="AD5" s="11">
        <v>0.42699199999999998</v>
      </c>
      <c r="AE5" s="20">
        <f t="shared" si="0"/>
        <v>0.99939876396432226</v>
      </c>
    </row>
    <row r="6" spans="1:31" s="12" customFormat="1" ht="43.5" customHeight="1" x14ac:dyDescent="0.35">
      <c r="A6" s="7" t="s">
        <v>8</v>
      </c>
      <c r="B6" s="8" t="s">
        <v>3</v>
      </c>
      <c r="C6" s="8"/>
      <c r="D6" s="8"/>
      <c r="E6" s="8"/>
      <c r="F6" s="8">
        <v>4</v>
      </c>
      <c r="G6" s="9" t="s">
        <v>12</v>
      </c>
      <c r="H6" s="10">
        <v>0.37166666666666665</v>
      </c>
      <c r="I6" s="10">
        <v>0.01</v>
      </c>
      <c r="J6" s="10">
        <v>0.15166666666666667</v>
      </c>
      <c r="K6" s="10">
        <v>0.255</v>
      </c>
      <c r="L6" s="10">
        <v>9.4749999999999996</v>
      </c>
      <c r="M6" s="10">
        <v>7.4999999999999997E-3</v>
      </c>
      <c r="N6" s="10">
        <v>0.17</v>
      </c>
      <c r="O6" s="10">
        <v>3.3333333333333333E-2</v>
      </c>
      <c r="P6" s="10">
        <v>3.6666666666666674E-2</v>
      </c>
      <c r="Q6" s="21">
        <v>0.22000000000000003</v>
      </c>
      <c r="R6" s="23"/>
      <c r="S6" s="21"/>
      <c r="T6" s="23"/>
      <c r="U6" s="21">
        <v>0.13503599999999999</v>
      </c>
      <c r="V6" s="10">
        <v>9.5448900000000003E-2</v>
      </c>
      <c r="W6" s="10">
        <v>0.223</v>
      </c>
      <c r="X6" s="10">
        <v>9.7623199999999993E-2</v>
      </c>
      <c r="Y6" s="10">
        <v>6.4611700000000001</v>
      </c>
      <c r="Z6" s="10">
        <v>7.7686099999999994E-2</v>
      </c>
      <c r="AA6" s="10">
        <v>9.5829600000000001E-2</v>
      </c>
      <c r="AB6" s="10">
        <v>8.0611100000000005E-2</v>
      </c>
      <c r="AC6" s="10">
        <v>6.8751199999999998E-2</v>
      </c>
      <c r="AD6" s="11">
        <v>0.172404</v>
      </c>
      <c r="AE6" s="20">
        <f t="shared" si="0"/>
        <v>0.9993230587281523</v>
      </c>
    </row>
    <row r="7" spans="1:31" s="12" customFormat="1" ht="43.5" customHeight="1" x14ac:dyDescent="0.35">
      <c r="A7" s="13" t="s">
        <v>8</v>
      </c>
      <c r="B7" s="8" t="s">
        <v>3</v>
      </c>
      <c r="C7" s="8" t="s">
        <v>33</v>
      </c>
      <c r="D7" s="14"/>
      <c r="E7" s="14"/>
      <c r="F7" s="8">
        <v>4</v>
      </c>
      <c r="G7" s="9" t="s">
        <v>14</v>
      </c>
      <c r="H7" s="10">
        <v>9.4999999999999987E-2</v>
      </c>
      <c r="I7" s="10">
        <v>0</v>
      </c>
      <c r="J7" s="10">
        <v>2.7983333333333333</v>
      </c>
      <c r="K7" s="10">
        <v>0</v>
      </c>
      <c r="L7" s="10">
        <v>414.00833333333333</v>
      </c>
      <c r="M7" s="10">
        <v>0</v>
      </c>
      <c r="N7" s="10">
        <v>0.23333333333333331</v>
      </c>
      <c r="O7" s="10">
        <v>0.25</v>
      </c>
      <c r="P7" s="10">
        <v>0</v>
      </c>
      <c r="Q7" s="21">
        <v>2.8333333333333335E-2</v>
      </c>
      <c r="R7" s="23"/>
      <c r="S7" s="21"/>
      <c r="T7" s="23"/>
      <c r="U7" s="21">
        <v>5.7556700000000002E-2</v>
      </c>
      <c r="V7" s="10">
        <v>4.2560899999999999E-2</v>
      </c>
      <c r="W7" s="10">
        <v>0.16928000000000001</v>
      </c>
      <c r="X7" s="10">
        <v>3.56193E-2</v>
      </c>
      <c r="Y7" s="10">
        <v>2.9346399999999999</v>
      </c>
      <c r="Z7" s="10">
        <v>3.97442E-2</v>
      </c>
      <c r="AA7" s="10">
        <v>3.9273799999999998E-2</v>
      </c>
      <c r="AB7" s="10">
        <v>3.1853300000000001E-2</v>
      </c>
      <c r="AC7" s="10">
        <v>2.9393699999999998E-2</v>
      </c>
      <c r="AD7" s="11">
        <v>2.3923699999999999E-2</v>
      </c>
      <c r="AE7" s="20">
        <f t="shared" si="0"/>
        <v>0.99919697972082144</v>
      </c>
    </row>
    <row r="8" spans="1:31" s="12" customFormat="1" ht="43.5" customHeight="1" x14ac:dyDescent="0.35">
      <c r="A8" s="7" t="s">
        <v>8</v>
      </c>
      <c r="B8" s="8" t="s">
        <v>9</v>
      </c>
      <c r="C8" s="8" t="s">
        <v>10</v>
      </c>
      <c r="D8" s="8"/>
      <c r="E8" s="8"/>
      <c r="F8" s="8">
        <v>5</v>
      </c>
      <c r="G8" s="9" t="s">
        <v>15</v>
      </c>
      <c r="H8" s="10">
        <v>0</v>
      </c>
      <c r="I8" s="10">
        <v>0</v>
      </c>
      <c r="J8" s="10">
        <v>0.71166666666666656</v>
      </c>
      <c r="K8" s="10">
        <v>0</v>
      </c>
      <c r="L8" s="10">
        <v>9.4166666666666661</v>
      </c>
      <c r="M8" s="10">
        <v>5.0000000000000001E-3</v>
      </c>
      <c r="N8" s="10">
        <v>0</v>
      </c>
      <c r="O8" s="10">
        <v>0</v>
      </c>
      <c r="P8" s="10">
        <v>0</v>
      </c>
      <c r="Q8" s="21">
        <v>8.3333333333333332E-3</v>
      </c>
      <c r="R8" s="23"/>
      <c r="S8" s="21"/>
      <c r="T8" s="23"/>
      <c r="U8" s="21">
        <v>0.39399699999999999</v>
      </c>
      <c r="V8" s="10">
        <v>0.146754</v>
      </c>
      <c r="W8" s="10">
        <v>0.48224499999999998</v>
      </c>
      <c r="X8" s="10">
        <v>0.16388900000000001</v>
      </c>
      <c r="Y8" s="10">
        <v>6.2898300000000003</v>
      </c>
      <c r="Z8" s="10">
        <v>0.167097</v>
      </c>
      <c r="AA8" s="10">
        <v>0.32153900000000002</v>
      </c>
      <c r="AB8" s="10">
        <v>0.27484900000000001</v>
      </c>
      <c r="AC8" s="10">
        <v>0.116684</v>
      </c>
      <c r="AD8" s="11">
        <v>0.145508</v>
      </c>
      <c r="AE8" s="20">
        <f t="shared" si="0"/>
        <v>0.9984040323047525</v>
      </c>
    </row>
    <row r="9" spans="1:31" s="12" customFormat="1" ht="43.5" customHeight="1" x14ac:dyDescent="0.35">
      <c r="A9" s="13" t="s">
        <v>8</v>
      </c>
      <c r="B9" s="8" t="s">
        <v>16</v>
      </c>
      <c r="C9" s="14" t="s">
        <v>17</v>
      </c>
      <c r="D9" s="14"/>
      <c r="E9" s="14"/>
      <c r="F9" s="8">
        <v>6</v>
      </c>
      <c r="G9" s="9" t="s">
        <v>18</v>
      </c>
      <c r="H9" s="10">
        <v>0</v>
      </c>
      <c r="I9" s="10">
        <v>6.6666666666666671E-3</v>
      </c>
      <c r="J9" s="10">
        <v>5.0000000000000001E-3</v>
      </c>
      <c r="K9" s="10">
        <v>2.4999999999999998E-2</v>
      </c>
      <c r="L9" s="10">
        <v>8.4166666666666667E-2</v>
      </c>
      <c r="M9" s="10">
        <v>1.2825</v>
      </c>
      <c r="N9" s="10">
        <v>2.8333333333333335E-3</v>
      </c>
      <c r="O9" s="10">
        <v>0</v>
      </c>
      <c r="P9" s="10">
        <v>6.6666666666666671E-3</v>
      </c>
      <c r="Q9" s="21">
        <v>0</v>
      </c>
      <c r="R9" s="23"/>
      <c r="S9" s="21"/>
      <c r="T9" s="23"/>
      <c r="U9" s="21">
        <v>0.44418800000000003</v>
      </c>
      <c r="V9" s="10">
        <v>0.32373499999999999</v>
      </c>
      <c r="W9" s="10">
        <v>0.28930400000000001</v>
      </c>
      <c r="X9" s="10">
        <v>0.47509899999999999</v>
      </c>
      <c r="Y9" s="10">
        <v>0.28368199999999999</v>
      </c>
      <c r="Z9" s="10">
        <v>8.9120399999999993</v>
      </c>
      <c r="AA9" s="10">
        <v>0.28192600000000001</v>
      </c>
      <c r="AB9" s="10">
        <v>0.56494999999999995</v>
      </c>
      <c r="AC9" s="10">
        <v>0.275563</v>
      </c>
      <c r="AD9" s="11">
        <v>0.55461899999999997</v>
      </c>
      <c r="AE9" s="20">
        <f t="shared" si="0"/>
        <v>0.99616950808657623</v>
      </c>
    </row>
    <row r="10" spans="1:31" s="12" customFormat="1" ht="43.5" customHeight="1" x14ac:dyDescent="0.35">
      <c r="A10" s="7" t="e">
        <v>#N/A</v>
      </c>
      <c r="B10" s="8" t="s">
        <v>9</v>
      </c>
      <c r="C10" s="8" t="s">
        <v>10</v>
      </c>
      <c r="D10" s="8"/>
      <c r="E10" s="8"/>
      <c r="F10" s="8">
        <v>5</v>
      </c>
      <c r="G10" s="9" t="s">
        <v>19</v>
      </c>
      <c r="H10" s="10">
        <v>0</v>
      </c>
      <c r="I10" s="10">
        <v>0</v>
      </c>
      <c r="J10" s="10">
        <v>8.3333333333333329E-2</v>
      </c>
      <c r="K10" s="10">
        <v>0</v>
      </c>
      <c r="L10" s="10">
        <v>2.3833333333333333</v>
      </c>
      <c r="M10" s="10">
        <v>0</v>
      </c>
      <c r="N10" s="10">
        <v>1.6666666666666668E-3</v>
      </c>
      <c r="O10" s="10">
        <v>0</v>
      </c>
      <c r="P10" s="10">
        <v>0</v>
      </c>
      <c r="Q10" s="21">
        <v>0</v>
      </c>
      <c r="R10" s="23"/>
      <c r="S10" s="21"/>
      <c r="T10" s="23"/>
      <c r="U10" s="21">
        <v>0.423956</v>
      </c>
      <c r="V10" s="10">
        <v>0.700345</v>
      </c>
      <c r="W10" s="10">
        <v>0.52088400000000001</v>
      </c>
      <c r="X10" s="10">
        <v>0.29105199999999998</v>
      </c>
      <c r="Y10" s="10">
        <v>5.9589499999999997</v>
      </c>
      <c r="Z10" s="10">
        <v>0.36930800000000003</v>
      </c>
      <c r="AA10" s="10">
        <v>0.69843200000000005</v>
      </c>
      <c r="AB10" s="10">
        <v>0.52344299999999999</v>
      </c>
      <c r="AC10" s="10">
        <v>0.25192399999999998</v>
      </c>
      <c r="AD10" s="11">
        <v>0.13567199999999999</v>
      </c>
      <c r="AE10" s="20">
        <f t="shared" si="0"/>
        <v>0.9945615373003549</v>
      </c>
    </row>
    <row r="11" spans="1:31" s="12" customFormat="1" ht="43.5" customHeight="1" x14ac:dyDescent="0.35">
      <c r="A11" s="13" t="s">
        <v>8</v>
      </c>
      <c r="B11" s="8" t="s">
        <v>9</v>
      </c>
      <c r="C11" s="14" t="s">
        <v>10</v>
      </c>
      <c r="D11" s="14"/>
      <c r="E11" s="14"/>
      <c r="F11" s="8">
        <v>5</v>
      </c>
      <c r="G11" s="9" t="s">
        <v>20</v>
      </c>
      <c r="H11" s="10">
        <v>0.17833333333333334</v>
      </c>
      <c r="I11" s="10">
        <v>0</v>
      </c>
      <c r="J11" s="10">
        <v>0.15333333333333335</v>
      </c>
      <c r="K11" s="10">
        <v>0</v>
      </c>
      <c r="L11" s="10">
        <v>17.8</v>
      </c>
      <c r="M11" s="10">
        <v>0.08</v>
      </c>
      <c r="N11" s="10">
        <v>0.01</v>
      </c>
      <c r="O11" s="10">
        <v>0</v>
      </c>
      <c r="P11" s="10">
        <v>7.6666666666666675E-2</v>
      </c>
      <c r="Q11" s="21">
        <v>1.0833333333333334E-2</v>
      </c>
      <c r="R11" s="23"/>
      <c r="S11" s="21"/>
      <c r="T11" s="23"/>
      <c r="U11" s="21">
        <v>0.84906000000000004</v>
      </c>
      <c r="V11" s="10">
        <v>0.32720900000000003</v>
      </c>
      <c r="W11" s="10">
        <v>0.54186900000000005</v>
      </c>
      <c r="X11" s="10">
        <v>0.152533</v>
      </c>
      <c r="Y11" s="10">
        <v>5.8143700000000003</v>
      </c>
      <c r="Z11" s="10">
        <v>0.37955899999999998</v>
      </c>
      <c r="AA11" s="10">
        <v>0.22835</v>
      </c>
      <c r="AB11" s="10">
        <v>0.23855000000000001</v>
      </c>
      <c r="AC11" s="10">
        <v>0.31207499999999999</v>
      </c>
      <c r="AD11" s="11">
        <v>0.63606099999999999</v>
      </c>
      <c r="AE11" s="20">
        <f t="shared" si="0"/>
        <v>0.99332313784124271</v>
      </c>
    </row>
    <row r="12" spans="1:31" s="12" customFormat="1" ht="43.5" customHeight="1" x14ac:dyDescent="0.35">
      <c r="A12" s="13" t="s">
        <v>8</v>
      </c>
      <c r="B12" s="8" t="s">
        <v>9</v>
      </c>
      <c r="C12" s="14" t="s">
        <v>10</v>
      </c>
      <c r="D12" s="14"/>
      <c r="E12" s="14"/>
      <c r="F12" s="8">
        <v>5</v>
      </c>
      <c r="G12" s="9" t="s">
        <v>22</v>
      </c>
      <c r="H12" s="10">
        <v>1.0599999999999998</v>
      </c>
      <c r="I12" s="10">
        <v>1.6516666666666664</v>
      </c>
      <c r="J12" s="10">
        <v>0.77833333333333332</v>
      </c>
      <c r="K12" s="10">
        <v>8.6999999999999993</v>
      </c>
      <c r="L12" s="10">
        <v>0.59083333333333332</v>
      </c>
      <c r="M12" s="10">
        <v>0.96750000000000003</v>
      </c>
      <c r="N12" s="10">
        <v>1.5983333333333334</v>
      </c>
      <c r="O12" s="10">
        <v>2.3833333333333333</v>
      </c>
      <c r="P12" s="10">
        <v>2.8000000000000003</v>
      </c>
      <c r="Q12" s="21">
        <v>1.1333333333333333</v>
      </c>
      <c r="R12" s="23"/>
      <c r="S12" s="21"/>
      <c r="T12" s="23"/>
      <c r="U12" s="21">
        <v>0.95833000000000002</v>
      </c>
      <c r="V12" s="10">
        <v>2.11517</v>
      </c>
      <c r="W12" s="10">
        <v>1.48851</v>
      </c>
      <c r="X12" s="10">
        <v>15.762600000000001</v>
      </c>
      <c r="Y12" s="10">
        <v>0.78184799999999999</v>
      </c>
      <c r="Z12" s="10">
        <v>0.588341</v>
      </c>
      <c r="AA12" s="10">
        <v>1.7329300000000001</v>
      </c>
      <c r="AB12" s="10">
        <v>3.00678</v>
      </c>
      <c r="AC12" s="10">
        <v>4.2372800000000002</v>
      </c>
      <c r="AD12" s="11">
        <v>0.30362099999999997</v>
      </c>
      <c r="AE12" s="20">
        <f t="shared" si="0"/>
        <v>0.99301345250871365</v>
      </c>
    </row>
    <row r="13" spans="1:31" s="12" customFormat="1" ht="43.5" customHeight="1" x14ac:dyDescent="0.35">
      <c r="A13" s="7" t="s">
        <v>8</v>
      </c>
      <c r="B13" s="8" t="s">
        <v>9</v>
      </c>
      <c r="C13" s="8"/>
      <c r="D13" s="8"/>
      <c r="E13" s="8"/>
      <c r="F13" s="8">
        <v>5</v>
      </c>
      <c r="G13" s="9" t="s">
        <v>24</v>
      </c>
      <c r="H13" s="10">
        <v>0</v>
      </c>
      <c r="I13" s="10">
        <v>0</v>
      </c>
      <c r="J13" s="10">
        <v>4.3333333333333335E-2</v>
      </c>
      <c r="K13" s="10">
        <v>0</v>
      </c>
      <c r="L13" s="10">
        <v>1.0283333333333333</v>
      </c>
      <c r="M13" s="10">
        <v>0</v>
      </c>
      <c r="N13" s="10">
        <v>0</v>
      </c>
      <c r="O13" s="10">
        <v>0</v>
      </c>
      <c r="P13" s="10">
        <v>0</v>
      </c>
      <c r="Q13" s="21">
        <v>0</v>
      </c>
      <c r="R13" s="23"/>
      <c r="S13" s="21"/>
      <c r="T13" s="23"/>
      <c r="U13" s="21">
        <v>0.24321400000000001</v>
      </c>
      <c r="V13" s="10">
        <v>0.194212</v>
      </c>
      <c r="W13" s="10">
        <v>0.44713199999999997</v>
      </c>
      <c r="X13" s="10">
        <v>6.2243699999999999E-2</v>
      </c>
      <c r="Y13" s="10">
        <v>2.7649499999999998</v>
      </c>
      <c r="Z13" s="10">
        <v>0.14758599999999999</v>
      </c>
      <c r="AA13" s="10">
        <v>0.20416100000000001</v>
      </c>
      <c r="AB13" s="10">
        <v>5.7026100000000003E-2</v>
      </c>
      <c r="AC13" s="10">
        <v>2.40614E-2</v>
      </c>
      <c r="AD13" s="11">
        <v>5.6944799999999997E-2</v>
      </c>
      <c r="AE13" s="20">
        <f t="shared" si="0"/>
        <v>0.99283783380716939</v>
      </c>
    </row>
    <row r="14" spans="1:31" s="12" customFormat="1" ht="43.5" customHeight="1" x14ac:dyDescent="0.35">
      <c r="A14" s="7" t="s">
        <v>8</v>
      </c>
      <c r="B14" s="8" t="s">
        <v>9</v>
      </c>
      <c r="C14" s="8" t="s">
        <v>10</v>
      </c>
      <c r="D14" s="8"/>
      <c r="E14" s="8"/>
      <c r="F14" s="8">
        <v>5</v>
      </c>
      <c r="G14" s="9" t="s">
        <v>21</v>
      </c>
      <c r="H14" s="10">
        <v>9.0000000000000011E-2</v>
      </c>
      <c r="I14" s="10">
        <v>0</v>
      </c>
      <c r="J14" s="10">
        <v>0.95500000000000007</v>
      </c>
      <c r="K14" s="10">
        <v>0</v>
      </c>
      <c r="L14" s="10">
        <v>7.2075000000000005</v>
      </c>
      <c r="M14" s="10">
        <v>3.3333333333333335E-3</v>
      </c>
      <c r="N14" s="10">
        <v>0</v>
      </c>
      <c r="O14" s="10">
        <v>0</v>
      </c>
      <c r="P14" s="10">
        <v>0</v>
      </c>
      <c r="Q14" s="21">
        <v>0</v>
      </c>
      <c r="R14" s="23"/>
      <c r="S14" s="21"/>
      <c r="T14" s="23"/>
      <c r="U14" s="21">
        <v>0.365705</v>
      </c>
      <c r="V14" s="10">
        <v>0.50702499999999995</v>
      </c>
      <c r="W14" s="10">
        <v>0.602684</v>
      </c>
      <c r="X14" s="10">
        <v>0.13320699999999999</v>
      </c>
      <c r="Y14" s="10">
        <v>4.7570800000000002</v>
      </c>
      <c r="Z14" s="10">
        <v>0.20330899999999999</v>
      </c>
      <c r="AA14" s="10">
        <v>0.61361100000000002</v>
      </c>
      <c r="AB14" s="10">
        <v>0.19638</v>
      </c>
      <c r="AC14" s="10">
        <v>0.103066</v>
      </c>
      <c r="AD14" s="11">
        <v>0.13886100000000001</v>
      </c>
      <c r="AE14" s="20">
        <f t="shared" si="0"/>
        <v>0.99129409541968672</v>
      </c>
    </row>
    <row r="15" spans="1:31" s="12" customFormat="1" ht="43.5" customHeight="1" x14ac:dyDescent="0.35">
      <c r="A15" s="13" t="s">
        <v>8</v>
      </c>
      <c r="B15" s="8" t="s">
        <v>6</v>
      </c>
      <c r="C15" s="14"/>
      <c r="D15" s="14"/>
      <c r="E15" s="14"/>
      <c r="F15" s="8">
        <v>7</v>
      </c>
      <c r="G15" s="9" t="s">
        <v>23</v>
      </c>
      <c r="H15" s="10">
        <v>0.49</v>
      </c>
      <c r="I15" s="10">
        <v>1.2</v>
      </c>
      <c r="J15" s="10">
        <v>1.2750000000000001</v>
      </c>
      <c r="K15" s="10">
        <v>0.22500000000000001</v>
      </c>
      <c r="L15" s="10">
        <v>9.4166666666666679</v>
      </c>
      <c r="M15" s="10">
        <v>0.16500000000000004</v>
      </c>
      <c r="N15" s="10">
        <v>0.23333333333333331</v>
      </c>
      <c r="O15" s="10">
        <v>0.92833333333333334</v>
      </c>
      <c r="P15" s="10">
        <v>6.1666666666666668E-2</v>
      </c>
      <c r="Q15" s="21">
        <v>0.27250000000000002</v>
      </c>
      <c r="R15" s="23"/>
      <c r="S15" s="21"/>
      <c r="T15" s="23"/>
      <c r="U15" s="21">
        <v>0.21524299999999999</v>
      </c>
      <c r="V15" s="10">
        <v>7.5043399999999996E-2</v>
      </c>
      <c r="W15" s="10">
        <v>0.52725500000000003</v>
      </c>
      <c r="X15" s="10">
        <v>0.133074</v>
      </c>
      <c r="Y15" s="10">
        <v>4.3599199999999998</v>
      </c>
      <c r="Z15" s="10">
        <v>0.24485299999999999</v>
      </c>
      <c r="AA15" s="10">
        <v>0.14239599999999999</v>
      </c>
      <c r="AB15" s="10">
        <v>0.19847799999999999</v>
      </c>
      <c r="AC15" s="10">
        <v>0.16361200000000001</v>
      </c>
      <c r="AD15" s="11">
        <v>0.113945</v>
      </c>
      <c r="AE15" s="20">
        <f t="shared" si="0"/>
        <v>0.98982180689763732</v>
      </c>
    </row>
    <row r="16" spans="1:31" s="12" customFormat="1" ht="43.5" customHeight="1" x14ac:dyDescent="0.35">
      <c r="A16" s="7" t="s">
        <v>8</v>
      </c>
      <c r="B16" s="8" t="s">
        <v>52</v>
      </c>
      <c r="C16" s="8"/>
      <c r="D16" s="8"/>
      <c r="E16" s="8"/>
      <c r="F16" s="8">
        <v>2</v>
      </c>
      <c r="G16" s="9" t="s">
        <v>25</v>
      </c>
      <c r="H16" s="10">
        <v>6.6666666666666664E-4</v>
      </c>
      <c r="I16" s="10">
        <v>8.3333333333333329E-2</v>
      </c>
      <c r="J16" s="10">
        <v>0.39166666666666666</v>
      </c>
      <c r="K16" s="10">
        <v>4.1666666666666664E-2</v>
      </c>
      <c r="L16" s="10">
        <v>6.0166666666666666</v>
      </c>
      <c r="M16" s="10">
        <v>0</v>
      </c>
      <c r="N16" s="10">
        <v>0.15833333333333335</v>
      </c>
      <c r="O16" s="10">
        <v>5.0000000000000001E-3</v>
      </c>
      <c r="P16" s="10">
        <v>9.8333333333333328E-2</v>
      </c>
      <c r="Q16" s="21">
        <v>0.13416666666666666</v>
      </c>
      <c r="R16" s="23"/>
      <c r="S16" s="21"/>
      <c r="T16" s="23"/>
      <c r="U16" s="21">
        <v>2.2069200000000002</v>
      </c>
      <c r="V16" s="10">
        <v>2.6564299999999998</v>
      </c>
      <c r="W16" s="10">
        <v>1.83738</v>
      </c>
      <c r="X16" s="10">
        <v>3.33466</v>
      </c>
      <c r="Y16" s="10">
        <v>21.076499999999999</v>
      </c>
      <c r="Z16" s="10">
        <v>2.0969600000000002</v>
      </c>
      <c r="AA16" s="10">
        <v>2.0705100000000001</v>
      </c>
      <c r="AB16" s="10">
        <v>2.5238499999999999</v>
      </c>
      <c r="AC16" s="10">
        <v>4.0307599999999999</v>
      </c>
      <c r="AD16" s="11">
        <v>1.99746</v>
      </c>
      <c r="AE16" s="20">
        <f t="shared" si="0"/>
        <v>0.9891581851129837</v>
      </c>
    </row>
    <row r="17" spans="1:31" s="12" customFormat="1" ht="43.5" customHeight="1" x14ac:dyDescent="0.35">
      <c r="A17" s="13" t="s">
        <v>8</v>
      </c>
      <c r="B17" s="8" t="s">
        <v>9</v>
      </c>
      <c r="C17" s="14"/>
      <c r="D17" s="14"/>
      <c r="E17" s="14"/>
      <c r="F17" s="8">
        <v>5</v>
      </c>
      <c r="G17" s="9" t="s">
        <v>28</v>
      </c>
      <c r="H17" s="10">
        <v>0.20666666666666669</v>
      </c>
      <c r="I17" s="10">
        <v>2.6666666666666661E-2</v>
      </c>
      <c r="J17" s="10">
        <v>0.57166666666666666</v>
      </c>
      <c r="K17" s="10">
        <v>4.6666666666666669E-2</v>
      </c>
      <c r="L17" s="10">
        <v>3.3666666666666663</v>
      </c>
      <c r="M17" s="10">
        <v>6.1666666666666675E-2</v>
      </c>
      <c r="N17" s="10">
        <v>0.02</v>
      </c>
      <c r="O17" s="10">
        <v>4.3333333333333335E-2</v>
      </c>
      <c r="P17" s="10">
        <v>1.6666666666666666E-2</v>
      </c>
      <c r="Q17" s="21">
        <v>8.5833333333333331E-2</v>
      </c>
      <c r="R17" s="23"/>
      <c r="S17" s="21"/>
      <c r="T17" s="23"/>
      <c r="U17" s="21">
        <v>1.04223</v>
      </c>
      <c r="V17" s="10">
        <v>1.3102400000000001</v>
      </c>
      <c r="W17" s="10">
        <v>1.4320900000000001</v>
      </c>
      <c r="X17" s="10">
        <v>0.33962500000000001</v>
      </c>
      <c r="Y17" s="10">
        <v>7.1710799999999999</v>
      </c>
      <c r="Z17" s="10">
        <v>0.694303</v>
      </c>
      <c r="AA17" s="10">
        <v>1.0456300000000001</v>
      </c>
      <c r="AB17" s="10">
        <v>1.05606</v>
      </c>
      <c r="AC17" s="10">
        <v>0.469829</v>
      </c>
      <c r="AD17" s="11">
        <v>0.39663799999999999</v>
      </c>
      <c r="AE17" s="20">
        <f t="shared" si="0"/>
        <v>0.98519193926284077</v>
      </c>
    </row>
    <row r="18" spans="1:31" s="12" customFormat="1" ht="43.5" customHeight="1" x14ac:dyDescent="0.35">
      <c r="A18" s="13" t="e">
        <v>#N/A</v>
      </c>
      <c r="B18" s="8" t="s">
        <v>10</v>
      </c>
      <c r="C18" s="14"/>
      <c r="D18" s="14"/>
      <c r="E18" s="14"/>
      <c r="F18" s="8">
        <v>5</v>
      </c>
      <c r="G18" s="9" t="s">
        <v>29</v>
      </c>
      <c r="H18" s="10">
        <v>1.75</v>
      </c>
      <c r="I18" s="10">
        <v>1.388333333333333</v>
      </c>
      <c r="J18" s="10">
        <v>1.3216666666666665</v>
      </c>
      <c r="K18" s="10">
        <v>1.2116666666666667</v>
      </c>
      <c r="L18" s="10">
        <v>9.9583333333333321</v>
      </c>
      <c r="M18" s="10">
        <v>2.418333333333333</v>
      </c>
      <c r="N18" s="10">
        <v>2.1</v>
      </c>
      <c r="O18" s="10">
        <v>1.7949999999999999</v>
      </c>
      <c r="P18" s="10">
        <v>1.4033333333333333</v>
      </c>
      <c r="Q18" s="21">
        <v>2.4349999999999996</v>
      </c>
      <c r="R18" s="23"/>
      <c r="S18" s="21"/>
      <c r="T18" s="23"/>
      <c r="U18" s="21">
        <v>0.35838100000000001</v>
      </c>
      <c r="V18" s="10">
        <v>0.475856</v>
      </c>
      <c r="W18" s="10">
        <v>0.29270600000000002</v>
      </c>
      <c r="X18" s="10">
        <v>0.38106200000000001</v>
      </c>
      <c r="Y18" s="10">
        <v>5.5750900000000003</v>
      </c>
      <c r="Z18" s="10">
        <v>0.54060399999999997</v>
      </c>
      <c r="AA18" s="10">
        <v>0.58751799999999998</v>
      </c>
      <c r="AB18" s="10">
        <v>0.20504500000000001</v>
      </c>
      <c r="AC18" s="10">
        <v>0.50567300000000004</v>
      </c>
      <c r="AD18" s="11">
        <v>0.22254499999999999</v>
      </c>
      <c r="AE18" s="20">
        <f t="shared" si="0"/>
        <v>0.98314486995652273</v>
      </c>
    </row>
    <row r="19" spans="1:31" s="12" customFormat="1" ht="43.5" customHeight="1" x14ac:dyDescent="0.35">
      <c r="A19" s="13" t="s">
        <v>8</v>
      </c>
      <c r="B19" s="8" t="s">
        <v>9</v>
      </c>
      <c r="C19" s="14"/>
      <c r="D19" s="14"/>
      <c r="E19" s="14"/>
      <c r="F19" s="8">
        <v>5</v>
      </c>
      <c r="G19" s="9" t="s">
        <v>30</v>
      </c>
      <c r="H19" s="21">
        <v>0</v>
      </c>
      <c r="I19" s="21">
        <v>0</v>
      </c>
      <c r="J19" s="21">
        <v>1.9749999999999999</v>
      </c>
      <c r="K19" s="21">
        <v>0</v>
      </c>
      <c r="L19" s="21">
        <v>9.2833333333333332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3"/>
      <c r="S19" s="21"/>
      <c r="T19" s="23"/>
      <c r="U19" s="21">
        <v>0.223158</v>
      </c>
      <c r="V19" s="21">
        <v>5.8882400000000001E-2</v>
      </c>
      <c r="W19" s="21">
        <v>0.17208899999999999</v>
      </c>
      <c r="X19" s="21">
        <v>1.7034400000000002E-2</v>
      </c>
      <c r="Y19" s="21">
        <v>7.0448399999999998</v>
      </c>
      <c r="Z19" s="21">
        <v>1.19527E-2</v>
      </c>
      <c r="AA19" s="21">
        <v>5.7378100000000001E-2</v>
      </c>
      <c r="AB19" s="21">
        <v>1.5935100000000001E-2</v>
      </c>
      <c r="AC19" s="21">
        <v>5.94802E-3</v>
      </c>
      <c r="AD19" s="11">
        <v>7.44255E-3</v>
      </c>
      <c r="AE19" s="20">
        <f t="shared" si="0"/>
        <v>0.9804654036273539</v>
      </c>
    </row>
    <row r="20" spans="1:31" s="12" customFormat="1" ht="43.5" customHeight="1" x14ac:dyDescent="0.35">
      <c r="A20" s="7" t="s">
        <v>8</v>
      </c>
      <c r="B20" s="8" t="s">
        <v>9</v>
      </c>
      <c r="C20" s="8"/>
      <c r="D20" s="8"/>
      <c r="E20" s="8"/>
      <c r="F20" s="8">
        <v>5</v>
      </c>
      <c r="G20" s="9" t="s">
        <v>34</v>
      </c>
      <c r="H20" s="10">
        <v>0.32</v>
      </c>
      <c r="I20" s="10">
        <v>4.5000000000000005E-2</v>
      </c>
      <c r="J20" s="10">
        <v>1.585</v>
      </c>
      <c r="K20" s="10">
        <v>0.11333333333333333</v>
      </c>
      <c r="L20" s="10">
        <v>0.39</v>
      </c>
      <c r="M20" s="10">
        <v>1.7916666666666668E-2</v>
      </c>
      <c r="N20" s="10">
        <v>0.02</v>
      </c>
      <c r="O20" s="10">
        <v>0.03</v>
      </c>
      <c r="P20" s="10">
        <v>2.8333333333333335E-2</v>
      </c>
      <c r="Q20" s="21">
        <v>1.1666666666666667E-2</v>
      </c>
      <c r="R20" s="23"/>
      <c r="S20" s="21"/>
      <c r="T20" s="23"/>
      <c r="U20" s="21">
        <v>1.5260100000000001</v>
      </c>
      <c r="V20" s="10">
        <v>0.36577300000000001</v>
      </c>
      <c r="W20" s="10">
        <v>4.6677600000000004</v>
      </c>
      <c r="X20" s="10">
        <v>0.169548</v>
      </c>
      <c r="Y20" s="10">
        <v>0.60419900000000004</v>
      </c>
      <c r="Z20" s="10">
        <v>0.52636099999999997</v>
      </c>
      <c r="AA20" s="10">
        <v>0.31895800000000002</v>
      </c>
      <c r="AB20" s="10">
        <v>0.189107</v>
      </c>
      <c r="AC20" s="10">
        <v>0.28476200000000002</v>
      </c>
      <c r="AD20" s="11">
        <v>0.37075000000000002</v>
      </c>
      <c r="AE20" s="20">
        <f t="shared" si="0"/>
        <v>0.97384333059329331</v>
      </c>
    </row>
    <row r="21" spans="1:31" s="12" customFormat="1" ht="43.5" customHeight="1" x14ac:dyDescent="0.35">
      <c r="A21" s="13" t="s">
        <v>8</v>
      </c>
      <c r="B21" s="8" t="s">
        <v>3</v>
      </c>
      <c r="C21" s="14"/>
      <c r="D21" s="14"/>
      <c r="E21" s="14"/>
      <c r="F21" s="8">
        <v>4</v>
      </c>
      <c r="G21" s="9" t="s">
        <v>31</v>
      </c>
      <c r="H21" s="10">
        <v>0</v>
      </c>
      <c r="I21" s="10">
        <v>0</v>
      </c>
      <c r="J21" s="10">
        <v>2.6666666666666668E-2</v>
      </c>
      <c r="K21" s="10">
        <v>0</v>
      </c>
      <c r="L21" s="10">
        <v>0.99833333333333329</v>
      </c>
      <c r="M21" s="10">
        <v>5.6500000000000002E-2</v>
      </c>
      <c r="N21" s="10">
        <v>0</v>
      </c>
      <c r="O21" s="10">
        <v>0</v>
      </c>
      <c r="P21" s="10">
        <v>0</v>
      </c>
      <c r="Q21" s="21">
        <v>0</v>
      </c>
      <c r="R21" s="23"/>
      <c r="S21" s="21"/>
      <c r="T21" s="23"/>
      <c r="U21" s="21">
        <v>8.7679999999999994E-2</v>
      </c>
      <c r="V21" s="10">
        <v>0.204147</v>
      </c>
      <c r="W21" s="10">
        <v>0.16423099999999999</v>
      </c>
      <c r="X21" s="10">
        <v>0.32549600000000001</v>
      </c>
      <c r="Y21" s="10">
        <v>2.1976499999999999</v>
      </c>
      <c r="Z21" s="10">
        <v>0.128193</v>
      </c>
      <c r="AA21" s="10">
        <v>0.46929599999999999</v>
      </c>
      <c r="AB21" s="10">
        <v>0.16697200000000001</v>
      </c>
      <c r="AC21" s="10">
        <v>0.486707</v>
      </c>
      <c r="AD21" s="11">
        <v>0.18249899999999999</v>
      </c>
      <c r="AE21" s="20">
        <f t="shared" si="0"/>
        <v>0.96915175481175697</v>
      </c>
    </row>
    <row r="22" spans="1:31" s="12" customFormat="1" ht="43.5" customHeight="1" x14ac:dyDescent="0.35">
      <c r="A22" s="13"/>
      <c r="B22" s="8"/>
      <c r="C22" s="14"/>
      <c r="D22" s="14"/>
      <c r="E22" s="14"/>
      <c r="F22" s="8"/>
      <c r="G22" s="9" t="s">
        <v>37</v>
      </c>
      <c r="H22" s="10">
        <v>41.566666666666663</v>
      </c>
      <c r="I22" s="10">
        <v>0.97499999999999998</v>
      </c>
      <c r="J22" s="10">
        <v>82.816666666666663</v>
      </c>
      <c r="K22" s="10">
        <v>6.583333333333333</v>
      </c>
      <c r="L22" s="10">
        <v>13.008333333333335</v>
      </c>
      <c r="M22" s="10">
        <v>5.043333333333333</v>
      </c>
      <c r="N22" s="10">
        <v>2.0100000000000002</v>
      </c>
      <c r="O22" s="10">
        <v>1.9850000000000001</v>
      </c>
      <c r="P22" s="10">
        <v>2.7650000000000001</v>
      </c>
      <c r="Q22" s="21">
        <v>23.383333333333333</v>
      </c>
      <c r="R22" s="23"/>
      <c r="S22" s="21"/>
      <c r="T22" s="23"/>
      <c r="U22" s="21">
        <v>5.1519199999999996</v>
      </c>
      <c r="V22" s="10">
        <v>0.33875</v>
      </c>
      <c r="W22" s="10">
        <v>8.6394300000000008</v>
      </c>
      <c r="X22" s="10">
        <v>0.497006</v>
      </c>
      <c r="Y22" s="10">
        <v>0.76018799999999997</v>
      </c>
      <c r="Z22" s="10">
        <v>1.33996</v>
      </c>
      <c r="AA22" s="10">
        <v>0.39784199999999997</v>
      </c>
      <c r="AB22" s="10">
        <v>0.472997</v>
      </c>
      <c r="AC22" s="10">
        <v>1.8449</v>
      </c>
      <c r="AD22" s="11">
        <v>3.8189000000000002</v>
      </c>
      <c r="AE22" s="20">
        <f t="shared" si="0"/>
        <v>0.96886879667719439</v>
      </c>
    </row>
    <row r="23" spans="1:31" s="12" customFormat="1" ht="43.5" customHeight="1" x14ac:dyDescent="0.35">
      <c r="A23" s="7" t="s">
        <v>8</v>
      </c>
      <c r="B23" s="8" t="s">
        <v>33</v>
      </c>
      <c r="C23" s="8"/>
      <c r="D23" s="8"/>
      <c r="E23" s="8"/>
      <c r="F23" s="8">
        <v>12</v>
      </c>
      <c r="G23" s="9" t="s">
        <v>32</v>
      </c>
      <c r="H23" s="10">
        <v>7.166666666666667E-2</v>
      </c>
      <c r="I23" s="10">
        <v>5.8333333333333327E-2</v>
      </c>
      <c r="J23" s="10">
        <v>1.6666666666666666E-2</v>
      </c>
      <c r="K23" s="10">
        <v>0.08</v>
      </c>
      <c r="L23" s="10">
        <v>6.9166666666666668E-2</v>
      </c>
      <c r="M23" s="10">
        <v>3.1666666666666669E-2</v>
      </c>
      <c r="N23" s="10">
        <v>0.39666666666666667</v>
      </c>
      <c r="O23" s="10">
        <v>1.4999999999999999E-2</v>
      </c>
      <c r="P23" s="10">
        <v>0</v>
      </c>
      <c r="Q23" s="21">
        <v>1.3333333333333334E-2</v>
      </c>
      <c r="R23" s="23"/>
      <c r="S23" s="21"/>
      <c r="T23" s="23"/>
      <c r="U23" s="21">
        <v>0.124642</v>
      </c>
      <c r="V23" s="10">
        <v>0.31878099999999998</v>
      </c>
      <c r="W23" s="10">
        <v>0.154442</v>
      </c>
      <c r="X23" s="10">
        <v>4.24789E-2</v>
      </c>
      <c r="Y23" s="10">
        <v>0.26345800000000003</v>
      </c>
      <c r="Z23" s="10">
        <v>0.19641900000000001</v>
      </c>
      <c r="AA23" s="10">
        <v>1.50518</v>
      </c>
      <c r="AB23" s="10">
        <v>3.1705400000000002E-2</v>
      </c>
      <c r="AC23" s="10">
        <v>2.5212700000000001E-2</v>
      </c>
      <c r="AD23" s="11">
        <v>2.5841200000000002E-2</v>
      </c>
      <c r="AE23" s="20">
        <f t="shared" si="0"/>
        <v>0.96838253636738914</v>
      </c>
    </row>
    <row r="24" spans="1:31" s="12" customFormat="1" ht="43.5" customHeight="1" x14ac:dyDescent="0.35">
      <c r="A24" s="13" t="s">
        <v>8</v>
      </c>
      <c r="B24" s="8" t="s">
        <v>2</v>
      </c>
      <c r="C24" s="14"/>
      <c r="D24" s="14"/>
      <c r="E24" s="14"/>
      <c r="F24" s="8">
        <v>3</v>
      </c>
      <c r="G24" s="9" t="s">
        <v>38</v>
      </c>
      <c r="H24" s="10">
        <v>0.92666666666666664</v>
      </c>
      <c r="I24" s="10">
        <v>0.43</v>
      </c>
      <c r="J24" s="10">
        <v>1.4933333333333334</v>
      </c>
      <c r="K24" s="10">
        <v>0.25</v>
      </c>
      <c r="L24" s="10">
        <v>18.224999999999998</v>
      </c>
      <c r="M24" s="10">
        <v>0.71250000000000002</v>
      </c>
      <c r="N24" s="10">
        <v>2.3316666666666666</v>
      </c>
      <c r="O24" s="10">
        <v>0.79666666666666652</v>
      </c>
      <c r="P24" s="10">
        <v>0.57500000000000007</v>
      </c>
      <c r="Q24" s="21">
        <v>0.93583333333333329</v>
      </c>
      <c r="R24" s="23"/>
      <c r="S24" s="21"/>
      <c r="T24" s="23"/>
      <c r="U24" s="21">
        <v>0.997228</v>
      </c>
      <c r="V24" s="10">
        <v>1.6244799999999999</v>
      </c>
      <c r="W24" s="10">
        <v>1.5916999999999999</v>
      </c>
      <c r="X24" s="10">
        <v>1.3336699999999999</v>
      </c>
      <c r="Y24" s="10">
        <v>6.8525900000000002</v>
      </c>
      <c r="Z24" s="10">
        <v>1.10029</v>
      </c>
      <c r="AA24" s="10">
        <v>2.5598200000000002</v>
      </c>
      <c r="AB24" s="10">
        <v>2.2530600000000001</v>
      </c>
      <c r="AC24" s="10">
        <v>1.0764100000000001</v>
      </c>
      <c r="AD24" s="11">
        <v>0.84408399999999995</v>
      </c>
      <c r="AE24" s="20">
        <f t="shared" si="0"/>
        <v>0.96454797349467936</v>
      </c>
    </row>
    <row r="25" spans="1:31" s="12" customFormat="1" ht="43.5" customHeight="1" x14ac:dyDescent="0.35">
      <c r="A25" s="7"/>
      <c r="B25" s="8"/>
      <c r="C25" s="8"/>
      <c r="D25" s="8"/>
      <c r="E25" s="8"/>
      <c r="F25" s="8"/>
      <c r="G25" s="9" t="s">
        <v>60</v>
      </c>
      <c r="H25" s="10">
        <v>30.983333333333334</v>
      </c>
      <c r="I25" s="10">
        <v>13.183333333333332</v>
      </c>
      <c r="J25" s="10">
        <v>62.949999999999996</v>
      </c>
      <c r="K25" s="10">
        <v>4.6683333333333339</v>
      </c>
      <c r="L25" s="10">
        <v>84.141666666666652</v>
      </c>
      <c r="M25" s="10">
        <v>12.974999999999998</v>
      </c>
      <c r="N25" s="10">
        <v>2.84</v>
      </c>
      <c r="O25" s="10">
        <v>4.7649999999999997</v>
      </c>
      <c r="P25" s="10">
        <v>5.6499999999999995</v>
      </c>
      <c r="Q25" s="21">
        <v>13.766666666666666</v>
      </c>
      <c r="R25" s="23"/>
      <c r="S25" s="21"/>
      <c r="T25" s="23"/>
      <c r="U25" s="21">
        <v>15.934100000000001</v>
      </c>
      <c r="V25" s="10">
        <v>11.993</v>
      </c>
      <c r="W25" s="10">
        <v>20.6358</v>
      </c>
      <c r="X25" s="10">
        <v>5.0887900000000004</v>
      </c>
      <c r="Y25" s="10">
        <v>24.878</v>
      </c>
      <c r="Z25" s="10">
        <v>6.5839699999999999</v>
      </c>
      <c r="AA25" s="10">
        <v>6.7141599999999997</v>
      </c>
      <c r="AB25" s="10">
        <v>7.4108000000000001</v>
      </c>
      <c r="AC25" s="10">
        <v>7.4033600000000002</v>
      </c>
      <c r="AD25" s="11">
        <v>6.2346599999999999</v>
      </c>
      <c r="AE25" s="20">
        <f t="shared" si="0"/>
        <v>0.95885410594638265</v>
      </c>
    </row>
    <row r="26" spans="1:31" s="12" customFormat="1" ht="43.5" customHeight="1" x14ac:dyDescent="0.35">
      <c r="A26" s="13" t="s">
        <v>8</v>
      </c>
      <c r="B26" s="8" t="s">
        <v>2</v>
      </c>
      <c r="C26" s="14"/>
      <c r="D26" s="14"/>
      <c r="E26" s="14"/>
      <c r="F26" s="8">
        <v>3</v>
      </c>
      <c r="G26" s="9" t="s">
        <v>36</v>
      </c>
      <c r="H26" s="10">
        <v>13.854999999999999</v>
      </c>
      <c r="I26" s="10">
        <v>8.9499999999999993</v>
      </c>
      <c r="J26" s="10">
        <v>6.8</v>
      </c>
      <c r="K26" s="10">
        <v>13.766666666666666</v>
      </c>
      <c r="L26" s="10">
        <v>0.28666666666666668</v>
      </c>
      <c r="M26" s="10">
        <v>9.0250000000000004</v>
      </c>
      <c r="N26" s="10">
        <v>152.33333333333334</v>
      </c>
      <c r="O26" s="10">
        <v>37.333333333333336</v>
      </c>
      <c r="P26" s="10">
        <v>6.0150000000000006</v>
      </c>
      <c r="Q26" s="21">
        <v>51.066666666666663</v>
      </c>
      <c r="R26" s="23"/>
      <c r="S26" s="21"/>
      <c r="T26" s="23"/>
      <c r="U26" s="21">
        <v>0.157248</v>
      </c>
      <c r="V26" s="10">
        <v>0.13040099999999999</v>
      </c>
      <c r="W26" s="10">
        <v>0.15049199999999999</v>
      </c>
      <c r="X26" s="10">
        <v>0.248692</v>
      </c>
      <c r="Y26" s="10">
        <v>6.9444400000000003E-2</v>
      </c>
      <c r="Z26" s="10">
        <v>7.54108E-2</v>
      </c>
      <c r="AA26" s="10">
        <v>1.1220699999999999</v>
      </c>
      <c r="AB26" s="10">
        <v>0.448384</v>
      </c>
      <c r="AC26" s="10">
        <v>0.37247599999999997</v>
      </c>
      <c r="AD26" s="11">
        <v>0.39941700000000002</v>
      </c>
      <c r="AE26" s="20">
        <f t="shared" si="0"/>
        <v>0.9563275071301458</v>
      </c>
    </row>
    <row r="27" spans="1:31" s="12" customFormat="1" ht="43.5" customHeight="1" x14ac:dyDescent="0.35">
      <c r="A27" s="13" t="s">
        <v>8</v>
      </c>
      <c r="B27" s="8" t="s">
        <v>9</v>
      </c>
      <c r="C27" s="8" t="s">
        <v>10</v>
      </c>
      <c r="D27" s="14"/>
      <c r="E27" s="14"/>
      <c r="F27" s="8">
        <v>5</v>
      </c>
      <c r="G27" s="9" t="s">
        <v>35</v>
      </c>
      <c r="H27" s="10">
        <v>0</v>
      </c>
      <c r="I27" s="10">
        <v>0</v>
      </c>
      <c r="J27" s="10">
        <v>0</v>
      </c>
      <c r="K27" s="10">
        <v>2.3083333333333331</v>
      </c>
      <c r="L27" s="10">
        <v>0</v>
      </c>
      <c r="M27" s="10">
        <v>0</v>
      </c>
      <c r="N27" s="10">
        <v>70.216666666666669</v>
      </c>
      <c r="O27" s="10">
        <v>0</v>
      </c>
      <c r="P27" s="10">
        <v>0</v>
      </c>
      <c r="Q27" s="21">
        <v>0.03</v>
      </c>
      <c r="R27" s="23"/>
      <c r="S27" s="21"/>
      <c r="T27" s="23"/>
      <c r="U27" s="21">
        <v>6.8026000000000003E-2</v>
      </c>
      <c r="V27" s="10">
        <v>6.8031499999999995E-2</v>
      </c>
      <c r="W27" s="10">
        <v>1.5909300000000001E-2</v>
      </c>
      <c r="X27" s="10">
        <v>2.3999599999999999E-2</v>
      </c>
      <c r="Y27" s="10">
        <v>3.0544999999999999E-2</v>
      </c>
      <c r="Z27" s="10">
        <v>3.2066799999999999E-2</v>
      </c>
      <c r="AA27" s="10">
        <v>0.23553399999999999</v>
      </c>
      <c r="AB27" s="10">
        <v>1.98855E-2</v>
      </c>
      <c r="AC27" s="10">
        <v>1.4417599999999999E-2</v>
      </c>
      <c r="AD27" s="11">
        <v>2.95874E-2</v>
      </c>
      <c r="AE27" s="20">
        <f t="shared" si="0"/>
        <v>0.95495488838925746</v>
      </c>
    </row>
    <row r="28" spans="1:31" s="12" customFormat="1" ht="43.5" customHeight="1" x14ac:dyDescent="0.35">
      <c r="A28" s="7"/>
      <c r="B28" s="8"/>
      <c r="C28" s="8"/>
      <c r="D28" s="8"/>
      <c r="E28" s="8"/>
      <c r="F28" s="8"/>
      <c r="G28" s="9" t="s">
        <v>39</v>
      </c>
      <c r="H28" s="10">
        <v>87.866666666666674</v>
      </c>
      <c r="I28" s="10">
        <v>8.2333333333333325</v>
      </c>
      <c r="J28" s="10">
        <v>64.633333333333326</v>
      </c>
      <c r="K28" s="10">
        <v>10.783333333333333</v>
      </c>
      <c r="L28" s="10">
        <v>218.96666666666664</v>
      </c>
      <c r="M28" s="10">
        <v>47.6</v>
      </c>
      <c r="N28" s="10">
        <v>101.16666666666667</v>
      </c>
      <c r="O28" s="10">
        <v>48.283333333333331</v>
      </c>
      <c r="P28" s="10">
        <v>14.108333333333333</v>
      </c>
      <c r="Q28" s="21">
        <v>116.19999999999999</v>
      </c>
      <c r="R28" s="23"/>
      <c r="S28" s="21"/>
      <c r="T28" s="23"/>
      <c r="U28" s="21">
        <v>7.6821400000000004</v>
      </c>
      <c r="V28" s="10">
        <v>0.87083900000000003</v>
      </c>
      <c r="W28" s="10">
        <v>6.9754500000000004</v>
      </c>
      <c r="X28" s="10">
        <v>1.00532</v>
      </c>
      <c r="Y28" s="10">
        <v>19.226199999999999</v>
      </c>
      <c r="Z28" s="10">
        <v>7.64405</v>
      </c>
      <c r="AA28" s="10">
        <v>5.5147300000000001</v>
      </c>
      <c r="AB28" s="10">
        <v>3.0088400000000002</v>
      </c>
      <c r="AC28" s="10">
        <v>2.2750300000000001</v>
      </c>
      <c r="AD28" s="11">
        <v>10.52</v>
      </c>
      <c r="AE28" s="20">
        <f t="shared" si="0"/>
        <v>0.95110516755832009</v>
      </c>
    </row>
    <row r="29" spans="1:31" s="12" customFormat="1" ht="43.5" customHeight="1" x14ac:dyDescent="0.35">
      <c r="A29" s="13" t="e">
        <v>#N/A</v>
      </c>
      <c r="B29" s="8" t="s">
        <v>9</v>
      </c>
      <c r="C29" s="8" t="s">
        <v>10</v>
      </c>
      <c r="D29" s="14"/>
      <c r="E29" s="14"/>
      <c r="F29" s="8">
        <v>5</v>
      </c>
      <c r="G29" s="9" t="s">
        <v>46</v>
      </c>
      <c r="H29" s="10">
        <v>0</v>
      </c>
      <c r="I29" s="10">
        <v>0</v>
      </c>
      <c r="J29" s="10">
        <v>4.5000000000000005E-2</v>
      </c>
      <c r="K29" s="10">
        <v>1.4999999999999999E-2</v>
      </c>
      <c r="L29" s="10">
        <v>5.7583333333333329</v>
      </c>
      <c r="M29" s="10">
        <v>0</v>
      </c>
      <c r="N29" s="10">
        <v>0</v>
      </c>
      <c r="O29" s="10">
        <v>0</v>
      </c>
      <c r="P29" s="10">
        <v>0</v>
      </c>
      <c r="Q29" s="21">
        <v>0</v>
      </c>
      <c r="R29" s="23"/>
      <c r="S29" s="21"/>
      <c r="T29" s="23"/>
      <c r="U29" s="21">
        <v>1.6943999999999999</v>
      </c>
      <c r="V29" s="10">
        <v>0.45883099999999999</v>
      </c>
      <c r="W29" s="10">
        <v>0.83788600000000002</v>
      </c>
      <c r="X29" s="10">
        <v>0.32550000000000001</v>
      </c>
      <c r="Y29" s="10">
        <v>4.7211800000000004</v>
      </c>
      <c r="Z29" s="10">
        <v>0.51474900000000001</v>
      </c>
      <c r="AA29" s="10">
        <v>0.36724800000000002</v>
      </c>
      <c r="AB29" s="10">
        <v>0.31150499999999998</v>
      </c>
      <c r="AC29" s="10">
        <v>0.31845499999999999</v>
      </c>
      <c r="AD29" s="11">
        <v>0.23231199999999999</v>
      </c>
      <c r="AE29" s="20">
        <f t="shared" si="0"/>
        <v>0.94996898009065578</v>
      </c>
    </row>
    <row r="30" spans="1:31" s="12" customFormat="1" ht="43.5" customHeight="1" x14ac:dyDescent="0.35">
      <c r="A30" s="7" t="e">
        <v>#N/A</v>
      </c>
      <c r="B30" s="8" t="s">
        <v>9</v>
      </c>
      <c r="C30" s="8"/>
      <c r="D30" s="8"/>
      <c r="E30" s="8"/>
      <c r="F30" s="8">
        <v>5</v>
      </c>
      <c r="G30" s="9" t="s">
        <v>45</v>
      </c>
      <c r="H30" s="10">
        <v>0.20000000000000004</v>
      </c>
      <c r="I30" s="10">
        <v>2.6666666666666668E-2</v>
      </c>
      <c r="J30" s="10">
        <v>0.28500000000000003</v>
      </c>
      <c r="K30" s="10">
        <v>0.01</v>
      </c>
      <c r="L30" s="10">
        <v>4.5833333333333337E-2</v>
      </c>
      <c r="M30" s="10">
        <v>2.4583333333333332E-2</v>
      </c>
      <c r="N30" s="10">
        <v>5.0000000000000001E-3</v>
      </c>
      <c r="O30" s="10">
        <v>5.0000000000000001E-3</v>
      </c>
      <c r="P30" s="10">
        <v>1.5833333333333335E-2</v>
      </c>
      <c r="Q30" s="21">
        <v>1.2999999999999999E-2</v>
      </c>
      <c r="R30" s="23"/>
      <c r="S30" s="21"/>
      <c r="T30" s="23"/>
      <c r="U30" s="21">
        <v>2.21346</v>
      </c>
      <c r="V30" s="10">
        <v>1.32717</v>
      </c>
      <c r="W30" s="10">
        <v>2.5727899999999999</v>
      </c>
      <c r="X30" s="10">
        <v>0.68711100000000003</v>
      </c>
      <c r="Y30" s="10">
        <v>0.92096699999999998</v>
      </c>
      <c r="Z30" s="10">
        <v>0.87271500000000002</v>
      </c>
      <c r="AA30" s="10">
        <v>1.23576</v>
      </c>
      <c r="AB30" s="10">
        <v>0.99034500000000003</v>
      </c>
      <c r="AC30" s="10">
        <v>0.94159099999999996</v>
      </c>
      <c r="AD30" s="11">
        <v>0.85215700000000005</v>
      </c>
      <c r="AE30" s="20">
        <f t="shared" si="0"/>
        <v>0.94726372246352131</v>
      </c>
    </row>
    <row r="31" spans="1:31" s="12" customFormat="1" ht="43.5" customHeight="1" x14ac:dyDescent="0.35">
      <c r="A31" s="13" t="s">
        <v>8</v>
      </c>
      <c r="B31" s="8" t="s">
        <v>33</v>
      </c>
      <c r="C31" s="14"/>
      <c r="D31" s="14"/>
      <c r="E31" s="14"/>
      <c r="F31" s="8">
        <v>12</v>
      </c>
      <c r="G31" s="9" t="s">
        <v>40</v>
      </c>
      <c r="H31" s="10">
        <v>5.6666666666666671E-2</v>
      </c>
      <c r="I31" s="10">
        <v>0.37166666666666676</v>
      </c>
      <c r="J31" s="10">
        <v>2.466666666666667E-2</v>
      </c>
      <c r="K31" s="10">
        <v>2.1333333333333333</v>
      </c>
      <c r="L31" s="10">
        <v>1.4833333333333336E-2</v>
      </c>
      <c r="M31" s="10">
        <v>0.375</v>
      </c>
      <c r="N31" s="10">
        <v>0.76333333333333353</v>
      </c>
      <c r="O31" s="10">
        <v>0.91499999999999992</v>
      </c>
      <c r="P31" s="10">
        <v>0.69</v>
      </c>
      <c r="Q31" s="21">
        <v>0.39749999999999996</v>
      </c>
      <c r="R31" s="23"/>
      <c r="S31" s="21"/>
      <c r="T31" s="23"/>
      <c r="U31" s="21">
        <v>0.31542900000000001</v>
      </c>
      <c r="V31" s="10">
        <v>1.5847899999999999</v>
      </c>
      <c r="W31" s="10">
        <v>9.1811100000000007E-2</v>
      </c>
      <c r="X31" s="10">
        <v>6.7992600000000003</v>
      </c>
      <c r="Y31" s="10">
        <v>0.21510199999999999</v>
      </c>
      <c r="Z31" s="10">
        <v>0.56940599999999997</v>
      </c>
      <c r="AA31" s="10">
        <v>0.865865</v>
      </c>
      <c r="AB31" s="10">
        <v>1.89133</v>
      </c>
      <c r="AC31" s="10">
        <v>1.5730500000000001</v>
      </c>
      <c r="AD31" s="11">
        <v>0.19120000000000001</v>
      </c>
      <c r="AE31" s="20">
        <f t="shared" si="0"/>
        <v>0.94651939204106483</v>
      </c>
    </row>
    <row r="32" spans="1:31" s="12" customFormat="1" ht="43.5" customHeight="1" x14ac:dyDescent="0.35">
      <c r="A32" s="13" t="s">
        <v>8</v>
      </c>
      <c r="B32" s="8" t="s">
        <v>9</v>
      </c>
      <c r="C32" s="8" t="s">
        <v>10</v>
      </c>
      <c r="D32" s="14"/>
      <c r="E32" s="14"/>
      <c r="F32" s="8">
        <v>5</v>
      </c>
      <c r="G32" s="9" t="s">
        <v>41</v>
      </c>
      <c r="H32" s="10">
        <v>0.19166666666666668</v>
      </c>
      <c r="I32" s="10">
        <v>0.35333333333333333</v>
      </c>
      <c r="J32" s="10">
        <v>0.14333333333333334</v>
      </c>
      <c r="K32" s="10">
        <v>1.5499999999999998</v>
      </c>
      <c r="L32" s="10">
        <v>0.14583333333333334</v>
      </c>
      <c r="M32" s="10">
        <v>0.15166666666666664</v>
      </c>
      <c r="N32" s="10">
        <v>0.46333333333333337</v>
      </c>
      <c r="O32" s="10">
        <v>0.56999999999999995</v>
      </c>
      <c r="P32" s="10">
        <v>0.72000000000000008</v>
      </c>
      <c r="Q32" s="21">
        <v>0.48916666666666669</v>
      </c>
      <c r="R32" s="23"/>
      <c r="S32" s="21"/>
      <c r="T32" s="23"/>
      <c r="U32" s="21">
        <v>0.25373200000000001</v>
      </c>
      <c r="V32" s="10">
        <v>0.70555800000000002</v>
      </c>
      <c r="W32" s="10">
        <v>0.49197800000000003</v>
      </c>
      <c r="X32" s="10">
        <v>2.2649499999999998</v>
      </c>
      <c r="Y32" s="10">
        <v>0.32932800000000001</v>
      </c>
      <c r="Z32" s="10">
        <v>0.181953</v>
      </c>
      <c r="AA32" s="10">
        <v>0.73259600000000002</v>
      </c>
      <c r="AB32" s="10">
        <v>1.01353</v>
      </c>
      <c r="AC32" s="10">
        <v>0.87886699999999995</v>
      </c>
      <c r="AD32" s="11">
        <v>0.25467600000000001</v>
      </c>
      <c r="AE32" s="20">
        <f t="shared" si="0"/>
        <v>0.94132735015801683</v>
      </c>
    </row>
    <row r="33" spans="1:31" s="12" customFormat="1" ht="43.5" customHeight="1" x14ac:dyDescent="0.35">
      <c r="A33" s="13" t="e">
        <v>#N/A</v>
      </c>
      <c r="B33" s="8" t="s">
        <v>42</v>
      </c>
      <c r="C33" s="14"/>
      <c r="D33" s="14"/>
      <c r="E33" s="14"/>
      <c r="F33" s="8">
        <v>11</v>
      </c>
      <c r="G33" s="9" t="s">
        <v>90</v>
      </c>
      <c r="H33" s="10">
        <v>1.1666666666666668E-3</v>
      </c>
      <c r="I33" s="10">
        <v>0.38166666666666665</v>
      </c>
      <c r="J33" s="10">
        <v>6.6666666666666671E-3</v>
      </c>
      <c r="K33" s="10">
        <v>7.6666666666666675E-2</v>
      </c>
      <c r="L33" s="10">
        <v>8.3333333333333339E-4</v>
      </c>
      <c r="M33" s="10">
        <v>5.7499999999999996E-2</v>
      </c>
      <c r="N33" s="10">
        <v>0.18000000000000002</v>
      </c>
      <c r="O33" s="10">
        <v>0.18166666666666664</v>
      </c>
      <c r="P33" s="10">
        <v>1.1666666666666667E-2</v>
      </c>
      <c r="Q33" s="21">
        <v>1.8333333333333333E-2</v>
      </c>
      <c r="R33" s="23"/>
      <c r="S33" s="21"/>
      <c r="T33" s="23"/>
      <c r="U33" s="21">
        <v>3.2564600000000001</v>
      </c>
      <c r="V33" s="10">
        <v>19.872599999999998</v>
      </c>
      <c r="W33" s="10">
        <v>2.5551300000000001</v>
      </c>
      <c r="X33" s="10">
        <v>11.3651</v>
      </c>
      <c r="Y33" s="10">
        <v>1.1664699999999999</v>
      </c>
      <c r="Z33" s="10">
        <v>7.98508</v>
      </c>
      <c r="AA33" s="10">
        <v>15.109500000000001</v>
      </c>
      <c r="AB33" s="10">
        <v>13.587199999999999</v>
      </c>
      <c r="AC33" s="10">
        <v>4.8738000000000001</v>
      </c>
      <c r="AD33" s="11">
        <v>3.6849400000000001</v>
      </c>
      <c r="AE33" s="20">
        <f t="shared" si="0"/>
        <v>0.94072563495956063</v>
      </c>
    </row>
    <row r="34" spans="1:31" s="12" customFormat="1" ht="43.5" customHeight="1" x14ac:dyDescent="0.35">
      <c r="A34" s="7" t="s">
        <v>8</v>
      </c>
      <c r="B34" s="8" t="s">
        <v>6</v>
      </c>
      <c r="C34" s="8"/>
      <c r="D34" s="8"/>
      <c r="E34" s="8"/>
      <c r="F34" s="8">
        <v>7</v>
      </c>
      <c r="G34" s="9" t="s">
        <v>49</v>
      </c>
      <c r="H34" s="10">
        <v>1.0833333333333334E-2</v>
      </c>
      <c r="I34" s="10">
        <v>3.6666666666666674E-2</v>
      </c>
      <c r="J34" s="10">
        <v>2.0833333333333332E-2</v>
      </c>
      <c r="K34" s="10">
        <v>4.1666666666666664E-2</v>
      </c>
      <c r="L34" s="10">
        <v>0.37166666666666659</v>
      </c>
      <c r="M34" s="10">
        <v>1.2500000000000001E-2</v>
      </c>
      <c r="N34" s="10">
        <v>2.1166666666666667E-2</v>
      </c>
      <c r="O34" s="10">
        <v>6.5000000000000002E-2</v>
      </c>
      <c r="P34" s="10">
        <v>1.2166666666666668E-2</v>
      </c>
      <c r="Q34" s="21">
        <v>4.8750000000000002E-2</v>
      </c>
      <c r="R34" s="23"/>
      <c r="S34" s="21"/>
      <c r="T34" s="23"/>
      <c r="U34" s="21">
        <v>0.40309600000000001</v>
      </c>
      <c r="V34" s="10">
        <v>0.418877</v>
      </c>
      <c r="W34" s="10">
        <v>0.99882700000000002</v>
      </c>
      <c r="X34" s="10">
        <v>0.30130899999999999</v>
      </c>
      <c r="Y34" s="10">
        <v>2.7856200000000002</v>
      </c>
      <c r="Z34" s="10">
        <v>0.25489899999999999</v>
      </c>
      <c r="AA34" s="10">
        <v>0.81207200000000002</v>
      </c>
      <c r="AB34" s="10">
        <v>1.01414</v>
      </c>
      <c r="AC34" s="10">
        <v>0.41885899999999998</v>
      </c>
      <c r="AD34" s="11">
        <v>0.88773599999999997</v>
      </c>
      <c r="AE34" s="20">
        <f t="shared" si="0"/>
        <v>0.93853065885734843</v>
      </c>
    </row>
    <row r="35" spans="1:31" s="12" customFormat="1" ht="43.5" customHeight="1" x14ac:dyDescent="0.35">
      <c r="A35" s="7" t="s">
        <v>8</v>
      </c>
      <c r="B35" s="8" t="s">
        <v>9</v>
      </c>
      <c r="C35" s="8" t="s">
        <v>10</v>
      </c>
      <c r="D35" s="8"/>
      <c r="E35" s="8"/>
      <c r="F35" s="8">
        <v>5</v>
      </c>
      <c r="G35" s="9" t="s">
        <v>79</v>
      </c>
      <c r="H35" s="10">
        <v>1.6833333333333336</v>
      </c>
      <c r="I35" s="10">
        <v>0.96833333333333338</v>
      </c>
      <c r="J35" s="10">
        <v>0.84</v>
      </c>
      <c r="K35" s="10">
        <v>0.32166666666666666</v>
      </c>
      <c r="L35" s="10">
        <v>1.0316666666666665</v>
      </c>
      <c r="M35" s="10">
        <v>0.61166666666666669</v>
      </c>
      <c r="N35" s="10">
        <v>1.9500000000000002</v>
      </c>
      <c r="O35" s="10">
        <v>3.395</v>
      </c>
      <c r="P35" s="10">
        <v>0.88166666666666671</v>
      </c>
      <c r="Q35" s="21">
        <v>7.3916666666666675</v>
      </c>
      <c r="R35" s="23"/>
      <c r="S35" s="21"/>
      <c r="T35" s="23"/>
      <c r="U35" s="21">
        <v>3.7872499999999998</v>
      </c>
      <c r="V35" s="10">
        <v>4.30715</v>
      </c>
      <c r="W35" s="10">
        <v>3.0971099999999998</v>
      </c>
      <c r="X35" s="10">
        <v>2.5600499999999999</v>
      </c>
      <c r="Y35" s="10">
        <v>2.0290900000000001</v>
      </c>
      <c r="Z35" s="10">
        <v>3.3919199999999998</v>
      </c>
      <c r="AA35" s="10">
        <v>3.8535699999999999</v>
      </c>
      <c r="AB35" s="10">
        <v>6.75962</v>
      </c>
      <c r="AC35" s="10">
        <v>4.6688299999999998</v>
      </c>
      <c r="AD35" s="11">
        <v>10.0128</v>
      </c>
      <c r="AE35" s="20">
        <f t="shared" si="0"/>
        <v>0.93719572945704155</v>
      </c>
    </row>
    <row r="36" spans="1:31" s="12" customFormat="1" ht="43.5" customHeight="1" x14ac:dyDescent="0.35">
      <c r="A36" s="13" t="s">
        <v>8</v>
      </c>
      <c r="B36" s="8" t="s">
        <v>3</v>
      </c>
      <c r="C36" s="14"/>
      <c r="D36" s="14"/>
      <c r="E36" s="14"/>
      <c r="F36" s="8">
        <v>4</v>
      </c>
      <c r="G36" s="9" t="s">
        <v>51</v>
      </c>
      <c r="H36" s="10">
        <v>0.72833333333333339</v>
      </c>
      <c r="I36" s="10">
        <v>1.6666666666666668E-3</v>
      </c>
      <c r="J36" s="10">
        <v>0.17500000000000002</v>
      </c>
      <c r="K36" s="10">
        <v>4.9999999999999996E-2</v>
      </c>
      <c r="L36" s="10">
        <v>2.3333333333333334E-2</v>
      </c>
      <c r="M36" s="10">
        <v>9.1583333333333322E-2</v>
      </c>
      <c r="N36" s="10">
        <v>0</v>
      </c>
      <c r="O36" s="10">
        <v>0.38666666666666671</v>
      </c>
      <c r="P36" s="10">
        <v>0.04</v>
      </c>
      <c r="Q36" s="21">
        <v>2.9358333333333335</v>
      </c>
      <c r="R36" s="23"/>
      <c r="S36" s="21"/>
      <c r="T36" s="23"/>
      <c r="U36" s="21">
        <v>3.2193000000000001</v>
      </c>
      <c r="V36" s="10">
        <v>0.196187</v>
      </c>
      <c r="W36" s="10">
        <v>1.2202999999999999</v>
      </c>
      <c r="X36" s="10">
        <v>1.2474099999999999</v>
      </c>
      <c r="Y36" s="10">
        <v>0.33227600000000002</v>
      </c>
      <c r="Z36" s="10">
        <v>1.2496799999999999</v>
      </c>
      <c r="AA36" s="10">
        <v>0.70182500000000003</v>
      </c>
      <c r="AB36" s="10">
        <v>1.9339500000000001</v>
      </c>
      <c r="AC36" s="10">
        <v>3.7508400000000002</v>
      </c>
      <c r="AD36" s="11">
        <v>9.1363900000000005</v>
      </c>
      <c r="AE36" s="20">
        <f t="shared" si="0"/>
        <v>0.93265816150110681</v>
      </c>
    </row>
    <row r="37" spans="1:31" s="12" customFormat="1" ht="43.5" customHeight="1" x14ac:dyDescent="0.35">
      <c r="A37" s="13" t="e">
        <v>#N/A</v>
      </c>
      <c r="B37" s="8" t="s">
        <v>9</v>
      </c>
      <c r="C37" s="14"/>
      <c r="D37" s="14"/>
      <c r="E37" s="14"/>
      <c r="F37" s="8">
        <v>5</v>
      </c>
      <c r="G37" s="9" t="s">
        <v>48</v>
      </c>
      <c r="H37" s="10">
        <v>2.2849999999999997</v>
      </c>
      <c r="I37" s="10">
        <v>1.8516666666666666</v>
      </c>
      <c r="J37" s="10">
        <v>1.37</v>
      </c>
      <c r="K37" s="10">
        <v>72.099999999999994</v>
      </c>
      <c r="L37" s="10">
        <v>0.16833333333333336</v>
      </c>
      <c r="M37" s="10">
        <v>2.5799999999999996</v>
      </c>
      <c r="N37" s="10">
        <v>5.333333333333333</v>
      </c>
      <c r="O37" s="10">
        <v>6.1166666666666671</v>
      </c>
      <c r="P37" s="10">
        <v>28.683333333333334</v>
      </c>
      <c r="Q37" s="21">
        <v>2.9641666666666668</v>
      </c>
      <c r="R37" s="23"/>
      <c r="S37" s="21"/>
      <c r="T37" s="23"/>
      <c r="U37" s="21">
        <v>0.18587799999999999</v>
      </c>
      <c r="V37" s="10">
        <v>0.65521700000000005</v>
      </c>
      <c r="W37" s="10">
        <v>0.384075</v>
      </c>
      <c r="X37" s="10">
        <v>11.8894</v>
      </c>
      <c r="Y37" s="10">
        <v>6.6037899999999997E-2</v>
      </c>
      <c r="Z37" s="10">
        <v>0.247362</v>
      </c>
      <c r="AA37" s="10">
        <v>2.4532400000000001</v>
      </c>
      <c r="AB37" s="10">
        <v>3.7707999999999999</v>
      </c>
      <c r="AC37" s="10">
        <v>2.1964199999999998</v>
      </c>
      <c r="AD37" s="11">
        <v>0.215478</v>
      </c>
      <c r="AE37" s="20">
        <f t="shared" si="0"/>
        <v>0.93237799760204931</v>
      </c>
    </row>
    <row r="38" spans="1:31" s="12" customFormat="1" ht="43.5" customHeight="1" x14ac:dyDescent="0.35">
      <c r="A38" s="7" t="s">
        <v>8</v>
      </c>
      <c r="B38" s="8" t="s">
        <v>3</v>
      </c>
      <c r="C38" s="8"/>
      <c r="D38" s="8"/>
      <c r="E38" s="8"/>
      <c r="F38" s="8">
        <v>4</v>
      </c>
      <c r="G38" s="15" t="s">
        <v>156</v>
      </c>
      <c r="H38" s="16">
        <v>0.29000000000000004</v>
      </c>
      <c r="I38" s="16">
        <v>8.5000000000000006E-2</v>
      </c>
      <c r="J38" s="16">
        <v>0.20833333333333334</v>
      </c>
      <c r="K38" s="16">
        <v>7.333333333333332E-2</v>
      </c>
      <c r="L38" s="16">
        <v>0.91666666666666674</v>
      </c>
      <c r="M38" s="16">
        <v>0.23166666666666669</v>
      </c>
      <c r="N38" s="16">
        <v>0.12</v>
      </c>
      <c r="O38" s="16">
        <v>6.6666666666666666E-2</v>
      </c>
      <c r="P38" s="16">
        <v>0.13233333333333333</v>
      </c>
      <c r="Q38" s="22">
        <v>0.73499999999999999</v>
      </c>
      <c r="R38" s="23"/>
      <c r="S38" s="21"/>
      <c r="T38" s="23"/>
      <c r="U38" s="22">
        <v>7.2032700000000005E-2</v>
      </c>
      <c r="V38" s="16">
        <v>6.7050799999999994E-2</v>
      </c>
      <c r="W38" s="16">
        <v>7.1522100000000005E-2</v>
      </c>
      <c r="X38" s="16">
        <v>5.7366E-2</v>
      </c>
      <c r="Y38" s="16">
        <v>0.172905</v>
      </c>
      <c r="Z38" s="16">
        <v>9.9973300000000001E-2</v>
      </c>
      <c r="AA38" s="16">
        <v>9.0077000000000004E-2</v>
      </c>
      <c r="AB38" s="16">
        <v>5.8323199999999999E-2</v>
      </c>
      <c r="AC38" s="16">
        <v>3.73478E-2</v>
      </c>
      <c r="AD38" s="17">
        <v>0.172185</v>
      </c>
      <c r="AE38" s="20">
        <f t="shared" si="0"/>
        <v>0.93125235302025156</v>
      </c>
    </row>
    <row r="39" spans="1:31" s="12" customFormat="1" ht="43.5" customHeight="1" x14ac:dyDescent="0.35">
      <c r="A39" s="13" t="s">
        <v>8</v>
      </c>
      <c r="B39" s="8" t="s">
        <v>9</v>
      </c>
      <c r="C39" s="14"/>
      <c r="D39" s="14"/>
      <c r="E39" s="14"/>
      <c r="F39" s="8">
        <v>5</v>
      </c>
      <c r="G39" s="9" t="s">
        <v>66</v>
      </c>
      <c r="H39" s="10">
        <v>2.4999999999999998E-2</v>
      </c>
      <c r="I39" s="10">
        <v>0</v>
      </c>
      <c r="J39" s="10">
        <v>9.6666666666666679E-2</v>
      </c>
      <c r="K39" s="10">
        <v>0</v>
      </c>
      <c r="L39" s="10">
        <v>1.6466666666666665</v>
      </c>
      <c r="M39" s="10">
        <v>2.8333333333333335E-2</v>
      </c>
      <c r="N39" s="10">
        <v>6.6666666666666671E-3</v>
      </c>
      <c r="O39" s="10">
        <v>1.6666666666666668E-3</v>
      </c>
      <c r="P39" s="10">
        <v>0.37000000000000005</v>
      </c>
      <c r="Q39" s="21">
        <v>1.8333333333333333E-2</v>
      </c>
      <c r="R39" s="23"/>
      <c r="S39" s="21"/>
      <c r="T39" s="23"/>
      <c r="U39" s="21">
        <v>1.66472</v>
      </c>
      <c r="V39" s="10">
        <v>1.15368</v>
      </c>
      <c r="W39" s="10">
        <v>1.95448</v>
      </c>
      <c r="X39" s="10">
        <v>0.91381199999999996</v>
      </c>
      <c r="Y39" s="10">
        <v>4.6619900000000003</v>
      </c>
      <c r="Z39" s="10">
        <v>1.6139300000000001</v>
      </c>
      <c r="AA39" s="10">
        <v>1.32342</v>
      </c>
      <c r="AB39" s="10">
        <v>1.7431099999999999</v>
      </c>
      <c r="AC39" s="10">
        <v>1.2499100000000001</v>
      </c>
      <c r="AD39" s="11">
        <v>1.3818900000000001</v>
      </c>
      <c r="AE39" s="20">
        <f t="shared" si="0"/>
        <v>0.93113545683086174</v>
      </c>
    </row>
    <row r="40" spans="1:31" s="12" customFormat="1" ht="43.5" customHeight="1" x14ac:dyDescent="0.35">
      <c r="A40" s="13" t="s">
        <v>8</v>
      </c>
      <c r="B40" s="8" t="s">
        <v>33</v>
      </c>
      <c r="C40" s="14"/>
      <c r="D40" s="14"/>
      <c r="E40" s="14"/>
      <c r="F40" s="8">
        <v>12</v>
      </c>
      <c r="G40" s="9" t="s">
        <v>58</v>
      </c>
      <c r="H40" s="10">
        <v>0.36666666666666664</v>
      </c>
      <c r="I40" s="10">
        <v>1.5366666666666664</v>
      </c>
      <c r="J40" s="10">
        <v>0.36933333333333335</v>
      </c>
      <c r="K40" s="10">
        <v>0.22</v>
      </c>
      <c r="L40" s="10">
        <v>6.0750000000000011</v>
      </c>
      <c r="M40" s="10">
        <v>0.74333333333333329</v>
      </c>
      <c r="N40" s="10">
        <v>0.14000000000000001</v>
      </c>
      <c r="O40" s="10">
        <v>0.87999999999999989</v>
      </c>
      <c r="P40" s="10">
        <v>0.35666666666666669</v>
      </c>
      <c r="Q40" s="21">
        <v>0.76083333333333325</v>
      </c>
      <c r="R40" s="23"/>
      <c r="S40" s="21"/>
      <c r="T40" s="23"/>
      <c r="U40" s="21">
        <v>1.6024799999999999</v>
      </c>
      <c r="V40" s="10">
        <v>7.1658600000000003</v>
      </c>
      <c r="W40" s="10">
        <v>1.31386</v>
      </c>
      <c r="X40" s="10">
        <v>1.3524099999999999</v>
      </c>
      <c r="Y40" s="10">
        <v>15.948600000000001</v>
      </c>
      <c r="Z40" s="10">
        <v>1.5477799999999999</v>
      </c>
      <c r="AA40" s="10">
        <v>3.57972</v>
      </c>
      <c r="AB40" s="10">
        <v>7.31806</v>
      </c>
      <c r="AC40" s="10">
        <v>1.42798</v>
      </c>
      <c r="AD40" s="11">
        <v>2.1920799999999998</v>
      </c>
      <c r="AE40" s="20">
        <f t="shared" si="0"/>
        <v>0.92706431989913873</v>
      </c>
    </row>
    <row r="41" spans="1:31" s="12" customFormat="1" ht="43.5" customHeight="1" x14ac:dyDescent="0.35">
      <c r="A41" s="7" t="s">
        <v>8</v>
      </c>
      <c r="B41" s="8" t="s">
        <v>33</v>
      </c>
      <c r="C41" s="8" t="s">
        <v>50</v>
      </c>
      <c r="D41" s="8"/>
      <c r="E41" s="8"/>
      <c r="F41" s="8">
        <v>12</v>
      </c>
      <c r="G41" s="9" t="s">
        <v>53</v>
      </c>
      <c r="H41" s="10">
        <v>0.56666666666666665</v>
      </c>
      <c r="I41" s="10">
        <v>6.6833333333333336</v>
      </c>
      <c r="J41" s="10">
        <v>0.12666666666666665</v>
      </c>
      <c r="K41" s="10">
        <v>4.7149999999999999</v>
      </c>
      <c r="L41" s="10">
        <v>0.28416666666666668</v>
      </c>
      <c r="M41" s="10">
        <v>2.5408333333333335</v>
      </c>
      <c r="N41" s="10">
        <v>0.52333333333333332</v>
      </c>
      <c r="O41" s="10">
        <v>1.9749999999999999</v>
      </c>
      <c r="P41" s="10">
        <v>1.2016666666666664</v>
      </c>
      <c r="Q41" s="21">
        <v>0.57333333333333336</v>
      </c>
      <c r="R41" s="23"/>
      <c r="S41" s="21"/>
      <c r="T41" s="23"/>
      <c r="U41" s="21">
        <v>0.84905299999999995</v>
      </c>
      <c r="V41" s="10">
        <v>4.49838</v>
      </c>
      <c r="W41" s="10">
        <v>0.90873899999999996</v>
      </c>
      <c r="X41" s="10">
        <v>2.0565799999999999</v>
      </c>
      <c r="Y41" s="10">
        <v>0.81669499999999995</v>
      </c>
      <c r="Z41" s="10">
        <v>1.35598</v>
      </c>
      <c r="AA41" s="10">
        <v>0.83808499999999997</v>
      </c>
      <c r="AB41" s="10">
        <v>1.9609000000000001</v>
      </c>
      <c r="AC41" s="10">
        <v>0.82713499999999995</v>
      </c>
      <c r="AD41" s="11">
        <v>0.441166</v>
      </c>
      <c r="AE41" s="20">
        <f t="shared" si="0"/>
        <v>0.92590867142804656</v>
      </c>
    </row>
    <row r="42" spans="1:31" s="12" customFormat="1" ht="43.5" customHeight="1" x14ac:dyDescent="0.35">
      <c r="A42" s="13" t="s">
        <v>8</v>
      </c>
      <c r="B42" s="8" t="s">
        <v>33</v>
      </c>
      <c r="C42" s="14"/>
      <c r="D42" s="14"/>
      <c r="E42" s="14"/>
      <c r="F42" s="8">
        <v>12</v>
      </c>
      <c r="G42" s="9" t="s">
        <v>70</v>
      </c>
      <c r="H42" s="10">
        <v>6.2</v>
      </c>
      <c r="I42" s="10">
        <v>32.1</v>
      </c>
      <c r="J42" s="10">
        <v>10.946666666666665</v>
      </c>
      <c r="K42" s="10">
        <v>39.666666666666671</v>
      </c>
      <c r="L42" s="10">
        <v>8.6449999999999996</v>
      </c>
      <c r="M42" s="10">
        <v>15.922499999999999</v>
      </c>
      <c r="N42" s="10">
        <v>53.800000000000004</v>
      </c>
      <c r="O42" s="10">
        <v>107.10000000000001</v>
      </c>
      <c r="P42" s="10">
        <v>20.7</v>
      </c>
      <c r="Q42" s="21">
        <v>29.125000000000004</v>
      </c>
      <c r="R42" s="23"/>
      <c r="S42" s="21"/>
      <c r="T42" s="23"/>
      <c r="U42" s="21">
        <v>1.6040000000000001</v>
      </c>
      <c r="V42" s="10">
        <v>14.728999999999999</v>
      </c>
      <c r="W42" s="10">
        <v>0.18950700000000001</v>
      </c>
      <c r="X42" s="10">
        <v>9.1884300000000003</v>
      </c>
      <c r="Y42" s="10">
        <v>0.340082</v>
      </c>
      <c r="Z42" s="10">
        <v>2.12493</v>
      </c>
      <c r="AA42" s="10">
        <v>14.662599999999999</v>
      </c>
      <c r="AB42" s="10">
        <v>23.793199999999999</v>
      </c>
      <c r="AC42" s="10">
        <v>7.2609399999999997</v>
      </c>
      <c r="AD42" s="11">
        <v>4.1928200000000002</v>
      </c>
      <c r="AE42" s="20">
        <f t="shared" si="0"/>
        <v>0.92339136275524203</v>
      </c>
    </row>
    <row r="43" spans="1:31" s="12" customFormat="1" ht="43.5" customHeight="1" x14ac:dyDescent="0.35">
      <c r="A43" s="13" t="s">
        <v>8</v>
      </c>
      <c r="B43" s="8" t="s">
        <v>16</v>
      </c>
      <c r="C43" s="14"/>
      <c r="D43" s="14"/>
      <c r="E43" s="14"/>
      <c r="F43" s="8">
        <v>6</v>
      </c>
      <c r="G43" s="9" t="s">
        <v>55</v>
      </c>
      <c r="H43" s="10">
        <v>0</v>
      </c>
      <c r="I43" s="10">
        <v>0</v>
      </c>
      <c r="J43" s="10">
        <v>0.18666666666666665</v>
      </c>
      <c r="K43" s="10">
        <v>0</v>
      </c>
      <c r="L43" s="10">
        <v>0.75583333333333336</v>
      </c>
      <c r="M43" s="10">
        <v>1.4166666666666668E-2</v>
      </c>
      <c r="N43" s="10">
        <v>0</v>
      </c>
      <c r="O43" s="10">
        <v>0</v>
      </c>
      <c r="P43" s="10">
        <v>0</v>
      </c>
      <c r="Q43" s="21">
        <v>0</v>
      </c>
      <c r="R43" s="23"/>
      <c r="S43" s="21"/>
      <c r="T43" s="23"/>
      <c r="U43" s="21">
        <v>0.63375199999999998</v>
      </c>
      <c r="V43" s="10">
        <v>0.49123899999999998</v>
      </c>
      <c r="W43" s="10">
        <v>1.2822499999999999</v>
      </c>
      <c r="X43" s="10">
        <v>0.23272399999999999</v>
      </c>
      <c r="Y43" s="10">
        <v>4.77182</v>
      </c>
      <c r="Z43" s="10">
        <v>2.0822799999999999</v>
      </c>
      <c r="AA43" s="10">
        <v>1.04396</v>
      </c>
      <c r="AB43" s="10">
        <v>0.43319000000000002</v>
      </c>
      <c r="AC43" s="10">
        <v>0.30876199999999998</v>
      </c>
      <c r="AD43" s="11">
        <v>0.203267</v>
      </c>
      <c r="AE43" s="20">
        <f t="shared" si="0"/>
        <v>0.92059900612445056</v>
      </c>
    </row>
    <row r="44" spans="1:31" s="12" customFormat="1" ht="43.5" customHeight="1" x14ac:dyDescent="0.35">
      <c r="A44" s="13" t="s">
        <v>8</v>
      </c>
      <c r="B44" s="8" t="s">
        <v>33</v>
      </c>
      <c r="C44" s="14"/>
      <c r="D44" s="14"/>
      <c r="E44" s="14"/>
      <c r="F44" s="8">
        <v>12</v>
      </c>
      <c r="G44" s="9" t="s">
        <v>44</v>
      </c>
      <c r="H44" s="10">
        <v>2.4833333333333334</v>
      </c>
      <c r="I44" s="10">
        <v>3.3516666666666666</v>
      </c>
      <c r="J44" s="10">
        <v>1.3100000000000003</v>
      </c>
      <c r="K44" s="10">
        <v>1.7683333333333333</v>
      </c>
      <c r="L44" s="10">
        <v>0.41283333333333333</v>
      </c>
      <c r="M44" s="10">
        <v>1.9724999999999999</v>
      </c>
      <c r="N44" s="10">
        <v>27.533333333333331</v>
      </c>
      <c r="O44" s="10">
        <v>22.649999999999995</v>
      </c>
      <c r="P44" s="10">
        <v>2.5050000000000003</v>
      </c>
      <c r="Q44" s="21">
        <v>7.4083333333333332</v>
      </c>
      <c r="R44" s="23"/>
      <c r="S44" s="21"/>
      <c r="T44" s="23"/>
      <c r="U44" s="21">
        <v>5.9466400000000004</v>
      </c>
      <c r="V44" s="10">
        <v>10.8841</v>
      </c>
      <c r="W44" s="10">
        <v>4.6444000000000001</v>
      </c>
      <c r="X44" s="10">
        <v>4.7354099999999999</v>
      </c>
      <c r="Y44" s="10">
        <v>0.60280999999999996</v>
      </c>
      <c r="Z44" s="10">
        <v>4.2657800000000003</v>
      </c>
      <c r="AA44" s="10">
        <v>18.024000000000001</v>
      </c>
      <c r="AB44" s="10">
        <v>15.9137</v>
      </c>
      <c r="AC44" s="10">
        <v>6.1720699999999997</v>
      </c>
      <c r="AD44" s="11">
        <v>6.7757699999999996</v>
      </c>
      <c r="AE44" s="20">
        <f t="shared" si="0"/>
        <v>0.91819994409598515</v>
      </c>
    </row>
    <row r="45" spans="1:31" s="12" customFormat="1" ht="43.5" customHeight="1" x14ac:dyDescent="0.35">
      <c r="A45" s="13" t="s">
        <v>8</v>
      </c>
      <c r="B45" s="8" t="s">
        <v>2</v>
      </c>
      <c r="C45" s="14"/>
      <c r="D45" s="14"/>
      <c r="E45" s="14"/>
      <c r="F45" s="8">
        <v>3</v>
      </c>
      <c r="G45" s="9" t="s">
        <v>84</v>
      </c>
      <c r="H45" s="10">
        <v>0.84833333333333327</v>
      </c>
      <c r="I45" s="10">
        <v>2.8333333333333335E-2</v>
      </c>
      <c r="J45" s="10">
        <v>5.5333333333333341</v>
      </c>
      <c r="K45" s="10">
        <v>0</v>
      </c>
      <c r="L45" s="10">
        <v>2.6466666666666665</v>
      </c>
      <c r="M45" s="10">
        <v>9.5000000000000015E-2</v>
      </c>
      <c r="N45" s="10">
        <v>0</v>
      </c>
      <c r="O45" s="10">
        <v>6.6666666666666671E-3</v>
      </c>
      <c r="P45" s="10">
        <v>0</v>
      </c>
      <c r="Q45" s="21">
        <v>2.3333333333333334E-2</v>
      </c>
      <c r="R45" s="23"/>
      <c r="S45" s="21"/>
      <c r="T45" s="23"/>
      <c r="U45" s="21">
        <v>4.5575900000000003</v>
      </c>
      <c r="V45" s="10">
        <v>2.4333800000000001</v>
      </c>
      <c r="W45" s="10">
        <v>9.2967999999999993</v>
      </c>
      <c r="X45" s="10">
        <v>0.66435900000000003</v>
      </c>
      <c r="Y45" s="10">
        <v>7.7126799999999998</v>
      </c>
      <c r="Z45" s="10">
        <v>4.1466599999999998</v>
      </c>
      <c r="AA45" s="10">
        <v>2.0569199999999999</v>
      </c>
      <c r="AB45" s="10">
        <v>1.78607</v>
      </c>
      <c r="AC45" s="10">
        <v>1.3295399999999999</v>
      </c>
      <c r="AD45" s="11">
        <v>1.49353</v>
      </c>
      <c r="AE45" s="20">
        <f t="shared" si="0"/>
        <v>0.91669175985070306</v>
      </c>
    </row>
    <row r="46" spans="1:31" s="12" customFormat="1" ht="43.5" customHeight="1" x14ac:dyDescent="0.35">
      <c r="A46" s="13" t="s">
        <v>8</v>
      </c>
      <c r="B46" s="8" t="s">
        <v>33</v>
      </c>
      <c r="C46" s="14"/>
      <c r="D46" s="14"/>
      <c r="E46" s="14"/>
      <c r="F46" s="8">
        <v>12</v>
      </c>
      <c r="G46" s="9" t="s">
        <v>63</v>
      </c>
      <c r="H46" s="10">
        <v>6.2333333333333343</v>
      </c>
      <c r="I46" s="10">
        <v>17.25</v>
      </c>
      <c r="J46" s="10">
        <v>22.566666666666663</v>
      </c>
      <c r="K46" s="10">
        <v>5.663333333333334</v>
      </c>
      <c r="L46" s="10">
        <v>162.15833333333333</v>
      </c>
      <c r="M46" s="10">
        <v>6.21</v>
      </c>
      <c r="N46" s="10">
        <v>31.649999999999995</v>
      </c>
      <c r="O46" s="10">
        <v>2.8783333333333334</v>
      </c>
      <c r="P46" s="10">
        <v>3.0999999999999996</v>
      </c>
      <c r="Q46" s="21">
        <v>66.974999999999994</v>
      </c>
      <c r="R46" s="23"/>
      <c r="S46" s="21"/>
      <c r="T46" s="23"/>
      <c r="U46" s="21">
        <v>1.30646</v>
      </c>
      <c r="V46" s="10">
        <v>0.52431899999999998</v>
      </c>
      <c r="W46" s="10">
        <v>1.27755</v>
      </c>
      <c r="X46" s="10">
        <v>1.1478699999999999</v>
      </c>
      <c r="Y46" s="10">
        <v>3.5928399999999998</v>
      </c>
      <c r="Z46" s="10">
        <v>1.11493</v>
      </c>
      <c r="AA46" s="10">
        <v>0.67764400000000002</v>
      </c>
      <c r="AB46" s="10">
        <v>0.58747099999999997</v>
      </c>
      <c r="AC46" s="10">
        <v>0.90466100000000005</v>
      </c>
      <c r="AD46" s="11">
        <v>1.63866</v>
      </c>
      <c r="AE46" s="20">
        <f t="shared" si="0"/>
        <v>0.91640072009300233</v>
      </c>
    </row>
    <row r="47" spans="1:31" s="12" customFormat="1" ht="43.5" customHeight="1" x14ac:dyDescent="0.35">
      <c r="A47" s="13" t="s">
        <v>8</v>
      </c>
      <c r="B47" s="8" t="s">
        <v>6</v>
      </c>
      <c r="C47" s="14"/>
      <c r="D47" s="14"/>
      <c r="E47" s="14"/>
      <c r="F47" s="8">
        <v>7</v>
      </c>
      <c r="G47" s="15" t="s">
        <v>132</v>
      </c>
      <c r="H47" s="16">
        <v>0.02</v>
      </c>
      <c r="I47" s="16">
        <v>0.22500000000000001</v>
      </c>
      <c r="J47" s="16">
        <v>0</v>
      </c>
      <c r="K47" s="16">
        <v>1.3333333333333334E-2</v>
      </c>
      <c r="L47" s="16">
        <v>3.3333333333333335E-3</v>
      </c>
      <c r="M47" s="16">
        <v>1.8891666666666667</v>
      </c>
      <c r="N47" s="16">
        <v>5.5E-2</v>
      </c>
      <c r="O47" s="16">
        <v>3.3333333333333333E-2</v>
      </c>
      <c r="P47" s="16">
        <v>2.3333333333333335E-3</v>
      </c>
      <c r="Q47" s="22">
        <v>3.0833333333333338E-2</v>
      </c>
      <c r="R47" s="23"/>
      <c r="S47" s="21"/>
      <c r="T47" s="23"/>
      <c r="U47" s="22">
        <v>1.2688999999999999</v>
      </c>
      <c r="V47" s="16">
        <v>4.29</v>
      </c>
      <c r="W47" s="16">
        <v>0.88479799999999997</v>
      </c>
      <c r="X47" s="16">
        <v>3.3460299999999998</v>
      </c>
      <c r="Y47" s="16">
        <v>0.98533800000000005</v>
      </c>
      <c r="Z47" s="16">
        <v>11.9321</v>
      </c>
      <c r="AA47" s="16">
        <v>4.4739599999999999</v>
      </c>
      <c r="AB47" s="16">
        <v>4.55098</v>
      </c>
      <c r="AC47" s="16">
        <v>1.63473</v>
      </c>
      <c r="AD47" s="17">
        <v>1.5065999999999999</v>
      </c>
      <c r="AE47" s="20">
        <f t="shared" si="0"/>
        <v>0.91611164060172756</v>
      </c>
    </row>
    <row r="48" spans="1:31" s="12" customFormat="1" ht="43.5" customHeight="1" x14ac:dyDescent="0.35">
      <c r="A48" s="7" t="e">
        <v>#N/A</v>
      </c>
      <c r="B48" s="8" t="s">
        <v>9</v>
      </c>
      <c r="C48" s="8"/>
      <c r="D48" s="8"/>
      <c r="E48" s="8"/>
      <c r="F48" s="8">
        <v>5</v>
      </c>
      <c r="G48" s="9" t="s">
        <v>56</v>
      </c>
      <c r="H48" s="10">
        <v>0.23466666666666669</v>
      </c>
      <c r="I48" s="10">
        <v>7.8333333333333324E-2</v>
      </c>
      <c r="J48" s="10">
        <v>2.1666666666666667E-2</v>
      </c>
      <c r="K48" s="10">
        <v>16.25</v>
      </c>
      <c r="L48" s="10">
        <v>3.166666666666667E-3</v>
      </c>
      <c r="M48" s="10">
        <v>0.56833333333333336</v>
      </c>
      <c r="N48" s="10">
        <v>0.32333333333333331</v>
      </c>
      <c r="O48" s="10">
        <v>1.0116666666666667</v>
      </c>
      <c r="P48" s="10">
        <v>5.8999999999999995</v>
      </c>
      <c r="Q48" s="21">
        <v>0.59999999999999987</v>
      </c>
      <c r="R48" s="23"/>
      <c r="S48" s="21"/>
      <c r="T48" s="23"/>
      <c r="U48" s="21">
        <v>1.93425</v>
      </c>
      <c r="V48" s="10">
        <v>2.5708700000000002</v>
      </c>
      <c r="W48" s="10">
        <v>2.3785799999999999</v>
      </c>
      <c r="X48" s="10">
        <v>18.159099999999999</v>
      </c>
      <c r="Y48" s="10">
        <v>1.3790800000000001</v>
      </c>
      <c r="Z48" s="10">
        <v>3.1419199999999998</v>
      </c>
      <c r="AA48" s="10">
        <v>5.0074899999999998</v>
      </c>
      <c r="AB48" s="10">
        <v>8.8518799999999995</v>
      </c>
      <c r="AC48" s="10">
        <v>6.2970600000000001</v>
      </c>
      <c r="AD48" s="11">
        <v>4.2244700000000002</v>
      </c>
      <c r="AE48" s="20">
        <f t="shared" si="0"/>
        <v>0.91502683942001095</v>
      </c>
    </row>
    <row r="49" spans="1:31" s="12" customFormat="1" ht="43.5" customHeight="1" x14ac:dyDescent="0.35">
      <c r="A49" s="7" t="s">
        <v>8</v>
      </c>
      <c r="B49" s="8" t="s">
        <v>52</v>
      </c>
      <c r="C49" s="8"/>
      <c r="D49" s="8"/>
      <c r="E49" s="8"/>
      <c r="F49" s="8">
        <v>2</v>
      </c>
      <c r="G49" s="9" t="s">
        <v>43</v>
      </c>
      <c r="H49" s="10">
        <v>1.7250000000000003</v>
      </c>
      <c r="I49" s="10">
        <v>9.1666666666666661</v>
      </c>
      <c r="J49" s="10">
        <v>1.0216666666666667</v>
      </c>
      <c r="K49" s="10">
        <v>7.8833333333333329</v>
      </c>
      <c r="L49" s="10">
        <v>3.2758333333333334</v>
      </c>
      <c r="M49" s="10">
        <v>5.9083333333333332</v>
      </c>
      <c r="N49" s="10">
        <v>7.916666666666667</v>
      </c>
      <c r="O49" s="10">
        <v>12.666666666666666</v>
      </c>
      <c r="P49" s="10">
        <v>4.3083333333333336</v>
      </c>
      <c r="Q49" s="21">
        <v>4.4308333333333332</v>
      </c>
      <c r="R49" s="23"/>
      <c r="S49" s="21"/>
      <c r="T49" s="23"/>
      <c r="U49" s="21">
        <v>0.43828099999999998</v>
      </c>
      <c r="V49" s="10">
        <v>2.2660399999999998</v>
      </c>
      <c r="W49" s="10">
        <v>0.62439500000000003</v>
      </c>
      <c r="X49" s="10">
        <v>1.60555</v>
      </c>
      <c r="Y49" s="10">
        <v>0.37731199999999998</v>
      </c>
      <c r="Z49" s="10">
        <v>1.2306999999999999</v>
      </c>
      <c r="AA49" s="10">
        <v>1.75722</v>
      </c>
      <c r="AB49" s="10">
        <v>4.6573700000000002</v>
      </c>
      <c r="AC49" s="10">
        <v>0.60414999999999996</v>
      </c>
      <c r="AD49" s="11">
        <v>0.475715</v>
      </c>
      <c r="AE49" s="20">
        <f t="shared" si="0"/>
        <v>0.91397113546670583</v>
      </c>
    </row>
    <row r="50" spans="1:31" s="12" customFormat="1" ht="43.5" customHeight="1" x14ac:dyDescent="0.35">
      <c r="A50" s="13" t="s">
        <v>8</v>
      </c>
      <c r="B50" s="8" t="s">
        <v>9</v>
      </c>
      <c r="C50" s="14"/>
      <c r="D50" s="14"/>
      <c r="E50" s="14"/>
      <c r="F50" s="8">
        <v>5</v>
      </c>
      <c r="G50" s="9" t="s">
        <v>54</v>
      </c>
      <c r="H50" s="10">
        <v>3.5333333333333332</v>
      </c>
      <c r="I50" s="10">
        <v>0.64500000000000002</v>
      </c>
      <c r="J50" s="10">
        <v>7.8500000000000005</v>
      </c>
      <c r="K50" s="10">
        <v>0.33499999999999996</v>
      </c>
      <c r="L50" s="10">
        <v>0.81416666666666659</v>
      </c>
      <c r="M50" s="10">
        <v>1.7316666666666669</v>
      </c>
      <c r="N50" s="10">
        <v>0.38999999999999996</v>
      </c>
      <c r="O50" s="10">
        <v>0.48500000000000004</v>
      </c>
      <c r="P50" s="10">
        <v>0.95333333333333348</v>
      </c>
      <c r="Q50" s="21">
        <v>0.81500000000000006</v>
      </c>
      <c r="R50" s="23"/>
      <c r="S50" s="21"/>
      <c r="T50" s="23"/>
      <c r="U50" s="21">
        <v>7.5663499999999999</v>
      </c>
      <c r="V50" s="10">
        <v>2.56487</v>
      </c>
      <c r="W50" s="10">
        <v>13.760999999999999</v>
      </c>
      <c r="X50" s="10">
        <v>1.7238199999999999</v>
      </c>
      <c r="Y50" s="10">
        <v>4.8990999999999998</v>
      </c>
      <c r="Z50" s="10">
        <v>8.1864600000000003</v>
      </c>
      <c r="AA50" s="10">
        <v>1.78329</v>
      </c>
      <c r="AB50" s="10">
        <v>0.87176100000000001</v>
      </c>
      <c r="AC50" s="10">
        <v>5.5399599999999998</v>
      </c>
      <c r="AD50" s="11">
        <v>3.94475</v>
      </c>
      <c r="AE50" s="20">
        <f t="shared" si="0"/>
        <v>0.9113982926157389</v>
      </c>
    </row>
    <row r="51" spans="1:31" s="12" customFormat="1" ht="43.5" customHeight="1" x14ac:dyDescent="0.35">
      <c r="A51" s="7" t="s">
        <v>8</v>
      </c>
      <c r="B51" s="8" t="s">
        <v>42</v>
      </c>
      <c r="C51" s="8"/>
      <c r="D51" s="8"/>
      <c r="E51" s="8"/>
      <c r="F51" s="8">
        <v>11</v>
      </c>
      <c r="G51" s="9" t="s">
        <v>64</v>
      </c>
      <c r="H51" s="10">
        <v>0.46166666666666667</v>
      </c>
      <c r="I51" s="10">
        <v>0.19666666666666668</v>
      </c>
      <c r="J51" s="10">
        <v>0.54666666666666663</v>
      </c>
      <c r="K51" s="10">
        <v>0.65500000000000003</v>
      </c>
      <c r="L51" s="10">
        <v>0.84333333333333338</v>
      </c>
      <c r="M51" s="10">
        <v>0.26583333333333337</v>
      </c>
      <c r="N51" s="10">
        <v>17.150000000000002</v>
      </c>
      <c r="O51" s="10">
        <v>1.3566666666666667</v>
      </c>
      <c r="P51" s="10">
        <v>0.65999999999999992</v>
      </c>
      <c r="Q51" s="21">
        <v>1.0791666666666666</v>
      </c>
      <c r="R51" s="23"/>
      <c r="S51" s="21"/>
      <c r="T51" s="23"/>
      <c r="U51" s="21">
        <v>1.6668799999999999</v>
      </c>
      <c r="V51" s="10">
        <v>1.11588</v>
      </c>
      <c r="W51" s="10">
        <v>1.7135800000000001</v>
      </c>
      <c r="X51" s="10">
        <v>1.0396000000000001</v>
      </c>
      <c r="Y51" s="10">
        <v>1.7743899999999999</v>
      </c>
      <c r="Z51" s="10">
        <v>0.64256500000000005</v>
      </c>
      <c r="AA51" s="10">
        <v>4.4358300000000002</v>
      </c>
      <c r="AB51" s="10">
        <v>0.63168000000000002</v>
      </c>
      <c r="AC51" s="10">
        <v>0.91030299999999997</v>
      </c>
      <c r="AD51" s="11">
        <v>0.70201400000000003</v>
      </c>
      <c r="AE51" s="20">
        <f t="shared" si="0"/>
        <v>0.91121434902416887</v>
      </c>
    </row>
    <row r="52" spans="1:31" s="12" customFormat="1" ht="43.5" customHeight="1" x14ac:dyDescent="0.35">
      <c r="A52" s="13" t="e">
        <v>#N/A</v>
      </c>
      <c r="B52" s="8" t="s">
        <v>9</v>
      </c>
      <c r="C52" s="14"/>
      <c r="D52" s="14"/>
      <c r="E52" s="14"/>
      <c r="F52" s="8">
        <v>5</v>
      </c>
      <c r="G52" s="9" t="s">
        <v>87</v>
      </c>
      <c r="H52" s="10">
        <v>0.35499999999999998</v>
      </c>
      <c r="I52" s="10">
        <v>3.4999999999999996E-2</v>
      </c>
      <c r="J52" s="10">
        <v>1.0466666666666666</v>
      </c>
      <c r="K52" s="10">
        <v>4.5000000000000005E-2</v>
      </c>
      <c r="L52" s="10">
        <v>1.7433333333333334</v>
      </c>
      <c r="M52" s="10">
        <v>0.21583333333333332</v>
      </c>
      <c r="N52" s="10">
        <v>6.6666666666666671E-3</v>
      </c>
      <c r="O52" s="10">
        <v>4.3333333333333335E-2</v>
      </c>
      <c r="P52" s="10">
        <v>0.46333333333333337</v>
      </c>
      <c r="Q52" s="21">
        <v>0.10166666666666668</v>
      </c>
      <c r="R52" s="23"/>
      <c r="S52" s="21"/>
      <c r="T52" s="23"/>
      <c r="U52" s="21">
        <v>0.62846999999999997</v>
      </c>
      <c r="V52" s="10">
        <v>0.33478599999999997</v>
      </c>
      <c r="W52" s="10">
        <v>1.22621</v>
      </c>
      <c r="X52" s="10">
        <v>0.42587999999999998</v>
      </c>
      <c r="Y52" s="10">
        <v>4.8954800000000001</v>
      </c>
      <c r="Z52" s="10">
        <v>0.41835099999999997</v>
      </c>
      <c r="AA52" s="10">
        <v>0.46940100000000001</v>
      </c>
      <c r="AB52" s="10">
        <v>0.27711799999999998</v>
      </c>
      <c r="AC52" s="10">
        <v>0.32091199999999998</v>
      </c>
      <c r="AD52" s="11">
        <v>0.30765199999999998</v>
      </c>
      <c r="AE52" s="20">
        <f t="shared" si="0"/>
        <v>0.90811446356811909</v>
      </c>
    </row>
    <row r="53" spans="1:31" s="12" customFormat="1" ht="43.5" customHeight="1" x14ac:dyDescent="0.35">
      <c r="A53" s="7" t="s">
        <v>8</v>
      </c>
      <c r="B53" s="8" t="s">
        <v>3</v>
      </c>
      <c r="C53" s="8"/>
      <c r="D53" s="8"/>
      <c r="E53" s="8"/>
      <c r="F53" s="8">
        <v>4</v>
      </c>
      <c r="G53" s="9" t="s">
        <v>62</v>
      </c>
      <c r="H53" s="10">
        <v>0.16166666666666668</v>
      </c>
      <c r="I53" s="10">
        <v>0.51216666666666677</v>
      </c>
      <c r="J53" s="10">
        <v>0.12333333333333335</v>
      </c>
      <c r="K53" s="10">
        <v>7.4999999999999997E-2</v>
      </c>
      <c r="L53" s="10">
        <v>0.79666666666666675</v>
      </c>
      <c r="M53" s="10">
        <v>0.33250000000000002</v>
      </c>
      <c r="N53" s="10">
        <v>3.4666666666666672E-2</v>
      </c>
      <c r="O53" s="10">
        <v>0.105</v>
      </c>
      <c r="P53" s="10">
        <v>5.5666666666666663E-2</v>
      </c>
      <c r="Q53" s="21">
        <v>3.6333333333333329E-2</v>
      </c>
      <c r="R53" s="23"/>
      <c r="S53" s="21"/>
      <c r="T53" s="23"/>
      <c r="U53" s="21">
        <v>4.8401699999999996</v>
      </c>
      <c r="V53" s="10">
        <v>8.6476900000000008</v>
      </c>
      <c r="W53" s="10">
        <v>4.1397300000000001</v>
      </c>
      <c r="X53" s="10">
        <v>3.3071899999999999</v>
      </c>
      <c r="Y53" s="10">
        <v>7.8828899999999997</v>
      </c>
      <c r="Z53" s="10">
        <v>5.3296999999999999</v>
      </c>
      <c r="AA53" s="10">
        <v>4.0323399999999996</v>
      </c>
      <c r="AB53" s="10">
        <v>4.6114800000000002</v>
      </c>
      <c r="AC53" s="10">
        <v>2.9994299999999998</v>
      </c>
      <c r="AD53" s="11">
        <v>3.7892600000000001</v>
      </c>
      <c r="AE53" s="20">
        <f t="shared" si="0"/>
        <v>0.90791754016014914</v>
      </c>
    </row>
    <row r="54" spans="1:31" s="12" customFormat="1" ht="43.5" customHeight="1" x14ac:dyDescent="0.35">
      <c r="A54" s="7" t="s">
        <v>8</v>
      </c>
      <c r="B54" s="8" t="s">
        <v>3</v>
      </c>
      <c r="C54" s="8"/>
      <c r="D54" s="8"/>
      <c r="E54" s="8"/>
      <c r="F54" s="8">
        <v>4</v>
      </c>
      <c r="G54" s="9" t="s">
        <v>82</v>
      </c>
      <c r="H54" s="10">
        <v>0.23166666666666669</v>
      </c>
      <c r="I54" s="10">
        <v>0.24333333333333337</v>
      </c>
      <c r="J54" s="10">
        <v>0.46499999999999991</v>
      </c>
      <c r="K54" s="10">
        <v>4.6666666666666669E-2</v>
      </c>
      <c r="L54" s="10">
        <v>1.44</v>
      </c>
      <c r="M54" s="10">
        <v>9.4499999999999993</v>
      </c>
      <c r="N54" s="10">
        <v>0.5099999999999999</v>
      </c>
      <c r="O54" s="10">
        <v>0.58500000000000008</v>
      </c>
      <c r="P54" s="10">
        <v>0.13666666666666669</v>
      </c>
      <c r="Q54" s="21">
        <v>0.69833333333333347</v>
      </c>
      <c r="R54" s="23"/>
      <c r="S54" s="21"/>
      <c r="T54" s="23"/>
      <c r="U54" s="21">
        <v>4.8813500000000003</v>
      </c>
      <c r="V54" s="10">
        <v>4.3557399999999999</v>
      </c>
      <c r="W54" s="10">
        <v>7.1238999999999999</v>
      </c>
      <c r="X54" s="10">
        <v>3.1672699999999998</v>
      </c>
      <c r="Y54" s="10">
        <v>5.7275700000000001</v>
      </c>
      <c r="Z54" s="10">
        <v>11.2826</v>
      </c>
      <c r="AA54" s="10">
        <v>4.0868099999999998</v>
      </c>
      <c r="AB54" s="10">
        <v>4.9963300000000004</v>
      </c>
      <c r="AC54" s="10">
        <v>4.6574099999999996</v>
      </c>
      <c r="AD54" s="11">
        <v>4.1980399999999998</v>
      </c>
      <c r="AE54" s="20">
        <f t="shared" si="0"/>
        <v>0.90660168314696699</v>
      </c>
    </row>
    <row r="55" spans="1:31" s="12" customFormat="1" ht="43.5" customHeight="1" x14ac:dyDescent="0.35">
      <c r="A55" s="7" t="e">
        <v>#N/A</v>
      </c>
      <c r="B55" s="8" t="s">
        <v>9</v>
      </c>
      <c r="C55" s="8"/>
      <c r="D55" s="8"/>
      <c r="E55" s="8"/>
      <c r="F55" s="8">
        <v>5</v>
      </c>
      <c r="G55" s="9" t="s">
        <v>68</v>
      </c>
      <c r="H55" s="10">
        <v>0.12666666666666668</v>
      </c>
      <c r="I55" s="10">
        <v>1.0633333333333335</v>
      </c>
      <c r="J55" s="10">
        <v>7.4999999999999997E-2</v>
      </c>
      <c r="K55" s="10">
        <v>0.745</v>
      </c>
      <c r="L55" s="10">
        <v>2.9166666666666664E-3</v>
      </c>
      <c r="M55" s="10">
        <v>0.6908333333333333</v>
      </c>
      <c r="N55" s="10">
        <v>4.2166666666666668</v>
      </c>
      <c r="O55" s="10">
        <v>1.4899999999999995</v>
      </c>
      <c r="P55" s="10">
        <v>0.48</v>
      </c>
      <c r="Q55" s="21">
        <v>0.29833333333333334</v>
      </c>
      <c r="R55" s="23"/>
      <c r="S55" s="21"/>
      <c r="T55" s="23"/>
      <c r="U55" s="21">
        <v>0.91597700000000004</v>
      </c>
      <c r="V55" s="10">
        <v>1.83595</v>
      </c>
      <c r="W55" s="10">
        <v>0.73562000000000005</v>
      </c>
      <c r="X55" s="10">
        <v>1.99285</v>
      </c>
      <c r="Y55" s="10">
        <v>0.16520099999999999</v>
      </c>
      <c r="Z55" s="10">
        <v>2.3359000000000001</v>
      </c>
      <c r="AA55" s="10">
        <v>5.0407599999999997</v>
      </c>
      <c r="AB55" s="10">
        <v>3.8552499999999998</v>
      </c>
      <c r="AC55" s="10">
        <v>1.0885499999999999</v>
      </c>
      <c r="AD55" s="11">
        <v>0.36468099999999998</v>
      </c>
      <c r="AE55" s="20">
        <f t="shared" si="0"/>
        <v>0.90624094832485214</v>
      </c>
    </row>
    <row r="56" spans="1:31" s="12" customFormat="1" ht="43.5" customHeight="1" x14ac:dyDescent="0.35">
      <c r="A56" s="13" t="s">
        <v>8</v>
      </c>
      <c r="B56" s="8" t="s">
        <v>9</v>
      </c>
      <c r="C56" s="14"/>
      <c r="D56" s="14"/>
      <c r="E56" s="14"/>
      <c r="F56" s="8">
        <v>5</v>
      </c>
      <c r="G56" s="9" t="s">
        <v>67</v>
      </c>
      <c r="H56" s="10">
        <v>2.3333333333333334E-2</v>
      </c>
      <c r="I56" s="10">
        <v>0.01</v>
      </c>
      <c r="J56" s="10">
        <v>6.4999999999999988E-2</v>
      </c>
      <c r="K56" s="10">
        <v>0</v>
      </c>
      <c r="L56" s="10">
        <v>1.6933333333333334</v>
      </c>
      <c r="M56" s="10">
        <v>1.5000000000000001E-2</v>
      </c>
      <c r="N56" s="10">
        <v>1.4999999999999999E-2</v>
      </c>
      <c r="O56" s="10">
        <v>1.1666666666666667E-2</v>
      </c>
      <c r="P56" s="10">
        <v>1.6666666666666668E-3</v>
      </c>
      <c r="Q56" s="21">
        <v>3.3333333333333333E-2</v>
      </c>
      <c r="R56" s="23"/>
      <c r="S56" s="21"/>
      <c r="T56" s="23"/>
      <c r="U56" s="21">
        <v>0.69489400000000001</v>
      </c>
      <c r="V56" s="10">
        <v>0.86097800000000002</v>
      </c>
      <c r="W56" s="10">
        <v>0.38934800000000003</v>
      </c>
      <c r="X56" s="10">
        <v>0.33882699999999999</v>
      </c>
      <c r="Y56" s="10">
        <v>5.1798799999999998</v>
      </c>
      <c r="Z56" s="10">
        <v>0.47519699999999998</v>
      </c>
      <c r="AA56" s="10">
        <v>2.5331399999999999</v>
      </c>
      <c r="AB56" s="10">
        <v>1.19238</v>
      </c>
      <c r="AC56" s="10">
        <v>0.67671400000000004</v>
      </c>
      <c r="AD56" s="11">
        <v>0.65903</v>
      </c>
      <c r="AE56" s="20">
        <f t="shared" si="0"/>
        <v>0.9026515396417143</v>
      </c>
    </row>
    <row r="57" spans="1:31" s="12" customFormat="1" ht="43.5" customHeight="1" x14ac:dyDescent="0.35">
      <c r="A57" s="7" t="s">
        <v>8</v>
      </c>
      <c r="B57" s="8" t="s">
        <v>3</v>
      </c>
      <c r="C57" s="8"/>
      <c r="D57" s="8"/>
      <c r="E57" s="8"/>
      <c r="F57" s="8">
        <v>4</v>
      </c>
      <c r="G57" s="9" t="s">
        <v>59</v>
      </c>
      <c r="H57" s="10">
        <v>0.32</v>
      </c>
      <c r="I57" s="10">
        <v>9.9999999999999992E-2</v>
      </c>
      <c r="J57" s="10">
        <v>0.4466666666666666</v>
      </c>
      <c r="K57" s="10">
        <v>1.6666666666666666E-2</v>
      </c>
      <c r="L57" s="10">
        <v>0.19833333333333333</v>
      </c>
      <c r="M57" s="10">
        <v>6.5833333333333327E-2</v>
      </c>
      <c r="N57" s="10">
        <v>4.5000000000000005E-2</v>
      </c>
      <c r="O57" s="10">
        <v>0.02</v>
      </c>
      <c r="P57" s="10">
        <v>7.166666666666667E-2</v>
      </c>
      <c r="Q57" s="21">
        <v>5.5833333333333332E-2</v>
      </c>
      <c r="R57" s="23"/>
      <c r="S57" s="21"/>
      <c r="T57" s="23"/>
      <c r="U57" s="21">
        <v>0.42944700000000002</v>
      </c>
      <c r="V57" s="10">
        <v>0.12892799999999999</v>
      </c>
      <c r="W57" s="10">
        <v>1.68889</v>
      </c>
      <c r="X57" s="10">
        <v>7.2464299999999995E-2</v>
      </c>
      <c r="Y57" s="10">
        <v>0.64051400000000003</v>
      </c>
      <c r="Z57" s="10">
        <v>0.16725400000000001</v>
      </c>
      <c r="AA57" s="10">
        <v>0.142511</v>
      </c>
      <c r="AB57" s="10">
        <v>8.2493899999999995E-2</v>
      </c>
      <c r="AC57" s="10">
        <v>0.146151</v>
      </c>
      <c r="AD57" s="11">
        <v>6.8708400000000003E-2</v>
      </c>
      <c r="AE57" s="20">
        <f t="shared" si="0"/>
        <v>0.90150614018032926</v>
      </c>
    </row>
    <row r="58" spans="1:31" s="12" customFormat="1" ht="43.5" customHeight="1" x14ac:dyDescent="0.35">
      <c r="A58" s="13" t="e">
        <v>#N/A</v>
      </c>
      <c r="B58" s="8" t="s">
        <v>6</v>
      </c>
      <c r="C58" s="14" t="s">
        <v>10</v>
      </c>
      <c r="D58" s="14"/>
      <c r="E58" s="14"/>
      <c r="F58" s="8">
        <v>7</v>
      </c>
      <c r="G58" s="9" t="s">
        <v>61</v>
      </c>
      <c r="H58" s="10">
        <v>1.2716666666666667</v>
      </c>
      <c r="I58" s="10">
        <v>0.13333333333333333</v>
      </c>
      <c r="J58" s="10">
        <v>2.5166666666666666</v>
      </c>
      <c r="K58" s="10">
        <v>0.29000000000000004</v>
      </c>
      <c r="L58" s="10">
        <v>0.41333333333333333</v>
      </c>
      <c r="M58" s="10">
        <v>0.32749999999999996</v>
      </c>
      <c r="N58" s="10">
        <v>0.28500000000000003</v>
      </c>
      <c r="O58" s="10">
        <v>0.36833333333333335</v>
      </c>
      <c r="P58" s="10">
        <v>1.4666666666666668</v>
      </c>
      <c r="Q58" s="21">
        <v>0.57166666666666677</v>
      </c>
      <c r="R58" s="23"/>
      <c r="S58" s="21"/>
      <c r="T58" s="23"/>
      <c r="U58" s="21">
        <v>1.8868</v>
      </c>
      <c r="V58" s="10">
        <v>1.1442000000000001</v>
      </c>
      <c r="W58" s="10">
        <v>3.4420099999999998</v>
      </c>
      <c r="X58" s="10">
        <v>1.00247</v>
      </c>
      <c r="Y58" s="10">
        <v>1.0266500000000001</v>
      </c>
      <c r="Z58" s="10">
        <v>1.3821399999999999</v>
      </c>
      <c r="AA58" s="10">
        <v>1.27667</v>
      </c>
      <c r="AB58" s="10">
        <v>1.6388499999999999</v>
      </c>
      <c r="AC58" s="10">
        <v>1.5327200000000001</v>
      </c>
      <c r="AD58" s="11">
        <v>1.3125100000000001</v>
      </c>
      <c r="AE58" s="20">
        <f t="shared" si="0"/>
        <v>0.89914791558180696</v>
      </c>
    </row>
    <row r="59" spans="1:31" s="12" customFormat="1" ht="43.5" customHeight="1" x14ac:dyDescent="0.35">
      <c r="A59" s="13" t="s">
        <v>8</v>
      </c>
      <c r="B59" s="8" t="s">
        <v>6</v>
      </c>
      <c r="C59" s="14"/>
      <c r="D59" s="14"/>
      <c r="E59" s="14"/>
      <c r="F59" s="8">
        <v>7</v>
      </c>
      <c r="G59" s="9" t="s">
        <v>77</v>
      </c>
      <c r="H59" s="10">
        <v>0.61499999999999988</v>
      </c>
      <c r="I59" s="10">
        <v>6.8166666666666673</v>
      </c>
      <c r="J59" s="10">
        <v>3.6666666666666667E-2</v>
      </c>
      <c r="K59" s="10">
        <v>1.6733333333333336</v>
      </c>
      <c r="L59" s="10">
        <v>0.25833333333333336</v>
      </c>
      <c r="M59" s="10">
        <v>3.3733333333333331</v>
      </c>
      <c r="N59" s="10">
        <v>3.8183333333333329</v>
      </c>
      <c r="O59" s="10">
        <v>8.7000000000000011</v>
      </c>
      <c r="P59" s="10">
        <v>3.1166666666666667</v>
      </c>
      <c r="Q59" s="21">
        <v>2.1799999999999997</v>
      </c>
      <c r="R59" s="23"/>
      <c r="S59" s="21"/>
      <c r="T59" s="23"/>
      <c r="U59" s="21">
        <v>0.15270600000000001</v>
      </c>
      <c r="V59" s="10">
        <v>2.61911</v>
      </c>
      <c r="W59" s="10">
        <v>0.18095</v>
      </c>
      <c r="X59" s="10">
        <v>1.0395000000000001</v>
      </c>
      <c r="Y59" s="10">
        <v>7.2958099999999998E-2</v>
      </c>
      <c r="Z59" s="10">
        <v>7.4352399999999999E-2</v>
      </c>
      <c r="AA59" s="10">
        <v>1.9806600000000001</v>
      </c>
      <c r="AB59" s="10">
        <v>4.9875600000000002</v>
      </c>
      <c r="AC59" s="10">
        <v>0.45378499999999999</v>
      </c>
      <c r="AD59" s="11">
        <v>0.154915</v>
      </c>
      <c r="AE59" s="20">
        <f t="shared" si="0"/>
        <v>0.8974260896032118</v>
      </c>
    </row>
    <row r="60" spans="1:31" s="12" customFormat="1" ht="43.5" customHeight="1" x14ac:dyDescent="0.35">
      <c r="A60" s="7" t="s">
        <v>8</v>
      </c>
      <c r="B60" s="8" t="s">
        <v>9</v>
      </c>
      <c r="C60" s="8" t="s">
        <v>10</v>
      </c>
      <c r="D60" s="8"/>
      <c r="E60" s="8"/>
      <c r="F60" s="8">
        <v>5</v>
      </c>
      <c r="G60" s="9" t="s">
        <v>80</v>
      </c>
      <c r="H60" s="10">
        <v>0.98666666666666669</v>
      </c>
      <c r="I60" s="10">
        <v>0.24</v>
      </c>
      <c r="J60" s="10">
        <v>2.5333333333333332</v>
      </c>
      <c r="K60" s="10">
        <v>0.13666666666666669</v>
      </c>
      <c r="L60" s="10">
        <v>0.39833333333333332</v>
      </c>
      <c r="M60" s="10">
        <v>0.14500000000000002</v>
      </c>
      <c r="N60" s="10">
        <v>0.14333333333333334</v>
      </c>
      <c r="O60" s="10">
        <v>0.15</v>
      </c>
      <c r="P60" s="10">
        <v>0.35666666666666669</v>
      </c>
      <c r="Q60" s="21">
        <v>0.14000000000000001</v>
      </c>
      <c r="R60" s="23"/>
      <c r="S60" s="21"/>
      <c r="T60" s="23"/>
      <c r="U60" s="21">
        <v>0.57223500000000005</v>
      </c>
      <c r="V60" s="10">
        <v>0.79461599999999999</v>
      </c>
      <c r="W60" s="10">
        <v>2.19624</v>
      </c>
      <c r="X60" s="10">
        <v>0.161386</v>
      </c>
      <c r="Y60" s="10">
        <v>0.73141699999999998</v>
      </c>
      <c r="Z60" s="10">
        <v>0.298431</v>
      </c>
      <c r="AA60" s="10">
        <v>0.71051799999999998</v>
      </c>
      <c r="AB60" s="10">
        <v>0.425674</v>
      </c>
      <c r="AC60" s="10">
        <v>0.22212799999999999</v>
      </c>
      <c r="AD60" s="11">
        <v>0.12025</v>
      </c>
      <c r="AE60" s="20">
        <f t="shared" si="0"/>
        <v>0.89667739395832458</v>
      </c>
    </row>
    <row r="61" spans="1:31" s="12" customFormat="1" ht="43.5" customHeight="1" x14ac:dyDescent="0.35">
      <c r="A61" s="13" t="s">
        <v>8</v>
      </c>
      <c r="B61" s="8" t="s">
        <v>6</v>
      </c>
      <c r="C61" s="14"/>
      <c r="D61" s="14"/>
      <c r="E61" s="14"/>
      <c r="F61" s="8">
        <v>7</v>
      </c>
      <c r="G61" s="9" t="s">
        <v>57</v>
      </c>
      <c r="H61" s="10">
        <v>1.2616666666666667</v>
      </c>
      <c r="I61" s="10">
        <v>4.4666666666666668</v>
      </c>
      <c r="J61" s="10">
        <v>0.63500000000000001</v>
      </c>
      <c r="K61" s="10">
        <v>3.9833333333333329</v>
      </c>
      <c r="L61" s="10">
        <v>1.5733333333333333</v>
      </c>
      <c r="M61" s="10">
        <v>0.20750000000000002</v>
      </c>
      <c r="N61" s="10">
        <v>17.416666666666668</v>
      </c>
      <c r="O61" s="10">
        <v>4.4666666666666668</v>
      </c>
      <c r="P61" s="10">
        <v>1.7933333333333332</v>
      </c>
      <c r="Q61" s="21">
        <v>1.4849999999999999</v>
      </c>
      <c r="R61" s="23"/>
      <c r="S61" s="21"/>
      <c r="T61" s="23"/>
      <c r="U61" s="21">
        <v>0.57634700000000005</v>
      </c>
      <c r="V61" s="10">
        <v>6.2297200000000004</v>
      </c>
      <c r="W61" s="10">
        <v>0.32912000000000002</v>
      </c>
      <c r="X61" s="10">
        <v>2.2262300000000002</v>
      </c>
      <c r="Y61" s="10">
        <v>1.00224</v>
      </c>
      <c r="Z61" s="10">
        <v>0.82083399999999995</v>
      </c>
      <c r="AA61" s="10">
        <v>8.6548999999999996</v>
      </c>
      <c r="AB61" s="10">
        <v>2.6246200000000002</v>
      </c>
      <c r="AC61" s="10">
        <v>1.7411399999999999</v>
      </c>
      <c r="AD61" s="11">
        <v>0.38153100000000001</v>
      </c>
      <c r="AE61" s="20">
        <f t="shared" si="0"/>
        <v>0.89465479252812807</v>
      </c>
    </row>
    <row r="62" spans="1:31" s="12" customFormat="1" ht="43.5" customHeight="1" x14ac:dyDescent="0.35">
      <c r="A62" s="13" t="s">
        <v>8</v>
      </c>
      <c r="B62" s="8" t="s">
        <v>6</v>
      </c>
      <c r="C62" s="14"/>
      <c r="D62" s="14"/>
      <c r="E62" s="14"/>
      <c r="F62" s="8">
        <v>7</v>
      </c>
      <c r="G62" s="9" t="s">
        <v>65</v>
      </c>
      <c r="H62" s="10">
        <v>2.5333333333333337</v>
      </c>
      <c r="I62" s="10">
        <v>39.9</v>
      </c>
      <c r="J62" s="10">
        <v>1.6083333333333334</v>
      </c>
      <c r="K62" s="10">
        <v>66.733333333333334</v>
      </c>
      <c r="L62" s="10">
        <v>2.5541666666666667</v>
      </c>
      <c r="M62" s="10">
        <v>4.6583333333333332</v>
      </c>
      <c r="N62" s="10">
        <v>8.7666666666666657</v>
      </c>
      <c r="O62" s="10">
        <v>31.599999999999998</v>
      </c>
      <c r="P62" s="10">
        <v>18.416666666666668</v>
      </c>
      <c r="Q62" s="21">
        <v>6.95</v>
      </c>
      <c r="R62" s="23"/>
      <c r="S62" s="21"/>
      <c r="T62" s="23"/>
      <c r="U62" s="21">
        <v>4.1057699999999997</v>
      </c>
      <c r="V62" s="10">
        <v>13.2552</v>
      </c>
      <c r="W62" s="10">
        <v>3.6041599999999998</v>
      </c>
      <c r="X62" s="10">
        <v>17.9938</v>
      </c>
      <c r="Y62" s="10">
        <v>2.4625300000000001</v>
      </c>
      <c r="Z62" s="10">
        <v>4.2917699999999996</v>
      </c>
      <c r="AA62" s="10">
        <v>8.9205799999999993</v>
      </c>
      <c r="AB62" s="10">
        <v>18.1556</v>
      </c>
      <c r="AC62" s="10">
        <v>7.2655000000000003</v>
      </c>
      <c r="AD62" s="11">
        <v>3.21889</v>
      </c>
      <c r="AE62" s="20">
        <f t="shared" si="0"/>
        <v>0.89170630939374584</v>
      </c>
    </row>
    <row r="63" spans="1:31" s="12" customFormat="1" ht="43.5" customHeight="1" x14ac:dyDescent="0.35">
      <c r="A63" s="13" t="s">
        <v>8</v>
      </c>
      <c r="B63" s="8" t="s">
        <v>6</v>
      </c>
      <c r="C63" s="14"/>
      <c r="D63" s="14"/>
      <c r="E63" s="14"/>
      <c r="F63" s="8">
        <v>7</v>
      </c>
      <c r="G63" s="9" t="s">
        <v>72</v>
      </c>
      <c r="H63" s="10">
        <v>6.083333333333333</v>
      </c>
      <c r="I63" s="10">
        <v>1.625</v>
      </c>
      <c r="J63" s="10">
        <v>11.083333333333334</v>
      </c>
      <c r="K63" s="10">
        <v>1.1933333333333334</v>
      </c>
      <c r="L63" s="10">
        <v>5.0250000000000004</v>
      </c>
      <c r="M63" s="10">
        <v>2.1391666666666662</v>
      </c>
      <c r="N63" s="10">
        <v>1.5999999999999999</v>
      </c>
      <c r="O63" s="10">
        <v>0.93</v>
      </c>
      <c r="P63" s="10">
        <v>3.4166666666666665</v>
      </c>
      <c r="Q63" s="21">
        <v>2.1016666666666666</v>
      </c>
      <c r="R63" s="23"/>
      <c r="S63" s="21"/>
      <c r="T63" s="23"/>
      <c r="U63" s="21">
        <v>2.4104999999999999</v>
      </c>
      <c r="V63" s="10">
        <v>1.06565</v>
      </c>
      <c r="W63" s="10">
        <v>3.1940900000000001</v>
      </c>
      <c r="X63" s="10">
        <v>1.2532700000000001</v>
      </c>
      <c r="Y63" s="10">
        <v>1.5718099999999999</v>
      </c>
      <c r="Z63" s="10">
        <v>2.1224699999999999</v>
      </c>
      <c r="AA63" s="10">
        <v>1.1601600000000001</v>
      </c>
      <c r="AB63" s="10">
        <v>1.16279</v>
      </c>
      <c r="AC63" s="10">
        <v>1.6807000000000001</v>
      </c>
      <c r="AD63" s="11">
        <v>1.6649099999999999</v>
      </c>
      <c r="AE63" s="20">
        <f t="shared" si="0"/>
        <v>0.89077556253412404</v>
      </c>
    </row>
    <row r="64" spans="1:31" s="12" customFormat="1" ht="43.5" customHeight="1" x14ac:dyDescent="0.35">
      <c r="A64" s="7" t="e">
        <v>#N/A</v>
      </c>
      <c r="B64" s="8" t="s">
        <v>42</v>
      </c>
      <c r="C64" s="8"/>
      <c r="D64" s="8"/>
      <c r="E64" s="8"/>
      <c r="F64" s="8">
        <v>11</v>
      </c>
      <c r="G64" s="9" t="s">
        <v>74</v>
      </c>
      <c r="H64" s="10">
        <v>16.3</v>
      </c>
      <c r="I64" s="10">
        <v>4.0666666666666664</v>
      </c>
      <c r="J64" s="10">
        <v>16.783333333333335</v>
      </c>
      <c r="K64" s="10">
        <v>4.95</v>
      </c>
      <c r="L64" s="10">
        <v>102.75</v>
      </c>
      <c r="M64" s="10">
        <v>5.1608333333333336</v>
      </c>
      <c r="N64" s="10">
        <v>6.5333333333333341</v>
      </c>
      <c r="O64" s="10">
        <v>73.45</v>
      </c>
      <c r="P64" s="10">
        <v>13.476666666666667</v>
      </c>
      <c r="Q64" s="21">
        <v>44.325000000000003</v>
      </c>
      <c r="R64" s="23"/>
      <c r="S64" s="21"/>
      <c r="T64" s="23"/>
      <c r="U64" s="21">
        <v>3.23272</v>
      </c>
      <c r="V64" s="10">
        <v>0.90125699999999997</v>
      </c>
      <c r="W64" s="10">
        <v>5.0449299999999999</v>
      </c>
      <c r="X64" s="10">
        <v>1.31273</v>
      </c>
      <c r="Y64" s="10">
        <v>8.9961599999999997</v>
      </c>
      <c r="Z64" s="10">
        <v>0.87282999999999999</v>
      </c>
      <c r="AA64" s="10">
        <v>4.1857699999999998</v>
      </c>
      <c r="AB64" s="10">
        <v>6.9924499999999998</v>
      </c>
      <c r="AC64" s="10">
        <v>2.2009300000000001</v>
      </c>
      <c r="AD64" s="11">
        <v>3.6956899999999999</v>
      </c>
      <c r="AE64" s="20">
        <f t="shared" si="0"/>
        <v>0.88952895906029006</v>
      </c>
    </row>
    <row r="65" spans="1:31" s="12" customFormat="1" ht="43.5" customHeight="1" x14ac:dyDescent="0.35">
      <c r="A65" s="7" t="e">
        <v>#N/A</v>
      </c>
      <c r="B65" s="8" t="s">
        <v>42</v>
      </c>
      <c r="C65" s="8"/>
      <c r="D65" s="8"/>
      <c r="E65" s="8"/>
      <c r="F65" s="8">
        <v>11</v>
      </c>
      <c r="G65" s="9" t="s">
        <v>91</v>
      </c>
      <c r="H65" s="10">
        <v>0.155</v>
      </c>
      <c r="I65" s="10">
        <v>5.0000000000000001E-3</v>
      </c>
      <c r="J65" s="10">
        <v>1.2466666666666668</v>
      </c>
      <c r="K65" s="10">
        <v>0</v>
      </c>
      <c r="L65" s="10">
        <v>75.608333333333334</v>
      </c>
      <c r="M65" s="10">
        <v>5.333333333333333E-2</v>
      </c>
      <c r="N65" s="10">
        <v>0.06</v>
      </c>
      <c r="O65" s="10">
        <v>4.5000000000000005E-2</v>
      </c>
      <c r="P65" s="10">
        <v>6.1666666666666668E-2</v>
      </c>
      <c r="Q65" s="21">
        <v>2.4166666666666666E-2</v>
      </c>
      <c r="R65" s="23"/>
      <c r="S65" s="21"/>
      <c r="T65" s="23"/>
      <c r="U65" s="21">
        <v>5.6792299999999996</v>
      </c>
      <c r="V65" s="10">
        <v>5.1008899999999997</v>
      </c>
      <c r="W65" s="10">
        <v>7.6965399999999997</v>
      </c>
      <c r="X65" s="10">
        <v>3.13436</v>
      </c>
      <c r="Y65" s="10">
        <v>12.7265</v>
      </c>
      <c r="Z65" s="10">
        <v>5.90787</v>
      </c>
      <c r="AA65" s="10">
        <v>5.7539800000000003</v>
      </c>
      <c r="AB65" s="10">
        <v>5.2097100000000003</v>
      </c>
      <c r="AC65" s="10">
        <v>3.54569</v>
      </c>
      <c r="AD65" s="11">
        <v>4.7639699999999996</v>
      </c>
      <c r="AE65" s="20">
        <f t="shared" si="0"/>
        <v>0.88788652538226676</v>
      </c>
    </row>
    <row r="66" spans="1:31" s="12" customFormat="1" ht="43.5" customHeight="1" x14ac:dyDescent="0.35">
      <c r="A66" s="7"/>
      <c r="B66" s="8"/>
      <c r="C66" s="8"/>
      <c r="D66" s="8"/>
      <c r="E66" s="8"/>
      <c r="F66" s="8"/>
      <c r="G66" s="9" t="s">
        <v>73</v>
      </c>
      <c r="H66" s="10">
        <v>28.116666666666664</v>
      </c>
      <c r="I66" s="10">
        <v>101.73333333333333</v>
      </c>
      <c r="J66" s="10">
        <v>15.15</v>
      </c>
      <c r="K66" s="10">
        <v>54.383333333333326</v>
      </c>
      <c r="L66" s="10">
        <v>288.91666666666669</v>
      </c>
      <c r="M66" s="10">
        <v>64.833333333333343</v>
      </c>
      <c r="N66" s="10">
        <v>108.36666666666666</v>
      </c>
      <c r="O66" s="10">
        <v>109.45</v>
      </c>
      <c r="P66" s="10">
        <v>50.783333333333331</v>
      </c>
      <c r="Q66" s="21">
        <v>145.44166666666666</v>
      </c>
      <c r="R66" s="23"/>
      <c r="S66" s="21"/>
      <c r="T66" s="23"/>
      <c r="U66" s="21">
        <v>1.2789900000000001</v>
      </c>
      <c r="V66" s="10">
        <v>2.8469199999999999</v>
      </c>
      <c r="W66" s="10">
        <v>0.72461399999999998</v>
      </c>
      <c r="X66" s="10">
        <v>3.7801900000000002</v>
      </c>
      <c r="Y66" s="10">
        <v>10.799099999999999</v>
      </c>
      <c r="Z66" s="10">
        <v>1.5172699999999999</v>
      </c>
      <c r="AA66" s="10">
        <v>7.82097</v>
      </c>
      <c r="AB66" s="10">
        <v>4.5264600000000002</v>
      </c>
      <c r="AC66" s="10">
        <v>3.15015</v>
      </c>
      <c r="AD66" s="11">
        <v>4.4805299999999999</v>
      </c>
      <c r="AE66" s="20">
        <f t="shared" si="0"/>
        <v>0.88399153615894333</v>
      </c>
    </row>
    <row r="67" spans="1:31" s="12" customFormat="1" ht="43.5" customHeight="1" x14ac:dyDescent="0.35">
      <c r="A67" s="13" t="s">
        <v>8</v>
      </c>
      <c r="B67" s="8" t="s">
        <v>9</v>
      </c>
      <c r="C67" s="14"/>
      <c r="D67" s="14"/>
      <c r="E67" s="14"/>
      <c r="F67" s="8">
        <v>5</v>
      </c>
      <c r="G67" s="9" t="s">
        <v>111</v>
      </c>
      <c r="H67" s="10">
        <v>0</v>
      </c>
      <c r="I67" s="10">
        <v>0.23333333333333336</v>
      </c>
      <c r="J67" s="10">
        <v>2.4999999999999998E-2</v>
      </c>
      <c r="K67" s="10">
        <v>5.5E-2</v>
      </c>
      <c r="L67" s="10">
        <v>3.6999999999999997</v>
      </c>
      <c r="M67" s="10">
        <v>0.30083333333333334</v>
      </c>
      <c r="N67" s="10">
        <v>6.1666666666666668E-2</v>
      </c>
      <c r="O67" s="10">
        <v>0</v>
      </c>
      <c r="P67" s="10">
        <v>0</v>
      </c>
      <c r="Q67" s="21">
        <v>0.10666666666666669</v>
      </c>
      <c r="R67" s="23"/>
      <c r="S67" s="21"/>
      <c r="T67" s="23"/>
      <c r="U67" s="21">
        <v>1.95018</v>
      </c>
      <c r="V67" s="10">
        <v>2.5785200000000001</v>
      </c>
      <c r="W67" s="10">
        <v>1.5790999999999999</v>
      </c>
      <c r="X67" s="10">
        <v>1.28959</v>
      </c>
      <c r="Y67" s="10">
        <v>5.9937300000000002</v>
      </c>
      <c r="Z67" s="10">
        <v>2.9398300000000002</v>
      </c>
      <c r="AA67" s="10">
        <v>2.75691</v>
      </c>
      <c r="AB67" s="10">
        <v>2.7076699999999998</v>
      </c>
      <c r="AC67" s="10">
        <v>0.81311900000000004</v>
      </c>
      <c r="AD67" s="11">
        <v>1.27579</v>
      </c>
      <c r="AE67" s="20">
        <f t="shared" si="0"/>
        <v>0.88335102335768079</v>
      </c>
    </row>
    <row r="68" spans="1:31" s="12" customFormat="1" ht="43.5" customHeight="1" x14ac:dyDescent="0.35">
      <c r="A68" s="13" t="s">
        <v>8</v>
      </c>
      <c r="B68" s="8" t="s">
        <v>9</v>
      </c>
      <c r="C68" s="8" t="s">
        <v>10</v>
      </c>
      <c r="D68" s="14"/>
      <c r="E68" s="14"/>
      <c r="F68" s="8">
        <v>5</v>
      </c>
      <c r="G68" s="9" t="s">
        <v>86</v>
      </c>
      <c r="H68" s="10">
        <v>0.49666666666666676</v>
      </c>
      <c r="I68" s="10">
        <v>0.125</v>
      </c>
      <c r="J68" s="10">
        <v>0.33166666666666672</v>
      </c>
      <c r="K68" s="10">
        <v>13.549999999999999</v>
      </c>
      <c r="L68" s="10">
        <v>2.0833333333333332E-2</v>
      </c>
      <c r="M68" s="10">
        <v>1.4183333333333334</v>
      </c>
      <c r="N68" s="10">
        <v>5.4833333333333334</v>
      </c>
      <c r="O68" s="10">
        <v>5.0500000000000007</v>
      </c>
      <c r="P68" s="10">
        <v>3.1133333333333333</v>
      </c>
      <c r="Q68" s="21">
        <v>2.5158333333333331</v>
      </c>
      <c r="R68" s="23"/>
      <c r="S68" s="21"/>
      <c r="T68" s="23"/>
      <c r="U68" s="21">
        <v>3.1555399999999998</v>
      </c>
      <c r="V68" s="10">
        <v>2.12344</v>
      </c>
      <c r="W68" s="10">
        <v>2.5948000000000002</v>
      </c>
      <c r="X68" s="10">
        <v>15.3505</v>
      </c>
      <c r="Y68" s="10">
        <v>0.51009899999999997</v>
      </c>
      <c r="Z68" s="10">
        <v>8.6272199999999994</v>
      </c>
      <c r="AA68" s="10">
        <v>5.7651599999999998</v>
      </c>
      <c r="AB68" s="10">
        <v>7.8817199999999996</v>
      </c>
      <c r="AC68" s="10">
        <v>7.4237500000000001</v>
      </c>
      <c r="AD68" s="11">
        <v>2.9367700000000001</v>
      </c>
      <c r="AE68" s="20">
        <f t="shared" ref="AE68:AE131" si="1">CORREL(H68:Q68,U68:AD68)</f>
        <v>0.88038067369769146</v>
      </c>
    </row>
    <row r="69" spans="1:31" s="12" customFormat="1" ht="43.5" customHeight="1" x14ac:dyDescent="0.35">
      <c r="A69" s="13" t="e">
        <v>#N/A</v>
      </c>
      <c r="B69" s="8" t="s">
        <v>9</v>
      </c>
      <c r="C69" s="14"/>
      <c r="D69" s="14"/>
      <c r="E69" s="14"/>
      <c r="F69" s="8">
        <v>5</v>
      </c>
      <c r="G69" s="9" t="s">
        <v>75</v>
      </c>
      <c r="H69" s="10">
        <v>0.88500000000000012</v>
      </c>
      <c r="I69" s="10">
        <v>0.15833333333333333</v>
      </c>
      <c r="J69" s="10">
        <v>0.23833333333333331</v>
      </c>
      <c r="K69" s="10">
        <v>0.26166666666666666</v>
      </c>
      <c r="L69" s="10">
        <v>1.7275</v>
      </c>
      <c r="M69" s="10">
        <v>0.15833333333333333</v>
      </c>
      <c r="N69" s="10">
        <v>0.59166666666666667</v>
      </c>
      <c r="O69" s="10">
        <v>0.20666666666666667</v>
      </c>
      <c r="P69" s="10">
        <v>0.45166666666666666</v>
      </c>
      <c r="Q69" s="21">
        <v>0.08</v>
      </c>
      <c r="R69" s="23"/>
      <c r="S69" s="21"/>
      <c r="T69" s="23"/>
      <c r="U69" s="21">
        <v>0.39884900000000001</v>
      </c>
      <c r="V69" s="10">
        <v>0.49369499999999999</v>
      </c>
      <c r="W69" s="10">
        <v>0.46244400000000002</v>
      </c>
      <c r="X69" s="10">
        <v>0.29236099999999998</v>
      </c>
      <c r="Y69" s="10">
        <v>3.7175600000000002</v>
      </c>
      <c r="Z69" s="10">
        <v>0.55384999999999995</v>
      </c>
      <c r="AA69" s="10">
        <v>0.73778900000000003</v>
      </c>
      <c r="AB69" s="10">
        <v>0.42011799999999999</v>
      </c>
      <c r="AC69" s="10">
        <v>0.20343900000000001</v>
      </c>
      <c r="AD69" s="11">
        <v>0.123609</v>
      </c>
      <c r="AE69" s="20">
        <f t="shared" si="1"/>
        <v>0.88000762844158642</v>
      </c>
    </row>
    <row r="70" spans="1:31" s="12" customFormat="1" ht="43.5" customHeight="1" x14ac:dyDescent="0.35">
      <c r="A70" s="7"/>
      <c r="B70" s="8"/>
      <c r="C70" s="8"/>
      <c r="D70" s="8"/>
      <c r="E70" s="8"/>
      <c r="F70" s="8"/>
      <c r="G70" s="9" t="s">
        <v>94</v>
      </c>
      <c r="H70" s="10">
        <v>34</v>
      </c>
      <c r="I70" s="10">
        <v>5.5333333333333341</v>
      </c>
      <c r="J70" s="10">
        <v>17.466666666666665</v>
      </c>
      <c r="K70" s="10">
        <v>14.233333333333334</v>
      </c>
      <c r="L70" s="10">
        <v>7.1916666666666664</v>
      </c>
      <c r="M70" s="10">
        <v>16.216666666666665</v>
      </c>
      <c r="N70" s="10">
        <v>7.55</v>
      </c>
      <c r="O70" s="10">
        <v>21.183333333333334</v>
      </c>
      <c r="P70" s="10">
        <v>12.799999999999999</v>
      </c>
      <c r="Q70" s="21">
        <v>67.291666666666671</v>
      </c>
      <c r="R70" s="23"/>
      <c r="S70" s="21"/>
      <c r="T70" s="23"/>
      <c r="U70" s="21">
        <v>0.68157100000000004</v>
      </c>
      <c r="V70" s="10">
        <v>0.35563400000000001</v>
      </c>
      <c r="W70" s="10">
        <v>0.89581699999999997</v>
      </c>
      <c r="X70" s="10">
        <v>0.44534000000000001</v>
      </c>
      <c r="Y70" s="10">
        <v>0.172127</v>
      </c>
      <c r="Z70" s="10">
        <v>0.70308800000000005</v>
      </c>
      <c r="AA70" s="10">
        <v>0.76581100000000002</v>
      </c>
      <c r="AB70" s="10">
        <v>0.40685100000000002</v>
      </c>
      <c r="AC70" s="10">
        <v>0.63203500000000001</v>
      </c>
      <c r="AD70" s="11">
        <v>2.0734300000000001</v>
      </c>
      <c r="AE70" s="20">
        <f t="shared" si="1"/>
        <v>0.87914236483532338</v>
      </c>
    </row>
    <row r="71" spans="1:31" s="12" customFormat="1" ht="43.5" customHeight="1" x14ac:dyDescent="0.35">
      <c r="A71" s="13" t="s">
        <v>8</v>
      </c>
      <c r="B71" s="8" t="s">
        <v>33</v>
      </c>
      <c r="C71" s="14"/>
      <c r="D71" s="14"/>
      <c r="E71" s="14"/>
      <c r="F71" s="8">
        <v>12</v>
      </c>
      <c r="G71" s="9" t="s">
        <v>78</v>
      </c>
      <c r="H71" s="10">
        <v>7.8333333333333338E-2</v>
      </c>
      <c r="I71" s="10">
        <v>0.12833333333333333</v>
      </c>
      <c r="J71" s="10">
        <v>2.3333333333333334E-2</v>
      </c>
      <c r="K71" s="10">
        <v>48.349999999999994</v>
      </c>
      <c r="L71" s="10">
        <v>1.3000000000000003E-2</v>
      </c>
      <c r="M71" s="10">
        <v>7.4166666666666672E-2</v>
      </c>
      <c r="N71" s="10">
        <v>1.9566666666666668</v>
      </c>
      <c r="O71" s="10">
        <v>2.1733333333333333</v>
      </c>
      <c r="P71" s="10">
        <v>11.383333333333335</v>
      </c>
      <c r="Q71" s="21">
        <v>0.14083333333333334</v>
      </c>
      <c r="R71" s="23"/>
      <c r="S71" s="21"/>
      <c r="T71" s="23"/>
      <c r="U71" s="21">
        <v>0.47459400000000002</v>
      </c>
      <c r="V71" s="10">
        <v>0.67875200000000002</v>
      </c>
      <c r="W71" s="10">
        <v>1.21024</v>
      </c>
      <c r="X71" s="10">
        <v>7.2931800000000004</v>
      </c>
      <c r="Y71" s="10">
        <v>1.0242599999999999</v>
      </c>
      <c r="Z71" s="10">
        <v>1.3207100000000001</v>
      </c>
      <c r="AA71" s="10">
        <v>0.813106</v>
      </c>
      <c r="AB71" s="10">
        <v>4.0077999999999996</v>
      </c>
      <c r="AC71" s="10">
        <v>4.2262500000000003</v>
      </c>
      <c r="AD71" s="11">
        <v>0.37739099999999998</v>
      </c>
      <c r="AE71" s="20">
        <f t="shared" si="1"/>
        <v>0.87905935592846018</v>
      </c>
    </row>
    <row r="72" spans="1:31" s="12" customFormat="1" ht="43.5" customHeight="1" x14ac:dyDescent="0.35">
      <c r="A72" s="13" t="s">
        <v>8</v>
      </c>
      <c r="B72" s="8" t="s">
        <v>33</v>
      </c>
      <c r="C72" s="14"/>
      <c r="D72" s="14"/>
      <c r="E72" s="14"/>
      <c r="F72" s="8">
        <v>12</v>
      </c>
      <c r="G72" s="9" t="s">
        <v>103</v>
      </c>
      <c r="H72" s="10">
        <v>0.26500000000000001</v>
      </c>
      <c r="I72" s="10">
        <v>0.83</v>
      </c>
      <c r="J72" s="10">
        <v>0.26166666666666666</v>
      </c>
      <c r="K72" s="10">
        <v>0.625</v>
      </c>
      <c r="L72" s="10">
        <v>0.66500000000000004</v>
      </c>
      <c r="M72" s="10">
        <v>0.115</v>
      </c>
      <c r="N72" s="10">
        <v>0.83499999999999996</v>
      </c>
      <c r="O72" s="10">
        <v>0.82333333333333336</v>
      </c>
      <c r="P72" s="10">
        <v>0.32166666666666671</v>
      </c>
      <c r="Q72" s="21">
        <v>0.31083333333333335</v>
      </c>
      <c r="R72" s="23"/>
      <c r="S72" s="21"/>
      <c r="T72" s="23"/>
      <c r="U72" s="21">
        <v>1.55677</v>
      </c>
      <c r="V72" s="10">
        <v>8.1160499999999995</v>
      </c>
      <c r="W72" s="10">
        <v>1.7289600000000001</v>
      </c>
      <c r="X72" s="10">
        <v>3.1715599999999999</v>
      </c>
      <c r="Y72" s="10">
        <v>6.0208899999999996</v>
      </c>
      <c r="Z72" s="10">
        <v>2.1701700000000002</v>
      </c>
      <c r="AA72" s="10">
        <v>8.9186899999999998</v>
      </c>
      <c r="AB72" s="10">
        <v>5.05586</v>
      </c>
      <c r="AC72" s="10">
        <v>1.5945199999999999</v>
      </c>
      <c r="AD72" s="11">
        <v>0.604375</v>
      </c>
      <c r="AE72" s="20">
        <f t="shared" si="1"/>
        <v>0.87471294705346714</v>
      </c>
    </row>
    <row r="73" spans="1:31" s="12" customFormat="1" ht="43.5" customHeight="1" x14ac:dyDescent="0.35">
      <c r="A73" s="7" t="s">
        <v>8</v>
      </c>
      <c r="B73" s="8" t="s">
        <v>9</v>
      </c>
      <c r="C73" s="8" t="s">
        <v>10</v>
      </c>
      <c r="D73" s="8"/>
      <c r="E73" s="8"/>
      <c r="F73" s="8">
        <v>5</v>
      </c>
      <c r="G73" s="9" t="s">
        <v>109</v>
      </c>
      <c r="H73" s="10">
        <v>0.29666666666666669</v>
      </c>
      <c r="I73" s="10">
        <v>1.4283333333333335</v>
      </c>
      <c r="J73" s="10">
        <v>0.13500000000000001</v>
      </c>
      <c r="K73" s="10">
        <v>1.4283333333333335</v>
      </c>
      <c r="L73" s="10">
        <v>2.0833333333333332E-2</v>
      </c>
      <c r="M73" s="10">
        <v>0.8008333333333334</v>
      </c>
      <c r="N73" s="10">
        <v>0.62666666666666671</v>
      </c>
      <c r="O73" s="10">
        <v>1.6466666666666665</v>
      </c>
      <c r="P73" s="10">
        <v>0.22666666666666668</v>
      </c>
      <c r="Q73" s="21">
        <v>0.39983333333333337</v>
      </c>
      <c r="R73" s="23"/>
      <c r="S73" s="21"/>
      <c r="T73" s="23"/>
      <c r="U73" s="21">
        <v>3.8581400000000001</v>
      </c>
      <c r="V73" s="10">
        <v>19.013999999999999</v>
      </c>
      <c r="W73" s="10">
        <v>2.80077</v>
      </c>
      <c r="X73" s="10">
        <v>13.3765</v>
      </c>
      <c r="Y73" s="10">
        <v>1.14442</v>
      </c>
      <c r="Z73" s="10">
        <v>10.7605</v>
      </c>
      <c r="AA73" s="10">
        <v>16.6096</v>
      </c>
      <c r="AB73" s="10">
        <v>17.380199999999999</v>
      </c>
      <c r="AC73" s="10">
        <v>6.8205499999999999</v>
      </c>
      <c r="AD73" s="11">
        <v>4.5754400000000004</v>
      </c>
      <c r="AE73" s="20">
        <f t="shared" si="1"/>
        <v>0.87344097888016581</v>
      </c>
    </row>
    <row r="74" spans="1:31" s="12" customFormat="1" ht="43.5" customHeight="1" x14ac:dyDescent="0.35">
      <c r="A74" s="13" t="s">
        <v>8</v>
      </c>
      <c r="B74" s="8" t="s">
        <v>9</v>
      </c>
      <c r="C74" s="14"/>
      <c r="D74" s="14"/>
      <c r="E74" s="14"/>
      <c r="F74" s="8">
        <v>5</v>
      </c>
      <c r="G74" s="9" t="s">
        <v>83</v>
      </c>
      <c r="H74" s="10">
        <v>0.25333333333333335</v>
      </c>
      <c r="I74" s="10">
        <v>0.33666666666666667</v>
      </c>
      <c r="J74" s="10">
        <v>2.4999999999999998E-2</v>
      </c>
      <c r="K74" s="10">
        <v>8</v>
      </c>
      <c r="L74" s="10">
        <v>7.9166666666666663E-2</v>
      </c>
      <c r="M74" s="10">
        <v>2.8000000000000001E-2</v>
      </c>
      <c r="N74" s="10">
        <v>2.0483333333333333</v>
      </c>
      <c r="O74" s="10">
        <v>3.0666666666666664</v>
      </c>
      <c r="P74" s="10">
        <v>1.2099999999999997</v>
      </c>
      <c r="Q74" s="21">
        <v>0.96833333333333327</v>
      </c>
      <c r="R74" s="23"/>
      <c r="S74" s="21"/>
      <c r="T74" s="23"/>
      <c r="U74" s="21">
        <v>2.34056</v>
      </c>
      <c r="V74" s="10">
        <v>8.2806499999999996</v>
      </c>
      <c r="W74" s="10">
        <v>1.4842599999999999</v>
      </c>
      <c r="X74" s="10">
        <v>16.840699999999998</v>
      </c>
      <c r="Y74" s="10">
        <v>0.73977499999999996</v>
      </c>
      <c r="Z74" s="10">
        <v>2.0312100000000002</v>
      </c>
      <c r="AA74" s="10">
        <v>11.808999999999999</v>
      </c>
      <c r="AB74" s="10">
        <v>11.9488</v>
      </c>
      <c r="AC74" s="10">
        <v>5.6017299999999999</v>
      </c>
      <c r="AD74" s="11">
        <v>3.7227700000000001</v>
      </c>
      <c r="AE74" s="20">
        <f t="shared" si="1"/>
        <v>0.86763799268836606</v>
      </c>
    </row>
    <row r="75" spans="1:31" s="12" customFormat="1" ht="43.5" customHeight="1" x14ac:dyDescent="0.35">
      <c r="A75" s="13" t="e">
        <v>#N/A</v>
      </c>
      <c r="B75" s="8" t="s">
        <v>42</v>
      </c>
      <c r="C75" s="14"/>
      <c r="D75" s="14"/>
      <c r="E75" s="14"/>
      <c r="F75" s="8">
        <v>11</v>
      </c>
      <c r="G75" s="9" t="s">
        <v>104</v>
      </c>
      <c r="H75" s="10">
        <v>0.34</v>
      </c>
      <c r="I75" s="10">
        <v>1.4066666666666665</v>
      </c>
      <c r="J75" s="10">
        <v>0.32500000000000001</v>
      </c>
      <c r="K75" s="10">
        <v>0.23166666666666669</v>
      </c>
      <c r="L75" s="10">
        <v>4.0458333333333325</v>
      </c>
      <c r="M75" s="10">
        <v>3.291666666666667</v>
      </c>
      <c r="N75" s="10">
        <v>7.3333333333333348E-2</v>
      </c>
      <c r="O75" s="10">
        <v>0.89166666666666661</v>
      </c>
      <c r="P75" s="10">
        <v>0.6150000000000001</v>
      </c>
      <c r="Q75" s="21">
        <v>0.31250000000000006</v>
      </c>
      <c r="R75" s="23"/>
      <c r="S75" s="21"/>
      <c r="T75" s="23"/>
      <c r="U75" s="21">
        <v>2.0326499999999998</v>
      </c>
      <c r="V75" s="10">
        <v>2.6246100000000001</v>
      </c>
      <c r="W75" s="10">
        <v>1.5055499999999999</v>
      </c>
      <c r="X75" s="10">
        <v>0.84465900000000005</v>
      </c>
      <c r="Y75" s="10">
        <v>4.3849099999999996</v>
      </c>
      <c r="Z75" s="10">
        <v>6.1539599999999997</v>
      </c>
      <c r="AA75" s="10">
        <v>1.12625</v>
      </c>
      <c r="AB75" s="10">
        <v>1.31277</v>
      </c>
      <c r="AC75" s="10">
        <v>1.5208600000000001</v>
      </c>
      <c r="AD75" s="11">
        <v>2.7488299999999999</v>
      </c>
      <c r="AE75" s="20">
        <f t="shared" si="1"/>
        <v>0.86665247719733218</v>
      </c>
    </row>
    <row r="76" spans="1:31" s="12" customFormat="1" ht="43.5" customHeight="1" x14ac:dyDescent="0.35">
      <c r="A76" s="13" t="s">
        <v>8</v>
      </c>
      <c r="B76" s="8" t="s">
        <v>3</v>
      </c>
      <c r="C76" s="14"/>
      <c r="D76" s="14"/>
      <c r="E76" s="14"/>
      <c r="F76" s="8">
        <v>4</v>
      </c>
      <c r="G76" s="9" t="s">
        <v>71</v>
      </c>
      <c r="H76" s="10">
        <v>4.7833333333333323</v>
      </c>
      <c r="I76" s="10">
        <v>0.6216666666666667</v>
      </c>
      <c r="J76" s="10">
        <v>11.450000000000001</v>
      </c>
      <c r="K76" s="10">
        <v>0.61666666666666659</v>
      </c>
      <c r="L76" s="10">
        <v>3.3066666666666666</v>
      </c>
      <c r="M76" s="10">
        <v>2.1033333333333331</v>
      </c>
      <c r="N76" s="10">
        <v>0.28666666666666668</v>
      </c>
      <c r="O76" s="10">
        <v>0.94666666666666677</v>
      </c>
      <c r="P76" s="10">
        <v>3.3333333333333335</v>
      </c>
      <c r="Q76" s="21">
        <v>1.3175000000000001</v>
      </c>
      <c r="R76" s="23"/>
      <c r="S76" s="21"/>
      <c r="T76" s="23"/>
      <c r="U76" s="21">
        <v>4.1605400000000001</v>
      </c>
      <c r="V76" s="10">
        <v>2.1891799999999999</v>
      </c>
      <c r="W76" s="10">
        <v>6.5594999999999999</v>
      </c>
      <c r="X76" s="10">
        <v>1.22844</v>
      </c>
      <c r="Y76" s="10">
        <v>1.60873</v>
      </c>
      <c r="Z76" s="10">
        <v>4.2088200000000002</v>
      </c>
      <c r="AA76" s="10">
        <v>1.7244699999999999</v>
      </c>
      <c r="AB76" s="10">
        <v>1.06911</v>
      </c>
      <c r="AC76" s="10">
        <v>2.4152</v>
      </c>
      <c r="AD76" s="11">
        <v>2.0907900000000001</v>
      </c>
      <c r="AE76" s="20">
        <f t="shared" si="1"/>
        <v>0.86525980853065554</v>
      </c>
    </row>
    <row r="77" spans="1:31" s="12" customFormat="1" ht="43.5" customHeight="1" x14ac:dyDescent="0.35">
      <c r="A77" s="7" t="s">
        <v>8</v>
      </c>
      <c r="B77" s="8" t="s">
        <v>2</v>
      </c>
      <c r="C77" s="8"/>
      <c r="D77" s="8"/>
      <c r="E77" s="8"/>
      <c r="F77" s="8">
        <v>3</v>
      </c>
      <c r="G77" s="9" t="s">
        <v>85</v>
      </c>
      <c r="H77" s="10">
        <v>0.02</v>
      </c>
      <c r="I77" s="10">
        <v>0.12833333333333333</v>
      </c>
      <c r="J77" s="10">
        <v>1.3333333333333334E-2</v>
      </c>
      <c r="K77" s="10">
        <v>0</v>
      </c>
      <c r="L77" s="10">
        <v>0.215</v>
      </c>
      <c r="M77" s="10">
        <v>2.5500000000000002E-2</v>
      </c>
      <c r="N77" s="10">
        <v>4.3333333333333335E-2</v>
      </c>
      <c r="O77" s="10">
        <v>0</v>
      </c>
      <c r="P77" s="10">
        <v>4.1666666666666664E-2</v>
      </c>
      <c r="Q77" s="21">
        <v>5.4166666666666669E-2</v>
      </c>
      <c r="R77" s="23"/>
      <c r="S77" s="21"/>
      <c r="T77" s="23"/>
      <c r="U77" s="21">
        <v>0.103398</v>
      </c>
      <c r="V77" s="10">
        <v>0.18132499999999999</v>
      </c>
      <c r="W77" s="10">
        <v>0.14255799999999999</v>
      </c>
      <c r="X77" s="10">
        <v>8.1211800000000001E-2</v>
      </c>
      <c r="Y77" s="10">
        <v>0.82650100000000004</v>
      </c>
      <c r="Z77" s="10">
        <v>5.0231400000000002E-2</v>
      </c>
      <c r="AA77" s="10">
        <v>0.106128</v>
      </c>
      <c r="AB77" s="10">
        <v>0.18099899999999999</v>
      </c>
      <c r="AC77" s="10">
        <v>7.9503900000000002E-2</v>
      </c>
      <c r="AD77" s="11">
        <v>0.180955</v>
      </c>
      <c r="AE77" s="20">
        <f t="shared" si="1"/>
        <v>0.86169655843705462</v>
      </c>
    </row>
    <row r="78" spans="1:31" s="12" customFormat="1" ht="43.5" customHeight="1" x14ac:dyDescent="0.35">
      <c r="A78" s="7" t="s">
        <v>8</v>
      </c>
      <c r="B78" s="8" t="s">
        <v>33</v>
      </c>
      <c r="C78" s="8" t="s">
        <v>50</v>
      </c>
      <c r="D78" s="8"/>
      <c r="E78" s="8"/>
      <c r="F78" s="8">
        <v>12</v>
      </c>
      <c r="G78" s="9" t="s">
        <v>89</v>
      </c>
      <c r="H78" s="10">
        <v>8.3333333333333329E-2</v>
      </c>
      <c r="I78" s="10">
        <v>0.45333333333333331</v>
      </c>
      <c r="J78" s="10">
        <v>0.2583333333333333</v>
      </c>
      <c r="K78" s="10">
        <v>0.17499999999999996</v>
      </c>
      <c r="L78" s="10">
        <v>1.1216666666666666</v>
      </c>
      <c r="M78" s="10">
        <v>0.29500000000000004</v>
      </c>
      <c r="N78" s="10">
        <v>0.13333333333333333</v>
      </c>
      <c r="O78" s="10">
        <v>4.1666666666666664E-2</v>
      </c>
      <c r="P78" s="10">
        <v>0.13166666666666668</v>
      </c>
      <c r="Q78" s="21">
        <v>0.44166666666666665</v>
      </c>
      <c r="R78" s="23"/>
      <c r="S78" s="21"/>
      <c r="T78" s="23"/>
      <c r="U78" s="21">
        <v>5.84138</v>
      </c>
      <c r="V78" s="10">
        <v>4.1900599999999999</v>
      </c>
      <c r="W78" s="10">
        <v>4.9665800000000004</v>
      </c>
      <c r="X78" s="10">
        <v>4.6473399999999998</v>
      </c>
      <c r="Y78" s="10">
        <v>11.394500000000001</v>
      </c>
      <c r="Z78" s="10">
        <v>4.7273699999999996</v>
      </c>
      <c r="AA78" s="10">
        <v>4.6471900000000002</v>
      </c>
      <c r="AB78" s="10">
        <v>4.8420199999999998</v>
      </c>
      <c r="AC78" s="10">
        <v>5.1629300000000002</v>
      </c>
      <c r="AD78" s="11">
        <v>6.5695399999999999</v>
      </c>
      <c r="AE78" s="20">
        <f t="shared" si="1"/>
        <v>0.86158674450128325</v>
      </c>
    </row>
    <row r="79" spans="1:31" s="12" customFormat="1" ht="43.5" customHeight="1" x14ac:dyDescent="0.35">
      <c r="A79" s="7" t="s">
        <v>8</v>
      </c>
      <c r="B79" s="8" t="s">
        <v>69</v>
      </c>
      <c r="C79" s="8"/>
      <c r="D79" s="8"/>
      <c r="E79" s="8"/>
      <c r="F79" s="8">
        <v>8</v>
      </c>
      <c r="G79" s="9" t="s">
        <v>97</v>
      </c>
      <c r="H79" s="10">
        <v>0.56166666666666665</v>
      </c>
      <c r="I79" s="10">
        <v>1.3833333333333335</v>
      </c>
      <c r="J79" s="10">
        <v>0.59500000000000008</v>
      </c>
      <c r="K79" s="10">
        <v>0.85833333333333328</v>
      </c>
      <c r="L79" s="10">
        <v>2.4924999999999997</v>
      </c>
      <c r="M79" s="10">
        <v>0.36583333333333329</v>
      </c>
      <c r="N79" s="10">
        <v>0.35333333333333333</v>
      </c>
      <c r="O79" s="10">
        <v>0.79499999999999993</v>
      </c>
      <c r="P79" s="10">
        <v>0.45666666666666655</v>
      </c>
      <c r="Q79" s="21">
        <v>0.89750000000000008</v>
      </c>
      <c r="R79" s="23"/>
      <c r="S79" s="21"/>
      <c r="T79" s="23"/>
      <c r="U79" s="21">
        <v>3.9860000000000002</v>
      </c>
      <c r="V79" s="10">
        <v>4.2060300000000002</v>
      </c>
      <c r="W79" s="10">
        <v>2.8498600000000001</v>
      </c>
      <c r="X79" s="10">
        <v>4.6521499999999998</v>
      </c>
      <c r="Y79" s="10">
        <v>8.3480699999999999</v>
      </c>
      <c r="Z79" s="10">
        <v>2.4592200000000002</v>
      </c>
      <c r="AA79" s="10">
        <v>4.1431899999999997</v>
      </c>
      <c r="AB79" s="10">
        <v>5.3620400000000004</v>
      </c>
      <c r="AC79" s="10">
        <v>4.0154899999999998</v>
      </c>
      <c r="AD79" s="11">
        <v>3.8820800000000002</v>
      </c>
      <c r="AE79" s="20">
        <f t="shared" si="1"/>
        <v>0.85608560412353318</v>
      </c>
    </row>
    <row r="80" spans="1:31" s="12" customFormat="1" ht="43.5" customHeight="1" x14ac:dyDescent="0.35">
      <c r="A80" s="7" t="s">
        <v>8</v>
      </c>
      <c r="B80" s="8" t="s">
        <v>9</v>
      </c>
      <c r="C80" s="8" t="s">
        <v>10</v>
      </c>
      <c r="D80" s="8"/>
      <c r="E80" s="8"/>
      <c r="F80" s="8">
        <v>5</v>
      </c>
      <c r="G80" s="15" t="s">
        <v>133</v>
      </c>
      <c r="H80" s="16">
        <v>2.7333333333333338</v>
      </c>
      <c r="I80" s="16">
        <v>3.6433333333333331</v>
      </c>
      <c r="J80" s="16">
        <v>4.333333333333333</v>
      </c>
      <c r="K80" s="16">
        <v>3.0733333333333328</v>
      </c>
      <c r="L80" s="16">
        <v>10.966666666666667</v>
      </c>
      <c r="M80" s="16">
        <v>2.5091666666666668</v>
      </c>
      <c r="N80" s="16">
        <v>2.5299999999999998</v>
      </c>
      <c r="O80" s="16">
        <v>3.2833333333333332</v>
      </c>
      <c r="P80" s="16">
        <v>2.5333333333333337</v>
      </c>
      <c r="Q80" s="22">
        <v>4.8683333333333332</v>
      </c>
      <c r="R80" s="23"/>
      <c r="S80" s="21"/>
      <c r="T80" s="23"/>
      <c r="U80" s="22">
        <v>0.86131500000000005</v>
      </c>
      <c r="V80" s="16">
        <v>0.55517099999999997</v>
      </c>
      <c r="W80" s="16">
        <v>1.42319</v>
      </c>
      <c r="X80" s="16">
        <v>0.64607800000000004</v>
      </c>
      <c r="Y80" s="16">
        <v>1.9805900000000001</v>
      </c>
      <c r="Z80" s="16">
        <v>0.77776100000000004</v>
      </c>
      <c r="AA80" s="16">
        <v>0.60235099999999997</v>
      </c>
      <c r="AB80" s="16">
        <v>0.94550599999999996</v>
      </c>
      <c r="AC80" s="16">
        <v>0.38937699999999997</v>
      </c>
      <c r="AD80" s="17">
        <v>0.73504000000000003</v>
      </c>
      <c r="AE80" s="20">
        <f t="shared" si="1"/>
        <v>0.85255936578923497</v>
      </c>
    </row>
    <row r="81" spans="1:31" s="12" customFormat="1" ht="43.5" customHeight="1" x14ac:dyDescent="0.35">
      <c r="A81" s="7" t="s">
        <v>8</v>
      </c>
      <c r="B81" s="8" t="s">
        <v>9</v>
      </c>
      <c r="C81" s="8" t="s">
        <v>10</v>
      </c>
      <c r="D81" s="8"/>
      <c r="E81" s="8"/>
      <c r="F81" s="8">
        <v>5</v>
      </c>
      <c r="G81" s="9" t="s">
        <v>76</v>
      </c>
      <c r="H81" s="10">
        <v>6.3333333333333339E-2</v>
      </c>
      <c r="I81" s="10">
        <v>5.0000000000000001E-3</v>
      </c>
      <c r="J81" s="10">
        <v>5.8333333333333341E-2</v>
      </c>
      <c r="K81" s="10">
        <v>2.3333333333333334E-2</v>
      </c>
      <c r="L81" s="10">
        <v>3.4166666666666665E-2</v>
      </c>
      <c r="M81" s="10">
        <v>5.0000000000000001E-4</v>
      </c>
      <c r="N81" s="10">
        <v>0.11499999999999999</v>
      </c>
      <c r="O81" s="10">
        <v>0.49499999999999994</v>
      </c>
      <c r="P81" s="10">
        <v>0.11333333333333333</v>
      </c>
      <c r="Q81" s="21">
        <v>0.58250000000000002</v>
      </c>
      <c r="R81" s="23"/>
      <c r="S81" s="21"/>
      <c r="T81" s="23"/>
      <c r="U81" s="21">
        <v>0.156166</v>
      </c>
      <c r="V81" s="10">
        <v>0.102523</v>
      </c>
      <c r="W81" s="10">
        <v>9.1103199999999995E-2</v>
      </c>
      <c r="X81" s="10">
        <v>8.8540099999999997E-2</v>
      </c>
      <c r="Y81" s="10">
        <v>7.7719200000000002E-2</v>
      </c>
      <c r="Z81" s="10">
        <v>0.200571</v>
      </c>
      <c r="AA81" s="10">
        <v>0.30635600000000002</v>
      </c>
      <c r="AB81" s="10">
        <v>0.34238800000000003</v>
      </c>
      <c r="AC81" s="10">
        <v>0.12346600000000001</v>
      </c>
      <c r="AD81" s="11">
        <v>0.394426</v>
      </c>
      <c r="AE81" s="20">
        <f t="shared" si="1"/>
        <v>0.84641312861554785</v>
      </c>
    </row>
    <row r="82" spans="1:31" s="12" customFormat="1" ht="43.5" customHeight="1" x14ac:dyDescent="0.35">
      <c r="A82" s="7"/>
      <c r="B82" s="8"/>
      <c r="C82" s="8"/>
      <c r="D82" s="8"/>
      <c r="E82" s="8"/>
      <c r="F82" s="8"/>
      <c r="G82" s="9" t="s">
        <v>81</v>
      </c>
      <c r="H82" s="10">
        <v>143.66666666666666</v>
      </c>
      <c r="I82" s="10">
        <v>33.9</v>
      </c>
      <c r="J82" s="10">
        <v>189.16666666666666</v>
      </c>
      <c r="K82" s="10">
        <v>6.1333333333333329</v>
      </c>
      <c r="L82" s="10">
        <v>67.033333333333331</v>
      </c>
      <c r="M82" s="10">
        <v>43.766666666666666</v>
      </c>
      <c r="N82" s="10">
        <v>2.6883333333333339</v>
      </c>
      <c r="O82" s="10">
        <v>6.7333333333333334</v>
      </c>
      <c r="P82" s="10">
        <v>6.5166666666666666</v>
      </c>
      <c r="Q82" s="21">
        <v>54.833333333333329</v>
      </c>
      <c r="R82" s="23"/>
      <c r="S82" s="21"/>
      <c r="T82" s="23"/>
      <c r="U82" s="21">
        <v>16.183900000000001</v>
      </c>
      <c r="V82" s="10">
        <v>10.4476</v>
      </c>
      <c r="W82" s="10">
        <v>17.213699999999999</v>
      </c>
      <c r="X82" s="10">
        <v>3.5780599999999998</v>
      </c>
      <c r="Y82" s="10">
        <v>6.4051600000000004</v>
      </c>
      <c r="Z82" s="10">
        <v>11.568300000000001</v>
      </c>
      <c r="AA82" s="10">
        <v>6.2648000000000001</v>
      </c>
      <c r="AB82" s="10">
        <v>6.4188700000000001</v>
      </c>
      <c r="AC82" s="10">
        <v>10.103999999999999</v>
      </c>
      <c r="AD82" s="11">
        <v>10.786799999999999</v>
      </c>
      <c r="AE82" s="20">
        <f t="shared" si="1"/>
        <v>0.84288489391909061</v>
      </c>
    </row>
    <row r="83" spans="1:31" s="12" customFormat="1" ht="43.5" customHeight="1" x14ac:dyDescent="0.35">
      <c r="A83" s="7" t="s">
        <v>8</v>
      </c>
      <c r="B83" s="8" t="s">
        <v>9</v>
      </c>
      <c r="C83" s="8" t="s">
        <v>10</v>
      </c>
      <c r="D83" s="8"/>
      <c r="E83" s="8"/>
      <c r="F83" s="8">
        <v>5</v>
      </c>
      <c r="G83" s="15" t="s">
        <v>139</v>
      </c>
      <c r="H83" s="16">
        <v>0</v>
      </c>
      <c r="I83" s="16">
        <v>0.71333333333333337</v>
      </c>
      <c r="J83" s="16">
        <v>0</v>
      </c>
      <c r="K83" s="16">
        <v>0</v>
      </c>
      <c r="L83" s="16">
        <v>9.9999999999999992E-2</v>
      </c>
      <c r="M83" s="16">
        <v>1.9166666666666669E-2</v>
      </c>
      <c r="N83" s="16">
        <v>0.12666666666666668</v>
      </c>
      <c r="O83" s="16">
        <v>0.50000000000000011</v>
      </c>
      <c r="P83" s="16">
        <v>9.6666666666666679E-2</v>
      </c>
      <c r="Q83" s="22">
        <v>0</v>
      </c>
      <c r="R83" s="23"/>
      <c r="S83" s="21"/>
      <c r="T83" s="23"/>
      <c r="U83" s="22">
        <v>0.99733799999999995</v>
      </c>
      <c r="V83" s="16">
        <v>19.368300000000001</v>
      </c>
      <c r="W83" s="16">
        <v>1.03362</v>
      </c>
      <c r="X83" s="16">
        <v>3.7061999999999999</v>
      </c>
      <c r="Y83" s="16">
        <v>1.24332</v>
      </c>
      <c r="Z83" s="16">
        <v>5.0755299999999997</v>
      </c>
      <c r="AA83" s="16">
        <v>15.792999999999999</v>
      </c>
      <c r="AB83" s="16">
        <v>14.539899999999999</v>
      </c>
      <c r="AC83" s="16">
        <v>3.01681</v>
      </c>
      <c r="AD83" s="17">
        <v>1.5439499999999999</v>
      </c>
      <c r="AE83" s="20">
        <f t="shared" si="1"/>
        <v>0.84160590016995596</v>
      </c>
    </row>
    <row r="84" spans="1:31" s="12" customFormat="1" ht="43.5" customHeight="1" x14ac:dyDescent="0.35">
      <c r="A84" s="7" t="s">
        <v>8</v>
      </c>
      <c r="B84" s="8" t="s">
        <v>9</v>
      </c>
      <c r="C84" s="8" t="s">
        <v>10</v>
      </c>
      <c r="D84" s="8"/>
      <c r="E84" s="8"/>
      <c r="F84" s="8">
        <v>5</v>
      </c>
      <c r="G84" s="9" t="s">
        <v>95</v>
      </c>
      <c r="H84" s="10">
        <v>3.1166666666666667</v>
      </c>
      <c r="I84" s="10">
        <v>9.5</v>
      </c>
      <c r="J84" s="10">
        <v>2.0116666666666672</v>
      </c>
      <c r="K84" s="10">
        <v>25.066666666666666</v>
      </c>
      <c r="L84" s="10">
        <v>3.6891666666666665</v>
      </c>
      <c r="M84" s="10">
        <v>5.1541666666666659</v>
      </c>
      <c r="N84" s="10">
        <v>4.2666666666666666</v>
      </c>
      <c r="O84" s="10">
        <v>11.783333333333331</v>
      </c>
      <c r="P84" s="10">
        <v>6.4499999999999993</v>
      </c>
      <c r="Q84" s="21">
        <v>6.2416666666666663</v>
      </c>
      <c r="R84" s="23"/>
      <c r="S84" s="21"/>
      <c r="T84" s="23"/>
      <c r="U84" s="21">
        <v>0.89426799999999995</v>
      </c>
      <c r="V84" s="10">
        <v>4.2451299999999996</v>
      </c>
      <c r="W84" s="10">
        <v>1.3071999999999999</v>
      </c>
      <c r="X84" s="10">
        <v>6.2353800000000001</v>
      </c>
      <c r="Y84" s="10">
        <v>1.43076</v>
      </c>
      <c r="Z84" s="10">
        <v>1.37209</v>
      </c>
      <c r="AA84" s="10">
        <v>3.4126599999999998</v>
      </c>
      <c r="AB84" s="10">
        <v>5.1538300000000001</v>
      </c>
      <c r="AC84" s="10">
        <v>2.0422099999999999</v>
      </c>
      <c r="AD84" s="11">
        <v>0.69958399999999998</v>
      </c>
      <c r="AE84" s="20">
        <f t="shared" si="1"/>
        <v>0.84021086538296885</v>
      </c>
    </row>
    <row r="85" spans="1:31" s="12" customFormat="1" ht="43.5" customHeight="1" x14ac:dyDescent="0.35">
      <c r="A85" s="7" t="s">
        <v>8</v>
      </c>
      <c r="B85" s="8" t="s">
        <v>9</v>
      </c>
      <c r="C85" s="8"/>
      <c r="D85" s="8"/>
      <c r="E85" s="8"/>
      <c r="F85" s="8">
        <v>5</v>
      </c>
      <c r="G85" s="15" t="s">
        <v>141</v>
      </c>
      <c r="H85" s="16">
        <v>2.6666666666666665</v>
      </c>
      <c r="I85" s="16">
        <v>0.66833333333333333</v>
      </c>
      <c r="J85" s="16">
        <v>1.8166666666666667</v>
      </c>
      <c r="K85" s="16">
        <v>1.6933333333333334</v>
      </c>
      <c r="L85" s="16">
        <v>1.3633333333333333</v>
      </c>
      <c r="M85" s="16">
        <v>0.99249999999999994</v>
      </c>
      <c r="N85" s="16">
        <v>7.7166666666666659</v>
      </c>
      <c r="O85" s="16">
        <v>1.6783333333333335</v>
      </c>
      <c r="P85" s="16">
        <v>0.80166666666666664</v>
      </c>
      <c r="Q85" s="22">
        <v>4.3666666666666663</v>
      </c>
      <c r="R85" s="23"/>
      <c r="S85" s="21"/>
      <c r="T85" s="23"/>
      <c r="U85" s="22">
        <v>1.0954200000000001</v>
      </c>
      <c r="V85" s="16">
        <v>0.33425100000000002</v>
      </c>
      <c r="W85" s="16">
        <v>1.5793299999999999</v>
      </c>
      <c r="X85" s="16">
        <v>0.46824700000000002</v>
      </c>
      <c r="Y85" s="16">
        <v>0.40840300000000002</v>
      </c>
      <c r="Z85" s="16">
        <v>0.48357499999999998</v>
      </c>
      <c r="AA85" s="16">
        <v>2.0945399999999998</v>
      </c>
      <c r="AB85" s="16">
        <v>0.53863499999999997</v>
      </c>
      <c r="AC85" s="16">
        <v>0.63330900000000001</v>
      </c>
      <c r="AD85" s="17">
        <v>1.1774100000000001</v>
      </c>
      <c r="AE85" s="20">
        <f t="shared" si="1"/>
        <v>0.83784582682365005</v>
      </c>
    </row>
    <row r="86" spans="1:31" s="12" customFormat="1" ht="43.5" customHeight="1" x14ac:dyDescent="0.35">
      <c r="A86" s="13" t="s">
        <v>8</v>
      </c>
      <c r="B86" s="8" t="s">
        <v>69</v>
      </c>
      <c r="C86" s="14"/>
      <c r="D86" s="14"/>
      <c r="E86" s="14"/>
      <c r="F86" s="8">
        <v>8</v>
      </c>
      <c r="G86" s="9" t="s">
        <v>98</v>
      </c>
      <c r="H86" s="10">
        <v>7.5333333333333323</v>
      </c>
      <c r="I86" s="10">
        <v>18.3</v>
      </c>
      <c r="J86" s="10">
        <v>6.7666666666666657</v>
      </c>
      <c r="K86" s="10">
        <v>322.66666666666669</v>
      </c>
      <c r="L86" s="10">
        <v>5.8900000000000006</v>
      </c>
      <c r="M86" s="10">
        <v>7.9708333333333332</v>
      </c>
      <c r="N86" s="10">
        <v>11.083333333333334</v>
      </c>
      <c r="O86" s="10">
        <v>42.283333333333331</v>
      </c>
      <c r="P86" s="10">
        <v>180.26666666666665</v>
      </c>
      <c r="Q86" s="21">
        <v>21.141666666666666</v>
      </c>
      <c r="R86" s="23"/>
      <c r="S86" s="21"/>
      <c r="T86" s="23"/>
      <c r="U86" s="21">
        <v>1.4662999999999999</v>
      </c>
      <c r="V86" s="10">
        <v>3.83622</v>
      </c>
      <c r="W86" s="10">
        <v>1.3563400000000001</v>
      </c>
      <c r="X86" s="10">
        <v>18.922599999999999</v>
      </c>
      <c r="Y86" s="10">
        <v>0.65989699999999996</v>
      </c>
      <c r="Z86" s="10">
        <v>3.6380599999999998</v>
      </c>
      <c r="AA86" s="10">
        <v>5.5996199999999998</v>
      </c>
      <c r="AB86" s="10">
        <v>10.631399999999999</v>
      </c>
      <c r="AC86" s="10">
        <v>5.7300599999999999</v>
      </c>
      <c r="AD86" s="11">
        <v>2.0101499999999999</v>
      </c>
      <c r="AE86" s="20">
        <f t="shared" si="1"/>
        <v>0.83718350780631345</v>
      </c>
    </row>
    <row r="87" spans="1:31" s="12" customFormat="1" ht="43.5" customHeight="1" x14ac:dyDescent="0.35">
      <c r="A87" s="7" t="s">
        <v>8</v>
      </c>
      <c r="B87" s="8" t="s">
        <v>3</v>
      </c>
      <c r="C87" s="8"/>
      <c r="D87" s="8"/>
      <c r="E87" s="8"/>
      <c r="F87" s="8">
        <v>4</v>
      </c>
      <c r="G87" s="9" t="s">
        <v>101</v>
      </c>
      <c r="H87" s="10">
        <v>0.21</v>
      </c>
      <c r="I87" s="10">
        <v>0.60499999999999987</v>
      </c>
      <c r="J87" s="10">
        <v>0.20666666666666667</v>
      </c>
      <c r="K87" s="10">
        <v>0.155</v>
      </c>
      <c r="L87" s="10">
        <v>0.17749999999999999</v>
      </c>
      <c r="M87" s="10">
        <v>4.4833333333333334</v>
      </c>
      <c r="N87" s="10">
        <v>5.3166666666666668E-2</v>
      </c>
      <c r="O87" s="10">
        <v>0.12166666666666666</v>
      </c>
      <c r="P87" s="10">
        <v>0.38833333333333336</v>
      </c>
      <c r="Q87" s="21">
        <v>0.52583333333333326</v>
      </c>
      <c r="R87" s="23"/>
      <c r="S87" s="21"/>
      <c r="T87" s="23"/>
      <c r="U87" s="21">
        <v>6.7097899999999999</v>
      </c>
      <c r="V87" s="10">
        <v>8.6309900000000006</v>
      </c>
      <c r="W87" s="10">
        <v>7.8106099999999996</v>
      </c>
      <c r="X87" s="10">
        <v>2.1105</v>
      </c>
      <c r="Y87" s="10">
        <v>3.1305399999999999</v>
      </c>
      <c r="Z87" s="10">
        <v>15.2339</v>
      </c>
      <c r="AA87" s="10">
        <v>5.7457500000000001</v>
      </c>
      <c r="AB87" s="10">
        <v>7.0495000000000001</v>
      </c>
      <c r="AC87" s="10">
        <v>3.7534000000000001</v>
      </c>
      <c r="AD87" s="11">
        <v>4.4128100000000003</v>
      </c>
      <c r="AE87" s="20">
        <f t="shared" si="1"/>
        <v>0.83161785351745221</v>
      </c>
    </row>
    <row r="88" spans="1:31" s="12" customFormat="1" ht="43.5" customHeight="1" x14ac:dyDescent="0.35">
      <c r="A88" s="7" t="s">
        <v>8</v>
      </c>
      <c r="B88" s="8" t="s">
        <v>9</v>
      </c>
      <c r="C88" s="8" t="s">
        <v>10</v>
      </c>
      <c r="D88" s="8"/>
      <c r="E88" s="8"/>
      <c r="F88" s="8">
        <v>5</v>
      </c>
      <c r="G88" s="15" t="s">
        <v>129</v>
      </c>
      <c r="H88" s="16">
        <v>0.23833333333333337</v>
      </c>
      <c r="I88" s="16">
        <v>10.866666666666667</v>
      </c>
      <c r="J88" s="16">
        <v>0.64333333333333342</v>
      </c>
      <c r="K88" s="16">
        <v>7.083333333333333</v>
      </c>
      <c r="L88" s="16">
        <v>5.5166666666666666</v>
      </c>
      <c r="M88" s="16">
        <v>6.6500000000000004E-2</v>
      </c>
      <c r="N88" s="16">
        <v>0.34166666666666662</v>
      </c>
      <c r="O88" s="16">
        <v>5.7333333333333334</v>
      </c>
      <c r="P88" s="16">
        <v>2.1</v>
      </c>
      <c r="Q88" s="22">
        <v>4.5749999999999999E-2</v>
      </c>
      <c r="R88" s="23"/>
      <c r="S88" s="21"/>
      <c r="T88" s="23"/>
      <c r="U88" s="22">
        <v>0.83869499999999997</v>
      </c>
      <c r="V88" s="16">
        <v>18.657499999999999</v>
      </c>
      <c r="W88" s="16">
        <v>0.17407400000000001</v>
      </c>
      <c r="X88" s="16">
        <v>12.7159</v>
      </c>
      <c r="Y88" s="16">
        <v>6.2015799999999999</v>
      </c>
      <c r="Z88" s="16">
        <v>1.72146</v>
      </c>
      <c r="AA88" s="16">
        <v>10.845800000000001</v>
      </c>
      <c r="AB88" s="16">
        <v>16.384499999999999</v>
      </c>
      <c r="AC88" s="16">
        <v>2.7156600000000002</v>
      </c>
      <c r="AD88" s="17">
        <v>0.18851799999999999</v>
      </c>
      <c r="AE88" s="20">
        <f t="shared" si="1"/>
        <v>0.83120702644940603</v>
      </c>
    </row>
    <row r="89" spans="1:31" s="12" customFormat="1" ht="43.5" customHeight="1" x14ac:dyDescent="0.35">
      <c r="A89" s="13" t="s">
        <v>8</v>
      </c>
      <c r="B89" s="8" t="s">
        <v>9</v>
      </c>
      <c r="C89" s="14"/>
      <c r="D89" s="14"/>
      <c r="E89" s="14"/>
      <c r="F89" s="8">
        <v>5</v>
      </c>
      <c r="G89" s="9" t="s">
        <v>105</v>
      </c>
      <c r="H89" s="10">
        <v>5.1333333333333337</v>
      </c>
      <c r="I89" s="10">
        <v>17.033333333333331</v>
      </c>
      <c r="J89" s="10">
        <v>1.55</v>
      </c>
      <c r="K89" s="10">
        <v>2.6</v>
      </c>
      <c r="L89" s="10">
        <v>2.2508333333333335</v>
      </c>
      <c r="M89" s="10">
        <v>7.1</v>
      </c>
      <c r="N89" s="10">
        <v>10.55</v>
      </c>
      <c r="O89" s="10">
        <v>40.950000000000003</v>
      </c>
      <c r="P89" s="10">
        <v>5.0166666666666666</v>
      </c>
      <c r="Q89" s="21">
        <v>12.649999999999999</v>
      </c>
      <c r="R89" s="23"/>
      <c r="S89" s="21"/>
      <c r="T89" s="23"/>
      <c r="U89" s="21">
        <v>1.12615</v>
      </c>
      <c r="V89" s="10">
        <v>6.0606499999999999</v>
      </c>
      <c r="W89" s="10">
        <v>1.03189</v>
      </c>
      <c r="X89" s="10">
        <v>3.3189799999999998</v>
      </c>
      <c r="Y89" s="10">
        <v>0.191251</v>
      </c>
      <c r="Z89" s="10">
        <v>0.28913499999999998</v>
      </c>
      <c r="AA89" s="10">
        <v>7.3669599999999997</v>
      </c>
      <c r="AB89" s="10">
        <v>10.6341</v>
      </c>
      <c r="AC89" s="10">
        <v>2.1631800000000001</v>
      </c>
      <c r="AD89" s="11">
        <v>1.2910600000000001</v>
      </c>
      <c r="AE89" s="20">
        <f t="shared" si="1"/>
        <v>0.83038100759579125</v>
      </c>
    </row>
    <row r="90" spans="1:31" s="12" customFormat="1" ht="43.5" customHeight="1" x14ac:dyDescent="0.35">
      <c r="A90" s="7" t="s">
        <v>8</v>
      </c>
      <c r="B90" s="8" t="s">
        <v>9</v>
      </c>
      <c r="C90" s="8"/>
      <c r="D90" s="8"/>
      <c r="E90" s="8"/>
      <c r="F90" s="8">
        <v>5</v>
      </c>
      <c r="G90" s="9" t="s">
        <v>120</v>
      </c>
      <c r="H90" s="10">
        <v>3.47</v>
      </c>
      <c r="I90" s="10">
        <v>3.8000000000000003</v>
      </c>
      <c r="J90" s="10">
        <v>0.27666666666666667</v>
      </c>
      <c r="K90" s="10">
        <v>2.5</v>
      </c>
      <c r="L90" s="10">
        <v>0.31000000000000005</v>
      </c>
      <c r="M90" s="10">
        <v>1.3875000000000002</v>
      </c>
      <c r="N90" s="10">
        <v>3.7999999999999994</v>
      </c>
      <c r="O90" s="10">
        <v>9.5666666666666647</v>
      </c>
      <c r="P90" s="10">
        <v>1.1883333333333332</v>
      </c>
      <c r="Q90" s="21">
        <v>2.0291666666666663</v>
      </c>
      <c r="R90" s="23"/>
      <c r="S90" s="21"/>
      <c r="T90" s="23"/>
      <c r="U90" s="21">
        <v>0.91447100000000003</v>
      </c>
      <c r="V90" s="10">
        <v>7.4136100000000003</v>
      </c>
      <c r="W90" s="10">
        <v>0.66276599999999997</v>
      </c>
      <c r="X90" s="10">
        <v>4.7079000000000004</v>
      </c>
      <c r="Y90" s="10">
        <v>0.25032399999999999</v>
      </c>
      <c r="Z90" s="10">
        <v>1.16557</v>
      </c>
      <c r="AA90" s="10">
        <v>8.6766199999999998</v>
      </c>
      <c r="AB90" s="10">
        <v>11.1594</v>
      </c>
      <c r="AC90" s="10">
        <v>3.5688399999999998</v>
      </c>
      <c r="AD90" s="11">
        <v>0.91188199999999997</v>
      </c>
      <c r="AE90" s="20">
        <f t="shared" si="1"/>
        <v>0.82933756822078064</v>
      </c>
    </row>
    <row r="91" spans="1:31" s="12" customFormat="1" ht="43.5" customHeight="1" x14ac:dyDescent="0.35">
      <c r="A91" s="7"/>
      <c r="B91" s="8"/>
      <c r="C91" s="8"/>
      <c r="D91" s="8"/>
      <c r="E91" s="8"/>
      <c r="F91" s="8"/>
      <c r="G91" s="15" t="s">
        <v>324</v>
      </c>
      <c r="H91" s="16">
        <v>77.183333333333337</v>
      </c>
      <c r="I91" s="16">
        <v>42.1</v>
      </c>
      <c r="J91" s="16">
        <v>54.25</v>
      </c>
      <c r="K91" s="16">
        <v>69.216666666666683</v>
      </c>
      <c r="L91" s="16">
        <v>431.8416666666667</v>
      </c>
      <c r="M91" s="16">
        <v>50.908333333333331</v>
      </c>
      <c r="N91" s="16">
        <v>158.33333333333334</v>
      </c>
      <c r="O91" s="16">
        <v>35.366666666666667</v>
      </c>
      <c r="P91" s="16">
        <v>69.833333333333343</v>
      </c>
      <c r="Q91" s="22">
        <v>47.65</v>
      </c>
      <c r="R91" s="23"/>
      <c r="S91" s="21"/>
      <c r="T91" s="23"/>
      <c r="U91" s="22">
        <v>12.958500000000001</v>
      </c>
      <c r="V91" s="16">
        <v>16.4376</v>
      </c>
      <c r="W91" s="16">
        <v>9.609</v>
      </c>
      <c r="X91" s="16">
        <v>15.4275</v>
      </c>
      <c r="Y91" s="16">
        <v>25.718</v>
      </c>
      <c r="Z91" s="16">
        <v>16.3596</v>
      </c>
      <c r="AA91" s="16">
        <v>13.9892</v>
      </c>
      <c r="AB91" s="16">
        <v>15.100300000000001</v>
      </c>
      <c r="AC91" s="16">
        <v>12.8424</v>
      </c>
      <c r="AD91" s="17">
        <v>11.6942</v>
      </c>
      <c r="AE91" s="20">
        <f t="shared" si="1"/>
        <v>0.82203664227774198</v>
      </c>
    </row>
    <row r="92" spans="1:31" s="12" customFormat="1" ht="43.5" customHeight="1" x14ac:dyDescent="0.35">
      <c r="A92" s="7"/>
      <c r="B92" s="8"/>
      <c r="C92" s="8"/>
      <c r="D92" s="8"/>
      <c r="E92" s="8"/>
      <c r="F92" s="8"/>
      <c r="G92" s="15" t="s">
        <v>127</v>
      </c>
      <c r="H92" s="16">
        <v>77.183333333333337</v>
      </c>
      <c r="I92" s="16">
        <v>42.1</v>
      </c>
      <c r="J92" s="16">
        <v>54.25</v>
      </c>
      <c r="K92" s="16">
        <v>69.216666666666683</v>
      </c>
      <c r="L92" s="16">
        <v>431.8416666666667</v>
      </c>
      <c r="M92" s="16">
        <v>50.908333333333331</v>
      </c>
      <c r="N92" s="16">
        <v>158.33333333333334</v>
      </c>
      <c r="O92" s="16">
        <v>35.366666666666667</v>
      </c>
      <c r="P92" s="16">
        <v>69.833333333333343</v>
      </c>
      <c r="Q92" s="22">
        <v>47.65</v>
      </c>
      <c r="R92" s="23"/>
      <c r="S92" s="21"/>
      <c r="T92" s="23"/>
      <c r="U92" s="22">
        <v>12.958500000000001</v>
      </c>
      <c r="V92" s="16">
        <v>16.4376</v>
      </c>
      <c r="W92" s="16">
        <v>9.609</v>
      </c>
      <c r="X92" s="16">
        <v>15.4275</v>
      </c>
      <c r="Y92" s="16">
        <v>25.718</v>
      </c>
      <c r="Z92" s="16">
        <v>16.3596</v>
      </c>
      <c r="AA92" s="16">
        <v>13.9892</v>
      </c>
      <c r="AB92" s="16">
        <v>15.100300000000001</v>
      </c>
      <c r="AC92" s="16">
        <v>12.8424</v>
      </c>
      <c r="AD92" s="17">
        <v>11.6942</v>
      </c>
      <c r="AE92" s="20">
        <f t="shared" si="1"/>
        <v>0.82203664227774198</v>
      </c>
    </row>
    <row r="93" spans="1:31" s="12" customFormat="1" ht="43.5" customHeight="1" x14ac:dyDescent="0.35">
      <c r="A93" s="7"/>
      <c r="B93" s="8"/>
      <c r="C93" s="8"/>
      <c r="D93" s="8"/>
      <c r="E93" s="8"/>
      <c r="F93" s="8"/>
      <c r="G93" s="15" t="s">
        <v>326</v>
      </c>
      <c r="H93" s="16">
        <v>77.183333333333337</v>
      </c>
      <c r="I93" s="16">
        <v>42.1</v>
      </c>
      <c r="J93" s="16">
        <v>54.25</v>
      </c>
      <c r="K93" s="16">
        <v>69.216666666666683</v>
      </c>
      <c r="L93" s="16">
        <v>431.8416666666667</v>
      </c>
      <c r="M93" s="16">
        <v>50.908333333333331</v>
      </c>
      <c r="N93" s="16">
        <v>158.33333333333334</v>
      </c>
      <c r="O93" s="16">
        <v>35.366666666666667</v>
      </c>
      <c r="P93" s="16">
        <v>69.833333333333343</v>
      </c>
      <c r="Q93" s="22">
        <v>47.65</v>
      </c>
      <c r="R93" s="23"/>
      <c r="S93" s="21"/>
      <c r="T93" s="23"/>
      <c r="U93" s="22">
        <v>12.958500000000001</v>
      </c>
      <c r="V93" s="16">
        <v>16.4376</v>
      </c>
      <c r="W93" s="16">
        <v>9.609</v>
      </c>
      <c r="X93" s="16">
        <v>15.4275</v>
      </c>
      <c r="Y93" s="16">
        <v>25.718</v>
      </c>
      <c r="Z93" s="16">
        <v>16.3596</v>
      </c>
      <c r="AA93" s="16">
        <v>13.9892</v>
      </c>
      <c r="AB93" s="16">
        <v>15.100300000000001</v>
      </c>
      <c r="AC93" s="16">
        <v>12.8424</v>
      </c>
      <c r="AD93" s="17">
        <v>11.6942</v>
      </c>
      <c r="AE93" s="20">
        <f t="shared" si="1"/>
        <v>0.82203664227774198</v>
      </c>
    </row>
    <row r="94" spans="1:31" s="12" customFormat="1" ht="43.5" customHeight="1" x14ac:dyDescent="0.35">
      <c r="A94" s="7"/>
      <c r="B94" s="8"/>
      <c r="C94" s="8"/>
      <c r="D94" s="8"/>
      <c r="E94" s="8"/>
      <c r="F94" s="8"/>
      <c r="G94" s="15" t="s">
        <v>154</v>
      </c>
      <c r="H94" s="16">
        <v>32.56666666666667</v>
      </c>
      <c r="I94" s="16">
        <v>18.150000000000002</v>
      </c>
      <c r="J94" s="16">
        <v>25.5</v>
      </c>
      <c r="K94" s="16">
        <v>34.316666666666663</v>
      </c>
      <c r="L94" s="16">
        <v>175.3416666666667</v>
      </c>
      <c r="M94" s="16">
        <v>21.941666666666663</v>
      </c>
      <c r="N94" s="16">
        <v>66.38333333333334</v>
      </c>
      <c r="O94" s="16">
        <v>15.733333333333333</v>
      </c>
      <c r="P94" s="16">
        <v>27.466666666666669</v>
      </c>
      <c r="Q94" s="22">
        <v>24.066666666666666</v>
      </c>
      <c r="R94" s="23"/>
      <c r="S94" s="21"/>
      <c r="T94" s="23"/>
      <c r="U94" s="22">
        <v>7.3368199999999995E-2</v>
      </c>
      <c r="V94" s="16">
        <v>0.10967399999999999</v>
      </c>
      <c r="W94" s="16">
        <v>5.8351300000000002E-2</v>
      </c>
      <c r="X94" s="16">
        <v>9.8076099999999999E-2</v>
      </c>
      <c r="Y94" s="16">
        <v>0.16118499999999999</v>
      </c>
      <c r="Z94" s="16">
        <v>7.1687299999999995E-2</v>
      </c>
      <c r="AA94" s="16">
        <v>8.0314099999999999E-2</v>
      </c>
      <c r="AB94" s="16">
        <v>6.4673900000000006E-2</v>
      </c>
      <c r="AC94" s="16">
        <v>6.8840700000000005E-2</v>
      </c>
      <c r="AD94" s="17">
        <v>5.0046599999999997E-2</v>
      </c>
      <c r="AE94" s="20">
        <f t="shared" si="1"/>
        <v>0.82194409887243758</v>
      </c>
    </row>
    <row r="95" spans="1:31" s="12" customFormat="1" ht="43.5" customHeight="1" x14ac:dyDescent="0.35">
      <c r="A95" s="7"/>
      <c r="B95" s="8"/>
      <c r="C95" s="8"/>
      <c r="D95" s="8"/>
      <c r="E95" s="8"/>
      <c r="F95" s="8"/>
      <c r="G95" s="15" t="s">
        <v>323</v>
      </c>
      <c r="H95" s="16">
        <v>25.916666666666668</v>
      </c>
      <c r="I95" s="16">
        <v>13.083333333333334</v>
      </c>
      <c r="J95" s="16">
        <v>17.566666666666666</v>
      </c>
      <c r="K95" s="16">
        <v>23.983333333333334</v>
      </c>
      <c r="L95" s="16">
        <v>133.88333333333333</v>
      </c>
      <c r="M95" s="16">
        <v>17.399999999999999</v>
      </c>
      <c r="N95" s="16">
        <v>49.283333333333339</v>
      </c>
      <c r="O95" s="16">
        <v>8.9500000000000011</v>
      </c>
      <c r="P95" s="16">
        <v>19.016666666666666</v>
      </c>
      <c r="Q95" s="22">
        <v>16.658333333333335</v>
      </c>
      <c r="R95" s="23"/>
      <c r="S95" s="21"/>
      <c r="T95" s="23"/>
      <c r="U95" s="22">
        <v>12.958500000000001</v>
      </c>
      <c r="V95" s="16">
        <v>16.4376</v>
      </c>
      <c r="W95" s="16">
        <v>9.609</v>
      </c>
      <c r="X95" s="16">
        <v>15.4275</v>
      </c>
      <c r="Y95" s="16">
        <v>25.718</v>
      </c>
      <c r="Z95" s="16">
        <v>16.3596</v>
      </c>
      <c r="AA95" s="16">
        <v>13.9892</v>
      </c>
      <c r="AB95" s="16">
        <v>15.100300000000001</v>
      </c>
      <c r="AC95" s="16">
        <v>12.8424</v>
      </c>
      <c r="AD95" s="17">
        <v>11.6942</v>
      </c>
      <c r="AE95" s="20">
        <f t="shared" si="1"/>
        <v>0.81988857159628736</v>
      </c>
    </row>
    <row r="96" spans="1:31" s="12" customFormat="1" ht="43.5" customHeight="1" x14ac:dyDescent="0.35">
      <c r="A96" s="13" t="s">
        <v>8</v>
      </c>
      <c r="B96" s="8" t="s">
        <v>6</v>
      </c>
      <c r="C96" s="14"/>
      <c r="D96" s="14"/>
      <c r="E96" s="14"/>
      <c r="F96" s="8">
        <v>7</v>
      </c>
      <c r="G96" s="9" t="s">
        <v>122</v>
      </c>
      <c r="H96" s="10">
        <v>1.2650000000000001</v>
      </c>
      <c r="I96" s="10">
        <v>0.63500000000000001</v>
      </c>
      <c r="J96" s="10">
        <v>0.78666666666666663</v>
      </c>
      <c r="K96" s="10">
        <v>1.02</v>
      </c>
      <c r="L96" s="10">
        <v>6.6541666666666668</v>
      </c>
      <c r="M96" s="10">
        <v>0.7024999999999999</v>
      </c>
      <c r="N96" s="10">
        <v>4.2666666666666666</v>
      </c>
      <c r="O96" s="10">
        <v>0.56666666666666676</v>
      </c>
      <c r="P96" s="10">
        <v>0.38666666666666666</v>
      </c>
      <c r="Q96" s="21">
        <v>1.2774999999999999</v>
      </c>
      <c r="R96" s="23"/>
      <c r="S96" s="21"/>
      <c r="T96" s="23"/>
      <c r="U96" s="21">
        <v>8.8706600000000009</v>
      </c>
      <c r="V96" s="10">
        <v>11.760999999999999</v>
      </c>
      <c r="W96" s="10">
        <v>5.2228899999999996</v>
      </c>
      <c r="X96" s="10">
        <v>6.16092</v>
      </c>
      <c r="Y96" s="10">
        <v>30.7836</v>
      </c>
      <c r="Z96" s="10">
        <v>12.9649</v>
      </c>
      <c r="AA96" s="10">
        <v>10.1685</v>
      </c>
      <c r="AB96" s="10">
        <v>9.7361699999999995</v>
      </c>
      <c r="AC96" s="10">
        <v>6.3761099999999997</v>
      </c>
      <c r="AD96" s="11">
        <v>7.0685700000000002</v>
      </c>
      <c r="AE96" s="20">
        <f t="shared" si="1"/>
        <v>0.8153360723365094</v>
      </c>
    </row>
    <row r="97" spans="1:31" s="12" customFormat="1" ht="43.5" customHeight="1" x14ac:dyDescent="0.35">
      <c r="A97" s="7" t="s">
        <v>8</v>
      </c>
      <c r="B97" s="8" t="s">
        <v>6</v>
      </c>
      <c r="C97" s="8"/>
      <c r="D97" s="8"/>
      <c r="E97" s="8"/>
      <c r="F97" s="8">
        <v>7</v>
      </c>
      <c r="G97" s="9" t="s">
        <v>110</v>
      </c>
      <c r="H97" s="10">
        <v>0.315</v>
      </c>
      <c r="I97" s="10">
        <v>0.91999999999999993</v>
      </c>
      <c r="J97" s="10">
        <v>0.44</v>
      </c>
      <c r="K97" s="10">
        <v>0.45</v>
      </c>
      <c r="L97" s="10">
        <v>5.458333333333333</v>
      </c>
      <c r="M97" s="10">
        <v>0.32000000000000006</v>
      </c>
      <c r="N97" s="10">
        <v>0.60833333333333339</v>
      </c>
      <c r="O97" s="10">
        <v>0.73333333333333339</v>
      </c>
      <c r="P97" s="10">
        <v>1.0816666666666668</v>
      </c>
      <c r="Q97" s="21">
        <v>0.48666666666666669</v>
      </c>
      <c r="R97" s="23"/>
      <c r="S97" s="21"/>
      <c r="T97" s="23"/>
      <c r="U97" s="21">
        <v>3.5918800000000002</v>
      </c>
      <c r="V97" s="10">
        <v>12.5905</v>
      </c>
      <c r="W97" s="10">
        <v>4.6724600000000001</v>
      </c>
      <c r="X97" s="10">
        <v>9.7097999999999995</v>
      </c>
      <c r="Y97" s="10">
        <v>20.9406</v>
      </c>
      <c r="Z97" s="10">
        <v>3.6736300000000002</v>
      </c>
      <c r="AA97" s="10">
        <v>11.8812</v>
      </c>
      <c r="AB97" s="10">
        <v>11.1258</v>
      </c>
      <c r="AC97" s="10">
        <v>6.7641600000000004</v>
      </c>
      <c r="AD97" s="11">
        <v>4.2669499999999996</v>
      </c>
      <c r="AE97" s="20">
        <f t="shared" si="1"/>
        <v>0.81531001047373886</v>
      </c>
    </row>
    <row r="98" spans="1:31" s="12" customFormat="1" ht="43.5" customHeight="1" x14ac:dyDescent="0.35">
      <c r="A98" s="13" t="s">
        <v>8</v>
      </c>
      <c r="B98" s="8" t="s">
        <v>2</v>
      </c>
      <c r="C98" s="14"/>
      <c r="D98" s="14"/>
      <c r="E98" s="14"/>
      <c r="F98" s="8">
        <v>3</v>
      </c>
      <c r="G98" s="9" t="s">
        <v>99</v>
      </c>
      <c r="H98" s="10">
        <v>0.11666666666666665</v>
      </c>
      <c r="I98" s="10">
        <v>1.6933333333333331</v>
      </c>
      <c r="J98" s="10">
        <v>0</v>
      </c>
      <c r="K98" s="10">
        <v>2.0333333333333332</v>
      </c>
      <c r="L98" s="10">
        <v>8.3333333333333332E-3</v>
      </c>
      <c r="M98" s="10">
        <v>0.14416666666666667</v>
      </c>
      <c r="N98" s="10">
        <v>0.33333333333333331</v>
      </c>
      <c r="O98" s="10">
        <v>1.6000000000000003</v>
      </c>
      <c r="P98" s="10">
        <v>0.14333333333333334</v>
      </c>
      <c r="Q98" s="21">
        <v>4.4999999999999998E-2</v>
      </c>
      <c r="R98" s="23"/>
      <c r="S98" s="21"/>
      <c r="T98" s="23"/>
      <c r="U98" s="21">
        <v>7.7759900000000002</v>
      </c>
      <c r="V98" s="10">
        <v>15.8291</v>
      </c>
      <c r="W98" s="10">
        <v>2.3878499999999998</v>
      </c>
      <c r="X98" s="10">
        <v>18.4239</v>
      </c>
      <c r="Y98" s="10">
        <v>4.1569099999999999</v>
      </c>
      <c r="Z98" s="10">
        <v>7.4833400000000001</v>
      </c>
      <c r="AA98" s="10">
        <v>15.7065</v>
      </c>
      <c r="AB98" s="10">
        <v>21.852</v>
      </c>
      <c r="AC98" s="10">
        <v>12.278700000000001</v>
      </c>
      <c r="AD98" s="11">
        <v>9.7988</v>
      </c>
      <c r="AE98" s="20">
        <f t="shared" si="1"/>
        <v>0.81435928131252477</v>
      </c>
    </row>
    <row r="99" spans="1:31" s="12" customFormat="1" ht="43.5" customHeight="1" x14ac:dyDescent="0.35">
      <c r="A99" s="13" t="s">
        <v>8</v>
      </c>
      <c r="B99" s="8" t="s">
        <v>26</v>
      </c>
      <c r="C99" s="14"/>
      <c r="D99" s="14"/>
      <c r="E99" s="14"/>
      <c r="F99" s="8" t="s">
        <v>27</v>
      </c>
      <c r="G99" s="9" t="s">
        <v>102</v>
      </c>
      <c r="H99" s="10">
        <v>0.03</v>
      </c>
      <c r="I99" s="10">
        <v>0.21</v>
      </c>
      <c r="J99" s="10">
        <v>5.0000000000000001E-3</v>
      </c>
      <c r="K99" s="10">
        <v>0.30499999999999999</v>
      </c>
      <c r="L99" s="10">
        <v>1.6666666666666668E-3</v>
      </c>
      <c r="M99" s="10">
        <v>9.3333333333333324E-2</v>
      </c>
      <c r="N99" s="10">
        <v>0.60499999999999998</v>
      </c>
      <c r="O99" s="10">
        <v>0.11333333333333334</v>
      </c>
      <c r="P99" s="10">
        <v>0.19500000000000003</v>
      </c>
      <c r="Q99" s="21">
        <v>8.3333333333333339E-4</v>
      </c>
      <c r="R99" s="23"/>
      <c r="S99" s="21"/>
      <c r="T99" s="23"/>
      <c r="U99" s="21">
        <v>0.451793</v>
      </c>
      <c r="V99" s="10">
        <v>7.3643999999999998</v>
      </c>
      <c r="W99" s="10">
        <v>0.53666999999999998</v>
      </c>
      <c r="X99" s="10">
        <v>9.0077599999999993</v>
      </c>
      <c r="Y99" s="10">
        <v>0.33576899999999998</v>
      </c>
      <c r="Z99" s="10">
        <v>1.0741400000000001</v>
      </c>
      <c r="AA99" s="10">
        <v>8.5091999999999999</v>
      </c>
      <c r="AB99" s="10">
        <v>6.5597899999999996</v>
      </c>
      <c r="AC99" s="10">
        <v>3.1938</v>
      </c>
      <c r="AD99" s="11">
        <v>0.69156399999999996</v>
      </c>
      <c r="AE99" s="20">
        <f t="shared" si="1"/>
        <v>0.81010251872790584</v>
      </c>
    </row>
    <row r="100" spans="1:31" s="12" customFormat="1" ht="43.5" customHeight="1" x14ac:dyDescent="0.35">
      <c r="A100" s="13" t="s">
        <v>8</v>
      </c>
      <c r="B100" s="8" t="s">
        <v>9</v>
      </c>
      <c r="C100" s="14"/>
      <c r="D100" s="14"/>
      <c r="E100" s="14"/>
      <c r="F100" s="8">
        <v>5</v>
      </c>
      <c r="G100" s="9" t="s">
        <v>114</v>
      </c>
      <c r="H100" s="10">
        <v>0.73833333333333329</v>
      </c>
      <c r="I100" s="10">
        <v>0</v>
      </c>
      <c r="J100" s="10">
        <v>0.14833333333333334</v>
      </c>
      <c r="K100" s="10">
        <v>0</v>
      </c>
      <c r="L100" s="10">
        <v>0.13166666666666668</v>
      </c>
      <c r="M100" s="10">
        <v>0.1125</v>
      </c>
      <c r="N100" s="10">
        <v>0.01</v>
      </c>
      <c r="O100" s="10">
        <v>0.36833333333333335</v>
      </c>
      <c r="P100" s="10">
        <v>0.76816666666666666</v>
      </c>
      <c r="Q100" s="21">
        <v>3.1625000000000001</v>
      </c>
      <c r="R100" s="23"/>
      <c r="S100" s="21"/>
      <c r="T100" s="23"/>
      <c r="U100" s="21">
        <v>0.176174</v>
      </c>
      <c r="V100" s="10">
        <v>0.18434600000000001</v>
      </c>
      <c r="W100" s="10">
        <v>0.16456999999999999</v>
      </c>
      <c r="X100" s="10">
        <v>0.138826</v>
      </c>
      <c r="Y100" s="10">
        <v>0.17250499999999999</v>
      </c>
      <c r="Z100" s="10">
        <v>0.115559</v>
      </c>
      <c r="AA100" s="10">
        <v>0.110489</v>
      </c>
      <c r="AB100" s="10">
        <v>7.6441099999999998E-2</v>
      </c>
      <c r="AC100" s="10">
        <v>0.15085000000000001</v>
      </c>
      <c r="AD100" s="11">
        <v>0.30438799999999999</v>
      </c>
      <c r="AE100" s="20">
        <f t="shared" si="1"/>
        <v>0.80993108520709312</v>
      </c>
    </row>
    <row r="101" spans="1:31" s="12" customFormat="1" ht="43.5" customHeight="1" x14ac:dyDescent="0.35">
      <c r="A101" s="13" t="s">
        <v>8</v>
      </c>
      <c r="B101" s="8" t="s">
        <v>9</v>
      </c>
      <c r="C101" s="14" t="s">
        <v>10</v>
      </c>
      <c r="D101" s="14"/>
      <c r="E101" s="14"/>
      <c r="F101" s="8">
        <v>5</v>
      </c>
      <c r="G101" s="9" t="s">
        <v>121</v>
      </c>
      <c r="H101" s="10">
        <v>7.8333333333333324E-2</v>
      </c>
      <c r="I101" s="10">
        <v>2.3333333333333334E-2</v>
      </c>
      <c r="J101" s="10">
        <v>9.0000000000000011E-2</v>
      </c>
      <c r="K101" s="10">
        <v>6.8333333333333329E-2</v>
      </c>
      <c r="L101" s="10">
        <v>0.46</v>
      </c>
      <c r="M101" s="10">
        <v>4.4166666666666674E-2</v>
      </c>
      <c r="N101" s="10">
        <v>3.3333333333333333E-2</v>
      </c>
      <c r="O101" s="10">
        <v>2.8333333333333335E-2</v>
      </c>
      <c r="P101" s="10">
        <v>3.3333333333333333E-2</v>
      </c>
      <c r="Q101" s="21">
        <v>0.16833333333333333</v>
      </c>
      <c r="R101" s="23"/>
      <c r="S101" s="21"/>
      <c r="T101" s="23"/>
      <c r="U101" s="21">
        <v>2.0765699999999998</v>
      </c>
      <c r="V101" s="10">
        <v>2.5165299999999999</v>
      </c>
      <c r="W101" s="10">
        <v>3.44353</v>
      </c>
      <c r="X101" s="10">
        <v>1.56437</v>
      </c>
      <c r="Y101" s="10">
        <v>6.6731600000000002</v>
      </c>
      <c r="Z101" s="10">
        <v>2.5052599999999998</v>
      </c>
      <c r="AA101" s="10">
        <v>2.7514599999999998</v>
      </c>
      <c r="AB101" s="10">
        <v>3.3008799999999998</v>
      </c>
      <c r="AC101" s="10">
        <v>1.6482600000000001</v>
      </c>
      <c r="AD101" s="11">
        <v>1.70208</v>
      </c>
      <c r="AE101" s="20">
        <f t="shared" si="1"/>
        <v>0.80507714327367863</v>
      </c>
    </row>
    <row r="102" spans="1:31" s="12" customFormat="1" ht="43.5" customHeight="1" x14ac:dyDescent="0.35">
      <c r="A102" s="13" t="s">
        <v>8</v>
      </c>
      <c r="B102" s="8" t="s">
        <v>33</v>
      </c>
      <c r="C102" s="14" t="s">
        <v>50</v>
      </c>
      <c r="D102" s="14"/>
      <c r="E102" s="14"/>
      <c r="F102" s="8">
        <v>12</v>
      </c>
      <c r="G102" s="9" t="s">
        <v>107</v>
      </c>
      <c r="H102" s="10">
        <v>20.716666666666669</v>
      </c>
      <c r="I102" s="10">
        <v>2.5733333333333333</v>
      </c>
      <c r="J102" s="10">
        <v>6.2166666666666677</v>
      </c>
      <c r="K102" s="10">
        <v>8.0499999999999989</v>
      </c>
      <c r="L102" s="10">
        <v>6.3283333333333331</v>
      </c>
      <c r="M102" s="10">
        <v>7.2233333333333336</v>
      </c>
      <c r="N102" s="10">
        <v>1.7749999999999997</v>
      </c>
      <c r="O102" s="10">
        <v>29.500000000000004</v>
      </c>
      <c r="P102" s="10">
        <v>17.083333333333332</v>
      </c>
      <c r="Q102" s="21">
        <v>56.366666666666667</v>
      </c>
      <c r="R102" s="23"/>
      <c r="S102" s="21"/>
      <c r="T102" s="23"/>
      <c r="U102" s="21">
        <v>7.56914</v>
      </c>
      <c r="V102" s="10">
        <v>3.93119</v>
      </c>
      <c r="W102" s="10">
        <v>7.9615200000000002</v>
      </c>
      <c r="X102" s="10">
        <v>8.1969700000000003</v>
      </c>
      <c r="Y102" s="10">
        <v>2.5441400000000001</v>
      </c>
      <c r="Z102" s="10">
        <v>4.8371199999999996</v>
      </c>
      <c r="AA102" s="10">
        <v>4.1645700000000003</v>
      </c>
      <c r="AB102" s="10">
        <v>7.6980300000000002</v>
      </c>
      <c r="AC102" s="10">
        <v>8.8560499999999998</v>
      </c>
      <c r="AD102" s="11">
        <v>12.4842</v>
      </c>
      <c r="AE102" s="20">
        <f t="shared" si="1"/>
        <v>0.80479174359260441</v>
      </c>
    </row>
    <row r="103" spans="1:31" s="12" customFormat="1" ht="43.5" customHeight="1" x14ac:dyDescent="0.35">
      <c r="A103" s="13" t="s">
        <v>8</v>
      </c>
      <c r="B103" s="8" t="s">
        <v>6</v>
      </c>
      <c r="C103" s="14"/>
      <c r="D103" s="14"/>
      <c r="E103" s="14"/>
      <c r="F103" s="8">
        <v>7</v>
      </c>
      <c r="G103" s="9" t="s">
        <v>118</v>
      </c>
      <c r="H103" s="10">
        <v>6.1666666666666668E-2</v>
      </c>
      <c r="I103" s="10">
        <v>1.5883333333333332</v>
      </c>
      <c r="J103" s="10">
        <v>2.166666666666667E-3</v>
      </c>
      <c r="K103" s="10">
        <v>0.95000000000000007</v>
      </c>
      <c r="L103" s="10">
        <v>0.115</v>
      </c>
      <c r="M103" s="10">
        <v>0.22749999999999998</v>
      </c>
      <c r="N103" s="10">
        <v>8.1666666666666679E-2</v>
      </c>
      <c r="O103" s="10">
        <v>0.42333333333333328</v>
      </c>
      <c r="P103" s="10">
        <v>0.18500000000000003</v>
      </c>
      <c r="Q103" s="21">
        <v>3.2333333333333332E-2</v>
      </c>
      <c r="R103" s="23"/>
      <c r="S103" s="21"/>
      <c r="T103" s="23"/>
      <c r="U103" s="21">
        <v>1.7828900000000001</v>
      </c>
      <c r="V103" s="10">
        <v>10.974399999999999</v>
      </c>
      <c r="W103" s="10">
        <v>2.2220300000000002</v>
      </c>
      <c r="X103" s="10">
        <v>4.2925399999999998</v>
      </c>
      <c r="Y103" s="10">
        <v>3.6362899999999998</v>
      </c>
      <c r="Z103" s="10">
        <v>2.2605</v>
      </c>
      <c r="AA103" s="10">
        <v>5.30769</v>
      </c>
      <c r="AB103" s="10">
        <v>7.4645299999999999</v>
      </c>
      <c r="AC103" s="10">
        <v>1.6516500000000001</v>
      </c>
      <c r="AD103" s="11">
        <v>1.09839</v>
      </c>
      <c r="AE103" s="20">
        <f t="shared" si="1"/>
        <v>0.80301396327816887</v>
      </c>
    </row>
    <row r="104" spans="1:31" s="12" customFormat="1" ht="43.5" customHeight="1" x14ac:dyDescent="0.35">
      <c r="A104" s="7" t="s">
        <v>8</v>
      </c>
      <c r="B104" s="8" t="s">
        <v>2</v>
      </c>
      <c r="C104" s="8"/>
      <c r="D104" s="8"/>
      <c r="E104" s="8"/>
      <c r="F104" s="8">
        <v>3</v>
      </c>
      <c r="G104" s="9" t="s">
        <v>88</v>
      </c>
      <c r="H104" s="10">
        <v>0.23166666666666666</v>
      </c>
      <c r="I104" s="10">
        <v>1.835</v>
      </c>
      <c r="J104" s="10">
        <v>7.333333333333332E-2</v>
      </c>
      <c r="K104" s="10">
        <v>1.7333333333333332</v>
      </c>
      <c r="L104" s="10">
        <v>3.7166666666666674E-2</v>
      </c>
      <c r="M104" s="10">
        <v>0.33583333333333332</v>
      </c>
      <c r="N104" s="10">
        <v>0.54833333333333334</v>
      </c>
      <c r="O104" s="10">
        <v>0.78166666666666673</v>
      </c>
      <c r="P104" s="10">
        <v>0.69166666666666676</v>
      </c>
      <c r="Q104" s="21">
        <v>0.17083333333333334</v>
      </c>
      <c r="R104" s="23"/>
      <c r="S104" s="21"/>
      <c r="T104" s="23"/>
      <c r="U104" s="21">
        <v>3.0393300000000001</v>
      </c>
      <c r="V104" s="10">
        <v>12.7072</v>
      </c>
      <c r="W104" s="10">
        <v>1.6646300000000001</v>
      </c>
      <c r="X104" s="10">
        <v>8.8216800000000006</v>
      </c>
      <c r="Y104" s="10">
        <v>1.2543299999999999</v>
      </c>
      <c r="Z104" s="10">
        <v>9.6904299999999992</v>
      </c>
      <c r="AA104" s="10">
        <v>3.4546600000000001</v>
      </c>
      <c r="AB104" s="10">
        <v>7.4346300000000003</v>
      </c>
      <c r="AC104" s="10">
        <v>3.7317</v>
      </c>
      <c r="AD104" s="11">
        <v>1.9467300000000001</v>
      </c>
      <c r="AE104" s="20">
        <f t="shared" si="1"/>
        <v>0.80281538291697818</v>
      </c>
    </row>
    <row r="105" spans="1:31" s="12" customFormat="1" ht="43.5" customHeight="1" x14ac:dyDescent="0.35">
      <c r="A105" s="13" t="e">
        <v>#N/A</v>
      </c>
      <c r="B105" s="8" t="s">
        <v>3</v>
      </c>
      <c r="C105" s="14"/>
      <c r="D105" s="14"/>
      <c r="E105" s="14"/>
      <c r="F105" s="8">
        <v>4</v>
      </c>
      <c r="G105" s="9" t="s">
        <v>119</v>
      </c>
      <c r="H105" s="10">
        <v>0.83000000000000007</v>
      </c>
      <c r="I105" s="10">
        <v>21.716666666666669</v>
      </c>
      <c r="J105" s="10">
        <v>2.6666666666666668E-2</v>
      </c>
      <c r="K105" s="10">
        <v>26.433333333333334</v>
      </c>
      <c r="L105" s="10">
        <v>3.3500000000000002E-2</v>
      </c>
      <c r="M105" s="10">
        <v>0.13883333333333336</v>
      </c>
      <c r="N105" s="10">
        <v>6.833333333333333</v>
      </c>
      <c r="O105" s="10">
        <v>15.783333333333333</v>
      </c>
      <c r="P105" s="10">
        <v>3.5666666666666669</v>
      </c>
      <c r="Q105" s="21">
        <v>0.47749999999999998</v>
      </c>
      <c r="R105" s="23"/>
      <c r="S105" s="21"/>
      <c r="T105" s="23"/>
      <c r="U105" s="21">
        <v>1.84802</v>
      </c>
      <c r="V105" s="10">
        <v>17.7241</v>
      </c>
      <c r="W105" s="10">
        <v>2.5135399999999999</v>
      </c>
      <c r="X105" s="10">
        <v>10.1778</v>
      </c>
      <c r="Y105" s="10">
        <v>3.5851199999999999</v>
      </c>
      <c r="Z105" s="10">
        <v>1.7935000000000001</v>
      </c>
      <c r="AA105" s="10">
        <v>13.761100000000001</v>
      </c>
      <c r="AB105" s="10">
        <v>13.5639</v>
      </c>
      <c r="AC105" s="10">
        <v>3.6976599999999999</v>
      </c>
      <c r="AD105" s="11">
        <v>0.65942500000000004</v>
      </c>
      <c r="AE105" s="20">
        <f t="shared" si="1"/>
        <v>0.80242540205226609</v>
      </c>
    </row>
    <row r="106" spans="1:31" s="12" customFormat="1" ht="43.5" customHeight="1" x14ac:dyDescent="0.35">
      <c r="A106" s="7" t="s">
        <v>8</v>
      </c>
      <c r="B106" s="8" t="s">
        <v>9</v>
      </c>
      <c r="C106" s="8"/>
      <c r="D106" s="8"/>
      <c r="E106" s="8"/>
      <c r="F106" s="8">
        <v>5</v>
      </c>
      <c r="G106" s="9" t="s">
        <v>92</v>
      </c>
      <c r="H106" s="10">
        <v>1.135</v>
      </c>
      <c r="I106" s="10">
        <v>0</v>
      </c>
      <c r="J106" s="10">
        <v>1.6833333333333333</v>
      </c>
      <c r="K106" s="10">
        <v>4.6666666666666669E-2</v>
      </c>
      <c r="L106" s="10">
        <v>0.65666666666666662</v>
      </c>
      <c r="M106" s="10">
        <v>0.21916666666666668</v>
      </c>
      <c r="N106" s="10">
        <v>0.12166666666666666</v>
      </c>
      <c r="O106" s="10">
        <v>5.1666666666666673E-2</v>
      </c>
      <c r="P106" s="10">
        <v>0.63</v>
      </c>
      <c r="Q106" s="21">
        <v>0.2</v>
      </c>
      <c r="R106" s="23"/>
      <c r="S106" s="21"/>
      <c r="T106" s="23"/>
      <c r="U106" s="21">
        <v>0.12803999999999999</v>
      </c>
      <c r="V106" s="10">
        <v>0.111445</v>
      </c>
      <c r="W106" s="10">
        <v>0.29202299999999998</v>
      </c>
      <c r="X106" s="10">
        <v>7.4529799999999993E-2</v>
      </c>
      <c r="Y106" s="10">
        <v>0.10187400000000001</v>
      </c>
      <c r="Z106" s="10">
        <v>7.6433000000000001E-2</v>
      </c>
      <c r="AA106" s="10">
        <v>0.10460899999999999</v>
      </c>
      <c r="AB106" s="10">
        <v>2.0931600000000002E-2</v>
      </c>
      <c r="AC106" s="10">
        <v>5.4757899999999998E-2</v>
      </c>
      <c r="AD106" s="11">
        <v>2.9882599999999999E-2</v>
      </c>
      <c r="AE106" s="20">
        <f t="shared" si="1"/>
        <v>0.80044857817098114</v>
      </c>
    </row>
    <row r="107" spans="1:31" s="12" customFormat="1" ht="43.5" customHeight="1" x14ac:dyDescent="0.35">
      <c r="A107" s="7" t="s">
        <v>8</v>
      </c>
      <c r="B107" s="8" t="s">
        <v>2</v>
      </c>
      <c r="C107" s="8"/>
      <c r="D107" s="8"/>
      <c r="E107" s="8"/>
      <c r="F107" s="8">
        <v>3</v>
      </c>
      <c r="G107" s="15" t="s">
        <v>151</v>
      </c>
      <c r="H107" s="16">
        <v>2.3333333333333334E-2</v>
      </c>
      <c r="I107" s="16">
        <v>0.04</v>
      </c>
      <c r="J107" s="16">
        <v>2.3333333333333334E-2</v>
      </c>
      <c r="K107" s="16">
        <v>0.01</v>
      </c>
      <c r="L107" s="16">
        <v>0.13833333333333334</v>
      </c>
      <c r="M107" s="16">
        <v>2.416666666666667E-2</v>
      </c>
      <c r="N107" s="16">
        <v>3.1666666666666669E-2</v>
      </c>
      <c r="O107" s="16">
        <v>0.01</v>
      </c>
      <c r="P107" s="16">
        <v>0</v>
      </c>
      <c r="Q107" s="22">
        <v>0</v>
      </c>
      <c r="R107" s="23"/>
      <c r="S107" s="21"/>
      <c r="T107" s="23"/>
      <c r="U107" s="22">
        <v>0.222326</v>
      </c>
      <c r="V107" s="16">
        <v>0.41363100000000003</v>
      </c>
      <c r="W107" s="16">
        <v>0.288962</v>
      </c>
      <c r="X107" s="16">
        <v>0.16500999999999999</v>
      </c>
      <c r="Y107" s="16">
        <v>0.46420800000000001</v>
      </c>
      <c r="Z107" s="16">
        <v>0.211426</v>
      </c>
      <c r="AA107" s="16">
        <v>0.34854499999999999</v>
      </c>
      <c r="AB107" s="16">
        <v>0.26201999999999998</v>
      </c>
      <c r="AC107" s="16">
        <v>9.2216599999999996E-2</v>
      </c>
      <c r="AD107" s="17">
        <v>0.13749600000000001</v>
      </c>
      <c r="AE107" s="20">
        <f t="shared" si="1"/>
        <v>0.79806486768919882</v>
      </c>
    </row>
    <row r="108" spans="1:31" s="12" customFormat="1" ht="43.5" customHeight="1" x14ac:dyDescent="0.35">
      <c r="A108" s="13" t="s">
        <v>8</v>
      </c>
      <c r="B108" s="8" t="s">
        <v>33</v>
      </c>
      <c r="C108" s="14"/>
      <c r="D108" s="14"/>
      <c r="E108" s="14"/>
      <c r="F108" s="8">
        <v>12</v>
      </c>
      <c r="G108" s="9" t="s">
        <v>113</v>
      </c>
      <c r="H108" s="10">
        <v>0.49166666666666664</v>
      </c>
      <c r="I108" s="10">
        <v>5.0000000000000001E-3</v>
      </c>
      <c r="J108" s="10">
        <v>0.14833333333333332</v>
      </c>
      <c r="K108" s="10">
        <v>0</v>
      </c>
      <c r="L108" s="10">
        <v>6.6666666666666666E-2</v>
      </c>
      <c r="M108" s="10">
        <v>0.78666666666666674</v>
      </c>
      <c r="N108" s="10">
        <v>0</v>
      </c>
      <c r="O108" s="10">
        <v>0.12333333333333335</v>
      </c>
      <c r="P108" s="10">
        <v>8.5000000000000006E-2</v>
      </c>
      <c r="Q108" s="21">
        <v>5.1283333333333339</v>
      </c>
      <c r="R108" s="23"/>
      <c r="S108" s="21"/>
      <c r="T108" s="23"/>
      <c r="U108" s="21">
        <v>1.2819700000000001</v>
      </c>
      <c r="V108" s="10">
        <v>0.114521</v>
      </c>
      <c r="W108" s="10">
        <v>1.3981399999999999</v>
      </c>
      <c r="X108" s="10">
        <v>0.38975900000000002</v>
      </c>
      <c r="Y108" s="10">
        <v>2.9230399999999999</v>
      </c>
      <c r="Z108" s="10">
        <v>1.2427999999999999</v>
      </c>
      <c r="AA108" s="10">
        <v>0.22493199999999999</v>
      </c>
      <c r="AB108" s="10">
        <v>0.181398</v>
      </c>
      <c r="AC108" s="10">
        <v>2.3288199999999999</v>
      </c>
      <c r="AD108" s="11">
        <v>4.9953700000000003</v>
      </c>
      <c r="AE108" s="20">
        <f t="shared" si="1"/>
        <v>0.79558669604544019</v>
      </c>
    </row>
    <row r="109" spans="1:31" s="12" customFormat="1" ht="43.5" customHeight="1" x14ac:dyDescent="0.35">
      <c r="A109" s="13" t="s">
        <v>8</v>
      </c>
      <c r="B109" s="8" t="s">
        <v>9</v>
      </c>
      <c r="C109" s="14"/>
      <c r="D109" s="14"/>
      <c r="E109" s="14"/>
      <c r="F109" s="8">
        <v>5</v>
      </c>
      <c r="G109" s="15" t="s">
        <v>128</v>
      </c>
      <c r="H109" s="16">
        <v>0.33166666666666661</v>
      </c>
      <c r="I109" s="16">
        <v>1.3566666666666667</v>
      </c>
      <c r="J109" s="16">
        <v>0.54166666666666674</v>
      </c>
      <c r="K109" s="16">
        <v>0.35833333333333334</v>
      </c>
      <c r="L109" s="16">
        <v>3.4225000000000003</v>
      </c>
      <c r="M109" s="16">
        <v>0.28000000000000003</v>
      </c>
      <c r="N109" s="16">
        <v>0.125</v>
      </c>
      <c r="O109" s="16">
        <v>0.36333333333333334</v>
      </c>
      <c r="P109" s="16">
        <v>0.21333333333333335</v>
      </c>
      <c r="Q109" s="22">
        <v>0.50333333333333341</v>
      </c>
      <c r="R109" s="23"/>
      <c r="S109" s="21"/>
      <c r="T109" s="23"/>
      <c r="U109" s="22">
        <v>1.33494</v>
      </c>
      <c r="V109" s="16">
        <v>4.4016900000000003</v>
      </c>
      <c r="W109" s="16">
        <v>1.11277</v>
      </c>
      <c r="X109" s="16">
        <v>1.47939</v>
      </c>
      <c r="Y109" s="16">
        <v>5.2549900000000003</v>
      </c>
      <c r="Z109" s="16">
        <v>0.93286500000000006</v>
      </c>
      <c r="AA109" s="16">
        <v>2.23055</v>
      </c>
      <c r="AB109" s="16">
        <v>3.6328299999999998</v>
      </c>
      <c r="AC109" s="16">
        <v>1.5288999999999999</v>
      </c>
      <c r="AD109" s="17">
        <v>1.5822099999999999</v>
      </c>
      <c r="AE109" s="20">
        <f t="shared" si="1"/>
        <v>0.79558437265482529</v>
      </c>
    </row>
    <row r="110" spans="1:31" s="12" customFormat="1" ht="43.5" customHeight="1" x14ac:dyDescent="0.35">
      <c r="A110" s="13" t="e">
        <v>#N/A</v>
      </c>
      <c r="B110" s="8" t="s">
        <v>9</v>
      </c>
      <c r="C110" s="14" t="s">
        <v>10</v>
      </c>
      <c r="D110" s="14"/>
      <c r="E110" s="14"/>
      <c r="F110" s="8">
        <v>5</v>
      </c>
      <c r="G110" s="9" t="s">
        <v>112</v>
      </c>
      <c r="H110" s="10">
        <v>0.82666666666666666</v>
      </c>
      <c r="I110" s="10">
        <v>7.5833333333333321</v>
      </c>
      <c r="J110" s="10">
        <v>4.8333333333333339E-2</v>
      </c>
      <c r="K110" s="10">
        <v>14.166666666666664</v>
      </c>
      <c r="L110" s="10">
        <v>0.15749999999999997</v>
      </c>
      <c r="M110" s="10">
        <v>1.4475000000000002</v>
      </c>
      <c r="N110" s="10">
        <v>2.023333333333333</v>
      </c>
      <c r="O110" s="10">
        <v>3.75</v>
      </c>
      <c r="P110" s="10">
        <v>7.8500000000000005</v>
      </c>
      <c r="Q110" s="21">
        <v>0.87083333333333335</v>
      </c>
      <c r="R110" s="23"/>
      <c r="S110" s="21"/>
      <c r="T110" s="23"/>
      <c r="U110" s="21">
        <v>1.06481</v>
      </c>
      <c r="V110" s="10">
        <v>17.630299999999998</v>
      </c>
      <c r="W110" s="10">
        <v>2.16737</v>
      </c>
      <c r="X110" s="10">
        <v>19.494599999999998</v>
      </c>
      <c r="Y110" s="10">
        <v>0.77871500000000005</v>
      </c>
      <c r="Z110" s="10">
        <v>1.3052699999999999</v>
      </c>
      <c r="AA110" s="10">
        <v>10.433</v>
      </c>
      <c r="AB110" s="10">
        <v>15.2873</v>
      </c>
      <c r="AC110" s="10">
        <v>5.6974099999999996</v>
      </c>
      <c r="AD110" s="11">
        <v>1.3673900000000001</v>
      </c>
      <c r="AE110" s="20">
        <f t="shared" si="1"/>
        <v>0.7867100351901769</v>
      </c>
    </row>
    <row r="111" spans="1:31" s="12" customFormat="1" ht="43.5" customHeight="1" x14ac:dyDescent="0.35">
      <c r="A111" s="13" t="s">
        <v>8</v>
      </c>
      <c r="B111" s="8" t="s">
        <v>52</v>
      </c>
      <c r="C111" s="14"/>
      <c r="D111" s="14"/>
      <c r="E111" s="14"/>
      <c r="F111" s="8">
        <v>2</v>
      </c>
      <c r="G111" s="9" t="s">
        <v>100</v>
      </c>
      <c r="H111" s="10">
        <v>1.1183333333333334</v>
      </c>
      <c r="I111" s="10">
        <v>1.4999999999999999E-2</v>
      </c>
      <c r="J111" s="10">
        <v>4.583333333333333</v>
      </c>
      <c r="K111" s="10">
        <v>4.3333333333333335E-2</v>
      </c>
      <c r="L111" s="10">
        <v>0.73916666666666664</v>
      </c>
      <c r="M111" s="10">
        <v>0.37916666666666665</v>
      </c>
      <c r="N111" s="10">
        <v>6.6666666666666666E-2</v>
      </c>
      <c r="O111" s="10">
        <v>0.51666666666666672</v>
      </c>
      <c r="P111" s="10">
        <v>0.7683333333333332</v>
      </c>
      <c r="Q111" s="21">
        <v>0.30166666666666664</v>
      </c>
      <c r="R111" s="23"/>
      <c r="S111" s="21"/>
      <c r="T111" s="23"/>
      <c r="U111" s="21">
        <v>0.324936</v>
      </c>
      <c r="V111" s="10">
        <v>0.21165700000000001</v>
      </c>
      <c r="W111" s="10">
        <v>0.62731800000000004</v>
      </c>
      <c r="X111" s="10">
        <v>0.109753</v>
      </c>
      <c r="Y111" s="10">
        <v>0.49261899999999997</v>
      </c>
      <c r="Z111" s="10">
        <v>0.121517</v>
      </c>
      <c r="AA111" s="10">
        <v>0.19863400000000001</v>
      </c>
      <c r="AB111" s="10">
        <v>0.103723</v>
      </c>
      <c r="AC111" s="10">
        <v>0.11074299999999999</v>
      </c>
      <c r="AD111" s="11">
        <v>7.2578100000000006E-2</v>
      </c>
      <c r="AE111" s="20">
        <f t="shared" si="1"/>
        <v>0.78554915397866187</v>
      </c>
    </row>
    <row r="112" spans="1:31" s="12" customFormat="1" ht="43.5" customHeight="1" x14ac:dyDescent="0.35">
      <c r="A112" s="7"/>
      <c r="B112" s="8"/>
      <c r="C112" s="8"/>
      <c r="D112" s="8"/>
      <c r="E112" s="8"/>
      <c r="F112" s="8"/>
      <c r="G112" s="9" t="s">
        <v>117</v>
      </c>
      <c r="H112" s="10">
        <v>38.016666666666666</v>
      </c>
      <c r="I112" s="10">
        <v>0.40666666666666657</v>
      </c>
      <c r="J112" s="10">
        <v>6.9833333333333334</v>
      </c>
      <c r="K112" s="10">
        <v>0.10833333333333334</v>
      </c>
      <c r="L112" s="10">
        <v>1.5866666666666667</v>
      </c>
      <c r="M112" s="10">
        <v>6.9391666666666678</v>
      </c>
      <c r="N112" s="10">
        <v>1.25</v>
      </c>
      <c r="O112" s="10">
        <v>7.7166666666666659</v>
      </c>
      <c r="P112" s="10">
        <v>2.6433333333333331</v>
      </c>
      <c r="Q112" s="21">
        <v>98.683333333333337</v>
      </c>
      <c r="R112" s="23"/>
      <c r="S112" s="21"/>
      <c r="T112" s="23"/>
      <c r="U112" s="21">
        <v>25.492699999999999</v>
      </c>
      <c r="V112" s="10">
        <v>20.638999999999999</v>
      </c>
      <c r="W112" s="10">
        <v>19.543900000000001</v>
      </c>
      <c r="X112" s="10">
        <v>11.1675</v>
      </c>
      <c r="Y112" s="10">
        <v>13.3315</v>
      </c>
      <c r="Z112" s="10">
        <v>18.567900000000002</v>
      </c>
      <c r="AA112" s="10">
        <v>16.825500000000002</v>
      </c>
      <c r="AB112" s="10">
        <v>19.001799999999999</v>
      </c>
      <c r="AC112" s="10">
        <v>20.92</v>
      </c>
      <c r="AD112" s="11">
        <v>28.6997</v>
      </c>
      <c r="AE112" s="20">
        <f t="shared" si="1"/>
        <v>0.7843997788260183</v>
      </c>
    </row>
    <row r="113" spans="1:31" s="12" customFormat="1" ht="43.5" customHeight="1" x14ac:dyDescent="0.35">
      <c r="A113" s="13" t="s">
        <v>8</v>
      </c>
      <c r="B113" s="8" t="s">
        <v>33</v>
      </c>
      <c r="C113" s="14"/>
      <c r="D113" s="14"/>
      <c r="E113" s="14"/>
      <c r="F113" s="8">
        <v>12</v>
      </c>
      <c r="G113" s="9" t="s">
        <v>115</v>
      </c>
      <c r="H113" s="10">
        <v>0.27666666666666667</v>
      </c>
      <c r="I113" s="10">
        <v>2.0533333333333332</v>
      </c>
      <c r="J113" s="10">
        <v>0.38000000000000006</v>
      </c>
      <c r="K113" s="10">
        <v>8.9</v>
      </c>
      <c r="L113" s="10">
        <v>11.066666666666668</v>
      </c>
      <c r="M113" s="10">
        <v>1.5425</v>
      </c>
      <c r="N113" s="10">
        <v>2.0700000000000003</v>
      </c>
      <c r="O113" s="10">
        <v>3.5333333333333337</v>
      </c>
      <c r="P113" s="10">
        <v>3.7433333333333336</v>
      </c>
      <c r="Q113" s="21">
        <v>0.58166666666666678</v>
      </c>
      <c r="R113" s="23"/>
      <c r="S113" s="21"/>
      <c r="T113" s="23"/>
      <c r="U113" s="21">
        <v>1.73766</v>
      </c>
      <c r="V113" s="10">
        <v>10.1021</v>
      </c>
      <c r="W113" s="10">
        <v>0.638262</v>
      </c>
      <c r="X113" s="10">
        <v>11.7859</v>
      </c>
      <c r="Y113" s="10">
        <v>11.126300000000001</v>
      </c>
      <c r="Z113" s="10">
        <v>2.5349200000000001</v>
      </c>
      <c r="AA113" s="10">
        <v>5.8237699999999997</v>
      </c>
      <c r="AB113" s="10">
        <v>8.7673000000000005</v>
      </c>
      <c r="AC113" s="10">
        <v>3.06447</v>
      </c>
      <c r="AD113" s="11">
        <v>0.94333599999999995</v>
      </c>
      <c r="AE113" s="20">
        <f t="shared" si="1"/>
        <v>0.78416949858845908</v>
      </c>
    </row>
    <row r="114" spans="1:31" s="12" customFormat="1" ht="43.5" customHeight="1" x14ac:dyDescent="0.35">
      <c r="A114" s="7"/>
      <c r="B114" s="8"/>
      <c r="C114" s="8"/>
      <c r="D114" s="8"/>
      <c r="E114" s="8"/>
      <c r="F114" s="8"/>
      <c r="G114" s="9" t="s">
        <v>125</v>
      </c>
      <c r="H114" s="10">
        <v>22.633333333333336</v>
      </c>
      <c r="I114" s="10">
        <v>1.1433333333333333</v>
      </c>
      <c r="J114" s="10">
        <v>5.833333333333333</v>
      </c>
      <c r="K114" s="10">
        <v>1.5</v>
      </c>
      <c r="L114" s="10">
        <v>0.59583333333333333</v>
      </c>
      <c r="M114" s="10">
        <v>6.7541666666666664</v>
      </c>
      <c r="N114" s="10">
        <v>6.8166666666666664</v>
      </c>
      <c r="O114" s="10">
        <v>14.083333333333334</v>
      </c>
      <c r="P114" s="10">
        <v>5.0999999999999996</v>
      </c>
      <c r="Q114" s="21">
        <v>77.141666666666666</v>
      </c>
      <c r="R114" s="23"/>
      <c r="S114" s="21"/>
      <c r="T114" s="23"/>
      <c r="U114" s="21">
        <v>7.4909600000000003</v>
      </c>
      <c r="V114" s="10">
        <v>4.2917100000000001</v>
      </c>
      <c r="W114" s="10">
        <v>5.03383</v>
      </c>
      <c r="X114" s="10">
        <v>5.6490200000000002</v>
      </c>
      <c r="Y114" s="10">
        <v>3.3828399999999998</v>
      </c>
      <c r="Z114" s="10">
        <v>5.8854899999999999</v>
      </c>
      <c r="AA114" s="10">
        <v>8.6966400000000004</v>
      </c>
      <c r="AB114" s="10">
        <v>5.5471700000000004</v>
      </c>
      <c r="AC114" s="10">
        <v>7.9958600000000004</v>
      </c>
      <c r="AD114" s="11">
        <v>11.4041</v>
      </c>
      <c r="AE114" s="20">
        <f t="shared" si="1"/>
        <v>0.78086112152483655</v>
      </c>
    </row>
    <row r="115" spans="1:31" s="12" customFormat="1" ht="43.5" customHeight="1" x14ac:dyDescent="0.35">
      <c r="A115" s="13" t="s">
        <v>8</v>
      </c>
      <c r="B115" s="8" t="s">
        <v>2</v>
      </c>
      <c r="C115" s="14"/>
      <c r="D115" s="14"/>
      <c r="E115" s="14"/>
      <c r="F115" s="8">
        <v>3</v>
      </c>
      <c r="G115" s="9" t="s">
        <v>116</v>
      </c>
      <c r="H115" s="10">
        <v>0.39666666666666672</v>
      </c>
      <c r="I115" s="10">
        <v>4.583333333333333</v>
      </c>
      <c r="J115" s="10">
        <v>0.35666666666666669</v>
      </c>
      <c r="K115" s="10">
        <v>9.4166666666666661</v>
      </c>
      <c r="L115" s="10">
        <v>0.57583333333333342</v>
      </c>
      <c r="M115" s="10">
        <v>1.1958333333333333</v>
      </c>
      <c r="N115" s="10">
        <v>1.0633333333333332</v>
      </c>
      <c r="O115" s="10">
        <v>4.4499999999999993</v>
      </c>
      <c r="P115" s="10">
        <v>3.6333333333333333</v>
      </c>
      <c r="Q115" s="21">
        <v>1.2816666666666667</v>
      </c>
      <c r="R115" s="23"/>
      <c r="S115" s="21"/>
      <c r="T115" s="23"/>
      <c r="U115" s="21">
        <v>4.0051500000000004</v>
      </c>
      <c r="V115" s="10">
        <v>15.935499999999999</v>
      </c>
      <c r="W115" s="10">
        <v>2.87852</v>
      </c>
      <c r="X115" s="10">
        <v>18.714600000000001</v>
      </c>
      <c r="Y115" s="10">
        <v>4.6247600000000002</v>
      </c>
      <c r="Z115" s="10">
        <v>5.9751599999999998</v>
      </c>
      <c r="AA115" s="10">
        <v>9.9154499999999999</v>
      </c>
      <c r="AB115" s="10">
        <v>23.454899999999999</v>
      </c>
      <c r="AC115" s="10">
        <v>6.4318499999999998</v>
      </c>
      <c r="AD115" s="11">
        <v>4.2608199999999998</v>
      </c>
      <c r="AE115" s="20">
        <f t="shared" si="1"/>
        <v>0.78072202801468493</v>
      </c>
    </row>
    <row r="116" spans="1:31" s="12" customFormat="1" ht="43.5" customHeight="1" x14ac:dyDescent="0.35">
      <c r="A116" s="13" t="e">
        <v>#N/A</v>
      </c>
      <c r="B116" s="8" t="s">
        <v>42</v>
      </c>
      <c r="C116" s="14"/>
      <c r="D116" s="14"/>
      <c r="E116" s="14"/>
      <c r="F116" s="8">
        <v>11</v>
      </c>
      <c r="G116" s="9" t="s">
        <v>123</v>
      </c>
      <c r="H116" s="10">
        <v>0.37666666666666671</v>
      </c>
      <c r="I116" s="10">
        <v>2.4499999999999997</v>
      </c>
      <c r="J116" s="10">
        <v>4.6666666666666662E-2</v>
      </c>
      <c r="K116" s="10">
        <v>3.5</v>
      </c>
      <c r="L116" s="10">
        <v>0.33833333333333332</v>
      </c>
      <c r="M116" s="10">
        <v>3.2416666666666667</v>
      </c>
      <c r="N116" s="10">
        <v>2.4249999999999998</v>
      </c>
      <c r="O116" s="10">
        <v>5.4333333333333336</v>
      </c>
      <c r="P116" s="10">
        <v>1.3733333333333333</v>
      </c>
      <c r="Q116" s="21">
        <v>0.77833333333333332</v>
      </c>
      <c r="R116" s="23"/>
      <c r="S116" s="21"/>
      <c r="T116" s="23"/>
      <c r="U116" s="21">
        <v>5.1621100000000002</v>
      </c>
      <c r="V116" s="10">
        <v>19.3123</v>
      </c>
      <c r="W116" s="10">
        <v>3.3332600000000001</v>
      </c>
      <c r="X116" s="10">
        <v>10.716699999999999</v>
      </c>
      <c r="Y116" s="10">
        <v>1.89459</v>
      </c>
      <c r="Z116" s="10">
        <v>9.2252500000000008</v>
      </c>
      <c r="AA116" s="10">
        <v>19.2469</v>
      </c>
      <c r="AB116" s="10">
        <v>20.576499999999999</v>
      </c>
      <c r="AC116" s="10">
        <v>7.4354399999999998</v>
      </c>
      <c r="AD116" s="11">
        <v>6.7231800000000002</v>
      </c>
      <c r="AE116" s="20">
        <f t="shared" si="1"/>
        <v>0.7792024703357282</v>
      </c>
    </row>
    <row r="117" spans="1:31" s="12" customFormat="1" ht="43.5" customHeight="1" x14ac:dyDescent="0.35">
      <c r="A117" s="7" t="s">
        <v>8</v>
      </c>
      <c r="B117" s="8" t="s">
        <v>9</v>
      </c>
      <c r="C117" s="8"/>
      <c r="D117" s="8"/>
      <c r="E117" s="8"/>
      <c r="F117" s="8">
        <v>5</v>
      </c>
      <c r="G117" s="15" t="s">
        <v>152</v>
      </c>
      <c r="H117" s="16">
        <v>9.1666666666666674E-2</v>
      </c>
      <c r="I117" s="16">
        <v>0.32166666666666666</v>
      </c>
      <c r="J117" s="16">
        <v>4.4000000000000004E-2</v>
      </c>
      <c r="K117" s="16">
        <v>1.2850000000000001</v>
      </c>
      <c r="L117" s="16">
        <v>0.18833333333333335</v>
      </c>
      <c r="M117" s="16">
        <v>0.72499999999999998</v>
      </c>
      <c r="N117" s="16">
        <v>0.6283333333333333</v>
      </c>
      <c r="O117" s="16">
        <v>0.21833333333333335</v>
      </c>
      <c r="P117" s="16">
        <v>0.25500000000000006</v>
      </c>
      <c r="Q117" s="22">
        <v>0.29666666666666669</v>
      </c>
      <c r="R117" s="23"/>
      <c r="S117" s="21"/>
      <c r="T117" s="23"/>
      <c r="U117" s="22">
        <v>1.2498800000000001</v>
      </c>
      <c r="V117" s="16">
        <v>4.2472300000000001</v>
      </c>
      <c r="W117" s="16">
        <v>1.2873399999999999</v>
      </c>
      <c r="X117" s="16">
        <v>6.4206899999999996</v>
      </c>
      <c r="Y117" s="16">
        <v>2.3542000000000001</v>
      </c>
      <c r="Z117" s="16">
        <v>6.0609900000000003</v>
      </c>
      <c r="AA117" s="16">
        <v>4.5446200000000001</v>
      </c>
      <c r="AB117" s="16">
        <v>4.9624499999999996</v>
      </c>
      <c r="AC117" s="16">
        <v>1.0648500000000001</v>
      </c>
      <c r="AD117" s="17">
        <v>1.0279</v>
      </c>
      <c r="AE117" s="20">
        <f t="shared" si="1"/>
        <v>0.77553257932279007</v>
      </c>
    </row>
    <row r="118" spans="1:31" s="12" customFormat="1" ht="43.5" customHeight="1" x14ac:dyDescent="0.35">
      <c r="A118" s="13" t="e">
        <v>#N/A</v>
      </c>
      <c r="B118" s="8" t="s">
        <v>6</v>
      </c>
      <c r="C118" s="14"/>
      <c r="D118" s="14"/>
      <c r="E118" s="14"/>
      <c r="F118" s="8">
        <v>7</v>
      </c>
      <c r="G118" s="9" t="s">
        <v>124</v>
      </c>
      <c r="H118" s="10">
        <v>5.5E-2</v>
      </c>
      <c r="I118" s="10">
        <v>0.02</v>
      </c>
      <c r="J118" s="10">
        <v>2.4999999999999998E-2</v>
      </c>
      <c r="K118" s="10">
        <v>1.4999999999999999E-2</v>
      </c>
      <c r="L118" s="10">
        <v>0.13750000000000001</v>
      </c>
      <c r="M118" s="10">
        <v>0.05</v>
      </c>
      <c r="N118" s="10">
        <v>1.3333333333333334E-2</v>
      </c>
      <c r="O118" s="10">
        <v>0.02</v>
      </c>
      <c r="P118" s="10">
        <v>1.8333333333333333E-2</v>
      </c>
      <c r="Q118" s="21">
        <v>0.17166666666666666</v>
      </c>
      <c r="R118" s="23"/>
      <c r="S118" s="21"/>
      <c r="T118" s="23"/>
      <c r="U118" s="21">
        <v>3.07883</v>
      </c>
      <c r="V118" s="10">
        <v>1.6962699999999999</v>
      </c>
      <c r="W118" s="10">
        <v>1.7608299999999999</v>
      </c>
      <c r="X118" s="10">
        <v>2.1192600000000001</v>
      </c>
      <c r="Y118" s="10">
        <v>4.47187</v>
      </c>
      <c r="Z118" s="10">
        <v>2.4038200000000001</v>
      </c>
      <c r="AA118" s="10">
        <v>2.7208199999999998</v>
      </c>
      <c r="AB118" s="10">
        <v>2.5446900000000001</v>
      </c>
      <c r="AC118" s="10">
        <v>3.0003000000000002</v>
      </c>
      <c r="AD118" s="11">
        <v>3.5931999999999999</v>
      </c>
      <c r="AE118" s="20">
        <f t="shared" si="1"/>
        <v>0.77492667106171165</v>
      </c>
    </row>
    <row r="119" spans="1:31" s="12" customFormat="1" ht="43.5" customHeight="1" x14ac:dyDescent="0.35">
      <c r="A119" s="13" t="s">
        <v>8</v>
      </c>
      <c r="B119" s="8" t="s">
        <v>6</v>
      </c>
      <c r="C119" s="14"/>
      <c r="D119" s="14"/>
      <c r="E119" s="14"/>
      <c r="F119" s="8">
        <v>7</v>
      </c>
      <c r="G119" s="15" t="s">
        <v>131</v>
      </c>
      <c r="H119" s="16">
        <v>0</v>
      </c>
      <c r="I119" s="16">
        <v>0</v>
      </c>
      <c r="J119" s="16">
        <v>5.0000000000000001E-3</v>
      </c>
      <c r="K119" s="16">
        <v>2.2400000000000002</v>
      </c>
      <c r="L119" s="16">
        <v>0</v>
      </c>
      <c r="M119" s="16">
        <v>0</v>
      </c>
      <c r="N119" s="16">
        <v>12.233333333333333</v>
      </c>
      <c r="O119" s="16">
        <v>0</v>
      </c>
      <c r="P119" s="16">
        <v>0</v>
      </c>
      <c r="Q119" s="22">
        <v>0.25</v>
      </c>
      <c r="R119" s="23"/>
      <c r="S119" s="21"/>
      <c r="T119" s="23"/>
      <c r="U119" s="22">
        <v>2.07761</v>
      </c>
      <c r="V119" s="16">
        <v>2.1384500000000002</v>
      </c>
      <c r="W119" s="16">
        <v>1.52745</v>
      </c>
      <c r="X119" s="16">
        <v>0.61946299999999999</v>
      </c>
      <c r="Y119" s="16">
        <v>1.32904</v>
      </c>
      <c r="Z119" s="16">
        <v>1.2792600000000001</v>
      </c>
      <c r="AA119" s="16">
        <v>3.7788599999999999</v>
      </c>
      <c r="AB119" s="16">
        <v>0.57517200000000002</v>
      </c>
      <c r="AC119" s="16">
        <v>0.79517700000000002</v>
      </c>
      <c r="AD119" s="17">
        <v>0.94020599999999999</v>
      </c>
      <c r="AE119" s="20">
        <f t="shared" si="1"/>
        <v>0.76563151220194214</v>
      </c>
    </row>
    <row r="120" spans="1:31" s="12" customFormat="1" ht="43.5" customHeight="1" x14ac:dyDescent="0.35">
      <c r="A120" s="13" t="s">
        <v>8</v>
      </c>
      <c r="B120" s="8" t="s">
        <v>6</v>
      </c>
      <c r="C120" s="14"/>
      <c r="D120" s="14"/>
      <c r="E120" s="14"/>
      <c r="F120" s="8">
        <v>7</v>
      </c>
      <c r="G120" s="15" t="s">
        <v>134</v>
      </c>
      <c r="H120" s="16">
        <v>1.53</v>
      </c>
      <c r="I120" s="16">
        <v>0.41666666666666669</v>
      </c>
      <c r="J120" s="16">
        <v>0.55833333333333324</v>
      </c>
      <c r="K120" s="16">
        <v>0.65166666666666673</v>
      </c>
      <c r="L120" s="16">
        <v>0.13916666666666666</v>
      </c>
      <c r="M120" s="16">
        <v>0.38333333333333336</v>
      </c>
      <c r="N120" s="16">
        <v>0.68500000000000005</v>
      </c>
      <c r="O120" s="16">
        <v>1.7899999999999998</v>
      </c>
      <c r="P120" s="16">
        <v>0.50333333333333341</v>
      </c>
      <c r="Q120" s="22">
        <v>4.8499999999999996</v>
      </c>
      <c r="R120" s="23"/>
      <c r="S120" s="21"/>
      <c r="T120" s="23"/>
      <c r="U120" s="22">
        <v>17.997900000000001</v>
      </c>
      <c r="V120" s="16">
        <v>12.354100000000001</v>
      </c>
      <c r="W120" s="16">
        <v>13.728199999999999</v>
      </c>
      <c r="X120" s="16">
        <v>16.6355</v>
      </c>
      <c r="Y120" s="16">
        <v>4.8817399999999997</v>
      </c>
      <c r="Z120" s="16">
        <v>10.833600000000001</v>
      </c>
      <c r="AA120" s="16">
        <v>11.914199999999999</v>
      </c>
      <c r="AB120" s="16">
        <v>17.719100000000001</v>
      </c>
      <c r="AC120" s="16">
        <v>18.9452</v>
      </c>
      <c r="AD120" s="17">
        <v>24.4297</v>
      </c>
      <c r="AE120" s="20">
        <f t="shared" si="1"/>
        <v>0.76545110000320071</v>
      </c>
    </row>
    <row r="121" spans="1:31" s="12" customFormat="1" ht="43.5" customHeight="1" x14ac:dyDescent="0.35">
      <c r="A121" s="13" t="s">
        <v>8</v>
      </c>
      <c r="B121" s="8" t="s">
        <v>3</v>
      </c>
      <c r="C121" s="14"/>
      <c r="D121" s="14"/>
      <c r="E121" s="14"/>
      <c r="F121" s="8">
        <v>4</v>
      </c>
      <c r="G121" s="9" t="s">
        <v>108</v>
      </c>
      <c r="H121" s="10">
        <v>0.37666666666666671</v>
      </c>
      <c r="I121" s="10">
        <v>4.6666666666666669E-2</v>
      </c>
      <c r="J121" s="10">
        <v>8.666666666666667E-2</v>
      </c>
      <c r="K121" s="10">
        <v>0</v>
      </c>
      <c r="L121" s="10">
        <v>2.5941666666666667</v>
      </c>
      <c r="M121" s="10">
        <v>0.42833333333333334</v>
      </c>
      <c r="N121" s="10">
        <v>0</v>
      </c>
      <c r="O121" s="10">
        <v>5.1666666666666666E-2</v>
      </c>
      <c r="P121" s="10">
        <v>6.6666666666666671E-3</v>
      </c>
      <c r="Q121" s="21">
        <v>0</v>
      </c>
      <c r="R121" s="23"/>
      <c r="S121" s="21"/>
      <c r="T121" s="23"/>
      <c r="U121" s="21">
        <v>1.38073</v>
      </c>
      <c r="V121" s="10">
        <v>1.1885399999999999</v>
      </c>
      <c r="W121" s="10">
        <v>1.3036799999999999</v>
      </c>
      <c r="X121" s="10">
        <v>1.2679499999999999</v>
      </c>
      <c r="Y121" s="10">
        <v>6.94062</v>
      </c>
      <c r="Z121" s="10">
        <v>5.2189399999999999</v>
      </c>
      <c r="AA121" s="10">
        <v>2.79982</v>
      </c>
      <c r="AB121" s="10">
        <v>4.2087399999999997</v>
      </c>
      <c r="AC121" s="10">
        <v>0.99677000000000004</v>
      </c>
      <c r="AD121" s="11">
        <v>0.74880800000000003</v>
      </c>
      <c r="AE121" s="20">
        <f t="shared" si="1"/>
        <v>0.76408299785549016</v>
      </c>
    </row>
    <row r="122" spans="1:31" s="12" customFormat="1" ht="43.5" customHeight="1" x14ac:dyDescent="0.35">
      <c r="A122" s="13" t="s">
        <v>8</v>
      </c>
      <c r="B122" s="8" t="s">
        <v>33</v>
      </c>
      <c r="C122" s="14"/>
      <c r="D122" s="14"/>
      <c r="E122" s="14"/>
      <c r="F122" s="8">
        <v>12</v>
      </c>
      <c r="G122" s="15" t="s">
        <v>130</v>
      </c>
      <c r="H122" s="16">
        <v>3.7149999999999999</v>
      </c>
      <c r="I122" s="16">
        <v>4.8833333333333337</v>
      </c>
      <c r="J122" s="16">
        <v>1.8033333333333335</v>
      </c>
      <c r="K122" s="16">
        <v>5.0666666666666673</v>
      </c>
      <c r="L122" s="16">
        <v>0.9933333333333334</v>
      </c>
      <c r="M122" s="16">
        <v>1.7891666666666666</v>
      </c>
      <c r="N122" s="16">
        <v>4.2333333333333334</v>
      </c>
      <c r="O122" s="16">
        <v>15.916666666666666</v>
      </c>
      <c r="P122" s="16">
        <v>4.1066666666666665</v>
      </c>
      <c r="Q122" s="22">
        <v>4.4874999999999998</v>
      </c>
      <c r="R122" s="23"/>
      <c r="S122" s="21"/>
      <c r="T122" s="23"/>
      <c r="U122" s="22">
        <v>2.4258700000000002</v>
      </c>
      <c r="V122" s="16">
        <v>6.7588200000000001</v>
      </c>
      <c r="W122" s="16">
        <v>2.3833000000000002</v>
      </c>
      <c r="X122" s="16">
        <v>3.1652300000000002</v>
      </c>
      <c r="Y122" s="16">
        <v>1.16682</v>
      </c>
      <c r="Z122" s="16">
        <v>2.18607</v>
      </c>
      <c r="AA122" s="16">
        <v>5.7453500000000002</v>
      </c>
      <c r="AB122" s="16">
        <v>7.5522499999999999</v>
      </c>
      <c r="AC122" s="16">
        <v>2.7198099999999998</v>
      </c>
      <c r="AD122" s="17">
        <v>3.2256399999999998</v>
      </c>
      <c r="AE122" s="20">
        <f t="shared" si="1"/>
        <v>0.76359132127003282</v>
      </c>
    </row>
    <row r="123" spans="1:31" s="12" customFormat="1" ht="43.5" customHeight="1" x14ac:dyDescent="0.35">
      <c r="A123" s="7" t="s">
        <v>8</v>
      </c>
      <c r="B123" s="8" t="s">
        <v>3</v>
      </c>
      <c r="C123" s="8" t="s">
        <v>9</v>
      </c>
      <c r="D123" s="8" t="s">
        <v>10</v>
      </c>
      <c r="E123" s="8"/>
      <c r="F123" s="8">
        <v>4</v>
      </c>
      <c r="G123" s="9" t="s">
        <v>126</v>
      </c>
      <c r="H123" s="10">
        <v>0</v>
      </c>
      <c r="I123" s="10">
        <v>0</v>
      </c>
      <c r="J123" s="10">
        <v>0.24500000000000002</v>
      </c>
      <c r="K123" s="10">
        <v>2.1166666666666667</v>
      </c>
      <c r="L123" s="10">
        <v>3.5249999999999999</v>
      </c>
      <c r="M123" s="10">
        <v>1.1666666666666667E-2</v>
      </c>
      <c r="N123" s="10">
        <v>1.2649999999999999</v>
      </c>
      <c r="O123" s="10">
        <v>0</v>
      </c>
      <c r="P123" s="10">
        <v>2.8333333333333335E-2</v>
      </c>
      <c r="Q123" s="21">
        <v>0</v>
      </c>
      <c r="R123" s="23"/>
      <c r="S123" s="21"/>
      <c r="T123" s="23"/>
      <c r="U123" s="21">
        <v>1.6908399999999999</v>
      </c>
      <c r="V123" s="10">
        <v>1.6417600000000001</v>
      </c>
      <c r="W123" s="10">
        <v>0.77697899999999998</v>
      </c>
      <c r="X123" s="10">
        <v>3.5855800000000002</v>
      </c>
      <c r="Y123" s="10">
        <v>8.6789500000000004</v>
      </c>
      <c r="Z123" s="10">
        <v>4.2929300000000001</v>
      </c>
      <c r="AA123" s="10">
        <v>0.59625799999999995</v>
      </c>
      <c r="AB123" s="10">
        <v>1.0381199999999999</v>
      </c>
      <c r="AC123" s="10">
        <v>2.6121400000000001</v>
      </c>
      <c r="AD123" s="11">
        <v>1.01491</v>
      </c>
      <c r="AE123" s="20">
        <f t="shared" si="1"/>
        <v>0.76032469349995868</v>
      </c>
    </row>
    <row r="124" spans="1:31" s="12" customFormat="1" ht="43.5" customHeight="1" x14ac:dyDescent="0.35">
      <c r="A124" s="13" t="s">
        <v>8</v>
      </c>
      <c r="B124" s="8" t="s">
        <v>9</v>
      </c>
      <c r="C124" s="8" t="s">
        <v>10</v>
      </c>
      <c r="D124" s="14"/>
      <c r="E124" s="14"/>
      <c r="F124" s="8">
        <v>5</v>
      </c>
      <c r="G124" s="15" t="s">
        <v>136</v>
      </c>
      <c r="H124" s="16">
        <v>14.766666666666667</v>
      </c>
      <c r="I124" s="16">
        <v>5.2833333333333323</v>
      </c>
      <c r="J124" s="16">
        <v>8.2833333333333332</v>
      </c>
      <c r="K124" s="16">
        <v>4.2333333333333334</v>
      </c>
      <c r="L124" s="16">
        <v>1.4358333333333335</v>
      </c>
      <c r="M124" s="16">
        <v>5.0083333333333337</v>
      </c>
      <c r="N124" s="16">
        <v>4.6833333333333327</v>
      </c>
      <c r="O124" s="16">
        <v>9.3500000000000014</v>
      </c>
      <c r="P124" s="16">
        <v>3.9333333333333336</v>
      </c>
      <c r="Q124" s="22">
        <v>30.416666666666664</v>
      </c>
      <c r="R124" s="23"/>
      <c r="S124" s="21"/>
      <c r="T124" s="23"/>
      <c r="U124" s="22">
        <v>12.9968</v>
      </c>
      <c r="V124" s="16">
        <v>8.3343299999999996</v>
      </c>
      <c r="W124" s="16">
        <v>11.052199999999999</v>
      </c>
      <c r="X124" s="16">
        <v>7.3233499999999996</v>
      </c>
      <c r="Y124" s="16">
        <v>2.7494800000000001</v>
      </c>
      <c r="Z124" s="16">
        <v>8.2555899999999998</v>
      </c>
      <c r="AA124" s="16">
        <v>7.4950200000000002</v>
      </c>
      <c r="AB124" s="16">
        <v>11.582700000000001</v>
      </c>
      <c r="AC124" s="16">
        <v>13.2811</v>
      </c>
      <c r="AD124" s="17">
        <v>15.9893</v>
      </c>
      <c r="AE124" s="20">
        <f t="shared" si="1"/>
        <v>0.75660509092150929</v>
      </c>
    </row>
    <row r="125" spans="1:31" s="12" customFormat="1" ht="43.5" customHeight="1" x14ac:dyDescent="0.35">
      <c r="A125" s="13" t="e">
        <v>#N/A</v>
      </c>
      <c r="B125" s="8" t="s">
        <v>9</v>
      </c>
      <c r="C125" s="14"/>
      <c r="D125" s="14"/>
      <c r="E125" s="14"/>
      <c r="F125" s="8">
        <v>5</v>
      </c>
      <c r="G125" s="15" t="s">
        <v>138</v>
      </c>
      <c r="H125" s="16">
        <v>0</v>
      </c>
      <c r="I125" s="16">
        <v>0.31</v>
      </c>
      <c r="J125" s="16">
        <v>0</v>
      </c>
      <c r="K125" s="16">
        <v>1.4466666666666665</v>
      </c>
      <c r="L125" s="16">
        <v>0</v>
      </c>
      <c r="M125" s="16">
        <v>8.5833333333333331E-2</v>
      </c>
      <c r="N125" s="16">
        <v>0.3</v>
      </c>
      <c r="O125" s="16">
        <v>0.20499999999999996</v>
      </c>
      <c r="P125" s="16">
        <v>0.15666666666666665</v>
      </c>
      <c r="Q125" s="22">
        <v>0</v>
      </c>
      <c r="R125" s="23"/>
      <c r="S125" s="21"/>
      <c r="T125" s="23"/>
      <c r="U125" s="22">
        <v>4.5272800000000002</v>
      </c>
      <c r="V125" s="16">
        <v>14.0373</v>
      </c>
      <c r="W125" s="16">
        <v>6.2803800000000001</v>
      </c>
      <c r="X125" s="16">
        <v>17.850100000000001</v>
      </c>
      <c r="Y125" s="16">
        <v>4.32416</v>
      </c>
      <c r="Z125" s="16">
        <v>9.1179299999999994</v>
      </c>
      <c r="AA125" s="16">
        <v>12.053000000000001</v>
      </c>
      <c r="AB125" s="16">
        <v>15.197699999999999</v>
      </c>
      <c r="AC125" s="16">
        <v>11.555999999999999</v>
      </c>
      <c r="AD125" s="17">
        <v>7.8844500000000002</v>
      </c>
      <c r="AE125" s="20">
        <f t="shared" si="1"/>
        <v>0.75526529131279574</v>
      </c>
    </row>
    <row r="126" spans="1:31" s="12" customFormat="1" ht="43.5" customHeight="1" x14ac:dyDescent="0.35">
      <c r="A126" s="13" t="s">
        <v>8</v>
      </c>
      <c r="B126" s="8" t="s">
        <v>6</v>
      </c>
      <c r="C126" s="14"/>
      <c r="D126" s="14"/>
      <c r="E126" s="14"/>
      <c r="F126" s="8">
        <v>7</v>
      </c>
      <c r="G126" s="15" t="s">
        <v>137</v>
      </c>
      <c r="H126" s="16">
        <v>4.8566666666666665</v>
      </c>
      <c r="I126" s="16">
        <v>0</v>
      </c>
      <c r="J126" s="16">
        <v>0.4283333333333334</v>
      </c>
      <c r="K126" s="16">
        <v>0.08</v>
      </c>
      <c r="L126" s="16">
        <v>8.4999999999999992E-2</v>
      </c>
      <c r="M126" s="16">
        <v>0.51</v>
      </c>
      <c r="N126" s="16">
        <v>0.64</v>
      </c>
      <c r="O126" s="16">
        <v>4.2483333333333331</v>
      </c>
      <c r="P126" s="16">
        <v>0.40666666666666668</v>
      </c>
      <c r="Q126" s="22">
        <v>25.208333333333336</v>
      </c>
      <c r="R126" s="23"/>
      <c r="S126" s="21"/>
      <c r="T126" s="23"/>
      <c r="U126" s="22">
        <v>16.8019</v>
      </c>
      <c r="V126" s="16">
        <v>7.5132300000000001</v>
      </c>
      <c r="W126" s="16">
        <v>9.5095799999999997</v>
      </c>
      <c r="X126" s="16">
        <v>12.817299999999999</v>
      </c>
      <c r="Y126" s="16">
        <v>3.42062</v>
      </c>
      <c r="Z126" s="16">
        <v>8.2880800000000008</v>
      </c>
      <c r="AA126" s="16">
        <v>15.5578</v>
      </c>
      <c r="AB126" s="16">
        <v>18.228300000000001</v>
      </c>
      <c r="AC126" s="16">
        <v>15.820600000000001</v>
      </c>
      <c r="AD126" s="17">
        <v>24.788699999999999</v>
      </c>
      <c r="AE126" s="20">
        <f t="shared" si="1"/>
        <v>0.74521723867974654</v>
      </c>
    </row>
    <row r="127" spans="1:31" s="12" customFormat="1" ht="43.5" customHeight="1" x14ac:dyDescent="0.35">
      <c r="A127" s="13" t="s">
        <v>8</v>
      </c>
      <c r="B127" s="8" t="s">
        <v>9</v>
      </c>
      <c r="C127" s="14"/>
      <c r="D127" s="14"/>
      <c r="E127" s="14"/>
      <c r="F127" s="8">
        <v>5</v>
      </c>
      <c r="G127" s="15" t="s">
        <v>135</v>
      </c>
      <c r="H127" s="16">
        <v>5.15</v>
      </c>
      <c r="I127" s="16">
        <v>11.683333333333332</v>
      </c>
      <c r="J127" s="16">
        <v>2.85</v>
      </c>
      <c r="K127" s="16">
        <v>523.16666666666663</v>
      </c>
      <c r="L127" s="16">
        <v>53.108333333333334</v>
      </c>
      <c r="M127" s="16">
        <v>33.133333333333333</v>
      </c>
      <c r="N127" s="16">
        <v>8.8666666666666671</v>
      </c>
      <c r="O127" s="16">
        <v>35.183333333333337</v>
      </c>
      <c r="P127" s="16">
        <v>437.83333333333331</v>
      </c>
      <c r="Q127" s="22">
        <v>17.583333333333332</v>
      </c>
      <c r="R127" s="23"/>
      <c r="S127" s="21"/>
      <c r="T127" s="23"/>
      <c r="U127" s="22">
        <v>2.3292999999999999</v>
      </c>
      <c r="V127" s="16">
        <v>13.1067</v>
      </c>
      <c r="W127" s="16">
        <v>2.7976399999999999</v>
      </c>
      <c r="X127" s="16">
        <v>28.925000000000001</v>
      </c>
      <c r="Y127" s="16">
        <v>9.1158699999999993</v>
      </c>
      <c r="Z127" s="16">
        <v>1.87157</v>
      </c>
      <c r="AA127" s="16">
        <v>12.460900000000001</v>
      </c>
      <c r="AB127" s="16">
        <v>11.0946</v>
      </c>
      <c r="AC127" s="16">
        <v>12.187099999999999</v>
      </c>
      <c r="AD127" s="17">
        <v>0.96291099999999996</v>
      </c>
      <c r="AE127" s="20">
        <f t="shared" si="1"/>
        <v>0.7437597452110265</v>
      </c>
    </row>
    <row r="128" spans="1:31" s="12" customFormat="1" ht="43.5" customHeight="1" x14ac:dyDescent="0.35">
      <c r="A128" s="7" t="e">
        <v>#N/A</v>
      </c>
      <c r="B128" s="8" t="s">
        <v>42</v>
      </c>
      <c r="C128" s="8"/>
      <c r="D128" s="8"/>
      <c r="E128" s="8"/>
      <c r="F128" s="8">
        <v>11</v>
      </c>
      <c r="G128" s="15" t="s">
        <v>146</v>
      </c>
      <c r="H128" s="16">
        <v>6.9899999999999993</v>
      </c>
      <c r="I128" s="16">
        <v>9.3166666666666682</v>
      </c>
      <c r="J128" s="16">
        <v>4.5666666666666664</v>
      </c>
      <c r="K128" s="16">
        <v>5.6333333333333329</v>
      </c>
      <c r="L128" s="16">
        <v>37.875</v>
      </c>
      <c r="M128" s="16">
        <v>5.7249999999999996</v>
      </c>
      <c r="N128" s="16">
        <v>11.433333333333332</v>
      </c>
      <c r="O128" s="16">
        <v>12.316666666666665</v>
      </c>
      <c r="P128" s="16">
        <v>6.501666666666666</v>
      </c>
      <c r="Q128" s="22">
        <v>14.858333333333333</v>
      </c>
      <c r="R128" s="23"/>
      <c r="S128" s="21"/>
      <c r="T128" s="23"/>
      <c r="U128" s="22">
        <v>1.68435</v>
      </c>
      <c r="V128" s="16">
        <v>3.3430900000000001</v>
      </c>
      <c r="W128" s="16">
        <v>1.81717</v>
      </c>
      <c r="X128" s="16">
        <v>2.0845899999999999</v>
      </c>
      <c r="Y128" s="16">
        <v>8.1051800000000007</v>
      </c>
      <c r="Z128" s="16">
        <v>1.2019</v>
      </c>
      <c r="AA128" s="16">
        <v>3.1550699999999998</v>
      </c>
      <c r="AB128" s="16">
        <v>7.4738499999999997</v>
      </c>
      <c r="AC128" s="16">
        <v>1.5500100000000001</v>
      </c>
      <c r="AD128" s="17">
        <v>1.02237</v>
      </c>
      <c r="AE128" s="20">
        <f t="shared" si="1"/>
        <v>0.73863373222987871</v>
      </c>
    </row>
    <row r="129" spans="1:31" s="12" customFormat="1" ht="43.5" customHeight="1" x14ac:dyDescent="0.35">
      <c r="A129" s="7" t="s">
        <v>8</v>
      </c>
      <c r="B129" s="8" t="s">
        <v>9</v>
      </c>
      <c r="C129" s="8" t="s">
        <v>2</v>
      </c>
      <c r="D129" s="8"/>
      <c r="E129" s="8"/>
      <c r="F129" s="8">
        <v>5</v>
      </c>
      <c r="G129" s="15" t="s">
        <v>143</v>
      </c>
      <c r="H129" s="16">
        <v>0.10500000000000002</v>
      </c>
      <c r="I129" s="16">
        <v>9.0000000000000011E-2</v>
      </c>
      <c r="J129" s="16">
        <v>0.22</v>
      </c>
      <c r="K129" s="16">
        <v>2</v>
      </c>
      <c r="L129" s="16">
        <v>0.27041666666666664</v>
      </c>
      <c r="M129" s="16">
        <v>7.7416666666666661E-2</v>
      </c>
      <c r="N129" s="16">
        <v>0.6</v>
      </c>
      <c r="O129" s="16">
        <v>0.11333333333333333</v>
      </c>
      <c r="P129" s="16">
        <v>0.62666666666666659</v>
      </c>
      <c r="Q129" s="22">
        <v>4.0999999999999995E-2</v>
      </c>
      <c r="R129" s="23"/>
      <c r="S129" s="21"/>
      <c r="T129" s="23"/>
      <c r="U129" s="22">
        <v>7.0371800000000002</v>
      </c>
      <c r="V129" s="16">
        <v>15.4991</v>
      </c>
      <c r="W129" s="16">
        <v>8.4344099999999997</v>
      </c>
      <c r="X129" s="16">
        <v>22.6495</v>
      </c>
      <c r="Y129" s="16">
        <v>7.0234899999999998</v>
      </c>
      <c r="Z129" s="16">
        <v>10.5947</v>
      </c>
      <c r="AA129" s="16">
        <v>12.007300000000001</v>
      </c>
      <c r="AB129" s="16">
        <v>16.240100000000002</v>
      </c>
      <c r="AC129" s="16">
        <v>15.9526</v>
      </c>
      <c r="AD129" s="17">
        <v>6.9866099999999998</v>
      </c>
      <c r="AE129" s="20">
        <f t="shared" si="1"/>
        <v>0.73197972891511076</v>
      </c>
    </row>
    <row r="130" spans="1:31" s="12" customFormat="1" ht="43.5" customHeight="1" x14ac:dyDescent="0.35">
      <c r="A130" s="7" t="e">
        <v>#N/A</v>
      </c>
      <c r="B130" s="8" t="s">
        <v>42</v>
      </c>
      <c r="C130" s="8"/>
      <c r="D130" s="8"/>
      <c r="E130" s="8"/>
      <c r="F130" s="8">
        <v>11</v>
      </c>
      <c r="G130" s="15" t="s">
        <v>144</v>
      </c>
      <c r="H130" s="16">
        <v>2.4999999999999998E-2</v>
      </c>
      <c r="I130" s="16">
        <v>0.18833333333333332</v>
      </c>
      <c r="J130" s="16">
        <v>5.8333333333333327E-3</v>
      </c>
      <c r="K130" s="16">
        <v>6.5000000000000002E-2</v>
      </c>
      <c r="L130" s="16">
        <v>0.39249999999999996</v>
      </c>
      <c r="M130" s="16">
        <v>0.15083333333333332</v>
      </c>
      <c r="N130" s="16">
        <v>3.3000000000000002E-2</v>
      </c>
      <c r="O130" s="16">
        <v>0.14833333333333332</v>
      </c>
      <c r="P130" s="16">
        <v>0.11</v>
      </c>
      <c r="Q130" s="22">
        <v>1.9166666666666665E-2</v>
      </c>
      <c r="R130" s="23"/>
      <c r="S130" s="21"/>
      <c r="T130" s="23"/>
      <c r="U130" s="22">
        <v>0.58157099999999995</v>
      </c>
      <c r="V130" s="16">
        <v>6.7425499999999996</v>
      </c>
      <c r="W130" s="16">
        <v>0.57057899999999995</v>
      </c>
      <c r="X130" s="16">
        <v>1.2183299999999999</v>
      </c>
      <c r="Y130" s="16">
        <v>4.4628800000000002</v>
      </c>
      <c r="Z130" s="16">
        <v>3.4463599999999999</v>
      </c>
      <c r="AA130" s="16">
        <v>1.819</v>
      </c>
      <c r="AB130" s="16">
        <v>3.3923100000000002</v>
      </c>
      <c r="AC130" s="16">
        <v>0.62546299999999999</v>
      </c>
      <c r="AD130" s="17">
        <v>0.23827999999999999</v>
      </c>
      <c r="AE130" s="20">
        <f t="shared" si="1"/>
        <v>0.72971372851096639</v>
      </c>
    </row>
    <row r="131" spans="1:31" s="12" customFormat="1" ht="43.5" customHeight="1" x14ac:dyDescent="0.35">
      <c r="A131" s="7" t="s">
        <v>8</v>
      </c>
      <c r="B131" s="8" t="s">
        <v>9</v>
      </c>
      <c r="C131" s="8" t="s">
        <v>10</v>
      </c>
      <c r="D131" s="8"/>
      <c r="E131" s="8"/>
      <c r="F131" s="8">
        <v>5</v>
      </c>
      <c r="G131" s="15" t="s">
        <v>153</v>
      </c>
      <c r="H131" s="16">
        <v>0</v>
      </c>
      <c r="I131" s="16">
        <v>0.17833333333333334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2.8333333333333335E-2</v>
      </c>
      <c r="P131" s="16">
        <v>0.02</v>
      </c>
      <c r="Q131" s="22">
        <v>5.0000000000000001E-3</v>
      </c>
      <c r="R131" s="23"/>
      <c r="S131" s="21"/>
      <c r="T131" s="23"/>
      <c r="U131" s="22">
        <v>1.86503</v>
      </c>
      <c r="V131" s="16">
        <v>15.380699999999999</v>
      </c>
      <c r="W131" s="16">
        <v>1.47438</v>
      </c>
      <c r="X131" s="16">
        <v>8.4830799999999993</v>
      </c>
      <c r="Y131" s="16">
        <v>1.24621</v>
      </c>
      <c r="Z131" s="16">
        <v>2.5129999999999999</v>
      </c>
      <c r="AA131" s="16">
        <v>9.0006299999999992</v>
      </c>
      <c r="AB131" s="16">
        <v>12.114100000000001</v>
      </c>
      <c r="AC131" s="16">
        <v>3.5206400000000002</v>
      </c>
      <c r="AD131" s="17">
        <v>3.2090700000000001</v>
      </c>
      <c r="AE131" s="20">
        <f t="shared" si="1"/>
        <v>0.72288801644816414</v>
      </c>
    </row>
    <row r="132" spans="1:31" s="12" customFormat="1" ht="43.5" customHeight="1" x14ac:dyDescent="0.35">
      <c r="A132" s="7" t="s">
        <v>8</v>
      </c>
      <c r="B132" s="8" t="s">
        <v>6</v>
      </c>
      <c r="C132" s="8"/>
      <c r="D132" s="8"/>
      <c r="E132" s="8"/>
      <c r="F132" s="8">
        <v>7</v>
      </c>
      <c r="G132" s="15" t="s">
        <v>171</v>
      </c>
      <c r="H132" s="16">
        <v>1.9666666666666668</v>
      </c>
      <c r="I132" s="16">
        <v>14.783333333333333</v>
      </c>
      <c r="J132" s="16">
        <v>3.0383333333333336</v>
      </c>
      <c r="K132" s="16">
        <v>8.6833333333333336</v>
      </c>
      <c r="L132" s="16">
        <v>3.5950000000000002</v>
      </c>
      <c r="M132" s="16">
        <v>1.5024999999999999</v>
      </c>
      <c r="N132" s="16">
        <v>4</v>
      </c>
      <c r="O132" s="16">
        <v>13.866666666666665</v>
      </c>
      <c r="P132" s="16">
        <v>3.9966666666666666</v>
      </c>
      <c r="Q132" s="22">
        <v>1.6875</v>
      </c>
      <c r="R132" s="23"/>
      <c r="S132" s="21"/>
      <c r="T132" s="23"/>
      <c r="U132" s="22">
        <v>19.001799999999999</v>
      </c>
      <c r="V132" s="16">
        <v>28.966999999999999</v>
      </c>
      <c r="W132" s="16">
        <v>12.2479</v>
      </c>
      <c r="X132" s="16">
        <v>27.224299999999999</v>
      </c>
      <c r="Y132" s="16">
        <v>13.471299999999999</v>
      </c>
      <c r="Z132" s="16">
        <v>15.5289</v>
      </c>
      <c r="AA132" s="16">
        <v>28.886399999999998</v>
      </c>
      <c r="AB132" s="16">
        <v>31.301600000000001</v>
      </c>
      <c r="AC132" s="16">
        <v>21.999500000000001</v>
      </c>
      <c r="AD132" s="17">
        <v>22.83</v>
      </c>
      <c r="AE132" s="20">
        <f t="shared" ref="AE132:AE195" si="2">CORREL(H132:Q132,U132:AD132)</f>
        <v>0.71782296806544221</v>
      </c>
    </row>
    <row r="133" spans="1:31" s="12" customFormat="1" ht="43.5" customHeight="1" x14ac:dyDescent="0.35">
      <c r="A133" s="13" t="e">
        <v>#N/A</v>
      </c>
      <c r="B133" s="8" t="s">
        <v>9</v>
      </c>
      <c r="C133" s="14"/>
      <c r="D133" s="14"/>
      <c r="E133" s="14"/>
      <c r="F133" s="8">
        <v>5</v>
      </c>
      <c r="G133" s="15" t="s">
        <v>140</v>
      </c>
      <c r="H133" s="16">
        <v>0.43833333333333341</v>
      </c>
      <c r="I133" s="16">
        <v>7.8333333333333348</v>
      </c>
      <c r="J133" s="16">
        <v>0.83166666666666667</v>
      </c>
      <c r="K133" s="16">
        <v>2.1383333333333332</v>
      </c>
      <c r="L133" s="16">
        <v>1.5483333333333333</v>
      </c>
      <c r="M133" s="16">
        <v>0.75166666666666671</v>
      </c>
      <c r="N133" s="16">
        <v>0.88833333333333331</v>
      </c>
      <c r="O133" s="16">
        <v>3.6666666666666665</v>
      </c>
      <c r="P133" s="16">
        <v>0.60499999999999998</v>
      </c>
      <c r="Q133" s="22">
        <v>0.27250000000000002</v>
      </c>
      <c r="R133" s="23"/>
      <c r="S133" s="21"/>
      <c r="T133" s="23"/>
      <c r="U133" s="22">
        <v>9.1238700000000001</v>
      </c>
      <c r="V133" s="16">
        <v>20.840499999999999</v>
      </c>
      <c r="W133" s="16">
        <v>10.152900000000001</v>
      </c>
      <c r="X133" s="16">
        <v>18.163699999999999</v>
      </c>
      <c r="Y133" s="16">
        <v>11.8569</v>
      </c>
      <c r="Z133" s="16">
        <v>10.3644</v>
      </c>
      <c r="AA133" s="16">
        <v>18.115100000000002</v>
      </c>
      <c r="AB133" s="16">
        <v>22.401199999999999</v>
      </c>
      <c r="AC133" s="16">
        <v>14.560600000000001</v>
      </c>
      <c r="AD133" s="17">
        <v>9.1907899999999998</v>
      </c>
      <c r="AE133" s="20">
        <f t="shared" si="2"/>
        <v>0.71680768018000862</v>
      </c>
    </row>
    <row r="134" spans="1:31" s="12" customFormat="1" ht="43.5" customHeight="1" x14ac:dyDescent="0.35">
      <c r="A134" s="7"/>
      <c r="B134" s="8"/>
      <c r="C134" s="8"/>
      <c r="D134" s="8"/>
      <c r="E134" s="8"/>
      <c r="F134" s="8"/>
      <c r="G134" s="15" t="s">
        <v>150</v>
      </c>
      <c r="H134" s="16">
        <v>207.78333333333333</v>
      </c>
      <c r="I134" s="16">
        <v>17.149999999999999</v>
      </c>
      <c r="J134" s="16">
        <v>76.016666666666666</v>
      </c>
      <c r="K134" s="16">
        <v>12.350000000000001</v>
      </c>
      <c r="L134" s="16">
        <v>9.2916666666666679</v>
      </c>
      <c r="M134" s="16">
        <v>67.183333333333337</v>
      </c>
      <c r="N134" s="16">
        <v>15.116666666666667</v>
      </c>
      <c r="O134" s="16">
        <v>113.81666666666666</v>
      </c>
      <c r="P134" s="16">
        <v>32.883333333333333</v>
      </c>
      <c r="Q134" s="22">
        <v>372.91666666666669</v>
      </c>
      <c r="R134" s="23"/>
      <c r="S134" s="21"/>
      <c r="T134" s="23"/>
      <c r="U134" s="22">
        <v>7.6774800000000001</v>
      </c>
      <c r="V134" s="16">
        <v>6.0556099999999997</v>
      </c>
      <c r="W134" s="16">
        <v>4.8954000000000004</v>
      </c>
      <c r="X134" s="16">
        <v>5.3238099999999999</v>
      </c>
      <c r="Y134" s="16">
        <v>1.5559700000000001</v>
      </c>
      <c r="Z134" s="16">
        <v>7.6316600000000001</v>
      </c>
      <c r="AA134" s="16">
        <v>5.3105599999999997</v>
      </c>
      <c r="AB134" s="16">
        <v>10.738799999999999</v>
      </c>
      <c r="AC134" s="16">
        <v>8.9938800000000008</v>
      </c>
      <c r="AD134" s="17">
        <v>12.341100000000001</v>
      </c>
      <c r="AE134" s="20">
        <f t="shared" si="2"/>
        <v>0.71625094042366144</v>
      </c>
    </row>
    <row r="135" spans="1:31" s="12" customFormat="1" ht="43.5" customHeight="1" x14ac:dyDescent="0.35">
      <c r="A135" s="7" t="s">
        <v>8</v>
      </c>
      <c r="B135" s="8" t="s">
        <v>9</v>
      </c>
      <c r="C135" s="8" t="s">
        <v>10</v>
      </c>
      <c r="D135" s="8"/>
      <c r="E135" s="8"/>
      <c r="F135" s="8">
        <v>5</v>
      </c>
      <c r="G135" s="15" t="s">
        <v>145</v>
      </c>
      <c r="H135" s="16">
        <v>0.4200000000000001</v>
      </c>
      <c r="I135" s="16">
        <v>0.27666666666666667</v>
      </c>
      <c r="J135" s="16">
        <v>0.98</v>
      </c>
      <c r="K135" s="16">
        <v>0.55333333333333334</v>
      </c>
      <c r="L135" s="16">
        <v>12.683333333333335</v>
      </c>
      <c r="M135" s="16">
        <v>1.4566666666666668</v>
      </c>
      <c r="N135" s="16">
        <v>0.63</v>
      </c>
      <c r="O135" s="16">
        <v>0.60333333333333328</v>
      </c>
      <c r="P135" s="16">
        <v>0.41</v>
      </c>
      <c r="Q135" s="22">
        <v>0.51083333333333336</v>
      </c>
      <c r="R135" s="23"/>
      <c r="S135" s="21"/>
      <c r="T135" s="23"/>
      <c r="U135" s="22">
        <v>1.0336700000000001</v>
      </c>
      <c r="V135" s="16">
        <v>1.6647000000000001</v>
      </c>
      <c r="W135" s="16">
        <v>0.72929699999999997</v>
      </c>
      <c r="X135" s="16">
        <v>1.1312199999999999</v>
      </c>
      <c r="Y135" s="16">
        <v>7.7737100000000003</v>
      </c>
      <c r="Z135" s="16">
        <v>7.7067699999999997</v>
      </c>
      <c r="AA135" s="16">
        <v>1.72394</v>
      </c>
      <c r="AB135" s="16">
        <v>1.7995000000000001</v>
      </c>
      <c r="AC135" s="16">
        <v>0.71595500000000001</v>
      </c>
      <c r="AD135" s="17">
        <v>1.1254999999999999</v>
      </c>
      <c r="AE135" s="20">
        <f t="shared" si="2"/>
        <v>0.71497337231627756</v>
      </c>
    </row>
    <row r="136" spans="1:31" s="12" customFormat="1" ht="43.5" customHeight="1" x14ac:dyDescent="0.35">
      <c r="A136" s="7" t="s">
        <v>8</v>
      </c>
      <c r="B136" s="8" t="s">
        <v>9</v>
      </c>
      <c r="C136" s="8" t="s">
        <v>2</v>
      </c>
      <c r="D136" s="8"/>
      <c r="E136" s="8"/>
      <c r="F136" s="8">
        <v>5</v>
      </c>
      <c r="G136" s="15" t="s">
        <v>147</v>
      </c>
      <c r="H136" s="16">
        <v>8.0666666666666664</v>
      </c>
      <c r="I136" s="16">
        <v>11</v>
      </c>
      <c r="J136" s="16">
        <v>6.4833333333333334</v>
      </c>
      <c r="K136" s="16">
        <v>14.816666666666668</v>
      </c>
      <c r="L136" s="16">
        <v>15.158333333333331</v>
      </c>
      <c r="M136" s="16">
        <v>10.208333333333334</v>
      </c>
      <c r="N136" s="16">
        <v>48.93333333333333</v>
      </c>
      <c r="O136" s="16">
        <v>14.733333333333333</v>
      </c>
      <c r="P136" s="16">
        <v>9.0166666666666675</v>
      </c>
      <c r="Q136" s="22">
        <v>13.591666666666669</v>
      </c>
      <c r="R136" s="23"/>
      <c r="S136" s="21"/>
      <c r="T136" s="23"/>
      <c r="U136" s="22">
        <v>2.5927799999999999</v>
      </c>
      <c r="V136" s="16">
        <v>6.5934799999999996</v>
      </c>
      <c r="W136" s="16">
        <v>2.4515899999999999</v>
      </c>
      <c r="X136" s="16">
        <v>3.3464</v>
      </c>
      <c r="Y136" s="16">
        <v>3.1469999999999998</v>
      </c>
      <c r="Z136" s="16">
        <v>1.7052499999999999</v>
      </c>
      <c r="AA136" s="16">
        <v>7.5386899999999999</v>
      </c>
      <c r="AB136" s="16">
        <v>5.0193599999999998</v>
      </c>
      <c r="AC136" s="16">
        <v>3.1494</v>
      </c>
      <c r="AD136" s="17">
        <v>2.46373</v>
      </c>
      <c r="AE136" s="20">
        <f t="shared" si="2"/>
        <v>0.70760895569948934</v>
      </c>
    </row>
    <row r="137" spans="1:31" s="12" customFormat="1" ht="43.5" customHeight="1" x14ac:dyDescent="0.35">
      <c r="A137" s="13" t="s">
        <v>8</v>
      </c>
      <c r="B137" s="8" t="s">
        <v>9</v>
      </c>
      <c r="C137" s="14" t="s">
        <v>10</v>
      </c>
      <c r="D137" s="14"/>
      <c r="E137" s="14"/>
      <c r="F137" s="8">
        <v>5</v>
      </c>
      <c r="G137" s="15" t="s">
        <v>167</v>
      </c>
      <c r="H137" s="16">
        <v>4.5000000000000005E-2</v>
      </c>
      <c r="I137" s="16">
        <v>0</v>
      </c>
      <c r="J137" s="16">
        <v>0.13500000000000001</v>
      </c>
      <c r="K137" s="16">
        <v>0</v>
      </c>
      <c r="L137" s="16">
        <v>3.3958333333333335</v>
      </c>
      <c r="M137" s="16">
        <v>0</v>
      </c>
      <c r="N137" s="16">
        <v>0</v>
      </c>
      <c r="O137" s="16">
        <v>0</v>
      </c>
      <c r="P137" s="16">
        <v>0</v>
      </c>
      <c r="Q137" s="22">
        <v>0</v>
      </c>
      <c r="R137" s="23"/>
      <c r="S137" s="21"/>
      <c r="T137" s="23"/>
      <c r="U137" s="22">
        <v>2.71794</v>
      </c>
      <c r="V137" s="16">
        <v>6.2813600000000003</v>
      </c>
      <c r="W137" s="16">
        <v>2.0619800000000001</v>
      </c>
      <c r="X137" s="16">
        <v>3.21522</v>
      </c>
      <c r="Y137" s="16">
        <v>9.1420700000000004</v>
      </c>
      <c r="Z137" s="16">
        <v>2.79129</v>
      </c>
      <c r="AA137" s="16">
        <v>5.6475900000000001</v>
      </c>
      <c r="AB137" s="16">
        <v>6.33094</v>
      </c>
      <c r="AC137" s="16">
        <v>2.6776900000000001</v>
      </c>
      <c r="AD137" s="17">
        <v>3.2010399999999999</v>
      </c>
      <c r="AE137" s="20">
        <f t="shared" si="2"/>
        <v>0.70644766774871059</v>
      </c>
    </row>
    <row r="138" spans="1:31" s="12" customFormat="1" ht="43.5" customHeight="1" x14ac:dyDescent="0.35">
      <c r="A138" s="7" t="s">
        <v>8</v>
      </c>
      <c r="B138" s="8" t="s">
        <v>33</v>
      </c>
      <c r="C138" s="8" t="s">
        <v>9</v>
      </c>
      <c r="D138" s="8" t="s">
        <v>10</v>
      </c>
      <c r="E138" s="8"/>
      <c r="F138" s="8">
        <v>12</v>
      </c>
      <c r="G138" s="15" t="s">
        <v>148</v>
      </c>
      <c r="H138" s="16">
        <v>7.8333333333333338E-2</v>
      </c>
      <c r="I138" s="16">
        <v>3.1666666666666669E-2</v>
      </c>
      <c r="J138" s="16">
        <v>7.8333333333333328E-3</v>
      </c>
      <c r="K138" s="16">
        <v>28.95</v>
      </c>
      <c r="L138" s="16">
        <v>5.2500000000000005E-2</v>
      </c>
      <c r="M138" s="16">
        <v>7.0000000000000007E-2</v>
      </c>
      <c r="N138" s="16">
        <v>20.071666666666669</v>
      </c>
      <c r="O138" s="16">
        <v>0.27833333333333332</v>
      </c>
      <c r="P138" s="16">
        <v>26</v>
      </c>
      <c r="Q138" s="22">
        <v>0.92749999999999999</v>
      </c>
      <c r="R138" s="23"/>
      <c r="S138" s="21"/>
      <c r="T138" s="23"/>
      <c r="U138" s="22">
        <v>0.395401</v>
      </c>
      <c r="V138" s="16">
        <v>1.24959</v>
      </c>
      <c r="W138" s="16">
        <v>0.94111</v>
      </c>
      <c r="X138" s="16">
        <v>22.504100000000001</v>
      </c>
      <c r="Y138" s="16">
        <v>0.75678100000000004</v>
      </c>
      <c r="Z138" s="16">
        <v>2.0717400000000001</v>
      </c>
      <c r="AA138" s="16">
        <v>1.20157</v>
      </c>
      <c r="AB138" s="16">
        <v>5.5720499999999999</v>
      </c>
      <c r="AC138" s="16">
        <v>5.8160800000000004</v>
      </c>
      <c r="AD138" s="17">
        <v>0.45616400000000001</v>
      </c>
      <c r="AE138" s="20">
        <f t="shared" si="2"/>
        <v>0.69546532049377485</v>
      </c>
    </row>
    <row r="139" spans="1:31" s="12" customFormat="1" ht="43.5" customHeight="1" x14ac:dyDescent="0.35">
      <c r="A139" s="13" t="e">
        <v>#N/A</v>
      </c>
      <c r="B139" s="8" t="s">
        <v>42</v>
      </c>
      <c r="C139" s="14"/>
      <c r="D139" s="14"/>
      <c r="E139" s="14"/>
      <c r="F139" s="8">
        <v>11</v>
      </c>
      <c r="G139" s="15" t="s">
        <v>149</v>
      </c>
      <c r="H139" s="16">
        <v>0.59666666666666668</v>
      </c>
      <c r="I139" s="16">
        <v>2.4166666666666665</v>
      </c>
      <c r="J139" s="16">
        <v>0.38999999999999996</v>
      </c>
      <c r="K139" s="16">
        <v>7.7166666666666659</v>
      </c>
      <c r="L139" s="16">
        <v>0.39499999999999996</v>
      </c>
      <c r="M139" s="16">
        <v>0.84499999999999997</v>
      </c>
      <c r="N139" s="16">
        <v>1.3183333333333334</v>
      </c>
      <c r="O139" s="16">
        <v>2.9166666666666665</v>
      </c>
      <c r="P139" s="16">
        <v>3.418333333333333</v>
      </c>
      <c r="Q139" s="22">
        <v>1.3633333333333335</v>
      </c>
      <c r="R139" s="23"/>
      <c r="S139" s="21"/>
      <c r="T139" s="23"/>
      <c r="U139" s="22">
        <v>5.3512599999999999</v>
      </c>
      <c r="V139" s="16">
        <v>15.580500000000001</v>
      </c>
      <c r="W139" s="16">
        <v>4.9148699999999996</v>
      </c>
      <c r="X139" s="16">
        <v>16.8414</v>
      </c>
      <c r="Y139" s="16">
        <v>2.5207999999999999</v>
      </c>
      <c r="Z139" s="16">
        <v>6.1354699999999998</v>
      </c>
      <c r="AA139" s="16">
        <v>11.9308</v>
      </c>
      <c r="AB139" s="16">
        <v>16.133600000000001</v>
      </c>
      <c r="AC139" s="16">
        <v>5.6905400000000004</v>
      </c>
      <c r="AD139" s="17">
        <v>6.9264200000000002</v>
      </c>
      <c r="AE139" s="20">
        <f t="shared" si="2"/>
        <v>0.68486489147557639</v>
      </c>
    </row>
    <row r="140" spans="1:31" s="12" customFormat="1" ht="43.5" customHeight="1" x14ac:dyDescent="0.35">
      <c r="A140" s="13" t="e">
        <v>#N/A</v>
      </c>
      <c r="B140" s="8" t="s">
        <v>9</v>
      </c>
      <c r="C140" s="14" t="s">
        <v>10</v>
      </c>
      <c r="D140" s="14"/>
      <c r="E140" s="14"/>
      <c r="F140" s="8">
        <v>5</v>
      </c>
      <c r="G140" s="15" t="s">
        <v>160</v>
      </c>
      <c r="H140" s="16">
        <v>3.6666666666666667E-2</v>
      </c>
      <c r="I140" s="16">
        <v>0.62</v>
      </c>
      <c r="J140" s="16">
        <v>2.8333333333333332E-2</v>
      </c>
      <c r="K140" s="16">
        <v>0.98499999999999988</v>
      </c>
      <c r="L140" s="16">
        <v>1.1666666666666667E-2</v>
      </c>
      <c r="M140" s="16">
        <v>4.7541666666666664</v>
      </c>
      <c r="N140" s="16">
        <v>0.38166666666666665</v>
      </c>
      <c r="O140" s="16">
        <v>3.3166666666666669</v>
      </c>
      <c r="P140" s="16">
        <v>0.755</v>
      </c>
      <c r="Q140" s="22">
        <v>8.5833333333333345E-2</v>
      </c>
      <c r="R140" s="23"/>
      <c r="S140" s="21"/>
      <c r="T140" s="23"/>
      <c r="U140" s="22">
        <v>2.10893</v>
      </c>
      <c r="V140" s="16">
        <v>8.3327000000000009</v>
      </c>
      <c r="W140" s="16">
        <v>1.9492400000000001</v>
      </c>
      <c r="X140" s="16">
        <v>4.4463299999999997</v>
      </c>
      <c r="Y140" s="16">
        <v>1.94919</v>
      </c>
      <c r="Z140" s="16">
        <v>6.5297499999999999</v>
      </c>
      <c r="AA140" s="16">
        <v>3.6632699999999998</v>
      </c>
      <c r="AB140" s="16">
        <v>9.6357700000000008</v>
      </c>
      <c r="AC140" s="16">
        <v>1.8722000000000001</v>
      </c>
      <c r="AD140" s="17">
        <v>1.66594</v>
      </c>
      <c r="AE140" s="20">
        <f t="shared" si="2"/>
        <v>0.68132995412747854</v>
      </c>
    </row>
    <row r="141" spans="1:31" s="12" customFormat="1" ht="43.5" customHeight="1" x14ac:dyDescent="0.35">
      <c r="A141" s="7"/>
      <c r="B141" s="8"/>
      <c r="C141" s="8"/>
      <c r="D141" s="8"/>
      <c r="E141" s="8"/>
      <c r="F141" s="8"/>
      <c r="G141" s="15" t="s">
        <v>142</v>
      </c>
      <c r="H141" s="16">
        <v>137.68333333333331</v>
      </c>
      <c r="I141" s="16">
        <v>9.5833333333333339</v>
      </c>
      <c r="J141" s="16">
        <v>330.66666666666669</v>
      </c>
      <c r="K141" s="16">
        <v>21.8</v>
      </c>
      <c r="L141" s="16">
        <v>122.44999999999999</v>
      </c>
      <c r="M141" s="16">
        <v>33.9</v>
      </c>
      <c r="N141" s="16">
        <v>7.3833333333333329</v>
      </c>
      <c r="O141" s="16">
        <v>4.3</v>
      </c>
      <c r="P141" s="16">
        <v>95.316666666666663</v>
      </c>
      <c r="Q141" s="22">
        <v>21.616666666666667</v>
      </c>
      <c r="R141" s="23"/>
      <c r="S141" s="21"/>
      <c r="T141" s="23"/>
      <c r="U141" s="22">
        <v>9.9560700000000004</v>
      </c>
      <c r="V141" s="16">
        <v>6.4859099999999996</v>
      </c>
      <c r="W141" s="16">
        <v>15.3581</v>
      </c>
      <c r="X141" s="16">
        <v>2.1930999999999998</v>
      </c>
      <c r="Y141" s="16">
        <v>8.1090400000000002</v>
      </c>
      <c r="Z141" s="16">
        <v>15.0044</v>
      </c>
      <c r="AA141" s="16">
        <v>3.9393799999999999</v>
      </c>
      <c r="AB141" s="16">
        <v>2.4908700000000001</v>
      </c>
      <c r="AC141" s="16">
        <v>6.7323599999999999</v>
      </c>
      <c r="AD141" s="17">
        <v>5.9007199999999997</v>
      </c>
      <c r="AE141" s="20">
        <f t="shared" si="2"/>
        <v>0.68005552958333548</v>
      </c>
    </row>
    <row r="142" spans="1:31" s="12" customFormat="1" ht="43.5" customHeight="1" x14ac:dyDescent="0.35">
      <c r="A142" s="7" t="s">
        <v>8</v>
      </c>
      <c r="B142" s="8" t="s">
        <v>6</v>
      </c>
      <c r="C142" s="8" t="s">
        <v>9</v>
      </c>
      <c r="D142" s="8"/>
      <c r="E142" s="8"/>
      <c r="F142" s="8">
        <v>7</v>
      </c>
      <c r="G142" s="15" t="s">
        <v>162</v>
      </c>
      <c r="H142" s="16">
        <v>0.04</v>
      </c>
      <c r="I142" s="16">
        <v>1.1666666666666667E-2</v>
      </c>
      <c r="J142" s="16">
        <v>2.4999999999999998E-2</v>
      </c>
      <c r="K142" s="16">
        <v>5.0000000000000001E-3</v>
      </c>
      <c r="L142" s="16">
        <v>6.6666666666666671E-3</v>
      </c>
      <c r="M142" s="16">
        <v>1.1000000000000001E-2</v>
      </c>
      <c r="N142" s="16">
        <v>1.3333333333333334E-2</v>
      </c>
      <c r="O142" s="16">
        <v>5.4999999999999993E-2</v>
      </c>
      <c r="P142" s="16">
        <v>0</v>
      </c>
      <c r="Q142" s="22">
        <v>0.26249999999999996</v>
      </c>
      <c r="R142" s="23"/>
      <c r="S142" s="21"/>
      <c r="T142" s="23"/>
      <c r="U142" s="22">
        <v>5.6513099999999996</v>
      </c>
      <c r="V142" s="16">
        <v>4.9305199999999996</v>
      </c>
      <c r="W142" s="16">
        <v>7.5938600000000003</v>
      </c>
      <c r="X142" s="16">
        <v>7.1503500000000004</v>
      </c>
      <c r="Y142" s="16">
        <v>3.47133</v>
      </c>
      <c r="Z142" s="16">
        <v>4.12263</v>
      </c>
      <c r="AA142" s="16">
        <v>6.8178900000000002</v>
      </c>
      <c r="AB142" s="16">
        <v>9.3695000000000004</v>
      </c>
      <c r="AC142" s="16">
        <v>5.6536799999999996</v>
      </c>
      <c r="AD142" s="17">
        <v>9.9139400000000002</v>
      </c>
      <c r="AE142" s="20">
        <f t="shared" si="2"/>
        <v>0.66733073468721849</v>
      </c>
    </row>
    <row r="143" spans="1:31" s="12" customFormat="1" ht="43.5" customHeight="1" x14ac:dyDescent="0.35">
      <c r="A143" s="13" t="e">
        <v>#N/A</v>
      </c>
      <c r="B143" s="8" t="s">
        <v>9</v>
      </c>
      <c r="C143" s="14"/>
      <c r="D143" s="14"/>
      <c r="E143" s="14"/>
      <c r="F143" s="8">
        <v>5</v>
      </c>
      <c r="G143" s="15" t="s">
        <v>157</v>
      </c>
      <c r="H143" s="16">
        <v>0.39166666666666666</v>
      </c>
      <c r="I143" s="16">
        <v>2.2650000000000001</v>
      </c>
      <c r="J143" s="16">
        <v>2.8333333333333335E-2</v>
      </c>
      <c r="K143" s="16">
        <v>10.433333333333334</v>
      </c>
      <c r="L143" s="16">
        <v>7.4999999999999997E-3</v>
      </c>
      <c r="M143" s="16">
        <v>9.0000000000000011E-2</v>
      </c>
      <c r="N143" s="16">
        <v>1.0066666666666666</v>
      </c>
      <c r="O143" s="16">
        <v>2.0166666666666671</v>
      </c>
      <c r="P143" s="16">
        <v>2.7650000000000001</v>
      </c>
      <c r="Q143" s="22">
        <v>0.34583333333333333</v>
      </c>
      <c r="R143" s="23"/>
      <c r="S143" s="21"/>
      <c r="T143" s="23"/>
      <c r="U143" s="22">
        <v>6.0749199999999997</v>
      </c>
      <c r="V143" s="16">
        <v>25.703199999999999</v>
      </c>
      <c r="W143" s="16">
        <v>1.68144</v>
      </c>
      <c r="X143" s="16">
        <v>25.194500000000001</v>
      </c>
      <c r="Y143" s="16">
        <v>0.76225100000000001</v>
      </c>
      <c r="Z143" s="16">
        <v>1.90785</v>
      </c>
      <c r="AA143" s="16">
        <v>17.171800000000001</v>
      </c>
      <c r="AB143" s="16">
        <v>24.041799999999999</v>
      </c>
      <c r="AC143" s="16">
        <v>15.716900000000001</v>
      </c>
      <c r="AD143" s="17">
        <v>4.9893400000000003</v>
      </c>
      <c r="AE143" s="20">
        <f t="shared" si="2"/>
        <v>0.66720425485297052</v>
      </c>
    </row>
    <row r="144" spans="1:31" s="12" customFormat="1" ht="43.5" customHeight="1" x14ac:dyDescent="0.35">
      <c r="A144" s="13" t="e">
        <v>#N/A</v>
      </c>
      <c r="B144" s="8" t="s">
        <v>3</v>
      </c>
      <c r="C144" s="14"/>
      <c r="D144" s="14"/>
      <c r="E144" s="14"/>
      <c r="F144" s="8">
        <v>4</v>
      </c>
      <c r="G144" s="15" t="s">
        <v>158</v>
      </c>
      <c r="H144" s="16">
        <v>2.083333333333333</v>
      </c>
      <c r="I144" s="16">
        <v>0.38500000000000001</v>
      </c>
      <c r="J144" s="16">
        <v>3.6833333333333331</v>
      </c>
      <c r="K144" s="16">
        <v>0.11333333333333333</v>
      </c>
      <c r="L144" s="16">
        <v>9.1333333333333311</v>
      </c>
      <c r="M144" s="16">
        <v>0.51083333333333325</v>
      </c>
      <c r="N144" s="16">
        <v>0.34500000000000003</v>
      </c>
      <c r="O144" s="16">
        <v>0.1516666666666667</v>
      </c>
      <c r="P144" s="16">
        <v>0.17666666666666667</v>
      </c>
      <c r="Q144" s="22">
        <v>0.99749999999999983</v>
      </c>
      <c r="R144" s="23"/>
      <c r="S144" s="21"/>
      <c r="T144" s="23"/>
      <c r="U144" s="22">
        <v>5.9842599999999999</v>
      </c>
      <c r="V144" s="16">
        <v>4.3880299999999997</v>
      </c>
      <c r="W144" s="16">
        <v>8.2336600000000004</v>
      </c>
      <c r="X144" s="16">
        <v>1.89201</v>
      </c>
      <c r="Y144" s="16">
        <v>6.8554500000000003</v>
      </c>
      <c r="Z144" s="16">
        <v>6.01776</v>
      </c>
      <c r="AA144" s="16">
        <v>3.2172999999999998</v>
      </c>
      <c r="AB144" s="16">
        <v>3.2663500000000001</v>
      </c>
      <c r="AC144" s="16">
        <v>2.4319199999999999</v>
      </c>
      <c r="AD144" s="17">
        <v>3.0678899999999998</v>
      </c>
      <c r="AE144" s="20">
        <f t="shared" si="2"/>
        <v>0.66365211709912808</v>
      </c>
    </row>
    <row r="145" spans="1:31" s="12" customFormat="1" ht="43.5" customHeight="1" x14ac:dyDescent="0.35">
      <c r="A145" s="13" t="s">
        <v>8</v>
      </c>
      <c r="B145" s="8" t="s">
        <v>33</v>
      </c>
      <c r="C145" s="14"/>
      <c r="D145" s="14"/>
      <c r="E145" s="14"/>
      <c r="F145" s="8">
        <v>12</v>
      </c>
      <c r="G145" s="15" t="s">
        <v>155</v>
      </c>
      <c r="H145" s="16">
        <v>0.84500000000000008</v>
      </c>
      <c r="I145" s="16">
        <v>0.31166666666666665</v>
      </c>
      <c r="J145" s="16">
        <v>1.7</v>
      </c>
      <c r="K145" s="16">
        <v>3.1666666666666669E-2</v>
      </c>
      <c r="L145" s="16">
        <v>2.2266666666666666</v>
      </c>
      <c r="M145" s="16">
        <v>0.35333333333333333</v>
      </c>
      <c r="N145" s="16">
        <v>0.17666666666666667</v>
      </c>
      <c r="O145" s="16">
        <v>0.10316666666666667</v>
      </c>
      <c r="P145" s="16">
        <v>0.315</v>
      </c>
      <c r="Q145" s="22">
        <v>0.25</v>
      </c>
      <c r="R145" s="23"/>
      <c r="S145" s="21"/>
      <c r="T145" s="23"/>
      <c r="U145" s="22">
        <v>3.69861</v>
      </c>
      <c r="V145" s="16">
        <v>2.5998299999999999</v>
      </c>
      <c r="W145" s="16">
        <v>8.2492300000000007</v>
      </c>
      <c r="X145" s="16">
        <v>1.74427</v>
      </c>
      <c r="Y145" s="16">
        <v>3.4788399999999999</v>
      </c>
      <c r="Z145" s="16">
        <v>2.0950600000000001</v>
      </c>
      <c r="AA145" s="16">
        <v>2.73577</v>
      </c>
      <c r="AB145" s="16">
        <v>2.0050699999999999</v>
      </c>
      <c r="AC145" s="16">
        <v>3.8413599999999999</v>
      </c>
      <c r="AD145" s="17">
        <v>1.58426</v>
      </c>
      <c r="AE145" s="20">
        <f t="shared" si="2"/>
        <v>0.65565799312298123</v>
      </c>
    </row>
    <row r="146" spans="1:31" s="12" customFormat="1" ht="43.5" customHeight="1" x14ac:dyDescent="0.35">
      <c r="A146" s="13" t="s">
        <v>8</v>
      </c>
      <c r="B146" s="8" t="s">
        <v>9</v>
      </c>
      <c r="C146" s="14"/>
      <c r="D146" s="14"/>
      <c r="E146" s="14"/>
      <c r="F146" s="8">
        <v>5</v>
      </c>
      <c r="G146" s="9" t="s">
        <v>106</v>
      </c>
      <c r="H146" s="10">
        <v>4.1666666666666664E-2</v>
      </c>
      <c r="I146" s="10">
        <v>4.1666666666666664E-2</v>
      </c>
      <c r="J146" s="10">
        <v>4.4999999999999997E-3</v>
      </c>
      <c r="K146" s="10">
        <v>1.4999999999999999E-2</v>
      </c>
      <c r="L146" s="10">
        <v>5.0000000000000001E-3</v>
      </c>
      <c r="M146" s="10">
        <v>4.1916666666666665E-2</v>
      </c>
      <c r="N146" s="10">
        <v>7.8333333333333324E-2</v>
      </c>
      <c r="O146" s="10">
        <v>6.6666666666666666E-2</v>
      </c>
      <c r="P146" s="10">
        <v>4.3333333333333335E-2</v>
      </c>
      <c r="Q146" s="21">
        <v>1.7500000000000002E-2</v>
      </c>
      <c r="R146" s="23"/>
      <c r="S146" s="21"/>
      <c r="T146" s="23"/>
      <c r="U146" s="21">
        <v>0.60275900000000004</v>
      </c>
      <c r="V146" s="10">
        <v>3.7989899999999999</v>
      </c>
      <c r="W146" s="10">
        <v>0.68838500000000002</v>
      </c>
      <c r="X146" s="10">
        <v>1.7605500000000001</v>
      </c>
      <c r="Y146" s="10">
        <v>0.769181</v>
      </c>
      <c r="Z146" s="10">
        <v>1.3333600000000001</v>
      </c>
      <c r="AA146" s="10">
        <v>2.8162199999999999</v>
      </c>
      <c r="AB146" s="10">
        <v>4.4058400000000004</v>
      </c>
      <c r="AC146" s="10">
        <v>0.70410799999999996</v>
      </c>
      <c r="AD146" s="11">
        <v>0.16863400000000001</v>
      </c>
      <c r="AE146" s="20">
        <f t="shared" si="2"/>
        <v>0.64646006746263074</v>
      </c>
    </row>
    <row r="147" spans="1:31" s="12" customFormat="1" ht="43.5" customHeight="1" x14ac:dyDescent="0.35">
      <c r="A147" s="7" t="s">
        <v>8</v>
      </c>
      <c r="B147" s="8" t="s">
        <v>16</v>
      </c>
      <c r="C147" s="8" t="s">
        <v>17</v>
      </c>
      <c r="D147" s="8"/>
      <c r="E147" s="8"/>
      <c r="F147" s="8">
        <v>6</v>
      </c>
      <c r="G147" s="15" t="s">
        <v>164</v>
      </c>
      <c r="H147" s="16">
        <v>0</v>
      </c>
      <c r="I147" s="16">
        <v>0</v>
      </c>
      <c r="J147" s="16">
        <v>8.5000000000000006E-2</v>
      </c>
      <c r="K147" s="16">
        <v>0</v>
      </c>
      <c r="L147" s="16">
        <v>0.13833333333333334</v>
      </c>
      <c r="M147" s="16">
        <v>9.6666666666666651E-2</v>
      </c>
      <c r="N147" s="16">
        <v>6.6666666666666671E-3</v>
      </c>
      <c r="O147" s="16">
        <v>0</v>
      </c>
      <c r="P147" s="16">
        <v>0</v>
      </c>
      <c r="Q147" s="22">
        <v>5.0000000000000001E-3</v>
      </c>
      <c r="R147" s="23"/>
      <c r="S147" s="21"/>
      <c r="T147" s="23"/>
      <c r="U147" s="22">
        <v>2.3600400000000001</v>
      </c>
      <c r="V147" s="16">
        <v>2.2705799999999998</v>
      </c>
      <c r="W147" s="16">
        <v>2.3386900000000002</v>
      </c>
      <c r="X147" s="16">
        <v>1.63439</v>
      </c>
      <c r="Y147" s="16">
        <v>9.7078699999999998</v>
      </c>
      <c r="Z147" s="16">
        <v>1.4601</v>
      </c>
      <c r="AA147" s="16">
        <v>3.18269</v>
      </c>
      <c r="AB147" s="16">
        <v>2.8610899999999999</v>
      </c>
      <c r="AC147" s="16">
        <v>1.4572099999999999</v>
      </c>
      <c r="AD147" s="17">
        <v>1.87269</v>
      </c>
      <c r="AE147" s="20">
        <f t="shared" si="2"/>
        <v>0.64420458215329224</v>
      </c>
    </row>
    <row r="148" spans="1:31" s="12" customFormat="1" ht="43.5" customHeight="1" x14ac:dyDescent="0.35">
      <c r="A148" s="13" t="s">
        <v>8</v>
      </c>
      <c r="B148" s="8" t="s">
        <v>2</v>
      </c>
      <c r="C148" s="14"/>
      <c r="D148" s="14"/>
      <c r="E148" s="14"/>
      <c r="F148" s="8">
        <v>3</v>
      </c>
      <c r="G148" s="15" t="s">
        <v>163</v>
      </c>
      <c r="H148" s="16">
        <v>9.3333333333333338E-2</v>
      </c>
      <c r="I148" s="16">
        <v>3.8333333333333337E-2</v>
      </c>
      <c r="J148" s="16">
        <v>0.35666666666666663</v>
      </c>
      <c r="K148" s="16">
        <v>3.1666666666666669E-2</v>
      </c>
      <c r="L148" s="16">
        <v>7.166666666666667E-2</v>
      </c>
      <c r="M148" s="16">
        <v>0.11083333333333334</v>
      </c>
      <c r="N148" s="16">
        <v>1.3333333333333334E-2</v>
      </c>
      <c r="O148" s="16">
        <v>0.17666666666666667</v>
      </c>
      <c r="P148" s="16">
        <v>5.000000000000001E-2</v>
      </c>
      <c r="Q148" s="22">
        <v>3.3249999999999995E-2</v>
      </c>
      <c r="R148" s="23"/>
      <c r="S148" s="21"/>
      <c r="T148" s="23"/>
      <c r="U148" s="22">
        <v>5.3416399999999999</v>
      </c>
      <c r="V148" s="16">
        <v>6.3892699999999998</v>
      </c>
      <c r="W148" s="16">
        <v>7.3708200000000001</v>
      </c>
      <c r="X148" s="16">
        <v>4.4880199999999997</v>
      </c>
      <c r="Y148" s="16">
        <v>4.5296399999999997</v>
      </c>
      <c r="Z148" s="16">
        <v>7.7706999999999997</v>
      </c>
      <c r="AA148" s="16">
        <v>3.9511099999999999</v>
      </c>
      <c r="AB148" s="16">
        <v>5.6035899999999996</v>
      </c>
      <c r="AC148" s="16">
        <v>3.7006999999999999</v>
      </c>
      <c r="AD148" s="17">
        <v>3.0881500000000002</v>
      </c>
      <c r="AE148" s="20">
        <f t="shared" si="2"/>
        <v>0.64208445853269647</v>
      </c>
    </row>
    <row r="149" spans="1:31" s="12" customFormat="1" ht="43.5" customHeight="1" x14ac:dyDescent="0.35">
      <c r="A149" s="13" t="s">
        <v>8</v>
      </c>
      <c r="B149" s="8" t="s">
        <v>9</v>
      </c>
      <c r="C149" s="8" t="s">
        <v>10</v>
      </c>
      <c r="D149" s="14"/>
      <c r="E149" s="14"/>
      <c r="F149" s="8">
        <v>5</v>
      </c>
      <c r="G149" s="15" t="s">
        <v>159</v>
      </c>
      <c r="H149" s="16">
        <v>0.17500000000000002</v>
      </c>
      <c r="I149" s="16">
        <v>5.8333333333333327E-2</v>
      </c>
      <c r="J149" s="16">
        <v>0.21166666666666667</v>
      </c>
      <c r="K149" s="16">
        <v>0.01</v>
      </c>
      <c r="L149" s="16">
        <v>0.20000000000000004</v>
      </c>
      <c r="M149" s="16">
        <v>3.4166666666666672E-2</v>
      </c>
      <c r="N149" s="16">
        <v>1.6666666666666666E-2</v>
      </c>
      <c r="O149" s="16">
        <v>5.000000000000001E-2</v>
      </c>
      <c r="P149" s="16">
        <v>2.1666666666666667E-2</v>
      </c>
      <c r="Q149" s="22">
        <v>0.14250000000000002</v>
      </c>
      <c r="R149" s="23"/>
      <c r="S149" s="21"/>
      <c r="T149" s="23"/>
      <c r="U149" s="22">
        <v>8.3912E-2</v>
      </c>
      <c r="V149" s="16">
        <v>9.0374300000000005E-2</v>
      </c>
      <c r="W149" s="16">
        <v>0.10457</v>
      </c>
      <c r="X149" s="16">
        <v>2.5399999999999999E-2</v>
      </c>
      <c r="Y149" s="16">
        <v>0.19154599999999999</v>
      </c>
      <c r="Z149" s="16">
        <v>4.7370200000000001E-2</v>
      </c>
      <c r="AA149" s="16">
        <v>6.5429200000000007E-2</v>
      </c>
      <c r="AB149" s="16">
        <v>5.3481300000000002E-2</v>
      </c>
      <c r="AC149" s="16">
        <v>1.3186099999999999E-2</v>
      </c>
      <c r="AD149" s="17">
        <v>1.35856E-2</v>
      </c>
      <c r="AE149" s="20">
        <f t="shared" si="2"/>
        <v>0.63809847445158796</v>
      </c>
    </row>
    <row r="150" spans="1:31" s="12" customFormat="1" ht="43.5" customHeight="1" x14ac:dyDescent="0.35">
      <c r="A150" s="13" t="s">
        <v>8</v>
      </c>
      <c r="B150" s="8" t="s">
        <v>3</v>
      </c>
      <c r="C150" s="14"/>
      <c r="D150" s="14"/>
      <c r="E150" s="14"/>
      <c r="F150" s="8">
        <v>4</v>
      </c>
      <c r="G150" s="15" t="s">
        <v>170</v>
      </c>
      <c r="H150" s="16">
        <v>0.18833333333333332</v>
      </c>
      <c r="I150" s="16">
        <v>0.15166666666666667</v>
      </c>
      <c r="J150" s="16">
        <v>0.14833333333333334</v>
      </c>
      <c r="K150" s="16">
        <v>0</v>
      </c>
      <c r="L150" s="16">
        <v>7.0833333333333331E-2</v>
      </c>
      <c r="M150" s="16">
        <v>0.15833333333333333</v>
      </c>
      <c r="N150" s="16">
        <v>7.6666666666666675E-2</v>
      </c>
      <c r="O150" s="16">
        <v>0.45500000000000007</v>
      </c>
      <c r="P150" s="16">
        <v>5.8333333333333327E-2</v>
      </c>
      <c r="Q150" s="22">
        <v>0.49583333333333329</v>
      </c>
      <c r="R150" s="23"/>
      <c r="S150" s="21"/>
      <c r="T150" s="23"/>
      <c r="U150" s="22">
        <v>24.7605</v>
      </c>
      <c r="V150" s="16">
        <v>24.9815</v>
      </c>
      <c r="W150" s="16">
        <v>20.104800000000001</v>
      </c>
      <c r="X150" s="16">
        <v>24.7377</v>
      </c>
      <c r="Y150" s="16">
        <v>13.225199999999999</v>
      </c>
      <c r="Z150" s="16">
        <v>26.563400000000001</v>
      </c>
      <c r="AA150" s="16">
        <v>19.978999999999999</v>
      </c>
      <c r="AB150" s="16">
        <v>31.334900000000001</v>
      </c>
      <c r="AC150" s="16">
        <v>25.446300000000001</v>
      </c>
      <c r="AD150" s="17">
        <v>28.3766</v>
      </c>
      <c r="AE150" s="20">
        <f t="shared" si="2"/>
        <v>0.6252286032051031</v>
      </c>
    </row>
    <row r="151" spans="1:31" s="12" customFormat="1" ht="43.5" customHeight="1" x14ac:dyDescent="0.35">
      <c r="A151" s="7" t="s">
        <v>8</v>
      </c>
      <c r="B151" s="8" t="s">
        <v>9</v>
      </c>
      <c r="C151" s="8" t="s">
        <v>10</v>
      </c>
      <c r="D151" s="8"/>
      <c r="E151" s="8"/>
      <c r="F151" s="8">
        <v>5</v>
      </c>
      <c r="G151" s="15" t="s">
        <v>168</v>
      </c>
      <c r="H151" s="16">
        <v>0.33166666666666672</v>
      </c>
      <c r="I151" s="16">
        <v>0.56500000000000006</v>
      </c>
      <c r="J151" s="16">
        <v>0.34333333333333332</v>
      </c>
      <c r="K151" s="16">
        <v>5.4333333333333336</v>
      </c>
      <c r="L151" s="16">
        <v>0.21916666666666668</v>
      </c>
      <c r="M151" s="16">
        <v>0.50666666666666671</v>
      </c>
      <c r="N151" s="16">
        <v>1.2216666666666667</v>
      </c>
      <c r="O151" s="16">
        <v>1.24</v>
      </c>
      <c r="P151" s="16">
        <v>1.61</v>
      </c>
      <c r="Q151" s="22">
        <v>0.69</v>
      </c>
      <c r="R151" s="23"/>
      <c r="S151" s="21"/>
      <c r="T151" s="23"/>
      <c r="U151" s="22">
        <v>9.7094299999999993</v>
      </c>
      <c r="V151" s="16">
        <v>11.437900000000001</v>
      </c>
      <c r="W151" s="16">
        <v>7.2370400000000004</v>
      </c>
      <c r="X151" s="16">
        <v>14.590400000000001</v>
      </c>
      <c r="Y151" s="16">
        <v>12.269600000000001</v>
      </c>
      <c r="Z151" s="16">
        <v>10.9216</v>
      </c>
      <c r="AA151" s="16">
        <v>11.2492</v>
      </c>
      <c r="AB151" s="16">
        <v>14.239599999999999</v>
      </c>
      <c r="AC151" s="16">
        <v>11.8278</v>
      </c>
      <c r="AD151" s="17">
        <v>8.9297400000000007</v>
      </c>
      <c r="AE151" s="20">
        <f t="shared" si="2"/>
        <v>0.62312050166475408</v>
      </c>
    </row>
    <row r="152" spans="1:31" s="12" customFormat="1" ht="43.5" customHeight="1" x14ac:dyDescent="0.35">
      <c r="A152" s="13" t="s">
        <v>8</v>
      </c>
      <c r="B152" s="8" t="s">
        <v>6</v>
      </c>
      <c r="C152" s="14"/>
      <c r="D152" s="14"/>
      <c r="E152" s="14"/>
      <c r="F152" s="8">
        <v>7</v>
      </c>
      <c r="G152" s="15" t="s">
        <v>181</v>
      </c>
      <c r="H152" s="16">
        <v>1.6333333333333335</v>
      </c>
      <c r="I152" s="16">
        <v>0.17666666666666667</v>
      </c>
      <c r="J152" s="16">
        <v>4.2333333333333334</v>
      </c>
      <c r="K152" s="16">
        <v>0.42166666666666669</v>
      </c>
      <c r="L152" s="16">
        <v>1.6308333333333336</v>
      </c>
      <c r="M152" s="16">
        <v>0.68916666666666671</v>
      </c>
      <c r="N152" s="16">
        <v>0.96499999999999997</v>
      </c>
      <c r="O152" s="16">
        <v>0.22833333333333336</v>
      </c>
      <c r="P152" s="16">
        <v>2.0583333333333331</v>
      </c>
      <c r="Q152" s="22">
        <v>0.57083333333333341</v>
      </c>
      <c r="R152" s="23"/>
      <c r="S152" s="21"/>
      <c r="T152" s="23"/>
      <c r="U152" s="22">
        <v>1.7068700000000001</v>
      </c>
      <c r="V152" s="16">
        <v>1.3605400000000001</v>
      </c>
      <c r="W152" s="16">
        <v>2.72763</v>
      </c>
      <c r="X152" s="16">
        <v>1.3840399999999999</v>
      </c>
      <c r="Y152" s="16">
        <v>1.3072999999999999</v>
      </c>
      <c r="Z152" s="16">
        <v>2.1619899999999999</v>
      </c>
      <c r="AA152" s="16">
        <v>0.86356100000000002</v>
      </c>
      <c r="AB152" s="16">
        <v>1.4495800000000001</v>
      </c>
      <c r="AC152" s="16">
        <v>1.1835100000000001</v>
      </c>
      <c r="AD152" s="17">
        <v>1.29864</v>
      </c>
      <c r="AE152" s="20">
        <f t="shared" si="2"/>
        <v>0.61607270550345949</v>
      </c>
    </row>
    <row r="153" spans="1:31" s="12" customFormat="1" ht="43.5" customHeight="1" x14ac:dyDescent="0.35">
      <c r="A153" s="13" t="s">
        <v>8</v>
      </c>
      <c r="B153" s="8" t="s">
        <v>6</v>
      </c>
      <c r="C153" s="14"/>
      <c r="D153" s="14"/>
      <c r="E153" s="14"/>
      <c r="F153" s="8">
        <v>7</v>
      </c>
      <c r="G153" s="15" t="s">
        <v>166</v>
      </c>
      <c r="H153" s="16">
        <v>0.10816666666666667</v>
      </c>
      <c r="I153" s="16">
        <v>3.25</v>
      </c>
      <c r="J153" s="16">
        <v>5.6666666666666671E-2</v>
      </c>
      <c r="K153" s="16">
        <v>4.2500000000000009</v>
      </c>
      <c r="L153" s="16">
        <v>0.88833333333333342</v>
      </c>
      <c r="M153" s="16">
        <v>1.7633333333333332</v>
      </c>
      <c r="N153" s="16">
        <v>11.183333333333332</v>
      </c>
      <c r="O153" s="16">
        <v>3.0166666666666671</v>
      </c>
      <c r="P153" s="16">
        <v>0.65</v>
      </c>
      <c r="Q153" s="22">
        <v>0.48083333333333333</v>
      </c>
      <c r="R153" s="23"/>
      <c r="S153" s="21"/>
      <c r="T153" s="23"/>
      <c r="U153" s="22">
        <v>6.0571099999999998</v>
      </c>
      <c r="V153" s="16">
        <v>17.1693</v>
      </c>
      <c r="W153" s="16">
        <v>2.63178</v>
      </c>
      <c r="X153" s="16">
        <v>18.434999999999999</v>
      </c>
      <c r="Y153" s="16">
        <v>7.2152700000000003</v>
      </c>
      <c r="Z153" s="16">
        <v>12.178699999999999</v>
      </c>
      <c r="AA153" s="16">
        <v>16.1191</v>
      </c>
      <c r="AB153" s="16">
        <v>21.360900000000001</v>
      </c>
      <c r="AC153" s="16">
        <v>10.344799999999999</v>
      </c>
      <c r="AD153" s="17">
        <v>5.5133599999999996</v>
      </c>
      <c r="AE153" s="20">
        <f t="shared" si="2"/>
        <v>0.60842230192592939</v>
      </c>
    </row>
    <row r="154" spans="1:31" s="12" customFormat="1" ht="43.5" customHeight="1" x14ac:dyDescent="0.35">
      <c r="A154" s="13" t="s">
        <v>8</v>
      </c>
      <c r="B154" s="8" t="s">
        <v>9</v>
      </c>
      <c r="C154" s="14"/>
      <c r="D154" s="14"/>
      <c r="E154" s="14"/>
      <c r="F154" s="8">
        <v>5</v>
      </c>
      <c r="G154" s="15" t="s">
        <v>174</v>
      </c>
      <c r="H154" s="16">
        <v>5.3333333333333337E-2</v>
      </c>
      <c r="I154" s="16">
        <v>0</v>
      </c>
      <c r="J154" s="16">
        <v>0.18166666666666667</v>
      </c>
      <c r="K154" s="16">
        <v>7.8333333333333324E-2</v>
      </c>
      <c r="L154" s="16">
        <v>1.7866666666666668</v>
      </c>
      <c r="M154" s="16">
        <v>0</v>
      </c>
      <c r="N154" s="16">
        <v>1.2183333333333333</v>
      </c>
      <c r="O154" s="16">
        <v>0</v>
      </c>
      <c r="P154" s="16">
        <v>3.1666666666666669E-2</v>
      </c>
      <c r="Q154" s="22">
        <v>1.6666666666666666E-2</v>
      </c>
      <c r="R154" s="23"/>
      <c r="S154" s="21"/>
      <c r="T154" s="23"/>
      <c r="U154" s="22">
        <v>7.8185000000000004E-2</v>
      </c>
      <c r="V154" s="16">
        <v>6.92416E-2</v>
      </c>
      <c r="W154" s="16">
        <v>5.81512E-2</v>
      </c>
      <c r="X154" s="16">
        <v>2.6300899999999999E-2</v>
      </c>
      <c r="Y154" s="16">
        <v>0.104952</v>
      </c>
      <c r="Z154" s="16">
        <v>2.9611599999999998E-2</v>
      </c>
      <c r="AA154" s="16">
        <v>6.08531E-2</v>
      </c>
      <c r="AB154" s="16">
        <v>6.7478700000000003E-2</v>
      </c>
      <c r="AC154" s="16">
        <v>1.07951E-2</v>
      </c>
      <c r="AD154" s="17">
        <v>1.8279400000000001E-2</v>
      </c>
      <c r="AE154" s="20">
        <f t="shared" si="2"/>
        <v>0.60135035505709744</v>
      </c>
    </row>
    <row r="155" spans="1:31" s="12" customFormat="1" ht="43.5" customHeight="1" x14ac:dyDescent="0.35">
      <c r="A155" s="13" t="s">
        <v>8</v>
      </c>
      <c r="B155" s="8" t="s">
        <v>9</v>
      </c>
      <c r="C155" s="14"/>
      <c r="D155" s="14"/>
      <c r="E155" s="14"/>
      <c r="F155" s="8">
        <v>5</v>
      </c>
      <c r="G155" s="15" t="s">
        <v>165</v>
      </c>
      <c r="H155" s="16">
        <v>11.366666666666667</v>
      </c>
      <c r="I155" s="16">
        <v>48.1</v>
      </c>
      <c r="J155" s="16">
        <v>2</v>
      </c>
      <c r="K155" s="16">
        <v>174.83333333333334</v>
      </c>
      <c r="L155" s="16">
        <v>1.3166666666666667</v>
      </c>
      <c r="M155" s="16">
        <v>15.508333333333333</v>
      </c>
      <c r="N155" s="16">
        <v>12.033333333333333</v>
      </c>
      <c r="O155" s="16">
        <v>19.7</v>
      </c>
      <c r="P155" s="16">
        <v>103.98333333333333</v>
      </c>
      <c r="Q155" s="22">
        <v>16.866666666666664</v>
      </c>
      <c r="R155" s="23"/>
      <c r="S155" s="21"/>
      <c r="T155" s="23"/>
      <c r="U155" s="22">
        <v>13.2774</v>
      </c>
      <c r="V155" s="16">
        <v>25.761399999999998</v>
      </c>
      <c r="W155" s="16">
        <v>7.3202800000000003</v>
      </c>
      <c r="X155" s="16">
        <v>27.061</v>
      </c>
      <c r="Y155" s="16">
        <v>7.4209899999999998</v>
      </c>
      <c r="Z155" s="16">
        <v>6.49979</v>
      </c>
      <c r="AA155" s="16">
        <v>16.485800000000001</v>
      </c>
      <c r="AB155" s="16">
        <v>25.975200000000001</v>
      </c>
      <c r="AC155" s="16">
        <v>16.156600000000001</v>
      </c>
      <c r="AD155" s="17">
        <v>11.520200000000001</v>
      </c>
      <c r="AE155" s="20">
        <f t="shared" si="2"/>
        <v>0.59959525092097632</v>
      </c>
    </row>
    <row r="156" spans="1:31" s="12" customFormat="1" ht="43.5" customHeight="1" x14ac:dyDescent="0.35">
      <c r="A156" s="13" t="s">
        <v>8</v>
      </c>
      <c r="B156" s="8" t="s">
        <v>9</v>
      </c>
      <c r="C156" s="14"/>
      <c r="D156" s="14"/>
      <c r="E156" s="14"/>
      <c r="F156" s="8">
        <v>5</v>
      </c>
      <c r="G156" s="15" t="s">
        <v>172</v>
      </c>
      <c r="H156" s="16">
        <v>0.19999999999999998</v>
      </c>
      <c r="I156" s="16">
        <v>1.7333333333333333E-2</v>
      </c>
      <c r="J156" s="16">
        <v>8.8000000000000009E-2</v>
      </c>
      <c r="K156" s="16">
        <v>1.1666666666666668E-3</v>
      </c>
      <c r="L156" s="16">
        <v>5.6916666666666657E-2</v>
      </c>
      <c r="M156" s="16">
        <v>2.9333333333333336E-2</v>
      </c>
      <c r="N156" s="16">
        <v>1.6666666666666666E-2</v>
      </c>
      <c r="O156" s="16">
        <v>3.3333333333333333E-2</v>
      </c>
      <c r="P156" s="16">
        <v>8.666666666666667E-2</v>
      </c>
      <c r="Q156" s="22">
        <v>0.44333333333333336</v>
      </c>
      <c r="R156" s="23"/>
      <c r="S156" s="21"/>
      <c r="T156" s="23"/>
      <c r="U156" s="22">
        <v>18.756799999999998</v>
      </c>
      <c r="V156" s="16">
        <v>12.5535</v>
      </c>
      <c r="W156" s="16">
        <v>12.3322</v>
      </c>
      <c r="X156" s="16">
        <v>12.164400000000001</v>
      </c>
      <c r="Y156" s="16">
        <v>6.2260600000000004</v>
      </c>
      <c r="Z156" s="16">
        <v>15.3355</v>
      </c>
      <c r="AA156" s="16">
        <v>10.932600000000001</v>
      </c>
      <c r="AB156" s="16">
        <v>18.476700000000001</v>
      </c>
      <c r="AC156" s="16">
        <v>17.3369</v>
      </c>
      <c r="AD156" s="17">
        <v>20.396699999999999</v>
      </c>
      <c r="AE156" s="20">
        <f t="shared" si="2"/>
        <v>0.59560207740212912</v>
      </c>
    </row>
    <row r="157" spans="1:31" s="12" customFormat="1" ht="43.5" customHeight="1" x14ac:dyDescent="0.35">
      <c r="A157" s="13" t="s">
        <v>8</v>
      </c>
      <c r="B157" s="8" t="s">
        <v>6</v>
      </c>
      <c r="C157" s="14"/>
      <c r="D157" s="14"/>
      <c r="E157" s="14"/>
      <c r="F157" s="8">
        <v>7</v>
      </c>
      <c r="G157" s="15" t="s">
        <v>183</v>
      </c>
      <c r="H157" s="16">
        <v>1.6483333333333334</v>
      </c>
      <c r="I157" s="16">
        <v>0.11666666666666665</v>
      </c>
      <c r="J157" s="16">
        <v>0.53166666666666673</v>
      </c>
      <c r="K157" s="16">
        <v>0.23666666666666666</v>
      </c>
      <c r="L157" s="16">
        <v>3.3333333333333335E-3</v>
      </c>
      <c r="M157" s="16">
        <v>0.48500000000000004</v>
      </c>
      <c r="N157" s="16">
        <v>0.505</v>
      </c>
      <c r="O157" s="16">
        <v>0.74333333333333329</v>
      </c>
      <c r="P157" s="16">
        <v>0.35500000000000004</v>
      </c>
      <c r="Q157" s="22">
        <v>4.1749999999999998</v>
      </c>
      <c r="R157" s="23"/>
      <c r="S157" s="21"/>
      <c r="T157" s="23"/>
      <c r="U157" s="22">
        <v>3.1655500000000001</v>
      </c>
      <c r="V157" s="16">
        <v>4.2488099999999998</v>
      </c>
      <c r="W157" s="16">
        <v>2.8437000000000001</v>
      </c>
      <c r="X157" s="16">
        <v>1.8352599999999999</v>
      </c>
      <c r="Y157" s="16">
        <v>0.68842300000000001</v>
      </c>
      <c r="Z157" s="16">
        <v>1.3121400000000001</v>
      </c>
      <c r="AA157" s="16">
        <v>2.9158599999999999</v>
      </c>
      <c r="AB157" s="16">
        <v>4.1881899999999996</v>
      </c>
      <c r="AC157" s="16">
        <v>2.40672</v>
      </c>
      <c r="AD157" s="17">
        <v>4.7703300000000004</v>
      </c>
      <c r="AE157" s="20">
        <f t="shared" si="2"/>
        <v>0.58549154550996496</v>
      </c>
    </row>
    <row r="158" spans="1:31" s="12" customFormat="1" ht="43.5" customHeight="1" x14ac:dyDescent="0.35">
      <c r="A158" s="13" t="s">
        <v>8</v>
      </c>
      <c r="B158" s="8" t="s">
        <v>2</v>
      </c>
      <c r="C158" s="14"/>
      <c r="D158" s="14"/>
      <c r="E158" s="14"/>
      <c r="F158" s="8">
        <v>3</v>
      </c>
      <c r="G158" s="15" t="s">
        <v>169</v>
      </c>
      <c r="H158" s="16">
        <v>9.6666666666666665E-2</v>
      </c>
      <c r="I158" s="16">
        <v>0.23333333333333331</v>
      </c>
      <c r="J158" s="16">
        <v>0.20666666666666667</v>
      </c>
      <c r="K158" s="16">
        <v>0.76166666666666671</v>
      </c>
      <c r="L158" s="16">
        <v>2.8058333333333332</v>
      </c>
      <c r="M158" s="16">
        <v>0.54083333333333339</v>
      </c>
      <c r="N158" s="16">
        <v>2.1066666666666669</v>
      </c>
      <c r="O158" s="16">
        <v>0.17333333333333334</v>
      </c>
      <c r="P158" s="16">
        <v>6.6666666666666666E-2</v>
      </c>
      <c r="Q158" s="22">
        <v>0.17499999999999999</v>
      </c>
      <c r="R158" s="23"/>
      <c r="S158" s="21"/>
      <c r="T158" s="23"/>
      <c r="U158" s="22">
        <v>9.7393300000000002E-2</v>
      </c>
      <c r="V158" s="16">
        <v>0.14430200000000001</v>
      </c>
      <c r="W158" s="16">
        <v>5.58617E-2</v>
      </c>
      <c r="X158" s="16">
        <v>0.19489799999999999</v>
      </c>
      <c r="Y158" s="16">
        <v>0.156915</v>
      </c>
      <c r="Z158" s="16">
        <v>0.12870000000000001</v>
      </c>
      <c r="AA158" s="16">
        <v>0.19678699999999999</v>
      </c>
      <c r="AB158" s="16">
        <v>5.0066600000000003E-2</v>
      </c>
      <c r="AC158" s="16">
        <v>0.143924</v>
      </c>
      <c r="AD158" s="17">
        <v>5.5878900000000002E-2</v>
      </c>
      <c r="AE158" s="20">
        <f t="shared" si="2"/>
        <v>0.58261761123983891</v>
      </c>
    </row>
    <row r="159" spans="1:31" s="12" customFormat="1" ht="43.5" customHeight="1" x14ac:dyDescent="0.35">
      <c r="A159" s="13" t="s">
        <v>8</v>
      </c>
      <c r="B159" s="8" t="s">
        <v>9</v>
      </c>
      <c r="C159" s="8" t="s">
        <v>10</v>
      </c>
      <c r="D159" s="14"/>
      <c r="E159" s="14"/>
      <c r="F159" s="8">
        <v>5</v>
      </c>
      <c r="G159" s="15" t="s">
        <v>208</v>
      </c>
      <c r="H159" s="16">
        <v>9.8333333333333342E-2</v>
      </c>
      <c r="I159" s="16">
        <v>0.35000000000000003</v>
      </c>
      <c r="J159" s="16">
        <v>0.26333333333333336</v>
      </c>
      <c r="K159" s="16">
        <v>0.37333333333333335</v>
      </c>
      <c r="L159" s="16">
        <v>0.73750000000000004</v>
      </c>
      <c r="M159" s="16">
        <v>0.26249999999999996</v>
      </c>
      <c r="N159" s="16">
        <v>1.5666666666666667</v>
      </c>
      <c r="O159" s="16">
        <v>0.57166666666666666</v>
      </c>
      <c r="P159" s="16">
        <v>0.98666666666666669</v>
      </c>
      <c r="Q159" s="22">
        <v>0.29416666666666669</v>
      </c>
      <c r="R159" s="23"/>
      <c r="S159" s="21"/>
      <c r="T159" s="23"/>
      <c r="U159" s="22">
        <v>0.47706300000000001</v>
      </c>
      <c r="V159" s="16">
        <v>1.2528999999999999</v>
      </c>
      <c r="W159" s="16">
        <v>0.52883599999999997</v>
      </c>
      <c r="X159" s="16">
        <v>0.50370400000000004</v>
      </c>
      <c r="Y159" s="16">
        <v>0.70070200000000005</v>
      </c>
      <c r="Z159" s="16">
        <v>0.37612600000000002</v>
      </c>
      <c r="AA159" s="16">
        <v>1.5036099999999999</v>
      </c>
      <c r="AB159" s="16">
        <v>0.90112999999999999</v>
      </c>
      <c r="AC159" s="16">
        <v>0.36189700000000002</v>
      </c>
      <c r="AD159" s="17">
        <v>0.35408400000000001</v>
      </c>
      <c r="AE159" s="20">
        <f t="shared" si="2"/>
        <v>0.58122092792674473</v>
      </c>
    </row>
    <row r="160" spans="1:31" s="12" customFormat="1" ht="43.5" customHeight="1" x14ac:dyDescent="0.35">
      <c r="A160" s="7" t="s">
        <v>8</v>
      </c>
      <c r="B160" s="8" t="s">
        <v>33</v>
      </c>
      <c r="C160" s="8"/>
      <c r="D160" s="8"/>
      <c r="E160" s="8"/>
      <c r="F160" s="8">
        <v>12</v>
      </c>
      <c r="G160" s="15" t="s">
        <v>184</v>
      </c>
      <c r="H160" s="16">
        <v>0</v>
      </c>
      <c r="I160" s="16">
        <v>0.18666666666666668</v>
      </c>
      <c r="J160" s="16">
        <v>0</v>
      </c>
      <c r="K160" s="16">
        <v>3.8333333333333335</v>
      </c>
      <c r="L160" s="16">
        <v>0</v>
      </c>
      <c r="M160" s="16">
        <v>0.16916666666666669</v>
      </c>
      <c r="N160" s="16">
        <v>0.67833333333333334</v>
      </c>
      <c r="O160" s="16">
        <v>0.42666666666666669</v>
      </c>
      <c r="P160" s="16">
        <v>0.71333333333333326</v>
      </c>
      <c r="Q160" s="22">
        <v>0</v>
      </c>
      <c r="R160" s="23"/>
      <c r="S160" s="21"/>
      <c r="T160" s="23"/>
      <c r="U160" s="22">
        <v>0.71568399999999999</v>
      </c>
      <c r="V160" s="16">
        <v>6.60175</v>
      </c>
      <c r="W160" s="16">
        <v>0.25697799999999998</v>
      </c>
      <c r="X160" s="16">
        <v>7.67882</v>
      </c>
      <c r="Y160" s="16">
        <v>1.29721</v>
      </c>
      <c r="Z160" s="16">
        <v>2.8437100000000002</v>
      </c>
      <c r="AA160" s="16">
        <v>6.4798</v>
      </c>
      <c r="AB160" s="16">
        <v>7.1080699999999997</v>
      </c>
      <c r="AC160" s="16">
        <v>1.77362</v>
      </c>
      <c r="AD160" s="17">
        <v>0.49580299999999999</v>
      </c>
      <c r="AE160" s="20">
        <f t="shared" si="2"/>
        <v>0.57884743572440156</v>
      </c>
    </row>
    <row r="161" spans="1:31" s="12" customFormat="1" ht="43.5" customHeight="1" x14ac:dyDescent="0.35">
      <c r="A161" s="13" t="e">
        <v>#N/A</v>
      </c>
      <c r="B161" s="8" t="s">
        <v>10</v>
      </c>
      <c r="C161" s="14"/>
      <c r="D161" s="14"/>
      <c r="E161" s="14"/>
      <c r="F161" s="8">
        <v>5</v>
      </c>
      <c r="G161" s="15" t="s">
        <v>185</v>
      </c>
      <c r="H161" s="16">
        <v>0.70166666666666666</v>
      </c>
      <c r="I161" s="16">
        <v>0.43166666666666664</v>
      </c>
      <c r="J161" s="16">
        <v>0.10333333333333335</v>
      </c>
      <c r="K161" s="16">
        <v>6.4999999999999988E-2</v>
      </c>
      <c r="L161" s="16">
        <v>1.7499999999999998E-2</v>
      </c>
      <c r="M161" s="16">
        <v>0.21083333333333332</v>
      </c>
      <c r="N161" s="16">
        <v>0.11666666666666668</v>
      </c>
      <c r="O161" s="16">
        <v>0.61</v>
      </c>
      <c r="P161" s="16">
        <v>0.11883333333333335</v>
      </c>
      <c r="Q161" s="22">
        <v>3.0666666666666669</v>
      </c>
      <c r="R161" s="23"/>
      <c r="S161" s="21"/>
      <c r="T161" s="23"/>
      <c r="U161" s="22">
        <v>15.937900000000001</v>
      </c>
      <c r="V161" s="16">
        <v>17.910900000000002</v>
      </c>
      <c r="W161" s="16">
        <v>8.4635200000000008</v>
      </c>
      <c r="X161" s="16">
        <v>8.8720800000000004</v>
      </c>
      <c r="Y161" s="16">
        <v>2.3395600000000001</v>
      </c>
      <c r="Z161" s="16">
        <v>10.0855</v>
      </c>
      <c r="AA161" s="16">
        <v>15.252000000000001</v>
      </c>
      <c r="AB161" s="16">
        <v>16.264099999999999</v>
      </c>
      <c r="AC161" s="16">
        <v>9.6323899999999991</v>
      </c>
      <c r="AD161" s="17">
        <v>18.1692</v>
      </c>
      <c r="AE161" s="20">
        <f t="shared" si="2"/>
        <v>0.56578570626718816</v>
      </c>
    </row>
    <row r="162" spans="1:31" s="12" customFormat="1" ht="43.5" customHeight="1" x14ac:dyDescent="0.35">
      <c r="A162" s="13" t="e">
        <v>#N/A</v>
      </c>
      <c r="B162" s="8" t="s">
        <v>10</v>
      </c>
      <c r="C162" s="14" t="s">
        <v>2</v>
      </c>
      <c r="D162" s="14"/>
      <c r="E162" s="14"/>
      <c r="F162" s="8">
        <v>5</v>
      </c>
      <c r="G162" s="15" t="s">
        <v>178</v>
      </c>
      <c r="H162" s="16">
        <v>3.6850000000000001</v>
      </c>
      <c r="I162" s="16">
        <v>3.3333333333333333E-2</v>
      </c>
      <c r="J162" s="16">
        <v>0.40833333333333338</v>
      </c>
      <c r="K162" s="16">
        <v>6.9999999999999993E-2</v>
      </c>
      <c r="L162" s="16">
        <v>5.5000000000000007E-2</v>
      </c>
      <c r="M162" s="16">
        <v>0.35166666666666668</v>
      </c>
      <c r="N162" s="16">
        <v>0.17499999999999996</v>
      </c>
      <c r="O162" s="16">
        <v>2.5299999999999998</v>
      </c>
      <c r="P162" s="16">
        <v>6.9183333333333339</v>
      </c>
      <c r="Q162" s="22">
        <v>18.383333333333333</v>
      </c>
      <c r="R162" s="23"/>
      <c r="S162" s="21"/>
      <c r="T162" s="23"/>
      <c r="U162" s="22">
        <v>17.921099999999999</v>
      </c>
      <c r="V162" s="16">
        <v>16.821100000000001</v>
      </c>
      <c r="W162" s="16">
        <v>11.677899999999999</v>
      </c>
      <c r="X162" s="16">
        <v>18.161000000000001</v>
      </c>
      <c r="Y162" s="16">
        <v>7.3366199999999999</v>
      </c>
      <c r="Z162" s="16">
        <v>13.4236</v>
      </c>
      <c r="AA162" s="16">
        <v>17.2944</v>
      </c>
      <c r="AB162" s="16">
        <v>23.9907</v>
      </c>
      <c r="AC162" s="16">
        <v>19.338000000000001</v>
      </c>
      <c r="AD162" s="17">
        <v>23.0274</v>
      </c>
      <c r="AE162" s="20">
        <f t="shared" si="2"/>
        <v>0.56500686704430247</v>
      </c>
    </row>
    <row r="163" spans="1:31" s="12" customFormat="1" ht="43.5" customHeight="1" x14ac:dyDescent="0.35">
      <c r="A163" s="7"/>
      <c r="B163" s="8"/>
      <c r="C163" s="8"/>
      <c r="D163" s="8"/>
      <c r="E163" s="8"/>
      <c r="F163" s="8"/>
      <c r="G163" s="15" t="s">
        <v>180</v>
      </c>
      <c r="H163" s="16">
        <v>41.56666666666667</v>
      </c>
      <c r="I163" s="16">
        <v>22.25</v>
      </c>
      <c r="J163" s="16">
        <v>37.916666666666664</v>
      </c>
      <c r="K163" s="16">
        <v>22.733333333333334</v>
      </c>
      <c r="L163" s="16">
        <v>190.17499999999998</v>
      </c>
      <c r="M163" s="16">
        <v>23.633333333333336</v>
      </c>
      <c r="N163" s="16">
        <v>9.6</v>
      </c>
      <c r="O163" s="16">
        <v>21.241666666666664</v>
      </c>
      <c r="P163" s="16">
        <v>28.933333333333337</v>
      </c>
      <c r="Q163" s="22">
        <v>13.830000000000002</v>
      </c>
      <c r="R163" s="23"/>
      <c r="S163" s="21"/>
      <c r="T163" s="23"/>
      <c r="U163" s="22">
        <v>3.5076100000000001</v>
      </c>
      <c r="V163" s="16">
        <v>2.5347499999999998</v>
      </c>
      <c r="W163" s="16">
        <v>8.3613400000000002</v>
      </c>
      <c r="X163" s="16">
        <v>1.3333299999999999</v>
      </c>
      <c r="Y163" s="16">
        <v>6.1131099999999998</v>
      </c>
      <c r="Z163" s="16">
        <v>1.8573900000000001</v>
      </c>
      <c r="AA163" s="16">
        <v>1.30853</v>
      </c>
      <c r="AB163" s="16">
        <v>1.78302</v>
      </c>
      <c r="AC163" s="16">
        <v>1.52128</v>
      </c>
      <c r="AD163" s="17">
        <v>1.5825899999999999</v>
      </c>
      <c r="AE163" s="20">
        <f t="shared" si="2"/>
        <v>0.55881893253183157</v>
      </c>
    </row>
    <row r="164" spans="1:31" s="12" customFormat="1" ht="43.5" customHeight="1" x14ac:dyDescent="0.35">
      <c r="A164" s="7" t="s">
        <v>8</v>
      </c>
      <c r="B164" s="8" t="s">
        <v>2</v>
      </c>
      <c r="C164" s="8"/>
      <c r="D164" s="8"/>
      <c r="E164" s="8"/>
      <c r="F164" s="8">
        <v>3</v>
      </c>
      <c r="G164" s="15" t="s">
        <v>173</v>
      </c>
      <c r="H164" s="16">
        <v>0.3183333333333333</v>
      </c>
      <c r="I164" s="16">
        <v>2.7833333333333332</v>
      </c>
      <c r="J164" s="16">
        <v>0.27449999999999997</v>
      </c>
      <c r="K164" s="16">
        <v>9.3833333333333329</v>
      </c>
      <c r="L164" s="16">
        <v>1.8149999999999999</v>
      </c>
      <c r="M164" s="16">
        <v>3.333333333333333</v>
      </c>
      <c r="N164" s="16">
        <v>2.3266666666666667</v>
      </c>
      <c r="O164" s="16">
        <v>1.825</v>
      </c>
      <c r="P164" s="16">
        <v>0.97500000000000009</v>
      </c>
      <c r="Q164" s="22">
        <v>0.29666666666666669</v>
      </c>
      <c r="R164" s="23"/>
      <c r="S164" s="21"/>
      <c r="T164" s="23"/>
      <c r="U164" s="22">
        <v>1.08375</v>
      </c>
      <c r="V164" s="16">
        <v>3.55511</v>
      </c>
      <c r="W164" s="16">
        <v>0.74366500000000002</v>
      </c>
      <c r="X164" s="16">
        <v>3.51986</v>
      </c>
      <c r="Y164" s="16">
        <v>4.0275699999999999</v>
      </c>
      <c r="Z164" s="16">
        <v>3.8250099999999998</v>
      </c>
      <c r="AA164" s="16">
        <v>2.7294200000000002</v>
      </c>
      <c r="AB164" s="16">
        <v>3.9003899999999998</v>
      </c>
      <c r="AC164" s="16">
        <v>1.72048</v>
      </c>
      <c r="AD164" s="17">
        <v>1.0089999999999999</v>
      </c>
      <c r="AE164" s="20">
        <f t="shared" si="2"/>
        <v>0.55569454763343851</v>
      </c>
    </row>
    <row r="165" spans="1:31" s="12" customFormat="1" ht="43.5" customHeight="1" x14ac:dyDescent="0.35">
      <c r="A165" s="13"/>
      <c r="B165" s="8"/>
      <c r="C165" s="14"/>
      <c r="D165" s="14"/>
      <c r="E165" s="14"/>
      <c r="F165" s="8"/>
      <c r="G165" s="15" t="s">
        <v>197</v>
      </c>
      <c r="H165" s="16">
        <v>98.483333333333334</v>
      </c>
      <c r="I165" s="16">
        <v>25.266666666666666</v>
      </c>
      <c r="J165" s="16">
        <v>73.2</v>
      </c>
      <c r="K165" s="16">
        <v>37.183333333333344</v>
      </c>
      <c r="L165" s="16">
        <v>423.99166666666667</v>
      </c>
      <c r="M165" s="16">
        <v>63.550000000000004</v>
      </c>
      <c r="N165" s="16">
        <v>120.75</v>
      </c>
      <c r="O165" s="16">
        <v>30.349999999999998</v>
      </c>
      <c r="P165" s="16">
        <v>73.416666666666671</v>
      </c>
      <c r="Q165" s="22">
        <v>60.475000000000009</v>
      </c>
      <c r="R165" s="23"/>
      <c r="S165" s="21"/>
      <c r="T165" s="23"/>
      <c r="U165" s="22">
        <v>9.0456500000000002</v>
      </c>
      <c r="V165" s="16">
        <v>12.9879</v>
      </c>
      <c r="W165" s="16">
        <v>7.9467100000000004</v>
      </c>
      <c r="X165" s="16">
        <v>8.6836500000000001</v>
      </c>
      <c r="Y165" s="16">
        <v>16.842700000000001</v>
      </c>
      <c r="Z165" s="16">
        <v>10.152799999999999</v>
      </c>
      <c r="AA165" s="16">
        <v>12.059799999999999</v>
      </c>
      <c r="AB165" s="16">
        <v>15.480600000000001</v>
      </c>
      <c r="AC165" s="16">
        <v>7.94285</v>
      </c>
      <c r="AD165" s="17">
        <v>6.7637799999999997</v>
      </c>
      <c r="AE165" s="20">
        <f t="shared" si="2"/>
        <v>0.54358543719190688</v>
      </c>
    </row>
    <row r="166" spans="1:31" s="12" customFormat="1" ht="43.5" customHeight="1" x14ac:dyDescent="0.35">
      <c r="A166" s="13" t="s">
        <v>8</v>
      </c>
      <c r="B166" s="8" t="s">
        <v>9</v>
      </c>
      <c r="C166" s="14"/>
      <c r="D166" s="14"/>
      <c r="E166" s="14"/>
      <c r="F166" s="8">
        <v>5</v>
      </c>
      <c r="G166" s="15" t="s">
        <v>186</v>
      </c>
      <c r="H166" s="16">
        <v>0.7533333333333333</v>
      </c>
      <c r="I166" s="16">
        <v>3.605</v>
      </c>
      <c r="J166" s="16">
        <v>0.33666666666666661</v>
      </c>
      <c r="K166" s="16">
        <v>15.066666666666665</v>
      </c>
      <c r="L166" s="16">
        <v>0.74</v>
      </c>
      <c r="M166" s="16">
        <v>0.82750000000000012</v>
      </c>
      <c r="N166" s="16">
        <v>3.2416666666666671</v>
      </c>
      <c r="O166" s="16">
        <v>1.5616666666666668</v>
      </c>
      <c r="P166" s="16">
        <v>3.3316666666666666</v>
      </c>
      <c r="Q166" s="22">
        <v>2.0266666666666668</v>
      </c>
      <c r="R166" s="23"/>
      <c r="S166" s="21"/>
      <c r="T166" s="23"/>
      <c r="U166" s="22">
        <v>0.92837499999999995</v>
      </c>
      <c r="V166" s="16">
        <v>1.17008</v>
      </c>
      <c r="W166" s="16">
        <v>0.97040400000000004</v>
      </c>
      <c r="X166" s="16">
        <v>2.4058199999999998</v>
      </c>
      <c r="Y166" s="16">
        <v>1.2858700000000001</v>
      </c>
      <c r="Z166" s="16">
        <v>0.64748300000000003</v>
      </c>
      <c r="AA166" s="16">
        <v>1.7796099999999999</v>
      </c>
      <c r="AB166" s="16">
        <v>2.5553400000000002</v>
      </c>
      <c r="AC166" s="16">
        <v>0.50324400000000002</v>
      </c>
      <c r="AD166" s="17">
        <v>1.0146200000000001</v>
      </c>
      <c r="AE166" s="20">
        <f t="shared" si="2"/>
        <v>0.5348233581510119</v>
      </c>
    </row>
    <row r="167" spans="1:31" s="12" customFormat="1" ht="43.5" customHeight="1" x14ac:dyDescent="0.35">
      <c r="A167" s="13" t="s">
        <v>8</v>
      </c>
      <c r="B167" s="8" t="s">
        <v>33</v>
      </c>
      <c r="C167" s="14"/>
      <c r="D167" s="14"/>
      <c r="E167" s="14"/>
      <c r="F167" s="8">
        <v>12</v>
      </c>
      <c r="G167" s="15" t="s">
        <v>176</v>
      </c>
      <c r="H167" s="16">
        <v>0</v>
      </c>
      <c r="I167" s="16">
        <v>0</v>
      </c>
      <c r="J167" s="16">
        <v>0</v>
      </c>
      <c r="K167" s="16">
        <v>0</v>
      </c>
      <c r="L167" s="16">
        <v>1.8333333333333333E-2</v>
      </c>
      <c r="M167" s="16">
        <v>0</v>
      </c>
      <c r="N167" s="16">
        <v>2.1</v>
      </c>
      <c r="O167" s="16">
        <v>0</v>
      </c>
      <c r="P167" s="16">
        <v>0</v>
      </c>
      <c r="Q167" s="22">
        <v>1.2925</v>
      </c>
      <c r="R167" s="23"/>
      <c r="S167" s="21"/>
      <c r="T167" s="23"/>
      <c r="U167" s="22">
        <v>0.242141</v>
      </c>
      <c r="V167" s="16">
        <v>0.605904</v>
      </c>
      <c r="W167" s="16">
        <v>0.38244600000000001</v>
      </c>
      <c r="X167" s="16">
        <v>0.222326</v>
      </c>
      <c r="Y167" s="16">
        <v>0.53092200000000001</v>
      </c>
      <c r="Z167" s="16">
        <v>0.28079799999999999</v>
      </c>
      <c r="AA167" s="16">
        <v>0.54035</v>
      </c>
      <c r="AB167" s="16">
        <v>0.49055399999999999</v>
      </c>
      <c r="AC167" s="16">
        <v>0.38675100000000001</v>
      </c>
      <c r="AD167" s="17">
        <v>1.5769</v>
      </c>
      <c r="AE167" s="20">
        <f t="shared" si="2"/>
        <v>0.53213447112693102</v>
      </c>
    </row>
    <row r="168" spans="1:31" s="12" customFormat="1" ht="43.5" customHeight="1" x14ac:dyDescent="0.35">
      <c r="A168" s="13" t="s">
        <v>8</v>
      </c>
      <c r="B168" s="8" t="s">
        <v>9</v>
      </c>
      <c r="C168" s="14"/>
      <c r="D168" s="14"/>
      <c r="E168" s="14"/>
      <c r="F168" s="8">
        <v>5</v>
      </c>
      <c r="G168" s="15" t="s">
        <v>196</v>
      </c>
      <c r="H168" s="16">
        <v>1.9833333333333332</v>
      </c>
      <c r="I168" s="16">
        <v>1.3833333333333335</v>
      </c>
      <c r="J168" s="16">
        <v>2.7166666666666668</v>
      </c>
      <c r="K168" s="16">
        <v>0.73333333333333339</v>
      </c>
      <c r="L168" s="16">
        <v>2.1999999999999997</v>
      </c>
      <c r="M168" s="16">
        <v>1.3041666666666667</v>
      </c>
      <c r="N168" s="16">
        <v>9.2166666666666668</v>
      </c>
      <c r="O168" s="16">
        <v>2.3333333333333335</v>
      </c>
      <c r="P168" s="16">
        <v>0.83333333333333337</v>
      </c>
      <c r="Q168" s="22">
        <v>2.4566666666666666</v>
      </c>
      <c r="R168" s="23"/>
      <c r="S168" s="21"/>
      <c r="T168" s="23"/>
      <c r="U168" s="22">
        <v>0.29537200000000002</v>
      </c>
      <c r="V168" s="16">
        <v>0.60128199999999998</v>
      </c>
      <c r="W168" s="16">
        <v>0.34931099999999998</v>
      </c>
      <c r="X168" s="16">
        <v>0.17077200000000001</v>
      </c>
      <c r="Y168" s="16">
        <v>0.69747999999999999</v>
      </c>
      <c r="Z168" s="16">
        <v>0.18464700000000001</v>
      </c>
      <c r="AA168" s="16">
        <v>0.69504999999999995</v>
      </c>
      <c r="AB168" s="16">
        <v>0.65543499999999999</v>
      </c>
      <c r="AC168" s="16">
        <v>0.19037799999999999</v>
      </c>
      <c r="AD168" s="17">
        <v>0.20913100000000001</v>
      </c>
      <c r="AE168" s="20">
        <f t="shared" si="2"/>
        <v>0.53069885526226312</v>
      </c>
    </row>
    <row r="169" spans="1:31" s="12" customFormat="1" ht="43.5" customHeight="1" x14ac:dyDescent="0.35">
      <c r="A169" s="13" t="s">
        <v>8</v>
      </c>
      <c r="B169" s="8" t="s">
        <v>9</v>
      </c>
      <c r="C169" s="14"/>
      <c r="D169" s="14"/>
      <c r="E169" s="14"/>
      <c r="F169" s="8">
        <v>5</v>
      </c>
      <c r="G169" s="15" t="s">
        <v>177</v>
      </c>
      <c r="H169" s="16">
        <v>0.13500000000000001</v>
      </c>
      <c r="I169" s="16">
        <v>8.3333333333333332E-3</v>
      </c>
      <c r="J169" s="16">
        <v>9.9166666666666681E-2</v>
      </c>
      <c r="K169" s="16">
        <v>0</v>
      </c>
      <c r="L169" s="16">
        <v>0.26500000000000001</v>
      </c>
      <c r="M169" s="16">
        <v>1.7499999999999998E-2</v>
      </c>
      <c r="N169" s="16">
        <v>4.1666666666666666E-3</v>
      </c>
      <c r="O169" s="16">
        <v>1.8333333333333333E-2</v>
      </c>
      <c r="P169" s="16">
        <v>4.333333333333334E-3</v>
      </c>
      <c r="Q169" s="22">
        <v>0.3125</v>
      </c>
      <c r="R169" s="23"/>
      <c r="S169" s="21"/>
      <c r="T169" s="23"/>
      <c r="U169" s="22">
        <v>0.81091800000000003</v>
      </c>
      <c r="V169" s="16">
        <v>0.57680900000000002</v>
      </c>
      <c r="W169" s="16">
        <v>0.53614200000000001</v>
      </c>
      <c r="X169" s="16">
        <v>0.48746800000000001</v>
      </c>
      <c r="Y169" s="16">
        <v>6.1994400000000001</v>
      </c>
      <c r="Z169" s="16">
        <v>0.69444399999999995</v>
      </c>
      <c r="AA169" s="16">
        <v>0.69132800000000005</v>
      </c>
      <c r="AB169" s="16">
        <v>0.71974300000000002</v>
      </c>
      <c r="AC169" s="16">
        <v>0.62754299999999996</v>
      </c>
      <c r="AD169" s="17">
        <v>0.46476699999999999</v>
      </c>
      <c r="AE169" s="20">
        <f t="shared" si="2"/>
        <v>0.521749784403992</v>
      </c>
    </row>
    <row r="170" spans="1:31" s="12" customFormat="1" ht="43.5" customHeight="1" x14ac:dyDescent="0.35">
      <c r="A170" s="13" t="s">
        <v>8</v>
      </c>
      <c r="B170" s="8" t="s">
        <v>9</v>
      </c>
      <c r="C170" s="14"/>
      <c r="D170" s="14"/>
      <c r="E170" s="14"/>
      <c r="F170" s="8">
        <v>5</v>
      </c>
      <c r="G170" s="15" t="s">
        <v>175</v>
      </c>
      <c r="H170" s="16">
        <v>4.82</v>
      </c>
      <c r="I170" s="16">
        <v>13.466666666666669</v>
      </c>
      <c r="J170" s="16">
        <v>1.993333333333333</v>
      </c>
      <c r="K170" s="16">
        <v>40.633333333333333</v>
      </c>
      <c r="L170" s="16">
        <v>1.7433333333333336</v>
      </c>
      <c r="M170" s="16">
        <v>3.19</v>
      </c>
      <c r="N170" s="16">
        <v>4.8999999999999995</v>
      </c>
      <c r="O170" s="16">
        <v>7.8500000000000005</v>
      </c>
      <c r="P170" s="16">
        <v>16.783333333333335</v>
      </c>
      <c r="Q170" s="22">
        <v>4.7416666666666671</v>
      </c>
      <c r="R170" s="23"/>
      <c r="S170" s="21"/>
      <c r="T170" s="23"/>
      <c r="U170" s="22">
        <v>8.6214600000000002E-2</v>
      </c>
      <c r="V170" s="16">
        <v>3.1577199999999999</v>
      </c>
      <c r="W170" s="16">
        <v>7.1863999999999997E-2</v>
      </c>
      <c r="X170" s="16">
        <v>1.5763499999999999</v>
      </c>
      <c r="Y170" s="16">
        <v>9.62335E-2</v>
      </c>
      <c r="Z170" s="16">
        <v>3.9859199999999997E-2</v>
      </c>
      <c r="AA170" s="16">
        <v>0.46088299999999999</v>
      </c>
      <c r="AB170" s="16">
        <v>0.79589699999999997</v>
      </c>
      <c r="AC170" s="16">
        <v>0.33537600000000001</v>
      </c>
      <c r="AD170" s="17">
        <v>1.8965200000000002E-2</v>
      </c>
      <c r="AE170" s="20">
        <f t="shared" si="2"/>
        <v>0.51727131925854364</v>
      </c>
    </row>
    <row r="171" spans="1:31" s="12" customFormat="1" ht="43.5" customHeight="1" x14ac:dyDescent="0.35">
      <c r="A171" s="13" t="s">
        <v>8</v>
      </c>
      <c r="B171" s="8" t="s">
        <v>33</v>
      </c>
      <c r="C171" s="14"/>
      <c r="D171" s="14"/>
      <c r="E171" s="14"/>
      <c r="F171" s="8">
        <v>12</v>
      </c>
      <c r="G171" s="15" t="s">
        <v>190</v>
      </c>
      <c r="H171" s="16">
        <v>3.4666666666666663</v>
      </c>
      <c r="I171" s="16">
        <v>4.7166666666666668</v>
      </c>
      <c r="J171" s="16">
        <v>1.4316666666666666</v>
      </c>
      <c r="K171" s="16">
        <v>3.2166666666666668</v>
      </c>
      <c r="L171" s="16">
        <v>5.6416666666666675</v>
      </c>
      <c r="M171" s="16">
        <v>2.8674999999999997</v>
      </c>
      <c r="N171" s="16">
        <v>15.666666666666666</v>
      </c>
      <c r="O171" s="16">
        <v>4.4666666666666677</v>
      </c>
      <c r="P171" s="16">
        <v>2.7166666666666663</v>
      </c>
      <c r="Q171" s="22">
        <v>4.2</v>
      </c>
      <c r="R171" s="23"/>
      <c r="S171" s="21"/>
      <c r="T171" s="23"/>
      <c r="U171" s="22">
        <v>0.274034</v>
      </c>
      <c r="V171" s="16">
        <v>0.98206899999999997</v>
      </c>
      <c r="W171" s="16">
        <v>0.35715999999999998</v>
      </c>
      <c r="X171" s="16">
        <v>0.228384</v>
      </c>
      <c r="Y171" s="16">
        <v>0.70250400000000002</v>
      </c>
      <c r="Z171" s="16">
        <v>0.206148</v>
      </c>
      <c r="AA171" s="16">
        <v>0.72734500000000002</v>
      </c>
      <c r="AB171" s="16">
        <v>0.320266</v>
      </c>
      <c r="AC171" s="16">
        <v>0.118547</v>
      </c>
      <c r="AD171" s="17">
        <v>8.5812200000000005E-2</v>
      </c>
      <c r="AE171" s="20">
        <f t="shared" si="2"/>
        <v>0.51438014943118682</v>
      </c>
    </row>
    <row r="172" spans="1:31" s="12" customFormat="1" ht="43.5" customHeight="1" x14ac:dyDescent="0.35">
      <c r="A172" s="13" t="s">
        <v>8</v>
      </c>
      <c r="B172" s="8" t="s">
        <v>33</v>
      </c>
      <c r="C172" s="14" t="s">
        <v>50</v>
      </c>
      <c r="D172" s="14"/>
      <c r="E172" s="14"/>
      <c r="F172" s="8">
        <v>12</v>
      </c>
      <c r="G172" s="15" t="s">
        <v>182</v>
      </c>
      <c r="H172" s="16">
        <v>19.066666666666666</v>
      </c>
      <c r="I172" s="16">
        <v>9.6666666666666661</v>
      </c>
      <c r="J172" s="16">
        <v>11.183333333333332</v>
      </c>
      <c r="K172" s="16">
        <v>5.5466666666666669</v>
      </c>
      <c r="L172" s="16">
        <v>45.766666666666666</v>
      </c>
      <c r="M172" s="16">
        <v>24.699999999999996</v>
      </c>
      <c r="N172" s="16">
        <v>141</v>
      </c>
      <c r="O172" s="16">
        <v>26.066666666666666</v>
      </c>
      <c r="P172" s="16">
        <v>9.0166666666666675</v>
      </c>
      <c r="Q172" s="22">
        <v>38.950000000000003</v>
      </c>
      <c r="R172" s="23"/>
      <c r="S172" s="21"/>
      <c r="T172" s="23"/>
      <c r="U172" s="22">
        <v>0.92245500000000002</v>
      </c>
      <c r="V172" s="16">
        <v>0.40063799999999999</v>
      </c>
      <c r="W172" s="16">
        <v>0.39339200000000002</v>
      </c>
      <c r="X172" s="16">
        <v>0.304562</v>
      </c>
      <c r="Y172" s="16">
        <v>4.4807399999999999</v>
      </c>
      <c r="Z172" s="16">
        <v>0.82087900000000003</v>
      </c>
      <c r="AA172" s="16">
        <v>2.3341799999999999</v>
      </c>
      <c r="AB172" s="16">
        <v>0.17807100000000001</v>
      </c>
      <c r="AC172" s="16">
        <v>0.27940399999999999</v>
      </c>
      <c r="AD172" s="17">
        <v>0.15796199999999999</v>
      </c>
      <c r="AE172" s="20">
        <f t="shared" si="2"/>
        <v>0.51329693861310977</v>
      </c>
    </row>
    <row r="173" spans="1:31" s="12" customFormat="1" ht="43.5" customHeight="1" x14ac:dyDescent="0.35">
      <c r="A173" s="13" t="s">
        <v>8</v>
      </c>
      <c r="B173" s="8" t="s">
        <v>3</v>
      </c>
      <c r="C173" s="14" t="s">
        <v>47</v>
      </c>
      <c r="D173" s="14"/>
      <c r="E173" s="14"/>
      <c r="F173" s="8">
        <v>4</v>
      </c>
      <c r="G173" s="9" t="s">
        <v>93</v>
      </c>
      <c r="H173" s="10">
        <v>0.23166666666666669</v>
      </c>
      <c r="I173" s="10">
        <v>1.2750000000000001</v>
      </c>
      <c r="J173" s="10">
        <v>0.03</v>
      </c>
      <c r="K173" s="10">
        <v>1.2383333333333335</v>
      </c>
      <c r="L173" s="10">
        <v>0.3775</v>
      </c>
      <c r="M173" s="10">
        <v>5.3166666666666668E-2</v>
      </c>
      <c r="N173" s="10">
        <v>0.42166666666666663</v>
      </c>
      <c r="O173" s="10">
        <v>1.5916666666666666</v>
      </c>
      <c r="P173" s="10">
        <v>0.4283333333333334</v>
      </c>
      <c r="Q173" s="21">
        <v>7.1666666666666656E-2</v>
      </c>
      <c r="R173" s="23"/>
      <c r="S173" s="21"/>
      <c r="T173" s="23"/>
      <c r="U173" s="21">
        <v>0.16064999999999999</v>
      </c>
      <c r="V173" s="10">
        <v>0.78835299999999997</v>
      </c>
      <c r="W173" s="10">
        <v>5.33596E-2</v>
      </c>
      <c r="X173" s="10">
        <v>0.17671799999999999</v>
      </c>
      <c r="Y173" s="10">
        <v>0.389046</v>
      </c>
      <c r="Z173" s="10">
        <v>0.26747100000000001</v>
      </c>
      <c r="AA173" s="10">
        <v>0.41422700000000001</v>
      </c>
      <c r="AB173" s="10">
        <v>0.31643300000000002</v>
      </c>
      <c r="AC173" s="10">
        <v>8.6054199999999997E-2</v>
      </c>
      <c r="AD173" s="11">
        <v>6.3806699999999994E-2</v>
      </c>
      <c r="AE173" s="20">
        <f t="shared" si="2"/>
        <v>0.50920022118029684</v>
      </c>
    </row>
    <row r="174" spans="1:31" s="12" customFormat="1" ht="43.5" customHeight="1" x14ac:dyDescent="0.35">
      <c r="A174" s="13" t="s">
        <v>8</v>
      </c>
      <c r="B174" s="8" t="s">
        <v>6</v>
      </c>
      <c r="C174" s="14" t="s">
        <v>9</v>
      </c>
      <c r="D174" s="14"/>
      <c r="E174" s="14"/>
      <c r="F174" s="8">
        <v>7</v>
      </c>
      <c r="G174" s="15" t="s">
        <v>179</v>
      </c>
      <c r="H174" s="16">
        <v>4.6833333333333327</v>
      </c>
      <c r="I174" s="16">
        <v>12.633333333333333</v>
      </c>
      <c r="J174" s="16">
        <v>2.9166666666666665</v>
      </c>
      <c r="K174" s="16">
        <v>43.866666666666667</v>
      </c>
      <c r="L174" s="16">
        <v>6.5250000000000004</v>
      </c>
      <c r="M174" s="16">
        <v>11.741666666666665</v>
      </c>
      <c r="N174" s="16">
        <v>8.75</v>
      </c>
      <c r="O174" s="16">
        <v>13.783333333333333</v>
      </c>
      <c r="P174" s="16">
        <v>27.666666666666668</v>
      </c>
      <c r="Q174" s="22">
        <v>6.416666666666667</v>
      </c>
      <c r="R174" s="23"/>
      <c r="S174" s="21"/>
      <c r="T174" s="23"/>
      <c r="U174" s="22">
        <v>8.0233299999999996</v>
      </c>
      <c r="V174" s="16">
        <v>23.37</v>
      </c>
      <c r="W174" s="16">
        <v>5.3555599999999997</v>
      </c>
      <c r="X174" s="16">
        <v>20.826599999999999</v>
      </c>
      <c r="Y174" s="16">
        <v>8.5673999999999992</v>
      </c>
      <c r="Z174" s="16">
        <v>5.39832</v>
      </c>
      <c r="AA174" s="16">
        <v>12.606299999999999</v>
      </c>
      <c r="AB174" s="16">
        <v>20.095300000000002</v>
      </c>
      <c r="AC174" s="16">
        <v>8.4352099999999997</v>
      </c>
      <c r="AD174" s="17">
        <v>3.2631700000000001</v>
      </c>
      <c r="AE174" s="20">
        <f t="shared" si="2"/>
        <v>0.49780772372349297</v>
      </c>
    </row>
    <row r="175" spans="1:31" s="12" customFormat="1" ht="43.5" customHeight="1" x14ac:dyDescent="0.35">
      <c r="A175" s="13" t="s">
        <v>8</v>
      </c>
      <c r="B175" s="8" t="s">
        <v>33</v>
      </c>
      <c r="C175" s="14"/>
      <c r="D175" s="14"/>
      <c r="E175" s="14"/>
      <c r="F175" s="8">
        <v>12</v>
      </c>
      <c r="G175" s="15" t="s">
        <v>161</v>
      </c>
      <c r="H175" s="16">
        <v>13.916666666666666</v>
      </c>
      <c r="I175" s="16">
        <v>37.133333333333333</v>
      </c>
      <c r="J175" s="16">
        <v>0.56666666666666676</v>
      </c>
      <c r="K175" s="16">
        <v>206.43333333333331</v>
      </c>
      <c r="L175" s="16">
        <v>1.1216666666666668</v>
      </c>
      <c r="M175" s="16">
        <v>88.391666666666666</v>
      </c>
      <c r="N175" s="16">
        <v>15.133333333333333</v>
      </c>
      <c r="O175" s="16">
        <v>91.283333333333346</v>
      </c>
      <c r="P175" s="16">
        <v>38.533333333333331</v>
      </c>
      <c r="Q175" s="22">
        <v>34.4</v>
      </c>
      <c r="R175" s="23"/>
      <c r="S175" s="21"/>
      <c r="T175" s="23"/>
      <c r="U175" s="22">
        <v>0.54496900000000004</v>
      </c>
      <c r="V175" s="16">
        <v>10.7136</v>
      </c>
      <c r="W175" s="16">
        <v>0.23402300000000001</v>
      </c>
      <c r="X175" s="16">
        <v>11.088699999999999</v>
      </c>
      <c r="Y175" s="16">
        <v>0.173621</v>
      </c>
      <c r="Z175" s="16">
        <v>1.1402099999999999</v>
      </c>
      <c r="AA175" s="16">
        <v>11.3407</v>
      </c>
      <c r="AB175" s="16">
        <v>14.2338</v>
      </c>
      <c r="AC175" s="16">
        <v>2.8345600000000002</v>
      </c>
      <c r="AD175" s="17">
        <v>0.61778</v>
      </c>
      <c r="AE175" s="20">
        <f t="shared" si="2"/>
        <v>0.49394530686174298</v>
      </c>
    </row>
    <row r="176" spans="1:31" s="12" customFormat="1" ht="43.5" customHeight="1" x14ac:dyDescent="0.35">
      <c r="A176" s="7" t="s">
        <v>8</v>
      </c>
      <c r="B176" s="8" t="s">
        <v>2</v>
      </c>
      <c r="C176" s="8"/>
      <c r="D176" s="8"/>
      <c r="E176" s="8"/>
      <c r="F176" s="8">
        <v>3</v>
      </c>
      <c r="G176" s="15" t="s">
        <v>189</v>
      </c>
      <c r="H176" s="16">
        <v>1.4349999999999998</v>
      </c>
      <c r="I176" s="16">
        <v>0.65499999999999992</v>
      </c>
      <c r="J176" s="16">
        <v>0.26333333333333336</v>
      </c>
      <c r="K176" s="16">
        <v>0</v>
      </c>
      <c r="L176" s="16">
        <v>14.033333333333331</v>
      </c>
      <c r="M176" s="16">
        <v>0.25416666666666665</v>
      </c>
      <c r="N176" s="16">
        <v>0.95666666666666667</v>
      </c>
      <c r="O176" s="16">
        <v>0.52500000000000002</v>
      </c>
      <c r="P176" s="16">
        <v>0.6333333333333333</v>
      </c>
      <c r="Q176" s="22">
        <v>2.3333333333333334E-2</v>
      </c>
      <c r="R176" s="23"/>
      <c r="S176" s="21"/>
      <c r="T176" s="23"/>
      <c r="U176" s="22">
        <v>5.9336200000000003</v>
      </c>
      <c r="V176" s="16">
        <v>9.6075700000000008</v>
      </c>
      <c r="W176" s="16">
        <v>6.2379899999999999</v>
      </c>
      <c r="X176" s="16">
        <v>4.4222000000000001</v>
      </c>
      <c r="Y176" s="16">
        <v>10.834</v>
      </c>
      <c r="Z176" s="16">
        <v>10.2767</v>
      </c>
      <c r="AA176" s="16">
        <v>8.6419800000000002</v>
      </c>
      <c r="AB176" s="16">
        <v>8.8095400000000001</v>
      </c>
      <c r="AC176" s="16">
        <v>5.4177200000000001</v>
      </c>
      <c r="AD176" s="17">
        <v>7.6428900000000004</v>
      </c>
      <c r="AE176" s="20">
        <f t="shared" si="2"/>
        <v>0.48876596022240504</v>
      </c>
    </row>
    <row r="177" spans="1:31" s="12" customFormat="1" ht="43.5" customHeight="1" x14ac:dyDescent="0.35">
      <c r="A177" s="13" t="s">
        <v>8</v>
      </c>
      <c r="B177" s="8" t="s">
        <v>3</v>
      </c>
      <c r="C177" s="14"/>
      <c r="D177" s="14"/>
      <c r="E177" s="14"/>
      <c r="F177" s="8">
        <v>4</v>
      </c>
      <c r="G177" s="15" t="s">
        <v>188</v>
      </c>
      <c r="H177" s="16">
        <v>0.8783333333333333</v>
      </c>
      <c r="I177" s="16">
        <v>0.34333333333333332</v>
      </c>
      <c r="J177" s="16">
        <v>0.37333333333333329</v>
      </c>
      <c r="K177" s="16">
        <v>0.28999999999999998</v>
      </c>
      <c r="L177" s="16">
        <v>0.20166666666666669</v>
      </c>
      <c r="M177" s="16">
        <v>0.53249999999999997</v>
      </c>
      <c r="N177" s="16">
        <v>0.64166666666666672</v>
      </c>
      <c r="O177" s="16">
        <v>1.2733333333333334</v>
      </c>
      <c r="P177" s="16">
        <v>0.34833333333333333</v>
      </c>
      <c r="Q177" s="22">
        <v>3.4083333333333328</v>
      </c>
      <c r="R177" s="23"/>
      <c r="S177" s="21"/>
      <c r="T177" s="23"/>
      <c r="U177" s="22">
        <v>4.0007000000000001</v>
      </c>
      <c r="V177" s="16">
        <v>8.4940800000000003</v>
      </c>
      <c r="W177" s="16">
        <v>3.0464899999999999</v>
      </c>
      <c r="X177" s="16">
        <v>3.1787100000000001</v>
      </c>
      <c r="Y177" s="16">
        <v>3.29291</v>
      </c>
      <c r="Z177" s="16">
        <v>3.2558099999999999</v>
      </c>
      <c r="AA177" s="16">
        <v>8.2904900000000001</v>
      </c>
      <c r="AB177" s="16">
        <v>8.7547800000000002</v>
      </c>
      <c r="AC177" s="16">
        <v>4.7155800000000001</v>
      </c>
      <c r="AD177" s="17">
        <v>7.9407800000000002</v>
      </c>
      <c r="AE177" s="20">
        <f t="shared" si="2"/>
        <v>0.47913260199567287</v>
      </c>
    </row>
    <row r="178" spans="1:31" s="12" customFormat="1" ht="43.5" customHeight="1" x14ac:dyDescent="0.35">
      <c r="A178" s="13" t="s">
        <v>8</v>
      </c>
      <c r="B178" s="8" t="s">
        <v>3</v>
      </c>
      <c r="C178" s="14"/>
      <c r="D178" s="14"/>
      <c r="E178" s="14"/>
      <c r="F178" s="8">
        <v>4</v>
      </c>
      <c r="G178" s="15" t="s">
        <v>187</v>
      </c>
      <c r="H178" s="16">
        <v>5.2333333333333334</v>
      </c>
      <c r="I178" s="16">
        <v>6.2</v>
      </c>
      <c r="J178" s="16">
        <v>1.6166666666666669</v>
      </c>
      <c r="K178" s="16">
        <v>5.75</v>
      </c>
      <c r="L178" s="16">
        <v>2.7641666666666671</v>
      </c>
      <c r="M178" s="16">
        <v>12.358333333333333</v>
      </c>
      <c r="N178" s="16">
        <v>2.6950000000000003</v>
      </c>
      <c r="O178" s="16">
        <v>5.95</v>
      </c>
      <c r="P178" s="16">
        <v>2.35</v>
      </c>
      <c r="Q178" s="22">
        <v>9.1999999999999993</v>
      </c>
      <c r="R178" s="23"/>
      <c r="S178" s="21"/>
      <c r="T178" s="23"/>
      <c r="U178" s="22">
        <v>0.411833</v>
      </c>
      <c r="V178" s="16">
        <v>0.14210200000000001</v>
      </c>
      <c r="W178" s="16">
        <v>1.33487</v>
      </c>
      <c r="X178" s="16">
        <v>0.36903999999999998</v>
      </c>
      <c r="Y178" s="16">
        <v>0.43054599999999998</v>
      </c>
      <c r="Z178" s="16">
        <v>1.91534</v>
      </c>
      <c r="AA178" s="16">
        <v>0.15312200000000001</v>
      </c>
      <c r="AB178" s="16">
        <v>0.43375999999999998</v>
      </c>
      <c r="AC178" s="16">
        <v>0.11881700000000001</v>
      </c>
      <c r="AD178" s="17">
        <v>0.44087100000000001</v>
      </c>
      <c r="AE178" s="20">
        <f t="shared" si="2"/>
        <v>0.47391066442985552</v>
      </c>
    </row>
    <row r="179" spans="1:31" s="12" customFormat="1" ht="43.5" customHeight="1" x14ac:dyDescent="0.35">
      <c r="A179" s="13" t="s">
        <v>8</v>
      </c>
      <c r="B179" s="8" t="s">
        <v>6</v>
      </c>
      <c r="C179" s="14"/>
      <c r="D179" s="14"/>
      <c r="E179" s="14"/>
      <c r="F179" s="8">
        <v>7</v>
      </c>
      <c r="G179" s="15" t="s">
        <v>209</v>
      </c>
      <c r="H179" s="16">
        <v>0.745</v>
      </c>
      <c r="I179" s="16">
        <v>0.52166666666666661</v>
      </c>
      <c r="J179" s="16">
        <v>1.2066666666666666</v>
      </c>
      <c r="K179" s="16">
        <v>2.2833333333333332</v>
      </c>
      <c r="L179" s="16">
        <v>4.1916666666666673</v>
      </c>
      <c r="M179" s="16">
        <v>1.0649999999999999</v>
      </c>
      <c r="N179" s="16">
        <v>2.2500000000000004</v>
      </c>
      <c r="O179" s="16">
        <v>1.1649999999999998</v>
      </c>
      <c r="P179" s="16">
        <v>0.77333333333333343</v>
      </c>
      <c r="Q179" s="22">
        <v>1.1608333333333334</v>
      </c>
      <c r="R179" s="23"/>
      <c r="S179" s="21"/>
      <c r="T179" s="23"/>
      <c r="U179" s="22">
        <v>3.76248</v>
      </c>
      <c r="V179" s="16">
        <v>4.1090499999999999</v>
      </c>
      <c r="W179" s="16">
        <v>5.2299800000000003</v>
      </c>
      <c r="X179" s="16">
        <v>4.9321099999999998</v>
      </c>
      <c r="Y179" s="16">
        <v>5.7566699999999997</v>
      </c>
      <c r="Z179" s="16">
        <v>3.3760500000000002</v>
      </c>
      <c r="AA179" s="16">
        <v>2.5589</v>
      </c>
      <c r="AB179" s="16">
        <v>4.62195</v>
      </c>
      <c r="AC179" s="16">
        <v>3.3738700000000001</v>
      </c>
      <c r="AD179" s="17">
        <v>2.8184499999999999</v>
      </c>
      <c r="AE179" s="20">
        <f t="shared" si="2"/>
        <v>0.47292198251402107</v>
      </c>
    </row>
    <row r="180" spans="1:31" s="12" customFormat="1" ht="43.5" customHeight="1" x14ac:dyDescent="0.35">
      <c r="A180" s="7" t="s">
        <v>8</v>
      </c>
      <c r="B180" s="8" t="s">
        <v>9</v>
      </c>
      <c r="C180" s="8" t="s">
        <v>10</v>
      </c>
      <c r="D180" s="8"/>
      <c r="E180" s="8"/>
      <c r="F180" s="8">
        <v>5</v>
      </c>
      <c r="G180" s="15" t="s">
        <v>203</v>
      </c>
      <c r="H180" s="16">
        <v>0.42499999999999999</v>
      </c>
      <c r="I180" s="16">
        <v>3.0333333333333337</v>
      </c>
      <c r="J180" s="16">
        <v>5.5283333333333333</v>
      </c>
      <c r="K180" s="16">
        <v>5.1833333333333336</v>
      </c>
      <c r="L180" s="16">
        <v>94.15</v>
      </c>
      <c r="M180" s="16">
        <v>1.9158333333333333</v>
      </c>
      <c r="N180" s="16">
        <v>2.8699999999999997</v>
      </c>
      <c r="O180" s="16">
        <v>7.4349999999999996</v>
      </c>
      <c r="P180" s="16">
        <v>4.4050000000000002</v>
      </c>
      <c r="Q180" s="22">
        <v>9.6</v>
      </c>
      <c r="R180" s="23"/>
      <c r="S180" s="21"/>
      <c r="T180" s="23"/>
      <c r="U180" s="22">
        <v>3.0594199999999998</v>
      </c>
      <c r="V180" s="16">
        <v>10.581799999999999</v>
      </c>
      <c r="W180" s="16">
        <v>2.7148500000000002</v>
      </c>
      <c r="X180" s="16">
        <v>10.5379</v>
      </c>
      <c r="Y180" s="16">
        <v>11.274900000000001</v>
      </c>
      <c r="Z180" s="16">
        <v>8.3084799999999994</v>
      </c>
      <c r="AA180" s="16">
        <v>6.3835800000000003</v>
      </c>
      <c r="AB180" s="16">
        <v>9.3632899999999992</v>
      </c>
      <c r="AC180" s="16">
        <v>4.6607000000000003</v>
      </c>
      <c r="AD180" s="17">
        <v>8.1393299999999993</v>
      </c>
      <c r="AE180" s="20">
        <f t="shared" si="2"/>
        <v>0.44266292638939381</v>
      </c>
    </row>
    <row r="181" spans="1:31" s="12" customFormat="1" ht="43.5" customHeight="1" x14ac:dyDescent="0.35">
      <c r="A181" s="7"/>
      <c r="B181" s="8"/>
      <c r="C181" s="8"/>
      <c r="D181" s="8"/>
      <c r="E181" s="8"/>
      <c r="F181" s="8"/>
      <c r="G181" s="15" t="s">
        <v>191</v>
      </c>
      <c r="H181" s="16">
        <v>49.65</v>
      </c>
      <c r="I181" s="16">
        <v>13.333333333333334</v>
      </c>
      <c r="J181" s="16">
        <v>58.6</v>
      </c>
      <c r="K181" s="16">
        <v>147.5</v>
      </c>
      <c r="L181" s="16">
        <v>13.230833333333333</v>
      </c>
      <c r="M181" s="16">
        <v>41.44166666666667</v>
      </c>
      <c r="N181" s="16">
        <v>461.16666666666669</v>
      </c>
      <c r="O181" s="16">
        <v>8.9166666666666661</v>
      </c>
      <c r="P181" s="16">
        <v>128.88333333333333</v>
      </c>
      <c r="Q181" s="22">
        <v>20.366666666666671</v>
      </c>
      <c r="R181" s="23"/>
      <c r="S181" s="21"/>
      <c r="T181" s="23"/>
      <c r="U181" s="22">
        <v>11.5097</v>
      </c>
      <c r="V181" s="16">
        <v>14.9826</v>
      </c>
      <c r="W181" s="16">
        <v>9.9920500000000008</v>
      </c>
      <c r="X181" s="16">
        <v>20.197199999999999</v>
      </c>
      <c r="Y181" s="16">
        <v>6.6804699999999997</v>
      </c>
      <c r="Z181" s="16">
        <v>15.319000000000001</v>
      </c>
      <c r="AA181" s="16">
        <v>16.626100000000001</v>
      </c>
      <c r="AB181" s="16">
        <v>15.160600000000001</v>
      </c>
      <c r="AC181" s="16">
        <v>13.821300000000001</v>
      </c>
      <c r="AD181" s="17">
        <v>12.164300000000001</v>
      </c>
      <c r="AE181" s="20">
        <f t="shared" si="2"/>
        <v>0.4338640115789793</v>
      </c>
    </row>
    <row r="182" spans="1:31" s="12" customFormat="1" ht="43.5" customHeight="1" x14ac:dyDescent="0.35">
      <c r="A182" s="13" t="e">
        <v>#N/A</v>
      </c>
      <c r="B182" s="8" t="s">
        <v>9</v>
      </c>
      <c r="C182" s="14"/>
      <c r="D182" s="14"/>
      <c r="E182" s="14"/>
      <c r="F182" s="8">
        <v>5</v>
      </c>
      <c r="G182" s="15" t="s">
        <v>213</v>
      </c>
      <c r="H182" s="16">
        <v>0.5083333333333333</v>
      </c>
      <c r="I182" s="16">
        <v>0.59166666666666667</v>
      </c>
      <c r="J182" s="16">
        <v>1.4349999999999998</v>
      </c>
      <c r="K182" s="16">
        <v>0.94666666666666666</v>
      </c>
      <c r="L182" s="16">
        <v>1.6958333333333333</v>
      </c>
      <c r="M182" s="16">
        <v>0.51916666666666667</v>
      </c>
      <c r="N182" s="16">
        <v>10.716666666666667</v>
      </c>
      <c r="O182" s="16">
        <v>0.5033333333333333</v>
      </c>
      <c r="P182" s="16">
        <v>0.72666666666666657</v>
      </c>
      <c r="Q182" s="22">
        <v>0.72416666666666674</v>
      </c>
      <c r="R182" s="23"/>
      <c r="S182" s="21"/>
      <c r="T182" s="23"/>
      <c r="U182" s="22">
        <v>1.0145500000000001</v>
      </c>
      <c r="V182" s="16">
        <v>3.17326</v>
      </c>
      <c r="W182" s="16">
        <v>1.6063400000000001</v>
      </c>
      <c r="X182" s="16">
        <v>2.2286299999999999</v>
      </c>
      <c r="Y182" s="16">
        <v>1.79196</v>
      </c>
      <c r="Z182" s="16">
        <v>2.9289399999999999</v>
      </c>
      <c r="AA182" s="16">
        <v>4.0064700000000002</v>
      </c>
      <c r="AB182" s="16">
        <v>4.4378399999999996</v>
      </c>
      <c r="AC182" s="16">
        <v>1.2586200000000001</v>
      </c>
      <c r="AD182" s="17">
        <v>1.38524</v>
      </c>
      <c r="AE182" s="20">
        <f t="shared" si="2"/>
        <v>0.43317702890597715</v>
      </c>
    </row>
    <row r="183" spans="1:31" s="12" customFormat="1" ht="43.5" customHeight="1" x14ac:dyDescent="0.35">
      <c r="A183" s="13" t="s">
        <v>8</v>
      </c>
      <c r="B183" s="8" t="s">
        <v>3</v>
      </c>
      <c r="C183" s="14"/>
      <c r="D183" s="14"/>
      <c r="E183" s="14"/>
      <c r="F183" s="8">
        <v>4</v>
      </c>
      <c r="G183" s="15" t="s">
        <v>199</v>
      </c>
      <c r="H183" s="16">
        <v>6.1666666666666668E-2</v>
      </c>
      <c r="I183" s="16">
        <v>2.75</v>
      </c>
      <c r="J183" s="16">
        <v>7.0000000000000001E-3</v>
      </c>
      <c r="K183" s="16">
        <v>1.5166666666666666</v>
      </c>
      <c r="L183" s="16">
        <v>0.51333333333333331</v>
      </c>
      <c r="M183" s="16">
        <v>0.12233333333333334</v>
      </c>
      <c r="N183" s="16">
        <v>0.57500000000000007</v>
      </c>
      <c r="O183" s="16">
        <v>0.27666666666666667</v>
      </c>
      <c r="P183" s="16">
        <v>0.14166666666666669</v>
      </c>
      <c r="Q183" s="22">
        <v>8.8166666666666671E-2</v>
      </c>
      <c r="R183" s="23"/>
      <c r="S183" s="21"/>
      <c r="T183" s="23"/>
      <c r="U183" s="22">
        <v>0.12941900000000001</v>
      </c>
      <c r="V183" s="16">
        <v>0.67418999999999996</v>
      </c>
      <c r="W183" s="16">
        <v>0.110204</v>
      </c>
      <c r="X183" s="16">
        <v>5.8092999999999999E-2</v>
      </c>
      <c r="Y183" s="16">
        <v>0.80343699999999996</v>
      </c>
      <c r="Z183" s="16">
        <v>0.23728099999999999</v>
      </c>
      <c r="AA183" s="16">
        <v>0.54487099999999999</v>
      </c>
      <c r="AB183" s="16">
        <v>0.420686</v>
      </c>
      <c r="AC183" s="16">
        <v>4.5713400000000001E-2</v>
      </c>
      <c r="AD183" s="17">
        <v>8.8709999999999997E-2</v>
      </c>
      <c r="AE183" s="20">
        <f t="shared" si="2"/>
        <v>0.43173041302898207</v>
      </c>
    </row>
    <row r="184" spans="1:31" s="12" customFormat="1" ht="43.5" customHeight="1" x14ac:dyDescent="0.35">
      <c r="A184" s="7"/>
      <c r="B184" s="8"/>
      <c r="C184" s="8"/>
      <c r="D184" s="8"/>
      <c r="E184" s="8"/>
      <c r="F184" s="8"/>
      <c r="G184" s="15" t="s">
        <v>192</v>
      </c>
      <c r="H184" s="16">
        <v>36.566666666666663</v>
      </c>
      <c r="I184" s="16">
        <v>17.95</v>
      </c>
      <c r="J184" s="16">
        <v>25.316666666666663</v>
      </c>
      <c r="K184" s="16">
        <v>35.016666666666673</v>
      </c>
      <c r="L184" s="16">
        <v>124.23333333333332</v>
      </c>
      <c r="M184" s="16">
        <v>22.091666666666669</v>
      </c>
      <c r="N184" s="16">
        <v>72</v>
      </c>
      <c r="O184" s="16">
        <v>12.483333333333334</v>
      </c>
      <c r="P184" s="16">
        <v>27.383333333333336</v>
      </c>
      <c r="Q184" s="22">
        <v>19.866666666666667</v>
      </c>
      <c r="R184" s="23"/>
      <c r="S184" s="21"/>
      <c r="T184" s="23"/>
      <c r="U184" s="22">
        <v>0.217333</v>
      </c>
      <c r="V184" s="16">
        <v>0.25872499999999998</v>
      </c>
      <c r="W184" s="16">
        <v>0.30863200000000002</v>
      </c>
      <c r="X184" s="16">
        <v>0.118534</v>
      </c>
      <c r="Y184" s="16">
        <v>0.332982</v>
      </c>
      <c r="Z184" s="16">
        <v>0.33970099999999998</v>
      </c>
      <c r="AA184" s="16">
        <v>0.21247199999999999</v>
      </c>
      <c r="AB184" s="16">
        <v>6.1490299999999998E-2</v>
      </c>
      <c r="AC184" s="16">
        <v>0.147951</v>
      </c>
      <c r="AD184" s="17">
        <v>8.00984E-2</v>
      </c>
      <c r="AE184" s="20">
        <f t="shared" si="2"/>
        <v>0.42684537851917764</v>
      </c>
    </row>
    <row r="185" spans="1:31" s="12" customFormat="1" ht="43.5" customHeight="1" x14ac:dyDescent="0.35">
      <c r="A185" s="13" t="s">
        <v>8</v>
      </c>
      <c r="B185" s="8" t="s">
        <v>6</v>
      </c>
      <c r="C185" s="14"/>
      <c r="D185" s="14"/>
      <c r="E185" s="14"/>
      <c r="F185" s="8">
        <v>7</v>
      </c>
      <c r="G185" s="15" t="s">
        <v>193</v>
      </c>
      <c r="H185" s="16">
        <v>1.1666666666666667E-2</v>
      </c>
      <c r="I185" s="16">
        <v>0.06</v>
      </c>
      <c r="J185" s="16">
        <v>0.08</v>
      </c>
      <c r="K185" s="16">
        <v>0.02</v>
      </c>
      <c r="L185" s="16">
        <v>0.12416666666666666</v>
      </c>
      <c r="M185" s="16">
        <v>4.9166666666666664E-2</v>
      </c>
      <c r="N185" s="16">
        <v>0.22499999999999998</v>
      </c>
      <c r="O185" s="16">
        <v>1.8333333333333333E-2</v>
      </c>
      <c r="P185" s="16">
        <v>5.1666666666666666E-2</v>
      </c>
      <c r="Q185" s="22">
        <v>1.8333333333333333E-2</v>
      </c>
      <c r="R185" s="23"/>
      <c r="S185" s="21"/>
      <c r="T185" s="23"/>
      <c r="U185" s="22">
        <v>11.8467</v>
      </c>
      <c r="V185" s="16">
        <v>14.296900000000001</v>
      </c>
      <c r="W185" s="16">
        <v>7.9950299999999999</v>
      </c>
      <c r="X185" s="16">
        <v>12.904</v>
      </c>
      <c r="Y185" s="16">
        <v>27.5779</v>
      </c>
      <c r="Z185" s="16">
        <v>10.8965</v>
      </c>
      <c r="AA185" s="16">
        <v>15.420500000000001</v>
      </c>
      <c r="AB185" s="16">
        <v>15.2364</v>
      </c>
      <c r="AC185" s="16">
        <v>10.4207</v>
      </c>
      <c r="AD185" s="17">
        <v>9.27041</v>
      </c>
      <c r="AE185" s="20">
        <f t="shared" si="2"/>
        <v>0.41882974961396757</v>
      </c>
    </row>
    <row r="186" spans="1:31" s="12" customFormat="1" ht="43.5" customHeight="1" x14ac:dyDescent="0.35">
      <c r="A186" s="7"/>
      <c r="B186" s="8"/>
      <c r="C186" s="8"/>
      <c r="D186" s="8"/>
      <c r="E186" s="8"/>
      <c r="F186" s="8"/>
      <c r="G186" s="18" t="s">
        <v>348</v>
      </c>
      <c r="H186" s="10">
        <f>VLOOKUP($G186,Sheet1!$A:$L,3,FALSE)</f>
        <v>353.61666666666662</v>
      </c>
      <c r="I186" s="10">
        <f>VLOOKUP($G186,Sheet1!$A:$L,4,FALSE)</f>
        <v>38.43333333333333</v>
      </c>
      <c r="J186" s="10">
        <f>VLOOKUP($G186,Sheet1!$A:$L,5,FALSE)</f>
        <v>160.94999999999999</v>
      </c>
      <c r="K186" s="10">
        <f>VLOOKUP($G186,Sheet1!$A:$L,6,FALSE)</f>
        <v>76.833333333333329</v>
      </c>
      <c r="L186" s="10">
        <f>VLOOKUP($G186,Sheet1!$A:$L,7,FALSE)</f>
        <v>354.63333333333333</v>
      </c>
      <c r="M186" s="10">
        <f>VLOOKUP($G186,Sheet1!$A:$L,8,FALSE)</f>
        <v>52.7</v>
      </c>
      <c r="N186" s="10">
        <f>VLOOKUP($G186,Sheet1!$A:$L,9,FALSE)</f>
        <v>141.06290263304865</v>
      </c>
      <c r="O186" s="10">
        <f>VLOOKUP($G186,Sheet1!$A:$L,10,FALSE)</f>
        <v>96.881451316524334</v>
      </c>
      <c r="P186" s="10">
        <f>VLOOKUP($G186,Sheet1!$A:$L,11,FALSE)</f>
        <v>62.633333333333326</v>
      </c>
      <c r="Q186" s="10">
        <f>VLOOKUP($G186,Sheet1!$A:$L,12,FALSE)</f>
        <v>79.75739232492883</v>
      </c>
      <c r="R186" s="23"/>
      <c r="S186" s="21"/>
      <c r="T186" s="23"/>
      <c r="U186" s="22">
        <v>12.958500000000001</v>
      </c>
      <c r="V186" s="16">
        <v>16.4376</v>
      </c>
      <c r="W186" s="16">
        <v>9.609</v>
      </c>
      <c r="X186" s="16">
        <v>15.4275</v>
      </c>
      <c r="Y186" s="16">
        <v>25.718</v>
      </c>
      <c r="Z186" s="16">
        <v>16.3596</v>
      </c>
      <c r="AA186" s="16">
        <v>13.9892</v>
      </c>
      <c r="AB186" s="16">
        <v>15.100300000000001</v>
      </c>
      <c r="AC186" s="16">
        <v>12.8424</v>
      </c>
      <c r="AD186" s="17">
        <v>11.6942</v>
      </c>
      <c r="AE186" s="20">
        <f t="shared" si="2"/>
        <v>0.39541606181031891</v>
      </c>
    </row>
    <row r="187" spans="1:31" s="12" customFormat="1" ht="43.5" customHeight="1" x14ac:dyDescent="0.35">
      <c r="A187" s="7"/>
      <c r="B187" s="8"/>
      <c r="C187" s="8"/>
      <c r="D187" s="8"/>
      <c r="E187" s="8"/>
      <c r="F187" s="8"/>
      <c r="G187" s="18" t="s">
        <v>349</v>
      </c>
      <c r="H187" s="10">
        <f>VLOOKUP($G187,Sheet1!$A:$L,3,FALSE)</f>
        <v>353.61666666666662</v>
      </c>
      <c r="I187" s="10">
        <f>VLOOKUP($G187,Sheet1!$A:$L,4,FALSE)</f>
        <v>38.43333333333333</v>
      </c>
      <c r="J187" s="10">
        <f>VLOOKUP($G187,Sheet1!$A:$L,5,FALSE)</f>
        <v>160.94999999999999</v>
      </c>
      <c r="K187" s="10">
        <f>VLOOKUP($G187,Sheet1!$A:$L,6,FALSE)</f>
        <v>76.833333333333329</v>
      </c>
      <c r="L187" s="10">
        <f>VLOOKUP($G187,Sheet1!$A:$L,7,FALSE)</f>
        <v>354.63333333333333</v>
      </c>
      <c r="M187" s="10">
        <f>VLOOKUP($G187,Sheet1!$A:$L,8,FALSE)</f>
        <v>52.7</v>
      </c>
      <c r="N187" s="10">
        <f>VLOOKUP($G187,Sheet1!$A:$L,9,FALSE)</f>
        <v>141.06290263304865</v>
      </c>
      <c r="O187" s="10">
        <f>VLOOKUP($G187,Sheet1!$A:$L,10,FALSE)</f>
        <v>96.881451316524334</v>
      </c>
      <c r="P187" s="10">
        <f>VLOOKUP($G187,Sheet1!$A:$L,11,FALSE)</f>
        <v>62.633333333333326</v>
      </c>
      <c r="Q187" s="10">
        <f>VLOOKUP($G187,Sheet1!$A:$L,12,FALSE)</f>
        <v>79.75739232492883</v>
      </c>
      <c r="R187" s="23"/>
      <c r="S187" s="21"/>
      <c r="T187" s="23"/>
      <c r="U187" s="22">
        <v>12.958500000000001</v>
      </c>
      <c r="V187" s="16">
        <v>16.4376</v>
      </c>
      <c r="W187" s="16">
        <v>9.609</v>
      </c>
      <c r="X187" s="16">
        <v>15.4275</v>
      </c>
      <c r="Y187" s="16">
        <v>25.718</v>
      </c>
      <c r="Z187" s="16">
        <v>16.3596</v>
      </c>
      <c r="AA187" s="16">
        <v>13.9892</v>
      </c>
      <c r="AB187" s="16">
        <v>15.100300000000001</v>
      </c>
      <c r="AC187" s="16">
        <v>12.8424</v>
      </c>
      <c r="AD187" s="17">
        <v>11.6942</v>
      </c>
      <c r="AE187" s="20">
        <f t="shared" si="2"/>
        <v>0.39541606181031891</v>
      </c>
    </row>
    <row r="188" spans="1:31" s="12" customFormat="1" ht="43.5" customHeight="1" x14ac:dyDescent="0.35">
      <c r="A188" s="7"/>
      <c r="B188" s="8"/>
      <c r="C188" s="8"/>
      <c r="D188" s="8"/>
      <c r="E188" s="8"/>
      <c r="F188" s="8"/>
      <c r="G188" s="18" t="s">
        <v>350</v>
      </c>
      <c r="H188" s="10">
        <f>VLOOKUP($G188,Sheet1!$A:$L,3,FALSE)</f>
        <v>353.61666666666662</v>
      </c>
      <c r="I188" s="10">
        <f>VLOOKUP($G188,Sheet1!$A:$L,4,FALSE)</f>
        <v>38.43333333333333</v>
      </c>
      <c r="J188" s="10">
        <f>VLOOKUP($G188,Sheet1!$A:$L,5,FALSE)</f>
        <v>160.94999999999999</v>
      </c>
      <c r="K188" s="10">
        <f>VLOOKUP($G188,Sheet1!$A:$L,6,FALSE)</f>
        <v>76.833333333333329</v>
      </c>
      <c r="L188" s="10">
        <f>VLOOKUP($G188,Sheet1!$A:$L,7,FALSE)</f>
        <v>354.63333333333333</v>
      </c>
      <c r="M188" s="10">
        <f>VLOOKUP($G188,Sheet1!$A:$L,8,FALSE)</f>
        <v>52.7</v>
      </c>
      <c r="N188" s="10">
        <f>VLOOKUP($G188,Sheet1!$A:$L,9,FALSE)</f>
        <v>141.06290263304865</v>
      </c>
      <c r="O188" s="10">
        <f>VLOOKUP($G188,Sheet1!$A:$L,10,FALSE)</f>
        <v>96.881451316524334</v>
      </c>
      <c r="P188" s="10">
        <f>VLOOKUP($G188,Sheet1!$A:$L,11,FALSE)</f>
        <v>62.633333333333326</v>
      </c>
      <c r="Q188" s="10">
        <f>VLOOKUP($G188,Sheet1!$A:$L,12,FALSE)</f>
        <v>79.75739232492883</v>
      </c>
      <c r="R188" s="23"/>
      <c r="S188" s="21"/>
      <c r="T188" s="23"/>
      <c r="U188" s="22">
        <v>12.958500000000001</v>
      </c>
      <c r="V188" s="16">
        <v>16.4376</v>
      </c>
      <c r="W188" s="16">
        <v>9.609</v>
      </c>
      <c r="X188" s="16">
        <v>15.4275</v>
      </c>
      <c r="Y188" s="16">
        <v>25.718</v>
      </c>
      <c r="Z188" s="16">
        <v>16.3596</v>
      </c>
      <c r="AA188" s="16">
        <v>13.9892</v>
      </c>
      <c r="AB188" s="16">
        <v>15.100300000000001</v>
      </c>
      <c r="AC188" s="16">
        <v>12.8424</v>
      </c>
      <c r="AD188" s="17">
        <v>11.6942</v>
      </c>
      <c r="AE188" s="20">
        <f t="shared" si="2"/>
        <v>0.39541606181031891</v>
      </c>
    </row>
    <row r="189" spans="1:31" s="12" customFormat="1" ht="43.5" customHeight="1" x14ac:dyDescent="0.35">
      <c r="A189" s="13"/>
      <c r="B189" s="8"/>
      <c r="C189" s="14"/>
      <c r="D189" s="14"/>
      <c r="E189" s="14"/>
      <c r="F189" s="8"/>
      <c r="G189" s="18" t="s">
        <v>351</v>
      </c>
      <c r="H189" s="10">
        <f>VLOOKUP($G189,Sheet1!$A:$L,3,FALSE)</f>
        <v>353.61666666666662</v>
      </c>
      <c r="I189" s="10">
        <f>VLOOKUP($G189,Sheet1!$A:$L,4,FALSE)</f>
        <v>38.43333333333333</v>
      </c>
      <c r="J189" s="10">
        <f>VLOOKUP($G189,Sheet1!$A:$L,5,FALSE)</f>
        <v>160.94999999999999</v>
      </c>
      <c r="K189" s="10">
        <f>VLOOKUP($G189,Sheet1!$A:$L,6,FALSE)</f>
        <v>76.833333333333329</v>
      </c>
      <c r="L189" s="10">
        <f>VLOOKUP($G189,Sheet1!$A:$L,7,FALSE)</f>
        <v>354.63333333333333</v>
      </c>
      <c r="M189" s="10">
        <f>VLOOKUP($G189,Sheet1!$A:$L,8,FALSE)</f>
        <v>52.7</v>
      </c>
      <c r="N189" s="10">
        <f>VLOOKUP($G189,Sheet1!$A:$L,9,FALSE)</f>
        <v>141.06290263304865</v>
      </c>
      <c r="O189" s="10">
        <f>VLOOKUP($G189,Sheet1!$A:$L,10,FALSE)</f>
        <v>96.881451316524334</v>
      </c>
      <c r="P189" s="10">
        <f>VLOOKUP($G189,Sheet1!$A:$L,11,FALSE)</f>
        <v>62.633333333333326</v>
      </c>
      <c r="Q189" s="10">
        <f>VLOOKUP($G189,Sheet1!$A:$L,12,FALSE)</f>
        <v>79.75739232492883</v>
      </c>
      <c r="R189" s="23"/>
      <c r="S189" s="21"/>
      <c r="T189" s="23"/>
      <c r="U189" s="22">
        <v>12.958500000000001</v>
      </c>
      <c r="V189" s="16">
        <v>16.4376</v>
      </c>
      <c r="W189" s="16">
        <v>9.609</v>
      </c>
      <c r="X189" s="16">
        <v>15.4275</v>
      </c>
      <c r="Y189" s="16">
        <v>25.718</v>
      </c>
      <c r="Z189" s="16">
        <v>16.3596</v>
      </c>
      <c r="AA189" s="16">
        <v>13.9892</v>
      </c>
      <c r="AB189" s="16">
        <v>15.100300000000001</v>
      </c>
      <c r="AC189" s="16">
        <v>12.8424</v>
      </c>
      <c r="AD189" s="17">
        <v>11.6942</v>
      </c>
      <c r="AE189" s="20">
        <f t="shared" si="2"/>
        <v>0.39541606181031891</v>
      </c>
    </row>
    <row r="190" spans="1:31" s="12" customFormat="1" ht="43.5" customHeight="1" x14ac:dyDescent="0.35">
      <c r="A190" s="7"/>
      <c r="B190" s="8"/>
      <c r="C190" s="8"/>
      <c r="D190" s="8"/>
      <c r="E190" s="8"/>
      <c r="F190" s="8"/>
      <c r="G190" s="18" t="s">
        <v>352</v>
      </c>
      <c r="H190" s="10">
        <f>VLOOKUP($G190,Sheet1!$A:$L,3,FALSE)</f>
        <v>353.61666666666662</v>
      </c>
      <c r="I190" s="10">
        <f>VLOOKUP($G190,Sheet1!$A:$L,4,FALSE)</f>
        <v>38.43333333333333</v>
      </c>
      <c r="J190" s="10">
        <f>VLOOKUP($G190,Sheet1!$A:$L,5,FALSE)</f>
        <v>160.94999999999999</v>
      </c>
      <c r="K190" s="10">
        <f>VLOOKUP($G190,Sheet1!$A:$L,6,FALSE)</f>
        <v>76.833333333333329</v>
      </c>
      <c r="L190" s="10">
        <f>VLOOKUP($G190,Sheet1!$A:$L,7,FALSE)</f>
        <v>354.63333333333333</v>
      </c>
      <c r="M190" s="10">
        <f>VLOOKUP($G190,Sheet1!$A:$L,8,FALSE)</f>
        <v>52.7</v>
      </c>
      <c r="N190" s="10">
        <f>VLOOKUP($G190,Sheet1!$A:$L,9,FALSE)</f>
        <v>141.06290263304865</v>
      </c>
      <c r="O190" s="10">
        <f>VLOOKUP($G190,Sheet1!$A:$L,10,FALSE)</f>
        <v>96.881451316524334</v>
      </c>
      <c r="P190" s="10">
        <f>VLOOKUP($G190,Sheet1!$A:$L,11,FALSE)</f>
        <v>62.633333333333326</v>
      </c>
      <c r="Q190" s="10">
        <f>VLOOKUP($G190,Sheet1!$A:$L,12,FALSE)</f>
        <v>79.75739232492883</v>
      </c>
      <c r="R190" s="23"/>
      <c r="S190" s="21"/>
      <c r="T190" s="23"/>
      <c r="U190" s="22">
        <v>12.958500000000001</v>
      </c>
      <c r="V190" s="16">
        <v>16.4376</v>
      </c>
      <c r="W190" s="16">
        <v>9.609</v>
      </c>
      <c r="X190" s="16">
        <v>15.4275</v>
      </c>
      <c r="Y190" s="16">
        <v>25.718</v>
      </c>
      <c r="Z190" s="16">
        <v>16.3596</v>
      </c>
      <c r="AA190" s="16">
        <v>13.9892</v>
      </c>
      <c r="AB190" s="16">
        <v>15.100300000000001</v>
      </c>
      <c r="AC190" s="16">
        <v>12.8424</v>
      </c>
      <c r="AD190" s="17">
        <v>11.6942</v>
      </c>
      <c r="AE190" s="20">
        <f t="shared" si="2"/>
        <v>0.39541606181031891</v>
      </c>
    </row>
    <row r="191" spans="1:31" s="12" customFormat="1" ht="43.5" customHeight="1" x14ac:dyDescent="0.35">
      <c r="A191" s="7"/>
      <c r="B191" s="8"/>
      <c r="C191" s="8"/>
      <c r="D191" s="8"/>
      <c r="E191" s="8"/>
      <c r="F191" s="8"/>
      <c r="G191" s="18" t="s">
        <v>353</v>
      </c>
      <c r="H191" s="10">
        <f>VLOOKUP($G191,Sheet1!$A:$L,3,FALSE)</f>
        <v>353.61666666666662</v>
      </c>
      <c r="I191" s="10">
        <f>VLOOKUP($G191,Sheet1!$A:$L,4,FALSE)</f>
        <v>38.43333333333333</v>
      </c>
      <c r="J191" s="10">
        <f>VLOOKUP($G191,Sheet1!$A:$L,5,FALSE)</f>
        <v>160.94999999999999</v>
      </c>
      <c r="K191" s="10">
        <f>VLOOKUP($G191,Sheet1!$A:$L,6,FALSE)</f>
        <v>76.833333333333329</v>
      </c>
      <c r="L191" s="10">
        <f>VLOOKUP($G191,Sheet1!$A:$L,7,FALSE)</f>
        <v>354.63333333333333</v>
      </c>
      <c r="M191" s="10">
        <f>VLOOKUP($G191,Sheet1!$A:$L,8,FALSE)</f>
        <v>52.7</v>
      </c>
      <c r="N191" s="10">
        <f>VLOOKUP($G191,Sheet1!$A:$L,9,FALSE)</f>
        <v>141.06290263304865</v>
      </c>
      <c r="O191" s="10">
        <f>VLOOKUP($G191,Sheet1!$A:$L,10,FALSE)</f>
        <v>96.881451316524334</v>
      </c>
      <c r="P191" s="10">
        <f>VLOOKUP($G191,Sheet1!$A:$L,11,FALSE)</f>
        <v>62.633333333333326</v>
      </c>
      <c r="Q191" s="10">
        <f>VLOOKUP($G191,Sheet1!$A:$L,12,FALSE)</f>
        <v>79.75739232492883</v>
      </c>
      <c r="R191" s="23"/>
      <c r="S191" s="21"/>
      <c r="T191" s="23"/>
      <c r="U191" s="22">
        <v>12.958500000000001</v>
      </c>
      <c r="V191" s="16">
        <v>16.4376</v>
      </c>
      <c r="W191" s="16">
        <v>9.609</v>
      </c>
      <c r="X191" s="16">
        <v>15.4275</v>
      </c>
      <c r="Y191" s="16">
        <v>25.718</v>
      </c>
      <c r="Z191" s="16">
        <v>16.3596</v>
      </c>
      <c r="AA191" s="16">
        <v>13.9892</v>
      </c>
      <c r="AB191" s="16">
        <v>15.100300000000001</v>
      </c>
      <c r="AC191" s="16">
        <v>12.8424</v>
      </c>
      <c r="AD191" s="17">
        <v>11.6942</v>
      </c>
      <c r="AE191" s="20">
        <f t="shared" si="2"/>
        <v>0.39541606181031891</v>
      </c>
    </row>
    <row r="192" spans="1:31" s="12" customFormat="1" ht="43.5" customHeight="1" x14ac:dyDescent="0.35">
      <c r="A192" s="7"/>
      <c r="B192" s="8"/>
      <c r="C192" s="8"/>
      <c r="D192" s="8"/>
      <c r="E192" s="8"/>
      <c r="F192" s="8"/>
      <c r="G192" s="18" t="s">
        <v>354</v>
      </c>
      <c r="H192" s="10">
        <f>VLOOKUP($G192,Sheet1!$A:$L,3,FALSE)</f>
        <v>353.61666666666662</v>
      </c>
      <c r="I192" s="10">
        <f>VLOOKUP($G192,Sheet1!$A:$L,4,FALSE)</f>
        <v>38.43333333333333</v>
      </c>
      <c r="J192" s="10">
        <f>VLOOKUP($G192,Sheet1!$A:$L,5,FALSE)</f>
        <v>160.94999999999999</v>
      </c>
      <c r="K192" s="10">
        <f>VLOOKUP($G192,Sheet1!$A:$L,6,FALSE)</f>
        <v>76.833333333333329</v>
      </c>
      <c r="L192" s="10">
        <f>VLOOKUP($G192,Sheet1!$A:$L,7,FALSE)</f>
        <v>354.63333333333333</v>
      </c>
      <c r="M192" s="10">
        <f>VLOOKUP($G192,Sheet1!$A:$L,8,FALSE)</f>
        <v>52.7</v>
      </c>
      <c r="N192" s="10">
        <f>VLOOKUP($G192,Sheet1!$A:$L,9,FALSE)</f>
        <v>141.06290263304865</v>
      </c>
      <c r="O192" s="10">
        <f>VLOOKUP($G192,Sheet1!$A:$L,10,FALSE)</f>
        <v>96.881451316524334</v>
      </c>
      <c r="P192" s="10">
        <f>VLOOKUP($G192,Sheet1!$A:$L,11,FALSE)</f>
        <v>62.633333333333326</v>
      </c>
      <c r="Q192" s="10">
        <f>VLOOKUP($G192,Sheet1!$A:$L,12,FALSE)</f>
        <v>79.75739232492883</v>
      </c>
      <c r="R192" s="23"/>
      <c r="S192" s="21"/>
      <c r="T192" s="23"/>
      <c r="U192" s="22">
        <v>12.958500000000001</v>
      </c>
      <c r="V192" s="16">
        <v>16.4376</v>
      </c>
      <c r="W192" s="16">
        <v>9.609</v>
      </c>
      <c r="X192" s="16">
        <v>15.4275</v>
      </c>
      <c r="Y192" s="16">
        <v>25.718</v>
      </c>
      <c r="Z192" s="16">
        <v>16.3596</v>
      </c>
      <c r="AA192" s="16">
        <v>13.9892</v>
      </c>
      <c r="AB192" s="16">
        <v>15.100300000000001</v>
      </c>
      <c r="AC192" s="16">
        <v>12.8424</v>
      </c>
      <c r="AD192" s="17">
        <v>11.6942</v>
      </c>
      <c r="AE192" s="20">
        <f t="shared" si="2"/>
        <v>0.39541606181031891</v>
      </c>
    </row>
    <row r="193" spans="1:31" s="12" customFormat="1" ht="43.5" customHeight="1" x14ac:dyDescent="0.35">
      <c r="A193" s="7"/>
      <c r="B193" s="8"/>
      <c r="C193" s="8"/>
      <c r="D193" s="8"/>
      <c r="E193" s="8"/>
      <c r="F193" s="8"/>
      <c r="G193" s="18" t="s">
        <v>355</v>
      </c>
      <c r="H193" s="10">
        <f>VLOOKUP($G193,Sheet1!$A:$L,3,FALSE)</f>
        <v>353.61666666666662</v>
      </c>
      <c r="I193" s="10">
        <f>VLOOKUP($G193,Sheet1!$A:$L,4,FALSE)</f>
        <v>38.43333333333333</v>
      </c>
      <c r="J193" s="10">
        <f>VLOOKUP($G193,Sheet1!$A:$L,5,FALSE)</f>
        <v>160.94999999999999</v>
      </c>
      <c r="K193" s="10">
        <f>VLOOKUP($G193,Sheet1!$A:$L,6,FALSE)</f>
        <v>76.833333333333329</v>
      </c>
      <c r="L193" s="10">
        <f>VLOOKUP($G193,Sheet1!$A:$L,7,FALSE)</f>
        <v>354.63333333333333</v>
      </c>
      <c r="M193" s="10">
        <f>VLOOKUP($G193,Sheet1!$A:$L,8,FALSE)</f>
        <v>52.7</v>
      </c>
      <c r="N193" s="10">
        <f>VLOOKUP($G193,Sheet1!$A:$L,9,FALSE)</f>
        <v>141.06290263304865</v>
      </c>
      <c r="O193" s="10">
        <f>VLOOKUP($G193,Sheet1!$A:$L,10,FALSE)</f>
        <v>96.881451316524334</v>
      </c>
      <c r="P193" s="10">
        <f>VLOOKUP($G193,Sheet1!$A:$L,11,FALSE)</f>
        <v>62.633333333333326</v>
      </c>
      <c r="Q193" s="10">
        <f>VLOOKUP($G193,Sheet1!$A:$L,12,FALSE)</f>
        <v>79.75739232492883</v>
      </c>
      <c r="R193" s="23"/>
      <c r="S193" s="21"/>
      <c r="T193" s="23"/>
      <c r="U193" s="22">
        <v>12.958500000000001</v>
      </c>
      <c r="V193" s="16">
        <v>16.4376</v>
      </c>
      <c r="W193" s="16">
        <v>9.609</v>
      </c>
      <c r="X193" s="16">
        <v>15.4275</v>
      </c>
      <c r="Y193" s="16">
        <v>25.718</v>
      </c>
      <c r="Z193" s="16">
        <v>16.3596</v>
      </c>
      <c r="AA193" s="16">
        <v>13.9892</v>
      </c>
      <c r="AB193" s="16">
        <v>15.100300000000001</v>
      </c>
      <c r="AC193" s="16">
        <v>12.8424</v>
      </c>
      <c r="AD193" s="17">
        <v>11.6942</v>
      </c>
      <c r="AE193" s="20">
        <f t="shared" si="2"/>
        <v>0.39541606181031891</v>
      </c>
    </row>
    <row r="194" spans="1:31" s="12" customFormat="1" ht="43.5" customHeight="1" x14ac:dyDescent="0.35">
      <c r="A194" s="7"/>
      <c r="B194" s="8"/>
      <c r="C194" s="8"/>
      <c r="D194" s="8"/>
      <c r="E194" s="8"/>
      <c r="F194" s="8"/>
      <c r="G194" s="18" t="s">
        <v>356</v>
      </c>
      <c r="H194" s="10">
        <f>VLOOKUP($G194,Sheet1!$A:$L,3,FALSE)</f>
        <v>353.61666666666662</v>
      </c>
      <c r="I194" s="10">
        <f>VLOOKUP($G194,Sheet1!$A:$L,4,FALSE)</f>
        <v>38.43333333333333</v>
      </c>
      <c r="J194" s="10">
        <f>VLOOKUP($G194,Sheet1!$A:$L,5,FALSE)</f>
        <v>160.94999999999999</v>
      </c>
      <c r="K194" s="10">
        <f>VLOOKUP($G194,Sheet1!$A:$L,6,FALSE)</f>
        <v>76.833333333333329</v>
      </c>
      <c r="L194" s="10">
        <f>VLOOKUP($G194,Sheet1!$A:$L,7,FALSE)</f>
        <v>354.63333333333333</v>
      </c>
      <c r="M194" s="10">
        <f>VLOOKUP($G194,Sheet1!$A:$L,8,FALSE)</f>
        <v>52.7</v>
      </c>
      <c r="N194" s="10">
        <f>VLOOKUP($G194,Sheet1!$A:$L,9,FALSE)</f>
        <v>141.06290263304865</v>
      </c>
      <c r="O194" s="10">
        <f>VLOOKUP($G194,Sheet1!$A:$L,10,FALSE)</f>
        <v>96.881451316524334</v>
      </c>
      <c r="P194" s="10">
        <f>VLOOKUP($G194,Sheet1!$A:$L,11,FALSE)</f>
        <v>62.633333333333326</v>
      </c>
      <c r="Q194" s="10">
        <f>VLOOKUP($G194,Sheet1!$A:$L,12,FALSE)</f>
        <v>79.75739232492883</v>
      </c>
      <c r="R194" s="23"/>
      <c r="S194" s="21"/>
      <c r="T194" s="23"/>
      <c r="U194" s="22">
        <v>12.958500000000001</v>
      </c>
      <c r="V194" s="16">
        <v>16.4376</v>
      </c>
      <c r="W194" s="16">
        <v>9.609</v>
      </c>
      <c r="X194" s="16">
        <v>15.4275</v>
      </c>
      <c r="Y194" s="16">
        <v>25.718</v>
      </c>
      <c r="Z194" s="16">
        <v>16.3596</v>
      </c>
      <c r="AA194" s="16">
        <v>13.9892</v>
      </c>
      <c r="AB194" s="16">
        <v>15.100300000000001</v>
      </c>
      <c r="AC194" s="16">
        <v>12.8424</v>
      </c>
      <c r="AD194" s="17">
        <v>11.6942</v>
      </c>
      <c r="AE194" s="20">
        <f t="shared" si="2"/>
        <v>0.39541606181031891</v>
      </c>
    </row>
    <row r="195" spans="1:31" s="12" customFormat="1" ht="43.5" customHeight="1" x14ac:dyDescent="0.35">
      <c r="A195" s="13"/>
      <c r="B195" s="8"/>
      <c r="C195" s="14"/>
      <c r="D195" s="14"/>
      <c r="E195" s="14"/>
      <c r="F195" s="8"/>
      <c r="G195" s="18" t="s">
        <v>361</v>
      </c>
      <c r="H195" s="10">
        <f>VLOOKUP($G195,Sheet1!$A:$L,3,FALSE)</f>
        <v>353.61666666666662</v>
      </c>
      <c r="I195" s="10">
        <f>VLOOKUP($G195,Sheet1!$A:$L,4,FALSE)</f>
        <v>38.43333333333333</v>
      </c>
      <c r="J195" s="10">
        <f>VLOOKUP($G195,Sheet1!$A:$L,5,FALSE)</f>
        <v>160.94999999999999</v>
      </c>
      <c r="K195" s="10">
        <f>VLOOKUP($G195,Sheet1!$A:$L,6,FALSE)</f>
        <v>76.833333333333329</v>
      </c>
      <c r="L195" s="10">
        <f>VLOOKUP($G195,Sheet1!$A:$L,7,FALSE)</f>
        <v>354.63333333333333</v>
      </c>
      <c r="M195" s="10">
        <f>VLOOKUP($G195,Sheet1!$A:$L,8,FALSE)</f>
        <v>52.7</v>
      </c>
      <c r="N195" s="10">
        <f>VLOOKUP($G195,Sheet1!$A:$L,9,FALSE)</f>
        <v>141.06290263304865</v>
      </c>
      <c r="O195" s="10">
        <f>VLOOKUP($G195,Sheet1!$A:$L,10,FALSE)</f>
        <v>96.881451316524334</v>
      </c>
      <c r="P195" s="10">
        <f>VLOOKUP($G195,Sheet1!$A:$L,11,FALSE)</f>
        <v>62.633333333333326</v>
      </c>
      <c r="Q195" s="10">
        <f>VLOOKUP($G195,Sheet1!$A:$L,12,FALSE)</f>
        <v>79.75739232492883</v>
      </c>
      <c r="R195" s="23"/>
      <c r="S195" s="21"/>
      <c r="T195" s="23"/>
      <c r="U195" s="22">
        <v>12.958500000000001</v>
      </c>
      <c r="V195" s="16">
        <v>16.4376</v>
      </c>
      <c r="W195" s="16">
        <v>9.609</v>
      </c>
      <c r="X195" s="16">
        <v>15.4275</v>
      </c>
      <c r="Y195" s="16">
        <v>25.718</v>
      </c>
      <c r="Z195" s="16">
        <v>16.3596</v>
      </c>
      <c r="AA195" s="16">
        <v>13.9892</v>
      </c>
      <c r="AB195" s="16">
        <v>15.100300000000001</v>
      </c>
      <c r="AC195" s="16">
        <v>12.8424</v>
      </c>
      <c r="AD195" s="17">
        <v>11.6942</v>
      </c>
      <c r="AE195" s="20">
        <f t="shared" si="2"/>
        <v>0.39541606181031891</v>
      </c>
    </row>
    <row r="196" spans="1:31" s="12" customFormat="1" ht="43.5" customHeight="1" x14ac:dyDescent="0.35">
      <c r="A196" s="13" t="e">
        <v>#N/A</v>
      </c>
      <c r="B196" s="8" t="s">
        <v>6</v>
      </c>
      <c r="C196" s="14" t="s">
        <v>10</v>
      </c>
      <c r="D196" s="14"/>
      <c r="E196" s="14"/>
      <c r="F196" s="8">
        <v>7</v>
      </c>
      <c r="G196" s="15" t="s">
        <v>198</v>
      </c>
      <c r="H196" s="16">
        <v>17.816666666666666</v>
      </c>
      <c r="I196" s="16">
        <v>1.8333333333333333</v>
      </c>
      <c r="J196" s="16">
        <v>31.166666666666668</v>
      </c>
      <c r="K196" s="16">
        <v>5.0566666666666666</v>
      </c>
      <c r="L196" s="16">
        <v>3.0666666666666669</v>
      </c>
      <c r="M196" s="16">
        <v>9.4499999999999993</v>
      </c>
      <c r="N196" s="16">
        <v>2.3766666666666669</v>
      </c>
      <c r="O196" s="16">
        <v>2.3333333333333335</v>
      </c>
      <c r="P196" s="16">
        <v>7.6166666666666671</v>
      </c>
      <c r="Q196" s="22">
        <v>3.77</v>
      </c>
      <c r="R196" s="23"/>
      <c r="S196" s="21"/>
      <c r="T196" s="23"/>
      <c r="U196" s="22">
        <v>3.6530100000000001</v>
      </c>
      <c r="V196" s="16">
        <v>1.80094</v>
      </c>
      <c r="W196" s="16">
        <v>2.3701300000000001</v>
      </c>
      <c r="X196" s="16">
        <v>2.8382700000000001</v>
      </c>
      <c r="Y196" s="16">
        <v>1.1306400000000001</v>
      </c>
      <c r="Z196" s="16">
        <v>3.1297299999999999</v>
      </c>
      <c r="AA196" s="16">
        <v>1.42086</v>
      </c>
      <c r="AB196" s="16">
        <v>1.56342</v>
      </c>
      <c r="AC196" s="16">
        <v>3.4447999999999999</v>
      </c>
      <c r="AD196" s="17">
        <v>2.7954699999999999</v>
      </c>
      <c r="AE196" s="20">
        <f t="shared" ref="AE196:AE259" si="3">CORREL(H196:Q196,U196:AD196)</f>
        <v>0.39217489905010811</v>
      </c>
    </row>
    <row r="197" spans="1:31" s="12" customFormat="1" ht="43.5" customHeight="1" x14ac:dyDescent="0.35">
      <c r="A197" s="13" t="s">
        <v>8</v>
      </c>
      <c r="B197" s="8" t="s">
        <v>52</v>
      </c>
      <c r="C197" s="14"/>
      <c r="D197" s="14"/>
      <c r="E197" s="14"/>
      <c r="F197" s="8">
        <v>2</v>
      </c>
      <c r="G197" s="15" t="s">
        <v>201</v>
      </c>
      <c r="H197" s="16">
        <v>6.6333333333333341E-2</v>
      </c>
      <c r="I197" s="16">
        <v>1.1166666666666665</v>
      </c>
      <c r="J197" s="16">
        <v>0.62666666666666659</v>
      </c>
      <c r="K197" s="16">
        <v>3.4833333333333338</v>
      </c>
      <c r="L197" s="16">
        <v>50.066666666666663</v>
      </c>
      <c r="M197" s="16">
        <v>0.2475</v>
      </c>
      <c r="N197" s="16">
        <v>0.43166666666666664</v>
      </c>
      <c r="O197" s="16">
        <v>0.43666666666666659</v>
      </c>
      <c r="P197" s="16">
        <v>1.1783333333333335</v>
      </c>
      <c r="Q197" s="22">
        <v>2.4666666666666667E-2</v>
      </c>
      <c r="R197" s="23"/>
      <c r="S197" s="21"/>
      <c r="T197" s="23"/>
      <c r="U197" s="22">
        <v>1.6135200000000001</v>
      </c>
      <c r="V197" s="16">
        <v>14.2502</v>
      </c>
      <c r="W197" s="16">
        <v>2.2524099999999998</v>
      </c>
      <c r="X197" s="16">
        <v>13.538</v>
      </c>
      <c r="Y197" s="16">
        <v>11.4107</v>
      </c>
      <c r="Z197" s="16">
        <v>2.04216</v>
      </c>
      <c r="AA197" s="16">
        <v>5.9619400000000002</v>
      </c>
      <c r="AB197" s="16">
        <v>8.6644299999999994</v>
      </c>
      <c r="AC197" s="16">
        <v>2.67334</v>
      </c>
      <c r="AD197" s="17">
        <v>0.43788700000000003</v>
      </c>
      <c r="AE197" s="20">
        <f t="shared" si="3"/>
        <v>0.38200884562221205</v>
      </c>
    </row>
    <row r="198" spans="1:31" s="12" customFormat="1" ht="43.5" customHeight="1" x14ac:dyDescent="0.35">
      <c r="A198" s="7" t="s">
        <v>8</v>
      </c>
      <c r="B198" s="8" t="s">
        <v>2</v>
      </c>
      <c r="C198" s="8"/>
      <c r="D198" s="8"/>
      <c r="E198" s="8"/>
      <c r="F198" s="8">
        <v>3</v>
      </c>
      <c r="G198" s="15" t="s">
        <v>204</v>
      </c>
      <c r="H198" s="16">
        <v>5.000000000000001E-2</v>
      </c>
      <c r="I198" s="16">
        <v>5.6666666666666671E-2</v>
      </c>
      <c r="J198" s="16">
        <v>0.41666666666666674</v>
      </c>
      <c r="K198" s="16">
        <v>0</v>
      </c>
      <c r="L198" s="16">
        <v>0.8191666666666666</v>
      </c>
      <c r="M198" s="16">
        <v>0</v>
      </c>
      <c r="N198" s="16">
        <v>8.5000000000000006E-2</v>
      </c>
      <c r="O198" s="16">
        <v>5.5E-2</v>
      </c>
      <c r="P198" s="16">
        <v>0.01</v>
      </c>
      <c r="Q198" s="22">
        <v>4.1666666666666666E-3</v>
      </c>
      <c r="R198" s="23"/>
      <c r="S198" s="21"/>
      <c r="T198" s="23"/>
      <c r="U198" s="22">
        <v>0.34592299999999998</v>
      </c>
      <c r="V198" s="16">
        <v>0.21791199999999999</v>
      </c>
      <c r="W198" s="16">
        <v>0.41746699999999998</v>
      </c>
      <c r="X198" s="16">
        <v>0.24354700000000001</v>
      </c>
      <c r="Y198" s="16">
        <v>0.29031600000000002</v>
      </c>
      <c r="Z198" s="16">
        <v>0.234241</v>
      </c>
      <c r="AA198" s="16">
        <v>0.36067300000000002</v>
      </c>
      <c r="AB198" s="16">
        <v>0.202628</v>
      </c>
      <c r="AC198" s="16">
        <v>0.237736</v>
      </c>
      <c r="AD198" s="17">
        <v>0.27135799999999999</v>
      </c>
      <c r="AE198" s="20">
        <f t="shared" si="3"/>
        <v>0.38065111993950113</v>
      </c>
    </row>
    <row r="199" spans="1:31" s="12" customFormat="1" ht="43.5" customHeight="1" x14ac:dyDescent="0.35">
      <c r="A199" s="13" t="s">
        <v>8</v>
      </c>
      <c r="B199" s="8" t="s">
        <v>6</v>
      </c>
      <c r="C199" s="14"/>
      <c r="D199" s="14"/>
      <c r="E199" s="14"/>
      <c r="F199" s="8">
        <v>7</v>
      </c>
      <c r="G199" s="15" t="s">
        <v>202</v>
      </c>
      <c r="H199" s="16">
        <v>0</v>
      </c>
      <c r="I199" s="16">
        <v>0.125</v>
      </c>
      <c r="J199" s="16">
        <v>0</v>
      </c>
      <c r="K199" s="16">
        <v>0.11000000000000003</v>
      </c>
      <c r="L199" s="16">
        <v>8.3333333333333339E-4</v>
      </c>
      <c r="M199" s="16">
        <v>5.0000000000000001E-3</v>
      </c>
      <c r="N199" s="16">
        <v>7.68</v>
      </c>
      <c r="O199" s="16">
        <v>3.7833333333333337E-2</v>
      </c>
      <c r="P199" s="16">
        <v>0</v>
      </c>
      <c r="Q199" s="22">
        <v>0</v>
      </c>
      <c r="R199" s="23"/>
      <c r="S199" s="21"/>
      <c r="T199" s="23"/>
      <c r="U199" s="22">
        <v>2.6681900000000001</v>
      </c>
      <c r="V199" s="16">
        <v>4.1358300000000003</v>
      </c>
      <c r="W199" s="16">
        <v>3.8226300000000002</v>
      </c>
      <c r="X199" s="16">
        <v>15.210599999999999</v>
      </c>
      <c r="Y199" s="16">
        <v>0.48607099999999998</v>
      </c>
      <c r="Z199" s="16">
        <v>0.86017299999999997</v>
      </c>
      <c r="AA199" s="16">
        <v>9.8726599999999998</v>
      </c>
      <c r="AB199" s="16">
        <v>7.6014400000000002</v>
      </c>
      <c r="AC199" s="16">
        <v>5.3393100000000002</v>
      </c>
      <c r="AD199" s="17">
        <v>1.43424</v>
      </c>
      <c r="AE199" s="20">
        <f t="shared" si="3"/>
        <v>0.37114808267217098</v>
      </c>
    </row>
    <row r="200" spans="1:31" s="12" customFormat="1" ht="43.5" customHeight="1" x14ac:dyDescent="0.35">
      <c r="A200" s="7"/>
      <c r="B200" s="8"/>
      <c r="C200" s="8"/>
      <c r="D200" s="8"/>
      <c r="E200" s="8"/>
      <c r="F200" s="8"/>
      <c r="G200" s="15" t="s">
        <v>222</v>
      </c>
      <c r="H200" s="16">
        <v>146.48333333333332</v>
      </c>
      <c r="I200" s="16">
        <v>98.350000000000009</v>
      </c>
      <c r="J200" s="16">
        <v>87.233333333333334</v>
      </c>
      <c r="K200" s="16">
        <v>83.4</v>
      </c>
      <c r="L200" s="16">
        <v>1002.75</v>
      </c>
      <c r="M200" s="16">
        <v>89.058333333333337</v>
      </c>
      <c r="N200" s="16">
        <v>259.33333333333331</v>
      </c>
      <c r="O200" s="16">
        <v>91.016666666666666</v>
      </c>
      <c r="P200" s="16">
        <v>98.2</v>
      </c>
      <c r="Q200" s="22">
        <v>128.49166666666667</v>
      </c>
      <c r="R200" s="23"/>
      <c r="S200" s="21"/>
      <c r="T200" s="23"/>
      <c r="U200" s="22">
        <v>0.38197999999999999</v>
      </c>
      <c r="V200" s="16">
        <v>0.28950599999999999</v>
      </c>
      <c r="W200" s="16">
        <v>0.20436199999999999</v>
      </c>
      <c r="X200" s="16">
        <v>0.186557</v>
      </c>
      <c r="Y200" s="16">
        <v>0.29302400000000001</v>
      </c>
      <c r="Z200" s="16">
        <v>0.18532000000000001</v>
      </c>
      <c r="AA200" s="16">
        <v>0.28497899999999998</v>
      </c>
      <c r="AB200" s="16">
        <v>6.3728999999999994E-2</v>
      </c>
      <c r="AC200" s="16">
        <v>9.0531799999999996E-2</v>
      </c>
      <c r="AD200" s="17">
        <v>0.16287699999999999</v>
      </c>
      <c r="AE200" s="20">
        <f t="shared" si="3"/>
        <v>0.36146693627728882</v>
      </c>
    </row>
    <row r="201" spans="1:31" s="12" customFormat="1" ht="43.5" customHeight="1" x14ac:dyDescent="0.35">
      <c r="A201" s="7" t="s">
        <v>8</v>
      </c>
      <c r="B201" s="8" t="s">
        <v>6</v>
      </c>
      <c r="C201" s="8"/>
      <c r="D201" s="8"/>
      <c r="E201" s="8"/>
      <c r="F201" s="8">
        <v>7</v>
      </c>
      <c r="G201" s="15" t="s">
        <v>195</v>
      </c>
      <c r="H201" s="16">
        <v>7.333333333333332E-2</v>
      </c>
      <c r="I201" s="16">
        <v>0.36000000000000004</v>
      </c>
      <c r="J201" s="16">
        <v>0.17333333333333334</v>
      </c>
      <c r="K201" s="16">
        <v>0.22666666666666668</v>
      </c>
      <c r="L201" s="16">
        <v>2.246666666666667</v>
      </c>
      <c r="M201" s="16">
        <v>0.25333333333333335</v>
      </c>
      <c r="N201" s="16">
        <v>0.13666666666666666</v>
      </c>
      <c r="O201" s="16">
        <v>0.27666666666666667</v>
      </c>
      <c r="P201" s="16">
        <v>5.4166666666666669E-2</v>
      </c>
      <c r="Q201" s="22">
        <v>4.4999999999999998E-2</v>
      </c>
      <c r="R201" s="23"/>
      <c r="S201" s="21"/>
      <c r="T201" s="23"/>
      <c r="U201" s="22">
        <v>1.66143</v>
      </c>
      <c r="V201" s="16">
        <v>8.8851099999999992</v>
      </c>
      <c r="W201" s="16">
        <v>1.1813800000000001</v>
      </c>
      <c r="X201" s="16">
        <v>3.8899699999999999</v>
      </c>
      <c r="Y201" s="16">
        <v>5.8823100000000004</v>
      </c>
      <c r="Z201" s="16">
        <v>8.1305099999999992</v>
      </c>
      <c r="AA201" s="16">
        <v>2.37595</v>
      </c>
      <c r="AB201" s="16">
        <v>5.7203200000000001</v>
      </c>
      <c r="AC201" s="16">
        <v>1.04976</v>
      </c>
      <c r="AD201" s="17">
        <v>0.73467400000000005</v>
      </c>
      <c r="AE201" s="20">
        <f t="shared" si="3"/>
        <v>0.35850228909842596</v>
      </c>
    </row>
    <row r="202" spans="1:31" s="12" customFormat="1" ht="43.5" customHeight="1" x14ac:dyDescent="0.35">
      <c r="A202" s="13" t="s">
        <v>8</v>
      </c>
      <c r="B202" s="8" t="s">
        <v>9</v>
      </c>
      <c r="C202" s="14"/>
      <c r="D202" s="14"/>
      <c r="E202" s="14"/>
      <c r="F202" s="8">
        <v>5</v>
      </c>
      <c r="G202" s="15" t="s">
        <v>206</v>
      </c>
      <c r="H202" s="16">
        <v>9.6166666666666654</v>
      </c>
      <c r="I202" s="16">
        <v>5.7333333333333316</v>
      </c>
      <c r="J202" s="16">
        <v>9.2666666666666675</v>
      </c>
      <c r="K202" s="16">
        <v>7.416666666666667</v>
      </c>
      <c r="L202" s="16">
        <v>238.03333333333336</v>
      </c>
      <c r="M202" s="16">
        <v>5.4833333333333334</v>
      </c>
      <c r="N202" s="16">
        <v>53.116666666666667</v>
      </c>
      <c r="O202" s="16">
        <v>3.2466666666666666</v>
      </c>
      <c r="P202" s="16">
        <v>7.9499999999999993</v>
      </c>
      <c r="Q202" s="22">
        <v>7.1166666666666671</v>
      </c>
      <c r="R202" s="23"/>
      <c r="S202" s="21"/>
      <c r="T202" s="23"/>
      <c r="U202" s="22">
        <v>0.20252800000000001</v>
      </c>
      <c r="V202" s="16">
        <v>0.63202700000000001</v>
      </c>
      <c r="W202" s="16">
        <v>0.51093500000000003</v>
      </c>
      <c r="X202" s="16">
        <v>0.86209800000000003</v>
      </c>
      <c r="Y202" s="16">
        <v>0.81157299999999999</v>
      </c>
      <c r="Z202" s="16">
        <v>0.26578099999999999</v>
      </c>
      <c r="AA202" s="16">
        <v>1.5899399999999999</v>
      </c>
      <c r="AB202" s="16">
        <v>0.35681499999999999</v>
      </c>
      <c r="AC202" s="16">
        <v>0.35863499999999998</v>
      </c>
      <c r="AD202" s="17">
        <v>0.136433</v>
      </c>
      <c r="AE202" s="20">
        <f t="shared" si="3"/>
        <v>0.35813502239910489</v>
      </c>
    </row>
    <row r="203" spans="1:31" s="12" customFormat="1" ht="43.5" customHeight="1" x14ac:dyDescent="0.35">
      <c r="A203" s="7" t="e">
        <v>#N/A</v>
      </c>
      <c r="B203" s="8" t="s">
        <v>9</v>
      </c>
      <c r="C203" s="8"/>
      <c r="D203" s="8"/>
      <c r="E203" s="8"/>
      <c r="F203" s="8">
        <v>5</v>
      </c>
      <c r="G203" s="15" t="s">
        <v>200</v>
      </c>
      <c r="H203" s="16">
        <v>0.85999999999999988</v>
      </c>
      <c r="I203" s="16">
        <v>1.2333333333333334</v>
      </c>
      <c r="J203" s="16">
        <v>1.4666666666666668</v>
      </c>
      <c r="K203" s="16">
        <v>0.625</v>
      </c>
      <c r="L203" s="16">
        <v>8.8000000000000007</v>
      </c>
      <c r="M203" s="16">
        <v>1.9141666666666668</v>
      </c>
      <c r="N203" s="16">
        <v>0.87333333333333318</v>
      </c>
      <c r="O203" s="16">
        <v>0.76333333333333331</v>
      </c>
      <c r="P203" s="16">
        <v>1.5449999999999999</v>
      </c>
      <c r="Q203" s="22">
        <v>0.60083333333333333</v>
      </c>
      <c r="R203" s="23"/>
      <c r="S203" s="21"/>
      <c r="T203" s="23"/>
      <c r="U203" s="22">
        <v>0.944998</v>
      </c>
      <c r="V203" s="16">
        <v>2.8673199999999999</v>
      </c>
      <c r="W203" s="16">
        <v>1.9564299999999999</v>
      </c>
      <c r="X203" s="16">
        <v>2.5949200000000001</v>
      </c>
      <c r="Y203" s="16">
        <v>2.8483299999999998</v>
      </c>
      <c r="Z203" s="16">
        <v>0.53274600000000005</v>
      </c>
      <c r="AA203" s="16">
        <v>1.0716300000000001</v>
      </c>
      <c r="AB203" s="16">
        <v>2.68174</v>
      </c>
      <c r="AC203" s="16">
        <v>2.0762299999999998</v>
      </c>
      <c r="AD203" s="17">
        <v>0.82180200000000003</v>
      </c>
      <c r="AE203" s="20">
        <f t="shared" si="3"/>
        <v>0.35494397786218829</v>
      </c>
    </row>
    <row r="204" spans="1:31" s="12" customFormat="1" ht="43.5" customHeight="1" x14ac:dyDescent="0.35">
      <c r="A204" s="13" t="s">
        <v>8</v>
      </c>
      <c r="B204" s="8" t="s">
        <v>3</v>
      </c>
      <c r="C204" s="14"/>
      <c r="D204" s="14"/>
      <c r="E204" s="14"/>
      <c r="F204" s="8">
        <v>4</v>
      </c>
      <c r="G204" s="15" t="s">
        <v>215</v>
      </c>
      <c r="H204" s="16">
        <v>0.25</v>
      </c>
      <c r="I204" s="16">
        <v>0</v>
      </c>
      <c r="J204" s="16">
        <v>1.1049999999999998</v>
      </c>
      <c r="K204" s="16">
        <v>0</v>
      </c>
      <c r="L204" s="16">
        <v>6.6666666666666671E-3</v>
      </c>
      <c r="M204" s="16">
        <v>0</v>
      </c>
      <c r="N204" s="16">
        <v>6.6666666666666671E-3</v>
      </c>
      <c r="O204" s="16">
        <v>0.01</v>
      </c>
      <c r="P204" s="16">
        <v>2.4999999999999998E-2</v>
      </c>
      <c r="Q204" s="22">
        <v>2.5000000000000001E-2</v>
      </c>
      <c r="R204" s="23"/>
      <c r="S204" s="21"/>
      <c r="T204" s="23"/>
      <c r="U204" s="22">
        <v>5.9497900000000001</v>
      </c>
      <c r="V204" s="16">
        <v>6.3826099999999997</v>
      </c>
      <c r="W204" s="16">
        <v>5.9709399999999997</v>
      </c>
      <c r="X204" s="16">
        <v>1.71279</v>
      </c>
      <c r="Y204" s="16">
        <v>5.4942500000000001</v>
      </c>
      <c r="Z204" s="16">
        <v>4.4008799999999999</v>
      </c>
      <c r="AA204" s="16">
        <v>4.5535199999999998</v>
      </c>
      <c r="AB204" s="16">
        <v>5.78538</v>
      </c>
      <c r="AC204" s="16">
        <v>3.5440100000000001</v>
      </c>
      <c r="AD204" s="17">
        <v>3.2346300000000001</v>
      </c>
      <c r="AE204" s="20">
        <f t="shared" si="3"/>
        <v>0.35456679952750153</v>
      </c>
    </row>
    <row r="205" spans="1:31" s="12" customFormat="1" ht="43.5" customHeight="1" x14ac:dyDescent="0.35">
      <c r="A205" s="7"/>
      <c r="B205" s="8"/>
      <c r="C205" s="8"/>
      <c r="D205" s="8"/>
      <c r="E205" s="8"/>
      <c r="F205" s="8"/>
      <c r="G205" s="15" t="s">
        <v>194</v>
      </c>
      <c r="H205" s="16">
        <v>359.16666666666669</v>
      </c>
      <c r="I205" s="16">
        <v>45.449999999999996</v>
      </c>
      <c r="J205" s="16">
        <v>734.66666666666663</v>
      </c>
      <c r="K205" s="16">
        <v>103.21666666666665</v>
      </c>
      <c r="L205" s="16">
        <v>185.77500000000001</v>
      </c>
      <c r="M205" s="16">
        <v>122.07499999999999</v>
      </c>
      <c r="N205" s="16">
        <v>55.633333333333333</v>
      </c>
      <c r="O205" s="16">
        <v>54.733333333333327</v>
      </c>
      <c r="P205" s="16">
        <v>424</v>
      </c>
      <c r="Q205" s="22">
        <v>79.266666666666666</v>
      </c>
      <c r="R205" s="23"/>
      <c r="S205" s="21"/>
      <c r="T205" s="23"/>
      <c r="U205" s="22">
        <v>15.891500000000001</v>
      </c>
      <c r="V205" s="16">
        <v>18.406300000000002</v>
      </c>
      <c r="W205" s="16">
        <v>19.388999999999999</v>
      </c>
      <c r="X205" s="16">
        <v>12.597300000000001</v>
      </c>
      <c r="Y205" s="16">
        <v>9.6277500000000007</v>
      </c>
      <c r="Z205" s="16">
        <v>19.033000000000001</v>
      </c>
      <c r="AA205" s="16">
        <v>11.816000000000001</v>
      </c>
      <c r="AB205" s="16">
        <v>14.7623</v>
      </c>
      <c r="AC205" s="16">
        <v>12.530799999999999</v>
      </c>
      <c r="AD205" s="17">
        <v>10.312200000000001</v>
      </c>
      <c r="AE205" s="20">
        <f t="shared" si="3"/>
        <v>0.34947917974034026</v>
      </c>
    </row>
    <row r="206" spans="1:31" s="12" customFormat="1" ht="43.5" customHeight="1" x14ac:dyDescent="0.35">
      <c r="A206" s="7" t="s">
        <v>8</v>
      </c>
      <c r="B206" s="8" t="s">
        <v>9</v>
      </c>
      <c r="C206" s="8" t="s">
        <v>2</v>
      </c>
      <c r="D206" s="8"/>
      <c r="E206" s="8"/>
      <c r="F206" s="8">
        <v>5</v>
      </c>
      <c r="G206" s="15" t="s">
        <v>205</v>
      </c>
      <c r="H206" s="16">
        <v>13.133333333333333</v>
      </c>
      <c r="I206" s="16">
        <v>3.8666666666666667</v>
      </c>
      <c r="J206" s="16">
        <v>2.9700000000000006</v>
      </c>
      <c r="K206" s="16">
        <v>2.2716666666666669</v>
      </c>
      <c r="L206" s="16">
        <v>1.4090833333333335</v>
      </c>
      <c r="M206" s="16">
        <v>7.65</v>
      </c>
      <c r="N206" s="16">
        <v>7.2666666666666666</v>
      </c>
      <c r="O206" s="16">
        <v>6.3000000000000007</v>
      </c>
      <c r="P206" s="16">
        <v>9.9333333333333318</v>
      </c>
      <c r="Q206" s="22">
        <v>24.616666666666667</v>
      </c>
      <c r="R206" s="23"/>
      <c r="S206" s="21"/>
      <c r="T206" s="23"/>
      <c r="U206" s="22">
        <v>13.999700000000001</v>
      </c>
      <c r="V206" s="16">
        <v>7.0011400000000004</v>
      </c>
      <c r="W206" s="16">
        <v>6.6864800000000004</v>
      </c>
      <c r="X206" s="16">
        <v>20.363800000000001</v>
      </c>
      <c r="Y206" s="16">
        <v>8.8067499999999992</v>
      </c>
      <c r="Z206" s="16">
        <v>5.2313799999999997</v>
      </c>
      <c r="AA206" s="16">
        <v>11.404199999999999</v>
      </c>
      <c r="AB206" s="16">
        <v>10.7218</v>
      </c>
      <c r="AC206" s="16">
        <v>20.343499999999999</v>
      </c>
      <c r="AD206" s="17">
        <v>15.7072</v>
      </c>
      <c r="AE206" s="20">
        <f t="shared" si="3"/>
        <v>0.3347057691555112</v>
      </c>
    </row>
    <row r="207" spans="1:31" s="12" customFormat="1" ht="43.5" customHeight="1" x14ac:dyDescent="0.35">
      <c r="A207" s="13" t="s">
        <v>8</v>
      </c>
      <c r="B207" s="8" t="s">
        <v>52</v>
      </c>
      <c r="C207" s="14" t="s">
        <v>96</v>
      </c>
      <c r="D207" s="14"/>
      <c r="E207" s="14"/>
      <c r="F207" s="8">
        <v>2</v>
      </c>
      <c r="G207" s="15" t="s">
        <v>229</v>
      </c>
      <c r="H207" s="16">
        <v>1.6049999999999998</v>
      </c>
      <c r="I207" s="16">
        <v>3.5999999999999996</v>
      </c>
      <c r="J207" s="16">
        <v>1.2716666666666667</v>
      </c>
      <c r="K207" s="16">
        <v>2.523333333333333</v>
      </c>
      <c r="L207" s="16">
        <v>7.1166666666666671</v>
      </c>
      <c r="M207" s="16">
        <v>2.6433333333333331</v>
      </c>
      <c r="N207" s="16">
        <v>20.416666666666668</v>
      </c>
      <c r="O207" s="16">
        <v>4.6433333333333335</v>
      </c>
      <c r="P207" s="16">
        <v>1.39</v>
      </c>
      <c r="Q207" s="22">
        <v>4.0666666666666664</v>
      </c>
      <c r="R207" s="23"/>
      <c r="S207" s="21"/>
      <c r="T207" s="23"/>
      <c r="U207" s="22">
        <v>0.40745399999999998</v>
      </c>
      <c r="V207" s="16">
        <v>0.52927400000000002</v>
      </c>
      <c r="W207" s="16">
        <v>0.62582499999999996</v>
      </c>
      <c r="X207" s="16">
        <v>0.61795999999999995</v>
      </c>
      <c r="Y207" s="16">
        <v>0.53768300000000002</v>
      </c>
      <c r="Z207" s="16">
        <v>0.74136500000000005</v>
      </c>
      <c r="AA207" s="16">
        <v>1.10294</v>
      </c>
      <c r="AB207" s="16">
        <v>1.9419500000000001</v>
      </c>
      <c r="AC207" s="16">
        <v>0.52462699999999995</v>
      </c>
      <c r="AD207" s="17">
        <v>0.76258599999999999</v>
      </c>
      <c r="AE207" s="20">
        <f t="shared" si="3"/>
        <v>0.32991098378592976</v>
      </c>
    </row>
    <row r="208" spans="1:31" s="12" customFormat="1" ht="43.5" customHeight="1" x14ac:dyDescent="0.35">
      <c r="A208" s="13" t="s">
        <v>8</v>
      </c>
      <c r="B208" s="8" t="s">
        <v>9</v>
      </c>
      <c r="C208" s="14" t="s">
        <v>10</v>
      </c>
      <c r="D208" s="14"/>
      <c r="E208" s="14"/>
      <c r="F208" s="8">
        <v>5</v>
      </c>
      <c r="G208" s="15" t="s">
        <v>226</v>
      </c>
      <c r="H208" s="16">
        <v>0</v>
      </c>
      <c r="I208" s="16">
        <v>6.6666666666666666E-2</v>
      </c>
      <c r="J208" s="16">
        <v>0.16333333333333333</v>
      </c>
      <c r="K208" s="16">
        <v>2.6666666666666668E-2</v>
      </c>
      <c r="L208" s="16">
        <v>1.3008333333333333</v>
      </c>
      <c r="M208" s="16">
        <v>8.4166666666666667E-2</v>
      </c>
      <c r="N208" s="16">
        <v>0.13999999999999999</v>
      </c>
      <c r="O208" s="16">
        <v>0</v>
      </c>
      <c r="P208" s="16">
        <v>2.4999999999999998E-2</v>
      </c>
      <c r="Q208" s="22">
        <v>4.6666666666666662E-2</v>
      </c>
      <c r="R208" s="23"/>
      <c r="S208" s="21"/>
      <c r="T208" s="23"/>
      <c r="U208" s="22">
        <v>4.3882200000000003E-2</v>
      </c>
      <c r="V208" s="16">
        <v>0.202233</v>
      </c>
      <c r="W208" s="16">
        <v>0.35093600000000003</v>
      </c>
      <c r="X208" s="16">
        <v>8.7803400000000004E-2</v>
      </c>
      <c r="Y208" s="16">
        <v>0.25691900000000001</v>
      </c>
      <c r="Z208" s="16">
        <v>5.0077499999999997E-2</v>
      </c>
      <c r="AA208" s="16">
        <v>0.40968300000000002</v>
      </c>
      <c r="AB208" s="16">
        <v>0.20499600000000001</v>
      </c>
      <c r="AC208" s="16">
        <v>1.65018E-2</v>
      </c>
      <c r="AD208" s="17">
        <v>2.1585E-2</v>
      </c>
      <c r="AE208" s="20">
        <f t="shared" si="3"/>
        <v>0.32648561920576774</v>
      </c>
    </row>
    <row r="209" spans="1:31" s="12" customFormat="1" ht="43.5" customHeight="1" x14ac:dyDescent="0.35">
      <c r="A209" s="13" t="s">
        <v>8</v>
      </c>
      <c r="B209" s="8" t="s">
        <v>9</v>
      </c>
      <c r="C209" s="14" t="s">
        <v>10</v>
      </c>
      <c r="D209" s="14"/>
      <c r="E209" s="14"/>
      <c r="F209" s="8">
        <v>5</v>
      </c>
      <c r="G209" s="15" t="s">
        <v>220</v>
      </c>
      <c r="H209" s="16">
        <v>0.12166666666666666</v>
      </c>
      <c r="I209" s="16">
        <v>3.7833333333333337E-2</v>
      </c>
      <c r="J209" s="16">
        <v>0.25166666666666665</v>
      </c>
      <c r="K209" s="16">
        <v>2.6666666666666668E-2</v>
      </c>
      <c r="L209" s="16">
        <v>0.32416666666666666</v>
      </c>
      <c r="M209" s="16">
        <v>7.9083333333333339E-2</v>
      </c>
      <c r="N209" s="16">
        <v>1.4E-2</v>
      </c>
      <c r="O209" s="16">
        <v>0.11499999999999999</v>
      </c>
      <c r="P209" s="16">
        <v>8.3333333333333356E-2</v>
      </c>
      <c r="Q209" s="22">
        <v>0.13166666666666668</v>
      </c>
      <c r="R209" s="23"/>
      <c r="S209" s="21"/>
      <c r="T209" s="23"/>
      <c r="U209" s="22">
        <v>2.0926999999999998</v>
      </c>
      <c r="V209" s="16">
        <v>1.73543</v>
      </c>
      <c r="W209" s="16">
        <v>3.0977100000000002</v>
      </c>
      <c r="X209" s="16">
        <v>1.5288299999999999</v>
      </c>
      <c r="Y209" s="16">
        <v>2.4317799999999998</v>
      </c>
      <c r="Z209" s="16">
        <v>2.0083199999999999</v>
      </c>
      <c r="AA209" s="16">
        <v>2.71509</v>
      </c>
      <c r="AB209" s="16">
        <v>4.2040899999999999</v>
      </c>
      <c r="AC209" s="16">
        <v>2.1541100000000002</v>
      </c>
      <c r="AD209" s="17">
        <v>2.9109699999999998</v>
      </c>
      <c r="AE209" s="20">
        <f t="shared" si="3"/>
        <v>0.31888206305064942</v>
      </c>
    </row>
    <row r="210" spans="1:31" s="12" customFormat="1" ht="43.5" customHeight="1" x14ac:dyDescent="0.35">
      <c r="A210" s="13" t="s">
        <v>8</v>
      </c>
      <c r="B210" s="8" t="s">
        <v>33</v>
      </c>
      <c r="C210" s="14"/>
      <c r="D210" s="14"/>
      <c r="E210" s="14"/>
      <c r="F210" s="8">
        <v>12</v>
      </c>
      <c r="G210" s="15" t="s">
        <v>219</v>
      </c>
      <c r="H210" s="16">
        <v>7.4016666666666664</v>
      </c>
      <c r="I210" s="16">
        <v>0.33</v>
      </c>
      <c r="J210" s="16">
        <v>1.8950000000000002</v>
      </c>
      <c r="K210" s="16">
        <v>0.39666666666666667</v>
      </c>
      <c r="L210" s="16">
        <v>8.3333333333333329E-2</v>
      </c>
      <c r="M210" s="16">
        <v>0.90833333333333344</v>
      </c>
      <c r="N210" s="16">
        <v>0.96666666666666679</v>
      </c>
      <c r="O210" s="16">
        <v>4.0949999999999998</v>
      </c>
      <c r="P210" s="16">
        <v>1.405</v>
      </c>
      <c r="Q210" s="22">
        <v>12.816666666666666</v>
      </c>
      <c r="R210" s="23"/>
      <c r="S210" s="21"/>
      <c r="T210" s="23"/>
      <c r="U210" s="22">
        <v>21.7851</v>
      </c>
      <c r="V210" s="16">
        <v>27.575299999999999</v>
      </c>
      <c r="W210" s="16">
        <v>19.241399999999999</v>
      </c>
      <c r="X210" s="16">
        <v>22.314499999999999</v>
      </c>
      <c r="Y210" s="16">
        <v>11.622999999999999</v>
      </c>
      <c r="Z210" s="16">
        <v>21.071400000000001</v>
      </c>
      <c r="AA210" s="16">
        <v>22.9864</v>
      </c>
      <c r="AB210" s="16">
        <v>25.691500000000001</v>
      </c>
      <c r="AC210" s="16">
        <v>20.440799999999999</v>
      </c>
      <c r="AD210" s="17">
        <v>24.804200000000002</v>
      </c>
      <c r="AE210" s="20">
        <f t="shared" si="3"/>
        <v>0.31444817159416072</v>
      </c>
    </row>
    <row r="211" spans="1:31" s="12" customFormat="1" ht="43.5" customHeight="1" x14ac:dyDescent="0.35">
      <c r="A211" s="13"/>
      <c r="B211" s="8"/>
      <c r="C211" s="14"/>
      <c r="D211" s="14"/>
      <c r="E211" s="14"/>
      <c r="F211" s="8"/>
      <c r="G211" s="18" t="s">
        <v>347</v>
      </c>
      <c r="H211" s="10">
        <f>VLOOKUP($G211,Sheet1!$A:$L,3,FALSE)</f>
        <v>117.86666666666667</v>
      </c>
      <c r="I211" s="10">
        <f>VLOOKUP($G211,Sheet1!$A:$L,4,FALSE)</f>
        <v>15.700000000000001</v>
      </c>
      <c r="J211" s="10">
        <f>VLOOKUP($G211,Sheet1!$A:$L,5,FALSE)</f>
        <v>10.616666666666667</v>
      </c>
      <c r="K211" s="10">
        <f>VLOOKUP($G211,Sheet1!$A:$L,6,FALSE)</f>
        <v>41.35</v>
      </c>
      <c r="L211" s="10">
        <f>VLOOKUP($G211,Sheet1!$A:$L,7,FALSE)</f>
        <v>84.166666666666657</v>
      </c>
      <c r="M211" s="10">
        <f>VLOOKUP($G211,Sheet1!$A:$L,8,FALSE)</f>
        <v>22.083333333333336</v>
      </c>
      <c r="N211" s="10">
        <f>VLOOKUP($G211,Sheet1!$A:$L,9,FALSE)</f>
        <v>80.896149961314464</v>
      </c>
      <c r="O211" s="10">
        <f>VLOOKUP($G211,Sheet1!$A:$L,10,FALSE)</f>
        <v>51.489741647323896</v>
      </c>
      <c r="P211" s="10">
        <f>VLOOKUP($G211,Sheet1!$A:$L,11,FALSE)</f>
        <v>21.549999999999997</v>
      </c>
      <c r="Q211" s="10">
        <f>VLOOKUP($G211,Sheet1!$A:$L,12,FALSE)</f>
        <v>36.519870823661947</v>
      </c>
      <c r="R211" s="23"/>
      <c r="S211" s="21"/>
      <c r="T211" s="23"/>
      <c r="U211" s="22">
        <v>12.958500000000001</v>
      </c>
      <c r="V211" s="16">
        <v>16.4376</v>
      </c>
      <c r="W211" s="16">
        <v>9.609</v>
      </c>
      <c r="X211" s="16">
        <v>15.4275</v>
      </c>
      <c r="Y211" s="16">
        <v>25.718</v>
      </c>
      <c r="Z211" s="16">
        <v>16.3596</v>
      </c>
      <c r="AA211" s="16">
        <v>13.9892</v>
      </c>
      <c r="AB211" s="16">
        <v>15.100300000000001</v>
      </c>
      <c r="AC211" s="16">
        <v>12.8424</v>
      </c>
      <c r="AD211" s="17">
        <v>11.6942</v>
      </c>
      <c r="AE211" s="20">
        <f t="shared" si="3"/>
        <v>0.30745499480326438</v>
      </c>
    </row>
    <row r="212" spans="1:31" s="12" customFormat="1" ht="43.5" customHeight="1" x14ac:dyDescent="0.35">
      <c r="A212" s="7"/>
      <c r="B212" s="8"/>
      <c r="C212" s="8"/>
      <c r="D212" s="8"/>
      <c r="E212" s="8"/>
      <c r="F212" s="8"/>
      <c r="G212" s="18" t="s">
        <v>358</v>
      </c>
      <c r="H212" s="10">
        <f>VLOOKUP($G212,Sheet1!$A:$L,3,FALSE)</f>
        <v>117.86666666666667</v>
      </c>
      <c r="I212" s="10">
        <f>VLOOKUP($G212,Sheet1!$A:$L,4,FALSE)</f>
        <v>15.700000000000001</v>
      </c>
      <c r="J212" s="10">
        <f>VLOOKUP($G212,Sheet1!$A:$L,5,FALSE)</f>
        <v>10.616666666666667</v>
      </c>
      <c r="K212" s="10">
        <f>VLOOKUP($G212,Sheet1!$A:$L,6,FALSE)</f>
        <v>41.35</v>
      </c>
      <c r="L212" s="10">
        <f>VLOOKUP($G212,Sheet1!$A:$L,7,FALSE)</f>
        <v>84.166666666666657</v>
      </c>
      <c r="M212" s="10">
        <f>VLOOKUP($G212,Sheet1!$A:$L,8,FALSE)</f>
        <v>22.083333333333336</v>
      </c>
      <c r="N212" s="10">
        <f>VLOOKUP($G212,Sheet1!$A:$L,9,FALSE)</f>
        <v>80.896149961314464</v>
      </c>
      <c r="O212" s="10">
        <f>VLOOKUP($G212,Sheet1!$A:$L,10,FALSE)</f>
        <v>51.489741647323896</v>
      </c>
      <c r="P212" s="10">
        <f>VLOOKUP($G212,Sheet1!$A:$L,11,FALSE)</f>
        <v>21.549999999999997</v>
      </c>
      <c r="Q212" s="10">
        <f>VLOOKUP($G212,Sheet1!$A:$L,12,FALSE)</f>
        <v>36.519870823661947</v>
      </c>
      <c r="R212" s="23"/>
      <c r="S212" s="21"/>
      <c r="T212" s="23"/>
      <c r="U212" s="22">
        <v>12.958500000000001</v>
      </c>
      <c r="V212" s="16">
        <v>16.4376</v>
      </c>
      <c r="W212" s="16">
        <v>9.609</v>
      </c>
      <c r="X212" s="16">
        <v>15.4275</v>
      </c>
      <c r="Y212" s="16">
        <v>25.718</v>
      </c>
      <c r="Z212" s="16">
        <v>16.3596</v>
      </c>
      <c r="AA212" s="16">
        <v>13.9892</v>
      </c>
      <c r="AB212" s="16">
        <v>15.100300000000001</v>
      </c>
      <c r="AC212" s="16">
        <v>12.8424</v>
      </c>
      <c r="AD212" s="17">
        <v>11.6942</v>
      </c>
      <c r="AE212" s="20">
        <f t="shared" si="3"/>
        <v>0.30745499480326438</v>
      </c>
    </row>
    <row r="213" spans="1:31" s="12" customFormat="1" ht="43.5" customHeight="1" x14ac:dyDescent="0.35">
      <c r="A213" s="13" t="s">
        <v>8</v>
      </c>
      <c r="B213" s="8" t="s">
        <v>9</v>
      </c>
      <c r="C213" s="14"/>
      <c r="D213" s="14"/>
      <c r="E213" s="14"/>
      <c r="F213" s="8">
        <v>5</v>
      </c>
      <c r="G213" s="15" t="s">
        <v>210</v>
      </c>
      <c r="H213" s="16">
        <v>0.18833333333333335</v>
      </c>
      <c r="I213" s="16">
        <v>0.41333333333333327</v>
      </c>
      <c r="J213" s="16">
        <v>0.11333333333333334</v>
      </c>
      <c r="K213" s="16">
        <v>0.25833333333333336</v>
      </c>
      <c r="L213" s="16">
        <v>0.63416666666666666</v>
      </c>
      <c r="M213" s="16">
        <v>0.36583333333333334</v>
      </c>
      <c r="N213" s="16">
        <v>1.6366666666666667</v>
      </c>
      <c r="O213" s="16">
        <v>0.27499999999999997</v>
      </c>
      <c r="P213" s="16">
        <v>0.113</v>
      </c>
      <c r="Q213" s="22">
        <v>0.35916666666666669</v>
      </c>
      <c r="R213" s="23"/>
      <c r="S213" s="21"/>
      <c r="T213" s="23"/>
      <c r="U213" s="22">
        <v>4.04636</v>
      </c>
      <c r="V213" s="16">
        <v>6.1091100000000003</v>
      </c>
      <c r="W213" s="16">
        <v>4.1047099999999999</v>
      </c>
      <c r="X213" s="16">
        <v>4.1668700000000003</v>
      </c>
      <c r="Y213" s="16">
        <v>3.4231400000000001</v>
      </c>
      <c r="Z213" s="16">
        <v>4.5434400000000004</v>
      </c>
      <c r="AA213" s="16">
        <v>6.8913000000000002</v>
      </c>
      <c r="AB213" s="16">
        <v>8.6132399999999993</v>
      </c>
      <c r="AC213" s="16">
        <v>4.7162300000000004</v>
      </c>
      <c r="AD213" s="17">
        <v>6.58683</v>
      </c>
      <c r="AE213" s="20">
        <f t="shared" si="3"/>
        <v>0.30340606431487849</v>
      </c>
    </row>
    <row r="214" spans="1:31" s="12" customFormat="1" ht="43.5" customHeight="1" x14ac:dyDescent="0.35">
      <c r="A214" s="13" t="s">
        <v>8</v>
      </c>
      <c r="B214" s="8" t="s">
        <v>9</v>
      </c>
      <c r="C214" s="8" t="s">
        <v>10</v>
      </c>
      <c r="D214" s="14"/>
      <c r="E214" s="14"/>
      <c r="F214" s="8">
        <v>5</v>
      </c>
      <c r="G214" s="15" t="s">
        <v>223</v>
      </c>
      <c r="H214" s="16">
        <v>6.5000000000000002E-2</v>
      </c>
      <c r="I214" s="16">
        <v>6.8333333333333343E-2</v>
      </c>
      <c r="J214" s="16">
        <v>5.45E-2</v>
      </c>
      <c r="K214" s="16">
        <v>9.3333333333333324E-2</v>
      </c>
      <c r="L214" s="16">
        <v>1.1716666666666666</v>
      </c>
      <c r="M214" s="16">
        <v>7.8341666666666671E-2</v>
      </c>
      <c r="N214" s="16">
        <v>0.93666666666666654</v>
      </c>
      <c r="O214" s="16">
        <v>0.13666666666666669</v>
      </c>
      <c r="P214" s="16">
        <v>3.5000000000000003E-2</v>
      </c>
      <c r="Q214" s="22">
        <v>5.0000000000000001E-3</v>
      </c>
      <c r="R214" s="23"/>
      <c r="S214" s="21"/>
      <c r="T214" s="23"/>
      <c r="U214" s="22">
        <v>0.41612900000000003</v>
      </c>
      <c r="V214" s="16">
        <v>1.37636</v>
      </c>
      <c r="W214" s="16">
        <v>1.5280800000000001</v>
      </c>
      <c r="X214" s="16">
        <v>1.1131</v>
      </c>
      <c r="Y214" s="16">
        <v>1.2117</v>
      </c>
      <c r="Z214" s="16">
        <v>0.45689299999999999</v>
      </c>
      <c r="AA214" s="16">
        <v>2.5207199999999998</v>
      </c>
      <c r="AB214" s="16">
        <v>3.1286800000000001</v>
      </c>
      <c r="AC214" s="16">
        <v>1.17744</v>
      </c>
      <c r="AD214" s="17">
        <v>0.84323499999999996</v>
      </c>
      <c r="AE214" s="20">
        <f t="shared" si="3"/>
        <v>0.29455145315919157</v>
      </c>
    </row>
    <row r="215" spans="1:31" s="12" customFormat="1" ht="43.5" customHeight="1" x14ac:dyDescent="0.35">
      <c r="A215" s="13" t="e">
        <v>#N/A</v>
      </c>
      <c r="B215" s="8" t="s">
        <v>6</v>
      </c>
      <c r="C215" s="14"/>
      <c r="D215" s="14"/>
      <c r="E215" s="14"/>
      <c r="F215" s="8">
        <v>7</v>
      </c>
      <c r="G215" s="15" t="s">
        <v>221</v>
      </c>
      <c r="H215" s="16">
        <v>6.6666666666666666E-2</v>
      </c>
      <c r="I215" s="16">
        <v>0.34666666666666668</v>
      </c>
      <c r="J215" s="16">
        <v>4.7000000000000007E-2</v>
      </c>
      <c r="K215" s="16">
        <v>0.35166666666666663</v>
      </c>
      <c r="L215" s="16">
        <v>0.45833333333333337</v>
      </c>
      <c r="M215" s="16">
        <v>0.12166666666666666</v>
      </c>
      <c r="N215" s="16">
        <v>1.6666666666666663</v>
      </c>
      <c r="O215" s="16">
        <v>0.60500000000000009</v>
      </c>
      <c r="P215" s="16">
        <v>0.10933333333333334</v>
      </c>
      <c r="Q215" s="22">
        <v>0.45000000000000007</v>
      </c>
      <c r="R215" s="23"/>
      <c r="S215" s="21"/>
      <c r="T215" s="23"/>
      <c r="U215" s="22">
        <v>0.85706300000000002</v>
      </c>
      <c r="V215" s="16">
        <v>3.3311799999999998</v>
      </c>
      <c r="W215" s="16">
        <v>0.79646700000000004</v>
      </c>
      <c r="X215" s="16">
        <v>0.973441</v>
      </c>
      <c r="Y215" s="16">
        <v>2.22783</v>
      </c>
      <c r="Z215" s="16">
        <v>1.52196</v>
      </c>
      <c r="AA215" s="16">
        <v>1.81681</v>
      </c>
      <c r="AB215" s="16">
        <v>1.9699199999999999</v>
      </c>
      <c r="AC215" s="16">
        <v>0.67460399999999998</v>
      </c>
      <c r="AD215" s="17">
        <v>0.41371999999999998</v>
      </c>
      <c r="AE215" s="20">
        <f t="shared" si="3"/>
        <v>0.29064083817696473</v>
      </c>
    </row>
    <row r="216" spans="1:31" s="12" customFormat="1" ht="43.5" customHeight="1" x14ac:dyDescent="0.35">
      <c r="A216" s="13" t="s">
        <v>8</v>
      </c>
      <c r="B216" s="8" t="s">
        <v>9</v>
      </c>
      <c r="C216" s="14"/>
      <c r="D216" s="14"/>
      <c r="E216" s="14"/>
      <c r="F216" s="8">
        <v>5</v>
      </c>
      <c r="G216" s="15" t="s">
        <v>217</v>
      </c>
      <c r="H216" s="16">
        <v>9.9999999999999992E-2</v>
      </c>
      <c r="I216" s="16">
        <v>0.19166666666666668</v>
      </c>
      <c r="J216" s="16">
        <v>6.8333333333333329E-2</v>
      </c>
      <c r="K216" s="16">
        <v>0</v>
      </c>
      <c r="L216" s="16">
        <v>0.39666666666666667</v>
      </c>
      <c r="M216" s="16">
        <v>0.125</v>
      </c>
      <c r="N216" s="16">
        <v>0</v>
      </c>
      <c r="O216" s="16">
        <v>0.19333333333333336</v>
      </c>
      <c r="P216" s="16">
        <v>6.1666666666666675E-3</v>
      </c>
      <c r="Q216" s="22">
        <v>0.14083333333333334</v>
      </c>
      <c r="R216" s="23"/>
      <c r="S216" s="21"/>
      <c r="T216" s="23"/>
      <c r="U216" s="22">
        <v>1.6600900000000001</v>
      </c>
      <c r="V216" s="16">
        <v>2.14873</v>
      </c>
      <c r="W216" s="16">
        <v>2.0197500000000002</v>
      </c>
      <c r="X216" s="16">
        <v>0.994977</v>
      </c>
      <c r="Y216" s="16">
        <v>1.17578</v>
      </c>
      <c r="Z216" s="16">
        <v>1.64036</v>
      </c>
      <c r="AA216" s="16">
        <v>0.57003199999999998</v>
      </c>
      <c r="AB216" s="16">
        <v>2.49709</v>
      </c>
      <c r="AC216" s="16">
        <v>1.33355</v>
      </c>
      <c r="AD216" s="17">
        <v>1.1627700000000001</v>
      </c>
      <c r="AE216" s="20">
        <f t="shared" si="3"/>
        <v>0.28801344276193952</v>
      </c>
    </row>
    <row r="217" spans="1:31" s="12" customFormat="1" ht="43.5" customHeight="1" x14ac:dyDescent="0.35">
      <c r="A217" s="7" t="s">
        <v>8</v>
      </c>
      <c r="B217" s="8" t="s">
        <v>6</v>
      </c>
      <c r="C217" s="8"/>
      <c r="D217" s="8"/>
      <c r="E217" s="8"/>
      <c r="F217" s="8">
        <v>7</v>
      </c>
      <c r="G217" s="15" t="s">
        <v>216</v>
      </c>
      <c r="H217" s="16">
        <v>17.966666666666669</v>
      </c>
      <c r="I217" s="16">
        <v>10.94</v>
      </c>
      <c r="J217" s="16">
        <v>12.483333333333334</v>
      </c>
      <c r="K217" s="16">
        <v>63.15</v>
      </c>
      <c r="L217" s="16">
        <v>305.88333333333333</v>
      </c>
      <c r="M217" s="16">
        <v>13.370833333333332</v>
      </c>
      <c r="N217" s="16">
        <v>131.63333333333333</v>
      </c>
      <c r="O217" s="16">
        <v>13.433333333333332</v>
      </c>
      <c r="P217" s="16">
        <v>20.633333333333333</v>
      </c>
      <c r="Q217" s="22">
        <v>17.279166666666669</v>
      </c>
      <c r="R217" s="23"/>
      <c r="S217" s="21"/>
      <c r="T217" s="23"/>
      <c r="U217" s="22">
        <v>0.103072</v>
      </c>
      <c r="V217" s="16">
        <v>0.32380799999999998</v>
      </c>
      <c r="W217" s="16">
        <v>0.17036000000000001</v>
      </c>
      <c r="X217" s="16">
        <v>0.119557</v>
      </c>
      <c r="Y217" s="16">
        <v>0.173628</v>
      </c>
      <c r="Z217" s="16">
        <v>7.90714E-2</v>
      </c>
      <c r="AA217" s="16">
        <v>0.47503200000000001</v>
      </c>
      <c r="AB217" s="16">
        <v>0.125251</v>
      </c>
      <c r="AC217" s="16">
        <v>0.1066</v>
      </c>
      <c r="AD217" s="17">
        <v>6.0177000000000001E-2</v>
      </c>
      <c r="AE217" s="20">
        <f t="shared" si="3"/>
        <v>0.28641529071070776</v>
      </c>
    </row>
    <row r="218" spans="1:31" s="12" customFormat="1" ht="43.5" customHeight="1" x14ac:dyDescent="0.35">
      <c r="A218" s="13" t="e">
        <v>#N/A</v>
      </c>
      <c r="B218" s="8" t="s">
        <v>42</v>
      </c>
      <c r="C218" s="14"/>
      <c r="D218" s="14"/>
      <c r="E218" s="14"/>
      <c r="F218" s="8">
        <v>11</v>
      </c>
      <c r="G218" s="15" t="s">
        <v>227</v>
      </c>
      <c r="H218" s="16">
        <v>4.8333333333333339E-2</v>
      </c>
      <c r="I218" s="16">
        <v>6.8333333333333329E-2</v>
      </c>
      <c r="J218" s="16">
        <v>0.55333333333333334</v>
      </c>
      <c r="K218" s="16">
        <v>0.18500000000000003</v>
      </c>
      <c r="L218" s="16">
        <v>0.56666666666666665</v>
      </c>
      <c r="M218" s="16">
        <v>5.4999999999999993E-2</v>
      </c>
      <c r="N218" s="16">
        <v>2.5166666666666662</v>
      </c>
      <c r="O218" s="16">
        <v>1.6666666666666666E-2</v>
      </c>
      <c r="P218" s="16">
        <v>2.1666666666666667E-2</v>
      </c>
      <c r="Q218" s="22">
        <v>0.30000000000000004</v>
      </c>
      <c r="R218" s="23"/>
      <c r="S218" s="21"/>
      <c r="T218" s="23"/>
      <c r="U218" s="22">
        <v>7.7942999999999998</v>
      </c>
      <c r="V218" s="16">
        <v>12.1713</v>
      </c>
      <c r="W218" s="16">
        <v>6.71333</v>
      </c>
      <c r="X218" s="16">
        <v>4.76363</v>
      </c>
      <c r="Y218" s="16">
        <v>5.3980300000000003</v>
      </c>
      <c r="Z218" s="16">
        <v>3.7726299999999999</v>
      </c>
      <c r="AA218" s="16">
        <v>8.9714399999999994</v>
      </c>
      <c r="AB218" s="16">
        <v>6.9483899999999998</v>
      </c>
      <c r="AC218" s="16">
        <v>3.3567399999999998</v>
      </c>
      <c r="AD218" s="17">
        <v>3.9793599999999998</v>
      </c>
      <c r="AE218" s="20">
        <f t="shared" si="3"/>
        <v>0.28485563112809748</v>
      </c>
    </row>
    <row r="219" spans="1:31" s="12" customFormat="1" ht="43.5" customHeight="1" x14ac:dyDescent="0.35">
      <c r="A219" s="7" t="e">
        <v>#N/A</v>
      </c>
      <c r="B219" s="8" t="s">
        <v>42</v>
      </c>
      <c r="C219" s="8"/>
      <c r="D219" s="8"/>
      <c r="E219" s="8"/>
      <c r="F219" s="8">
        <v>11</v>
      </c>
      <c r="G219" s="15" t="s">
        <v>241</v>
      </c>
      <c r="H219" s="16">
        <v>1.6666666666666666E-2</v>
      </c>
      <c r="I219" s="16">
        <v>2.1666666666666667E-2</v>
      </c>
      <c r="J219" s="16">
        <v>0.03</v>
      </c>
      <c r="K219" s="16">
        <v>1.1666666666666667E-2</v>
      </c>
      <c r="L219" s="16">
        <v>1.7500000000000002E-2</v>
      </c>
      <c r="M219" s="16">
        <v>2.9166666666666667E-2</v>
      </c>
      <c r="N219" s="16">
        <v>2.3333333333333334E-2</v>
      </c>
      <c r="O219" s="16">
        <v>4.8333333333333339E-2</v>
      </c>
      <c r="P219" s="16">
        <v>1.1666666666666667E-2</v>
      </c>
      <c r="Q219" s="22">
        <v>6.9999999999999993E-2</v>
      </c>
      <c r="R219" s="23"/>
      <c r="S219" s="21"/>
      <c r="T219" s="23"/>
      <c r="U219" s="22">
        <v>9.2825100000000003</v>
      </c>
      <c r="V219" s="16">
        <v>10.8126</v>
      </c>
      <c r="W219" s="16">
        <v>7.4511000000000003</v>
      </c>
      <c r="X219" s="16">
        <v>8.0680899999999998</v>
      </c>
      <c r="Y219" s="16">
        <v>4.9424799999999998</v>
      </c>
      <c r="Z219" s="16">
        <v>8.1749600000000004</v>
      </c>
      <c r="AA219" s="16">
        <v>7.6302700000000003</v>
      </c>
      <c r="AB219" s="16">
        <v>12.336499999999999</v>
      </c>
      <c r="AC219" s="16">
        <v>8.26159</v>
      </c>
      <c r="AD219" s="17">
        <v>8.2081199999999992</v>
      </c>
      <c r="AE219" s="20">
        <f t="shared" si="3"/>
        <v>0.28099617716036562</v>
      </c>
    </row>
    <row r="220" spans="1:31" s="12" customFormat="1" ht="43.5" customHeight="1" x14ac:dyDescent="0.35">
      <c r="A220" s="13" t="s">
        <v>8</v>
      </c>
      <c r="B220" s="8" t="s">
        <v>6</v>
      </c>
      <c r="C220" s="14"/>
      <c r="D220" s="14"/>
      <c r="E220" s="14"/>
      <c r="F220" s="8">
        <v>7</v>
      </c>
      <c r="G220" s="15" t="s">
        <v>218</v>
      </c>
      <c r="H220" s="16">
        <v>1.0566666666666669</v>
      </c>
      <c r="I220" s="16">
        <v>0.68833333333333335</v>
      </c>
      <c r="J220" s="16">
        <v>0.55000000000000004</v>
      </c>
      <c r="K220" s="16">
        <v>1.4550000000000001</v>
      </c>
      <c r="L220" s="16">
        <v>0.54500000000000004</v>
      </c>
      <c r="M220" s="16">
        <v>0.62250000000000005</v>
      </c>
      <c r="N220" s="16">
        <v>1.9816666666666667</v>
      </c>
      <c r="O220" s="16">
        <v>2.6833333333333331</v>
      </c>
      <c r="P220" s="16">
        <v>1.2416666666666667</v>
      </c>
      <c r="Q220" s="22">
        <v>6.3416666666666668</v>
      </c>
      <c r="R220" s="23"/>
      <c r="S220" s="21"/>
      <c r="T220" s="23"/>
      <c r="U220" s="22">
        <v>5.35053</v>
      </c>
      <c r="V220" s="16">
        <v>7.92828</v>
      </c>
      <c r="W220" s="16">
        <v>5.8699500000000002</v>
      </c>
      <c r="X220" s="16">
        <v>5.2406699999999997</v>
      </c>
      <c r="Y220" s="16">
        <v>3.34998</v>
      </c>
      <c r="Z220" s="16">
        <v>6.5871000000000004</v>
      </c>
      <c r="AA220" s="16">
        <v>4.9800300000000002</v>
      </c>
      <c r="AB220" s="16">
        <v>9.9515399999999996</v>
      </c>
      <c r="AC220" s="16">
        <v>5.6806900000000002</v>
      </c>
      <c r="AD220" s="17">
        <v>6.6068100000000003</v>
      </c>
      <c r="AE220" s="20">
        <f t="shared" si="3"/>
        <v>0.27206104192098207</v>
      </c>
    </row>
    <row r="221" spans="1:31" s="12" customFormat="1" ht="43.5" customHeight="1" x14ac:dyDescent="0.35">
      <c r="A221" s="7"/>
      <c r="B221" s="8"/>
      <c r="C221" s="8"/>
      <c r="D221" s="8"/>
      <c r="E221" s="8"/>
      <c r="F221" s="8"/>
      <c r="G221" s="15" t="s">
        <v>214</v>
      </c>
      <c r="H221" s="16">
        <v>427.16666666666669</v>
      </c>
      <c r="I221" s="16">
        <v>54.666666666666664</v>
      </c>
      <c r="J221" s="16">
        <v>892</v>
      </c>
      <c r="K221" s="16">
        <v>119.51666666666667</v>
      </c>
      <c r="L221" s="16">
        <v>265.83333333333337</v>
      </c>
      <c r="M221" s="16">
        <v>140.17500000000001</v>
      </c>
      <c r="N221" s="16">
        <v>57.166666666666679</v>
      </c>
      <c r="O221" s="16">
        <v>44.466666666666669</v>
      </c>
      <c r="P221" s="16">
        <v>416.33333333333331</v>
      </c>
      <c r="Q221" s="22">
        <v>96.808333333333337</v>
      </c>
      <c r="R221" s="23"/>
      <c r="S221" s="21"/>
      <c r="T221" s="23"/>
      <c r="U221" s="22">
        <v>13.1867</v>
      </c>
      <c r="V221" s="16">
        <v>16.395299999999999</v>
      </c>
      <c r="W221" s="16">
        <v>16.0672</v>
      </c>
      <c r="X221" s="16">
        <v>8.0520800000000001</v>
      </c>
      <c r="Y221" s="16">
        <v>5.7797700000000001</v>
      </c>
      <c r="Z221" s="16">
        <v>14.642300000000001</v>
      </c>
      <c r="AA221" s="16">
        <v>10.685700000000001</v>
      </c>
      <c r="AB221" s="16">
        <v>12.411099999999999</v>
      </c>
      <c r="AC221" s="16">
        <v>8.9502100000000002</v>
      </c>
      <c r="AD221" s="17">
        <v>7.6345700000000001</v>
      </c>
      <c r="AE221" s="20">
        <f t="shared" si="3"/>
        <v>0.27123424449499323</v>
      </c>
    </row>
    <row r="222" spans="1:31" s="12" customFormat="1" ht="43.5" customHeight="1" x14ac:dyDescent="0.35">
      <c r="A222" s="13" t="s">
        <v>8</v>
      </c>
      <c r="B222" s="8" t="s">
        <v>6</v>
      </c>
      <c r="C222" s="14"/>
      <c r="D222" s="14"/>
      <c r="E222" s="14"/>
      <c r="F222" s="8">
        <v>7</v>
      </c>
      <c r="G222" s="15" t="s">
        <v>232</v>
      </c>
      <c r="H222" s="16">
        <v>5.7833333333333323</v>
      </c>
      <c r="I222" s="16">
        <v>2.16</v>
      </c>
      <c r="J222" s="16">
        <v>3.0333333333333332</v>
      </c>
      <c r="K222" s="16">
        <v>0.6349999999999999</v>
      </c>
      <c r="L222" s="16">
        <v>0.88416666666666677</v>
      </c>
      <c r="M222" s="16">
        <v>1.5883333333333334</v>
      </c>
      <c r="N222" s="16">
        <v>0.97666666666666657</v>
      </c>
      <c r="O222" s="16">
        <v>3.1500000000000004</v>
      </c>
      <c r="P222" s="16">
        <v>1.3316666666666668</v>
      </c>
      <c r="Q222" s="22">
        <v>12.733333333333333</v>
      </c>
      <c r="R222" s="23"/>
      <c r="S222" s="21"/>
      <c r="T222" s="23"/>
      <c r="U222" s="22">
        <v>24.121300000000002</v>
      </c>
      <c r="V222" s="16">
        <v>24.122599999999998</v>
      </c>
      <c r="W222" s="16">
        <v>19.724799999999998</v>
      </c>
      <c r="X222" s="16">
        <v>22.2805</v>
      </c>
      <c r="Y222" s="16">
        <v>15.966100000000001</v>
      </c>
      <c r="Z222" s="16">
        <v>24.418500000000002</v>
      </c>
      <c r="AA222" s="16">
        <v>19.215399999999999</v>
      </c>
      <c r="AB222" s="16">
        <v>29.636099999999999</v>
      </c>
      <c r="AC222" s="16">
        <v>22.579000000000001</v>
      </c>
      <c r="AD222" s="17">
        <v>23.489799999999999</v>
      </c>
      <c r="AE222" s="20">
        <f t="shared" si="3"/>
        <v>0.26086726884994438</v>
      </c>
    </row>
    <row r="223" spans="1:31" s="12" customFormat="1" ht="43.5" customHeight="1" x14ac:dyDescent="0.35">
      <c r="A223" s="13" t="s">
        <v>8</v>
      </c>
      <c r="B223" s="8" t="s">
        <v>33</v>
      </c>
      <c r="C223" s="14" t="s">
        <v>50</v>
      </c>
      <c r="D223" s="14"/>
      <c r="E223" s="14"/>
      <c r="F223" s="8">
        <v>12</v>
      </c>
      <c r="G223" s="15" t="s">
        <v>231</v>
      </c>
      <c r="H223" s="16">
        <v>8.1666666666666665E-2</v>
      </c>
      <c r="I223" s="16">
        <v>5.5E-2</v>
      </c>
      <c r="J223" s="16">
        <v>0.22833333333333336</v>
      </c>
      <c r="K223" s="16">
        <v>7.8333333333333324E-2</v>
      </c>
      <c r="L223" s="16">
        <v>0.70500000000000007</v>
      </c>
      <c r="M223" s="16">
        <v>0.05</v>
      </c>
      <c r="N223" s="16">
        <v>0.02</v>
      </c>
      <c r="O223" s="16">
        <v>0.29333333333333333</v>
      </c>
      <c r="P223" s="16">
        <v>8.1666666666666679E-2</v>
      </c>
      <c r="Q223" s="22">
        <v>9.1666666666666667E-3</v>
      </c>
      <c r="R223" s="23"/>
      <c r="S223" s="21"/>
      <c r="T223" s="23"/>
      <c r="U223" s="22">
        <v>2.19339</v>
      </c>
      <c r="V223" s="16">
        <v>4.0934100000000004</v>
      </c>
      <c r="W223" s="16">
        <v>2.4756900000000002</v>
      </c>
      <c r="X223" s="16">
        <v>1.8695600000000001</v>
      </c>
      <c r="Y223" s="16">
        <v>2.7680199999999999</v>
      </c>
      <c r="Z223" s="16">
        <v>1.75745</v>
      </c>
      <c r="AA223" s="16">
        <v>3.0654499999999998</v>
      </c>
      <c r="AB223" s="16">
        <v>4.6677299999999997</v>
      </c>
      <c r="AC223" s="16">
        <v>1.57544</v>
      </c>
      <c r="AD223" s="17">
        <v>1.94356</v>
      </c>
      <c r="AE223" s="20">
        <f t="shared" si="3"/>
        <v>0.25349160396006354</v>
      </c>
    </row>
    <row r="224" spans="1:31" s="12" customFormat="1" ht="43.5" customHeight="1" x14ac:dyDescent="0.35">
      <c r="A224" s="7" t="s">
        <v>8</v>
      </c>
      <c r="B224" s="8" t="s">
        <v>6</v>
      </c>
      <c r="C224" s="8"/>
      <c r="D224" s="8"/>
      <c r="E224" s="8"/>
      <c r="F224" s="8">
        <v>7</v>
      </c>
      <c r="G224" s="15" t="s">
        <v>212</v>
      </c>
      <c r="H224" s="16">
        <v>0.68166666666666653</v>
      </c>
      <c r="I224" s="16">
        <v>0.56333333333333335</v>
      </c>
      <c r="J224" s="16">
        <v>0.23333333333333336</v>
      </c>
      <c r="K224" s="16">
        <v>0.44166666666666665</v>
      </c>
      <c r="L224" s="16">
        <v>9.0833333333333335E-2</v>
      </c>
      <c r="M224" s="16">
        <v>0.3725</v>
      </c>
      <c r="N224" s="16">
        <v>0.16500000000000001</v>
      </c>
      <c r="O224" s="16">
        <v>0.6283333333333333</v>
      </c>
      <c r="P224" s="16">
        <v>0.20166666666666666</v>
      </c>
      <c r="Q224" s="22">
        <v>1.3975</v>
      </c>
      <c r="R224" s="23"/>
      <c r="S224" s="21"/>
      <c r="T224" s="23"/>
      <c r="U224" s="22">
        <v>1.77902</v>
      </c>
      <c r="V224" s="16">
        <v>2.1123500000000002</v>
      </c>
      <c r="W224" s="16">
        <v>1.1043799999999999</v>
      </c>
      <c r="X224" s="16">
        <v>0.54226600000000003</v>
      </c>
      <c r="Y224" s="16">
        <v>0.68749400000000005</v>
      </c>
      <c r="Z224" s="16">
        <v>0.96276399999999995</v>
      </c>
      <c r="AA224" s="16">
        <v>0.89574100000000001</v>
      </c>
      <c r="AB224" s="16">
        <v>2.2276400000000001</v>
      </c>
      <c r="AC224" s="16">
        <v>0.64997099999999997</v>
      </c>
      <c r="AD224" s="17">
        <v>0.84365800000000002</v>
      </c>
      <c r="AE224" s="20">
        <f t="shared" si="3"/>
        <v>0.25200091644399697</v>
      </c>
    </row>
    <row r="225" spans="1:31" s="12" customFormat="1" ht="43.5" customHeight="1" x14ac:dyDescent="0.35">
      <c r="A225" s="13" t="s">
        <v>8</v>
      </c>
      <c r="B225" s="8" t="s">
        <v>9</v>
      </c>
      <c r="C225" s="14"/>
      <c r="D225" s="14"/>
      <c r="E225" s="14"/>
      <c r="F225" s="8">
        <v>5</v>
      </c>
      <c r="G225" s="15" t="s">
        <v>230</v>
      </c>
      <c r="H225" s="16">
        <v>0.16500000000000004</v>
      </c>
      <c r="I225" s="16">
        <v>0.59</v>
      </c>
      <c r="J225" s="16">
        <v>0.13</v>
      </c>
      <c r="K225" s="16">
        <v>6.5000000000000002E-2</v>
      </c>
      <c r="L225" s="16">
        <v>8.4166666666666667E-2</v>
      </c>
      <c r="M225" s="16">
        <v>0.92749999999999988</v>
      </c>
      <c r="N225" s="16">
        <v>0.17166666666666666</v>
      </c>
      <c r="O225" s="16">
        <v>0.95833333333333337</v>
      </c>
      <c r="P225" s="16">
        <v>0.34</v>
      </c>
      <c r="Q225" s="22">
        <v>1.5808333333333333</v>
      </c>
      <c r="R225" s="23"/>
      <c r="S225" s="21"/>
      <c r="T225" s="23"/>
      <c r="U225" s="22">
        <v>1.7585599999999999</v>
      </c>
      <c r="V225" s="16">
        <v>0.93313800000000002</v>
      </c>
      <c r="W225" s="16">
        <v>0.58838199999999996</v>
      </c>
      <c r="X225" s="16">
        <v>0.80494699999999997</v>
      </c>
      <c r="Y225" s="16">
        <v>1.51214</v>
      </c>
      <c r="Z225" s="16">
        <v>1.7664800000000001</v>
      </c>
      <c r="AA225" s="16">
        <v>1.5120800000000001</v>
      </c>
      <c r="AB225" s="16">
        <v>1.50257</v>
      </c>
      <c r="AC225" s="16">
        <v>0.90915500000000005</v>
      </c>
      <c r="AD225" s="17">
        <v>1.2562199999999999</v>
      </c>
      <c r="AE225" s="20">
        <f t="shared" si="3"/>
        <v>0.23136994217166226</v>
      </c>
    </row>
    <row r="226" spans="1:31" s="12" customFormat="1" ht="43.5" customHeight="1" x14ac:dyDescent="0.35">
      <c r="A226" s="7" t="s">
        <v>8</v>
      </c>
      <c r="B226" s="8" t="s">
        <v>3</v>
      </c>
      <c r="C226" s="8" t="s">
        <v>47</v>
      </c>
      <c r="D226" s="8"/>
      <c r="E226" s="8"/>
      <c r="F226" s="8">
        <v>4</v>
      </c>
      <c r="G226" s="15" t="s">
        <v>224</v>
      </c>
      <c r="H226" s="16">
        <v>0.02</v>
      </c>
      <c r="I226" s="16">
        <v>9.6666666666666665E-2</v>
      </c>
      <c r="J226" s="16">
        <v>1.4999999999999999E-2</v>
      </c>
      <c r="K226" s="16">
        <v>0.18666666666666668</v>
      </c>
      <c r="L226" s="16">
        <v>9.1666666666666667E-3</v>
      </c>
      <c r="M226" s="16">
        <v>3.1666666666666669E-2</v>
      </c>
      <c r="N226" s="16">
        <v>1.2450000000000001</v>
      </c>
      <c r="O226" s="16">
        <v>0.3</v>
      </c>
      <c r="P226" s="16">
        <v>6.6666666666666666E-2</v>
      </c>
      <c r="Q226" s="22">
        <v>8.2500000000000018E-2</v>
      </c>
      <c r="R226" s="23"/>
      <c r="S226" s="21"/>
      <c r="T226" s="23"/>
      <c r="U226" s="22">
        <v>5.1953199999999997</v>
      </c>
      <c r="V226" s="16">
        <v>12.1721</v>
      </c>
      <c r="W226" s="16">
        <v>3.4611299999999998</v>
      </c>
      <c r="X226" s="16">
        <v>10.8918</v>
      </c>
      <c r="Y226" s="16">
        <v>8.1469199999999997</v>
      </c>
      <c r="Z226" s="16">
        <v>6.6933400000000001</v>
      </c>
      <c r="AA226" s="16">
        <v>8.5164299999999997</v>
      </c>
      <c r="AB226" s="16">
        <v>14.8108</v>
      </c>
      <c r="AC226" s="16">
        <v>7.3889500000000004</v>
      </c>
      <c r="AD226" s="17">
        <v>4.2313999999999998</v>
      </c>
      <c r="AE226" s="20">
        <f t="shared" si="3"/>
        <v>0.22954037560994237</v>
      </c>
    </row>
    <row r="227" spans="1:31" s="12" customFormat="1" ht="43.5" customHeight="1" x14ac:dyDescent="0.35">
      <c r="A227" s="7" t="s">
        <v>8</v>
      </c>
      <c r="B227" s="8" t="s">
        <v>42</v>
      </c>
      <c r="C227" s="8"/>
      <c r="D227" s="8"/>
      <c r="E227" s="8"/>
      <c r="F227" s="8">
        <v>11</v>
      </c>
      <c r="G227" s="15" t="s">
        <v>233</v>
      </c>
      <c r="H227" s="16">
        <v>0</v>
      </c>
      <c r="I227" s="16">
        <v>0</v>
      </c>
      <c r="J227" s="16">
        <v>3.3333333333333335E-3</v>
      </c>
      <c r="K227" s="16">
        <v>0</v>
      </c>
      <c r="L227" s="16">
        <v>0.40750000000000003</v>
      </c>
      <c r="M227" s="16">
        <v>2.6583333333333334E-2</v>
      </c>
      <c r="N227" s="16">
        <v>5.0000000000000001E-3</v>
      </c>
      <c r="O227" s="16">
        <v>0</v>
      </c>
      <c r="P227" s="16">
        <v>0</v>
      </c>
      <c r="Q227" s="22">
        <v>0</v>
      </c>
      <c r="R227" s="23"/>
      <c r="S227" s="21"/>
      <c r="T227" s="23"/>
      <c r="U227" s="22">
        <v>0.14385800000000001</v>
      </c>
      <c r="V227" s="16">
        <v>1.92604</v>
      </c>
      <c r="W227" s="16">
        <v>0.31782100000000002</v>
      </c>
      <c r="X227" s="16">
        <v>0.79689600000000005</v>
      </c>
      <c r="Y227" s="16">
        <v>1.8889499999999999</v>
      </c>
      <c r="Z227" s="16">
        <v>0.193525</v>
      </c>
      <c r="AA227" s="16">
        <v>1.42676</v>
      </c>
      <c r="AB227" s="16">
        <v>3.8898100000000002</v>
      </c>
      <c r="AC227" s="16">
        <v>0.11985899999999999</v>
      </c>
      <c r="AD227" s="17">
        <v>6.4937400000000006E-2</v>
      </c>
      <c r="AE227" s="20">
        <f t="shared" si="3"/>
        <v>0.21624253916377337</v>
      </c>
    </row>
    <row r="228" spans="1:31" s="12" customFormat="1" ht="43.5" customHeight="1" x14ac:dyDescent="0.35">
      <c r="A228" s="7" t="s">
        <v>8</v>
      </c>
      <c r="B228" s="8" t="s">
        <v>26</v>
      </c>
      <c r="C228" s="8"/>
      <c r="D228" s="8"/>
      <c r="E228" s="8"/>
      <c r="F228" s="8" t="s">
        <v>27</v>
      </c>
      <c r="G228" s="15" t="s">
        <v>228</v>
      </c>
      <c r="H228" s="16">
        <v>1.7683333333333333</v>
      </c>
      <c r="I228" s="16">
        <v>0.84500000000000008</v>
      </c>
      <c r="J228" s="16">
        <v>1.1116666666666666</v>
      </c>
      <c r="K228" s="16">
        <v>1.2683333333333333</v>
      </c>
      <c r="L228" s="16">
        <v>0.54</v>
      </c>
      <c r="M228" s="16">
        <v>0.65833333333333333</v>
      </c>
      <c r="N228" s="16">
        <v>9.7499999999999982</v>
      </c>
      <c r="O228" s="16">
        <v>0.88</v>
      </c>
      <c r="P228" s="16">
        <v>0.49833333333333335</v>
      </c>
      <c r="Q228" s="22">
        <v>2.3275000000000001</v>
      </c>
      <c r="R228" s="23"/>
      <c r="S228" s="21"/>
      <c r="T228" s="23"/>
      <c r="U228" s="22">
        <v>1.43693</v>
      </c>
      <c r="V228" s="16">
        <v>0.41227599999999998</v>
      </c>
      <c r="W228" s="16">
        <v>2.5995400000000002</v>
      </c>
      <c r="X228" s="16">
        <v>0.96442600000000001</v>
      </c>
      <c r="Y228" s="16">
        <v>0.52271400000000001</v>
      </c>
      <c r="Z228" s="16">
        <v>0.75163999999999997</v>
      </c>
      <c r="AA228" s="16">
        <v>2.3096299999999998</v>
      </c>
      <c r="AB228" s="16">
        <v>0.43514700000000001</v>
      </c>
      <c r="AC228" s="16">
        <v>4.1478200000000003</v>
      </c>
      <c r="AD228" s="17">
        <v>0.94410000000000005</v>
      </c>
      <c r="AE228" s="20">
        <f t="shared" si="3"/>
        <v>0.20970888282390873</v>
      </c>
    </row>
    <row r="229" spans="1:31" s="12" customFormat="1" ht="43.5" customHeight="1" x14ac:dyDescent="0.35">
      <c r="A229" s="13" t="s">
        <v>8</v>
      </c>
      <c r="B229" s="8" t="s">
        <v>9</v>
      </c>
      <c r="C229" s="14"/>
      <c r="D229" s="14"/>
      <c r="E229" s="14"/>
      <c r="F229" s="8">
        <v>5</v>
      </c>
      <c r="G229" s="15" t="s">
        <v>211</v>
      </c>
      <c r="H229" s="16">
        <v>2.3333333333333334E-2</v>
      </c>
      <c r="I229" s="16">
        <v>1.3333333333333334E-2</v>
      </c>
      <c r="J229" s="16">
        <v>8.1666666666666676E-3</v>
      </c>
      <c r="K229" s="16">
        <v>9.1666666666666674E-2</v>
      </c>
      <c r="L229" s="16">
        <v>6.666666666666668E-2</v>
      </c>
      <c r="M229" s="16">
        <v>1.9333333333333331E-2</v>
      </c>
      <c r="N229" s="16">
        <v>5.4999999999999993E-2</v>
      </c>
      <c r="O229" s="16">
        <v>2.6666666666666661E-2</v>
      </c>
      <c r="P229" s="16">
        <v>1.3333333333333334E-2</v>
      </c>
      <c r="Q229" s="22">
        <v>1.2E-2</v>
      </c>
      <c r="R229" s="23"/>
      <c r="S229" s="21"/>
      <c r="T229" s="23"/>
      <c r="U229" s="22">
        <v>0.94375900000000001</v>
      </c>
      <c r="V229" s="16">
        <v>5.9530399999999997</v>
      </c>
      <c r="W229" s="16">
        <v>1.4311700000000001</v>
      </c>
      <c r="X229" s="16">
        <v>3.8194900000000001</v>
      </c>
      <c r="Y229" s="16">
        <v>2.1325400000000001</v>
      </c>
      <c r="Z229" s="16">
        <v>1.84762</v>
      </c>
      <c r="AA229" s="16">
        <v>3.3277199999999998</v>
      </c>
      <c r="AB229" s="16">
        <v>5.03857</v>
      </c>
      <c r="AC229" s="16">
        <v>2.2476099999999999</v>
      </c>
      <c r="AD229" s="17">
        <v>1.1051599999999999</v>
      </c>
      <c r="AE229" s="20">
        <f t="shared" si="3"/>
        <v>0.19393311880453074</v>
      </c>
    </row>
    <row r="230" spans="1:31" s="12" customFormat="1" ht="43.5" customHeight="1" x14ac:dyDescent="0.35">
      <c r="A230" s="7" t="s">
        <v>8</v>
      </c>
      <c r="B230" s="8" t="s">
        <v>42</v>
      </c>
      <c r="C230" s="8"/>
      <c r="D230" s="8"/>
      <c r="E230" s="8"/>
      <c r="F230" s="8">
        <v>11</v>
      </c>
      <c r="G230" s="15" t="s">
        <v>236</v>
      </c>
      <c r="H230" s="16">
        <v>0.70666666666666667</v>
      </c>
      <c r="I230" s="16">
        <v>1.8333333333333333E-2</v>
      </c>
      <c r="J230" s="16">
        <v>1.6166666666666669</v>
      </c>
      <c r="K230" s="16">
        <v>0.03</v>
      </c>
      <c r="L230" s="16">
        <v>0.35083333333333333</v>
      </c>
      <c r="M230" s="16">
        <v>0.19333333333333333</v>
      </c>
      <c r="N230" s="16">
        <v>0.11333333333333333</v>
      </c>
      <c r="O230" s="16">
        <v>4.1666666666666664E-2</v>
      </c>
      <c r="P230" s="16">
        <v>0.10666666666666667</v>
      </c>
      <c r="Q230" s="22">
        <v>0.22750000000000001</v>
      </c>
      <c r="R230" s="23"/>
      <c r="S230" s="21"/>
      <c r="T230" s="23"/>
      <c r="U230" s="22">
        <v>0.10188700000000001</v>
      </c>
      <c r="V230" s="16">
        <v>0.648343</v>
      </c>
      <c r="W230" s="16">
        <v>0.474271</v>
      </c>
      <c r="X230" s="16">
        <v>0.13202700000000001</v>
      </c>
      <c r="Y230" s="16">
        <v>0.305454</v>
      </c>
      <c r="Z230" s="16">
        <v>8.8707599999999998E-2</v>
      </c>
      <c r="AA230" s="16">
        <v>0.35350199999999998</v>
      </c>
      <c r="AB230" s="16">
        <v>0.36506100000000002</v>
      </c>
      <c r="AC230" s="16">
        <v>6.5734200000000007E-2</v>
      </c>
      <c r="AD230" s="17">
        <v>6.8806999999999993E-2</v>
      </c>
      <c r="AE230" s="20">
        <f t="shared" si="3"/>
        <v>0.19066029853349395</v>
      </c>
    </row>
    <row r="231" spans="1:31" s="12" customFormat="1" ht="43.5" customHeight="1" x14ac:dyDescent="0.35">
      <c r="A231" s="13" t="s">
        <v>8</v>
      </c>
      <c r="B231" s="8" t="s">
        <v>6</v>
      </c>
      <c r="C231" s="14"/>
      <c r="D231" s="14"/>
      <c r="E231" s="14"/>
      <c r="F231" s="8">
        <v>7</v>
      </c>
      <c r="G231" s="15" t="s">
        <v>237</v>
      </c>
      <c r="H231" s="16">
        <v>0.03</v>
      </c>
      <c r="I231" s="16">
        <v>0.215</v>
      </c>
      <c r="J231" s="16">
        <v>5.0000000000000001E-3</v>
      </c>
      <c r="K231" s="16">
        <v>0.11499999999999999</v>
      </c>
      <c r="L231" s="16">
        <v>8.4166666666666667E-2</v>
      </c>
      <c r="M231" s="16">
        <v>8.8333333333333347E-2</v>
      </c>
      <c r="N231" s="16">
        <v>0</v>
      </c>
      <c r="O231" s="16">
        <v>7.6666666666666661E-2</v>
      </c>
      <c r="P231" s="16">
        <v>3.3333333333333333E-2</v>
      </c>
      <c r="Q231" s="22">
        <v>0.02</v>
      </c>
      <c r="R231" s="23"/>
      <c r="S231" s="21"/>
      <c r="T231" s="23"/>
      <c r="U231" s="22">
        <v>1.67015</v>
      </c>
      <c r="V231" s="16">
        <v>2.2518400000000001</v>
      </c>
      <c r="W231" s="16">
        <v>2.3604500000000002</v>
      </c>
      <c r="X231" s="16">
        <v>1.0753200000000001</v>
      </c>
      <c r="Y231" s="16">
        <v>1.73583</v>
      </c>
      <c r="Z231" s="16">
        <v>1.2742</v>
      </c>
      <c r="AA231" s="16">
        <v>1.72861</v>
      </c>
      <c r="AB231" s="16">
        <v>1.0681</v>
      </c>
      <c r="AC231" s="16">
        <v>1.19641</v>
      </c>
      <c r="AD231" s="17">
        <v>0.729514</v>
      </c>
      <c r="AE231" s="20">
        <f t="shared" si="3"/>
        <v>0.18446201126903591</v>
      </c>
    </row>
    <row r="232" spans="1:31" s="12" customFormat="1" ht="43.5" customHeight="1" x14ac:dyDescent="0.35">
      <c r="A232" s="7" t="s">
        <v>8</v>
      </c>
      <c r="B232" s="8" t="s">
        <v>52</v>
      </c>
      <c r="C232" s="8"/>
      <c r="D232" s="8"/>
      <c r="E232" s="8"/>
      <c r="F232" s="8">
        <v>2</v>
      </c>
      <c r="G232" s="15" t="s">
        <v>252</v>
      </c>
      <c r="H232" s="16">
        <v>7.3333333333333321</v>
      </c>
      <c r="I232" s="16">
        <v>15.266666666666666</v>
      </c>
      <c r="J232" s="16">
        <v>5.4333333333333327</v>
      </c>
      <c r="K232" s="16">
        <v>12.6</v>
      </c>
      <c r="L232" s="16">
        <v>24.725000000000001</v>
      </c>
      <c r="M232" s="16">
        <v>9.5</v>
      </c>
      <c r="N232" s="16">
        <v>60.216666666666669</v>
      </c>
      <c r="O232" s="16">
        <v>13.35</v>
      </c>
      <c r="P232" s="16">
        <v>6.2833333333333323</v>
      </c>
      <c r="Q232" s="22">
        <v>13.422499999999999</v>
      </c>
      <c r="R232" s="23"/>
      <c r="S232" s="21"/>
      <c r="T232" s="23"/>
      <c r="U232" s="22">
        <v>4.8644999999999996</v>
      </c>
      <c r="V232" s="16">
        <v>8.5507399999999993</v>
      </c>
      <c r="W232" s="16">
        <v>4.1083299999999996</v>
      </c>
      <c r="X232" s="16">
        <v>7.2346399999999997</v>
      </c>
      <c r="Y232" s="16">
        <v>4.20303</v>
      </c>
      <c r="Z232" s="16">
        <v>6.2073499999999999</v>
      </c>
      <c r="AA232" s="16">
        <v>6.7030900000000004</v>
      </c>
      <c r="AB232" s="16">
        <v>8.86266</v>
      </c>
      <c r="AC232" s="16">
        <v>4.9265999999999996</v>
      </c>
      <c r="AD232" s="17">
        <v>4.6012700000000004</v>
      </c>
      <c r="AE232" s="20">
        <f t="shared" si="3"/>
        <v>0.17101434190858086</v>
      </c>
    </row>
    <row r="233" spans="1:31" s="12" customFormat="1" ht="43.5" customHeight="1" x14ac:dyDescent="0.35">
      <c r="A233" s="13" t="s">
        <v>8</v>
      </c>
      <c r="B233" s="8" t="s">
        <v>6</v>
      </c>
      <c r="C233" s="14"/>
      <c r="D233" s="14"/>
      <c r="E233" s="14"/>
      <c r="F233" s="8">
        <v>7</v>
      </c>
      <c r="G233" s="15" t="s">
        <v>245</v>
      </c>
      <c r="H233" s="16">
        <v>3.1666666666666669E-2</v>
      </c>
      <c r="I233" s="16">
        <v>2.4999999999999998E-2</v>
      </c>
      <c r="J233" s="16">
        <v>9.8333333333333342E-2</v>
      </c>
      <c r="K233" s="16">
        <v>0</v>
      </c>
      <c r="L233" s="16">
        <v>3.3333333333333335E-3</v>
      </c>
      <c r="M233" s="16">
        <v>0</v>
      </c>
      <c r="N233" s="16">
        <v>0</v>
      </c>
      <c r="O233" s="16">
        <v>5.0000000000000001E-3</v>
      </c>
      <c r="P233" s="16">
        <v>0</v>
      </c>
      <c r="Q233" s="22">
        <v>2.0833333333333336E-2</v>
      </c>
      <c r="R233" s="23"/>
      <c r="S233" s="21"/>
      <c r="T233" s="23"/>
      <c r="U233" s="22">
        <v>0.22079699999999999</v>
      </c>
      <c r="V233" s="16">
        <v>1.00247</v>
      </c>
      <c r="W233" s="16">
        <v>0.62087300000000001</v>
      </c>
      <c r="X233" s="16">
        <v>0.217892</v>
      </c>
      <c r="Y233" s="16">
        <v>0.226609</v>
      </c>
      <c r="Z233" s="16">
        <v>0.104184</v>
      </c>
      <c r="AA233" s="16">
        <v>0.86582800000000004</v>
      </c>
      <c r="AB233" s="16">
        <v>1.0237700000000001</v>
      </c>
      <c r="AC233" s="16">
        <v>0.26495800000000003</v>
      </c>
      <c r="AD233" s="17">
        <v>0.39652100000000001</v>
      </c>
      <c r="AE233" s="20">
        <f t="shared" si="3"/>
        <v>0.16643985014823387</v>
      </c>
    </row>
    <row r="234" spans="1:31" s="12" customFormat="1" ht="43.5" customHeight="1" x14ac:dyDescent="0.35">
      <c r="A234" s="13" t="s">
        <v>8</v>
      </c>
      <c r="B234" s="8" t="s">
        <v>33</v>
      </c>
      <c r="C234" s="8" t="s">
        <v>50</v>
      </c>
      <c r="D234" s="14"/>
      <c r="E234" s="14"/>
      <c r="F234" s="8">
        <v>12</v>
      </c>
      <c r="G234" s="15" t="s">
        <v>240</v>
      </c>
      <c r="H234" s="16">
        <v>2.7666666666666671</v>
      </c>
      <c r="I234" s="16">
        <v>2.7433333333333336</v>
      </c>
      <c r="J234" s="16">
        <v>2.0299999999999998</v>
      </c>
      <c r="K234" s="16">
        <v>2.6950000000000003</v>
      </c>
      <c r="L234" s="16">
        <v>2.8166666666666669</v>
      </c>
      <c r="M234" s="16">
        <v>2.3466666666666667</v>
      </c>
      <c r="N234" s="16">
        <v>12.116666666666667</v>
      </c>
      <c r="O234" s="16">
        <v>3.3466666666666671</v>
      </c>
      <c r="P234" s="16">
        <v>1.8099999999999998</v>
      </c>
      <c r="Q234" s="22">
        <v>4.2333333333333343</v>
      </c>
      <c r="R234" s="23"/>
      <c r="S234" s="21"/>
      <c r="T234" s="23"/>
      <c r="U234" s="22">
        <v>18.294899999999998</v>
      </c>
      <c r="V234" s="16">
        <v>25.1249</v>
      </c>
      <c r="W234" s="16">
        <v>10.291499999999999</v>
      </c>
      <c r="X234" s="16">
        <v>25.770199999999999</v>
      </c>
      <c r="Y234" s="16">
        <v>12.283200000000001</v>
      </c>
      <c r="Z234" s="16">
        <v>20.3521</v>
      </c>
      <c r="AA234" s="16">
        <v>22.9848</v>
      </c>
      <c r="AB234" s="16">
        <v>27.874600000000001</v>
      </c>
      <c r="AC234" s="16">
        <v>23.040099999999999</v>
      </c>
      <c r="AD234" s="17">
        <v>14.657</v>
      </c>
      <c r="AE234" s="20">
        <f t="shared" si="3"/>
        <v>0.16553829399961803</v>
      </c>
    </row>
    <row r="235" spans="1:31" s="12" customFormat="1" ht="43.5" customHeight="1" x14ac:dyDescent="0.35">
      <c r="A235" s="13" t="s">
        <v>8</v>
      </c>
      <c r="B235" s="8" t="s">
        <v>2</v>
      </c>
      <c r="C235" s="14"/>
      <c r="D235" s="14"/>
      <c r="E235" s="14"/>
      <c r="F235" s="8">
        <v>3</v>
      </c>
      <c r="G235" s="15" t="s">
        <v>235</v>
      </c>
      <c r="H235" s="16">
        <v>6.0333333333333341</v>
      </c>
      <c r="I235" s="16">
        <v>6.3</v>
      </c>
      <c r="J235" s="16">
        <v>1.7483333333333337</v>
      </c>
      <c r="K235" s="16">
        <v>8.6</v>
      </c>
      <c r="L235" s="16">
        <v>8.4833333333333325</v>
      </c>
      <c r="M235" s="16">
        <v>7.35</v>
      </c>
      <c r="N235" s="16">
        <v>36.866666666666667</v>
      </c>
      <c r="O235" s="16">
        <v>6.166666666666667</v>
      </c>
      <c r="P235" s="16">
        <v>3.9766666666666666</v>
      </c>
      <c r="Q235" s="22">
        <v>10.466666666666667</v>
      </c>
      <c r="R235" s="23"/>
      <c r="S235" s="21"/>
      <c r="T235" s="23"/>
      <c r="U235" s="22">
        <v>5.3748899999999997</v>
      </c>
      <c r="V235" s="16">
        <v>7.6707799999999997</v>
      </c>
      <c r="W235" s="16">
        <v>3.6932800000000001</v>
      </c>
      <c r="X235" s="16">
        <v>6.3527199999999997</v>
      </c>
      <c r="Y235" s="16">
        <v>2.7986300000000002</v>
      </c>
      <c r="Z235" s="16">
        <v>5.6739899999999999</v>
      </c>
      <c r="AA235" s="16">
        <v>6.2415900000000004</v>
      </c>
      <c r="AB235" s="16">
        <v>7.6939900000000003</v>
      </c>
      <c r="AC235" s="16">
        <v>5.5415799999999997</v>
      </c>
      <c r="AD235" s="17">
        <v>5.9601899999999999</v>
      </c>
      <c r="AE235" s="20">
        <f t="shared" si="3"/>
        <v>0.16166053967396618</v>
      </c>
    </row>
    <row r="236" spans="1:31" s="12" customFormat="1" ht="43.5" customHeight="1" x14ac:dyDescent="0.35">
      <c r="A236" s="13" t="s">
        <v>8</v>
      </c>
      <c r="B236" s="8" t="s">
        <v>6</v>
      </c>
      <c r="C236" s="14"/>
      <c r="D236" s="14"/>
      <c r="E236" s="14"/>
      <c r="F236" s="8">
        <v>7</v>
      </c>
      <c r="G236" s="15" t="s">
        <v>225</v>
      </c>
      <c r="H236" s="16">
        <v>8.3333333333333329E-2</v>
      </c>
      <c r="I236" s="16">
        <v>0.25833333333333336</v>
      </c>
      <c r="J236" s="16">
        <v>0.24</v>
      </c>
      <c r="K236" s="16">
        <v>0.38833333333333325</v>
      </c>
      <c r="L236" s="16">
        <v>0.64999999999999991</v>
      </c>
      <c r="M236" s="16">
        <v>0.6</v>
      </c>
      <c r="N236" s="16">
        <v>0.30499999999999999</v>
      </c>
      <c r="O236" s="16">
        <v>0.12333333333333334</v>
      </c>
      <c r="P236" s="16">
        <v>3.4333333333333334E-2</v>
      </c>
      <c r="Q236" s="22">
        <v>0.12416666666666666</v>
      </c>
      <c r="R236" s="23"/>
      <c r="S236" s="21"/>
      <c r="T236" s="23"/>
      <c r="U236" s="22">
        <v>5.2286900000000003</v>
      </c>
      <c r="V236" s="16">
        <v>16.404499999999999</v>
      </c>
      <c r="W236" s="16">
        <v>1.15778</v>
      </c>
      <c r="X236" s="16">
        <v>16.953600000000002</v>
      </c>
      <c r="Y236" s="16">
        <v>10.5421</v>
      </c>
      <c r="Z236" s="16">
        <v>14.6106</v>
      </c>
      <c r="AA236" s="16">
        <v>10.9764</v>
      </c>
      <c r="AB236" s="16">
        <v>19.181100000000001</v>
      </c>
      <c r="AC236" s="16">
        <v>12.4655</v>
      </c>
      <c r="AD236" s="17">
        <v>9.4342000000000006</v>
      </c>
      <c r="AE236" s="20">
        <f t="shared" si="3"/>
        <v>0.15607544744813404</v>
      </c>
    </row>
    <row r="237" spans="1:31" s="12" customFormat="1" ht="43.5" customHeight="1" x14ac:dyDescent="0.35">
      <c r="A237" s="13" t="s">
        <v>8</v>
      </c>
      <c r="B237" s="8" t="s">
        <v>9</v>
      </c>
      <c r="C237" s="14"/>
      <c r="D237" s="14"/>
      <c r="E237" s="14"/>
      <c r="F237" s="8">
        <v>5</v>
      </c>
      <c r="G237" s="15" t="s">
        <v>265</v>
      </c>
      <c r="H237" s="16">
        <v>0.58333333333333337</v>
      </c>
      <c r="I237" s="16">
        <v>0.18833333333333332</v>
      </c>
      <c r="J237" s="16">
        <v>0.53500000000000003</v>
      </c>
      <c r="K237" s="16">
        <v>0.13666666666666669</v>
      </c>
      <c r="L237" s="16">
        <v>1.9283333333333335</v>
      </c>
      <c r="M237" s="16">
        <v>0.71</v>
      </c>
      <c r="N237" s="16">
        <v>0.115</v>
      </c>
      <c r="O237" s="16">
        <v>8.666666666666667E-2</v>
      </c>
      <c r="P237" s="16">
        <v>9.3333333333333324E-2</v>
      </c>
      <c r="Q237" s="22">
        <v>0.40583333333333327</v>
      </c>
      <c r="R237" s="23"/>
      <c r="S237" s="21"/>
      <c r="T237" s="23"/>
      <c r="U237" s="22">
        <v>0.108131</v>
      </c>
      <c r="V237" s="16">
        <v>5.5102499999999999E-2</v>
      </c>
      <c r="W237" s="16">
        <v>7.1479299999999996E-2</v>
      </c>
      <c r="X237" s="16">
        <v>2.62159E-2</v>
      </c>
      <c r="Y237" s="16">
        <v>6.0311799999999999E-2</v>
      </c>
      <c r="Z237" s="16">
        <v>5.4022000000000001E-2</v>
      </c>
      <c r="AA237" s="16">
        <v>8.2028500000000004E-2</v>
      </c>
      <c r="AB237" s="16">
        <v>5.3921200000000002E-2</v>
      </c>
      <c r="AC237" s="16">
        <v>2.90295E-2</v>
      </c>
      <c r="AD237" s="17">
        <v>0.10069599999999999</v>
      </c>
      <c r="AE237" s="20">
        <f t="shared" si="3"/>
        <v>0.1546205215709443</v>
      </c>
    </row>
    <row r="238" spans="1:31" s="12" customFormat="1" ht="43.5" customHeight="1" x14ac:dyDescent="0.35">
      <c r="A238" s="13" t="s">
        <v>8</v>
      </c>
      <c r="B238" s="8" t="s">
        <v>9</v>
      </c>
      <c r="C238" s="14" t="s">
        <v>10</v>
      </c>
      <c r="D238" s="14"/>
      <c r="E238" s="14"/>
      <c r="F238" s="8">
        <v>5</v>
      </c>
      <c r="G238" s="15" t="s">
        <v>234</v>
      </c>
      <c r="H238" s="16">
        <v>1.6716666666666666</v>
      </c>
      <c r="I238" s="16">
        <v>3.4333333333333336</v>
      </c>
      <c r="J238" s="16">
        <v>1.1366666666666667</v>
      </c>
      <c r="K238" s="16">
        <v>2.0250000000000004</v>
      </c>
      <c r="L238" s="16">
        <v>3.9508333333333336</v>
      </c>
      <c r="M238" s="16">
        <v>0.43083333333333329</v>
      </c>
      <c r="N238" s="16">
        <v>12.75</v>
      </c>
      <c r="O238" s="16">
        <v>1.3283333333333334</v>
      </c>
      <c r="P238" s="16">
        <v>0.46666666666666662</v>
      </c>
      <c r="Q238" s="22">
        <v>1.1308333333333334</v>
      </c>
      <c r="R238" s="23"/>
      <c r="S238" s="21"/>
      <c r="T238" s="23"/>
      <c r="U238" s="22">
        <v>16.079899999999999</v>
      </c>
      <c r="V238" s="16">
        <v>16.6905</v>
      </c>
      <c r="W238" s="16">
        <v>13.7834</v>
      </c>
      <c r="X238" s="16">
        <v>16.037800000000001</v>
      </c>
      <c r="Y238" s="16">
        <v>11.5701</v>
      </c>
      <c r="Z238" s="16">
        <v>15.8368</v>
      </c>
      <c r="AA238" s="16">
        <v>17.861599999999999</v>
      </c>
      <c r="AB238" s="16">
        <v>20.267099999999999</v>
      </c>
      <c r="AC238" s="16">
        <v>15.038500000000001</v>
      </c>
      <c r="AD238" s="17">
        <v>17.803799999999999</v>
      </c>
      <c r="AE238" s="20">
        <f t="shared" si="3"/>
        <v>0.13674279777585918</v>
      </c>
    </row>
    <row r="239" spans="1:31" s="12" customFormat="1" ht="43.5" customHeight="1" x14ac:dyDescent="0.35">
      <c r="A239" s="13" t="e">
        <v>#N/A</v>
      </c>
      <c r="B239" s="8" t="s">
        <v>9</v>
      </c>
      <c r="C239" s="8" t="s">
        <v>10</v>
      </c>
      <c r="D239" s="14"/>
      <c r="E239" s="14"/>
      <c r="F239" s="8">
        <v>5</v>
      </c>
      <c r="G239" s="15" t="s">
        <v>262</v>
      </c>
      <c r="H239" s="16">
        <v>0.73333333333333339</v>
      </c>
      <c r="I239" s="16">
        <v>0.51666666666666661</v>
      </c>
      <c r="J239" s="16">
        <v>0.65833333333333333</v>
      </c>
      <c r="K239" s="16">
        <v>0.23666666666666666</v>
      </c>
      <c r="L239" s="16">
        <v>0.54499999999999993</v>
      </c>
      <c r="M239" s="16">
        <v>0.61333333333333329</v>
      </c>
      <c r="N239" s="16">
        <v>0.82333333333333325</v>
      </c>
      <c r="O239" s="16">
        <v>1.0166666666666668</v>
      </c>
      <c r="P239" s="16">
        <v>0.38333333333333336</v>
      </c>
      <c r="Q239" s="22">
        <v>2.0966666666666667</v>
      </c>
      <c r="R239" s="23"/>
      <c r="S239" s="21"/>
      <c r="T239" s="23"/>
      <c r="U239" s="22">
        <v>8.2208600000000001</v>
      </c>
      <c r="V239" s="16">
        <v>10.425700000000001</v>
      </c>
      <c r="W239" s="16">
        <v>9.9778199999999995</v>
      </c>
      <c r="X239" s="16">
        <v>6.5459500000000004</v>
      </c>
      <c r="Y239" s="16">
        <v>8.6208799999999997</v>
      </c>
      <c r="Z239" s="16">
        <v>3.85087</v>
      </c>
      <c r="AA239" s="16">
        <v>4.3242500000000001</v>
      </c>
      <c r="AB239" s="16">
        <v>8.3265700000000002</v>
      </c>
      <c r="AC239" s="16">
        <v>4.8531700000000004</v>
      </c>
      <c r="AD239" s="17">
        <v>7.9840499999999999</v>
      </c>
      <c r="AE239" s="20">
        <f t="shared" si="3"/>
        <v>0.13613996057357852</v>
      </c>
    </row>
    <row r="240" spans="1:31" s="12" customFormat="1" ht="43.5" customHeight="1" x14ac:dyDescent="0.35">
      <c r="A240" s="7" t="s">
        <v>8</v>
      </c>
      <c r="B240" s="8" t="s">
        <v>33</v>
      </c>
      <c r="C240" s="8" t="s">
        <v>50</v>
      </c>
      <c r="D240" s="8"/>
      <c r="E240" s="8"/>
      <c r="F240" s="8">
        <v>12</v>
      </c>
      <c r="G240" s="15" t="s">
        <v>239</v>
      </c>
      <c r="H240" s="16">
        <v>2.2566666666666664</v>
      </c>
      <c r="I240" s="16">
        <v>2.9116666666666666</v>
      </c>
      <c r="J240" s="16">
        <v>1.5666666666666667</v>
      </c>
      <c r="K240" s="16">
        <v>2.8166666666666664</v>
      </c>
      <c r="L240" s="16">
        <v>6.2224999999999993</v>
      </c>
      <c r="M240" s="16">
        <v>1.4350000000000001</v>
      </c>
      <c r="N240" s="16">
        <v>14.616666666666665</v>
      </c>
      <c r="O240" s="16">
        <v>3.6166666666666667</v>
      </c>
      <c r="P240" s="16">
        <v>1.07</v>
      </c>
      <c r="Q240" s="22">
        <v>3.7041666666666671</v>
      </c>
      <c r="R240" s="23"/>
      <c r="S240" s="21"/>
      <c r="T240" s="23"/>
      <c r="U240" s="22">
        <v>4.5428600000000001</v>
      </c>
      <c r="V240" s="16">
        <v>10.1029</v>
      </c>
      <c r="W240" s="16">
        <v>4.7143800000000002</v>
      </c>
      <c r="X240" s="16">
        <v>9.2910699999999995</v>
      </c>
      <c r="Y240" s="16">
        <v>5.2073799999999997</v>
      </c>
      <c r="Z240" s="16">
        <v>5.8977500000000003</v>
      </c>
      <c r="AA240" s="16">
        <v>7.9735100000000001</v>
      </c>
      <c r="AB240" s="16">
        <v>13.362399999999999</v>
      </c>
      <c r="AC240" s="16">
        <v>5.9117800000000003</v>
      </c>
      <c r="AD240" s="17">
        <v>2.8727399999999998</v>
      </c>
      <c r="AE240" s="20">
        <f t="shared" si="3"/>
        <v>0.13054042957027201</v>
      </c>
    </row>
    <row r="241" spans="1:31" s="12" customFormat="1" ht="43.5" customHeight="1" x14ac:dyDescent="0.35">
      <c r="A241" s="13" t="s">
        <v>8</v>
      </c>
      <c r="B241" s="8" t="s">
        <v>9</v>
      </c>
      <c r="C241" s="14"/>
      <c r="D241" s="14"/>
      <c r="E241" s="14"/>
      <c r="F241" s="8">
        <v>5</v>
      </c>
      <c r="G241" s="15" t="s">
        <v>244</v>
      </c>
      <c r="H241" s="16">
        <v>0.155</v>
      </c>
      <c r="I241" s="16">
        <v>2.1666666666666667E-2</v>
      </c>
      <c r="J241" s="16">
        <v>0.16166666666666665</v>
      </c>
      <c r="K241" s="16">
        <v>5.5E-2</v>
      </c>
      <c r="L241" s="16">
        <v>110.90833333333333</v>
      </c>
      <c r="M241" s="16">
        <v>9.1666666666666684E-3</v>
      </c>
      <c r="N241" s="16">
        <v>0.17333333333333334</v>
      </c>
      <c r="O241" s="16">
        <v>8.8333333333333333E-2</v>
      </c>
      <c r="P241" s="16">
        <v>0</v>
      </c>
      <c r="Q241" s="22">
        <v>1.7499999999999998E-2</v>
      </c>
      <c r="R241" s="23"/>
      <c r="S241" s="21"/>
      <c r="T241" s="23"/>
      <c r="U241" s="22">
        <v>6.5083099999999998</v>
      </c>
      <c r="V241" s="16">
        <v>11.604799999999999</v>
      </c>
      <c r="W241" s="16">
        <v>5.1355700000000004</v>
      </c>
      <c r="X241" s="16">
        <v>7.4209899999999998</v>
      </c>
      <c r="Y241" s="16">
        <v>9.6365800000000004</v>
      </c>
      <c r="Z241" s="16">
        <v>9.2056100000000001</v>
      </c>
      <c r="AA241" s="16">
        <v>10.782299999999999</v>
      </c>
      <c r="AB241" s="16">
        <v>12.8674</v>
      </c>
      <c r="AC241" s="16">
        <v>6.1125699999999998</v>
      </c>
      <c r="AD241" s="17">
        <v>8.6417199999999994</v>
      </c>
      <c r="AE241" s="20">
        <f t="shared" si="3"/>
        <v>0.11770423139360735</v>
      </c>
    </row>
    <row r="242" spans="1:31" s="12" customFormat="1" ht="43.5" customHeight="1" x14ac:dyDescent="0.35">
      <c r="A242" s="13" t="s">
        <v>8</v>
      </c>
      <c r="B242" s="8" t="s">
        <v>33</v>
      </c>
      <c r="C242" s="14"/>
      <c r="D242" s="14"/>
      <c r="E242" s="14"/>
      <c r="F242" s="8">
        <v>12</v>
      </c>
      <c r="G242" s="15" t="s">
        <v>246</v>
      </c>
      <c r="H242" s="16">
        <v>1.6166666666666665</v>
      </c>
      <c r="I242" s="16">
        <v>6.8333333333333343E-2</v>
      </c>
      <c r="J242" s="16">
        <v>0.37333333333333335</v>
      </c>
      <c r="K242" s="16">
        <v>10.866666666666665</v>
      </c>
      <c r="L242" s="16">
        <v>0.13250000000000001</v>
      </c>
      <c r="M242" s="16">
        <v>0.1791666666666667</v>
      </c>
      <c r="N242" s="16">
        <v>0.77999999999999992</v>
      </c>
      <c r="O242" s="16">
        <v>1.1383333333333334</v>
      </c>
      <c r="P242" s="16">
        <v>0.85333333333333339</v>
      </c>
      <c r="Q242" s="22">
        <v>5.0250000000000004</v>
      </c>
      <c r="R242" s="23"/>
      <c r="S242" s="21"/>
      <c r="T242" s="23"/>
      <c r="U242" s="22">
        <v>1.5209299999999999</v>
      </c>
      <c r="V242" s="16">
        <v>7.5216500000000006E-2</v>
      </c>
      <c r="W242" s="16">
        <v>0.25515500000000002</v>
      </c>
      <c r="X242" s="16">
        <v>8.9014399999999994E-2</v>
      </c>
      <c r="Y242" s="16">
        <v>0.16931499999999999</v>
      </c>
      <c r="Z242" s="16">
        <v>0.36056899999999997</v>
      </c>
      <c r="AA242" s="16">
        <v>7.5699000000000002E-2</v>
      </c>
      <c r="AB242" s="16">
        <v>7.6159900000000003E-2</v>
      </c>
      <c r="AC242" s="16">
        <v>0.161386</v>
      </c>
      <c r="AD242" s="17">
        <v>1.23864</v>
      </c>
      <c r="AE242" s="20">
        <f t="shared" si="3"/>
        <v>0.10267565826560375</v>
      </c>
    </row>
    <row r="243" spans="1:31" s="12" customFormat="1" ht="43.5" customHeight="1" x14ac:dyDescent="0.35">
      <c r="A243" s="13" t="e">
        <v>#N/A</v>
      </c>
      <c r="B243" s="8" t="s">
        <v>42</v>
      </c>
      <c r="C243" s="14"/>
      <c r="D243" s="14"/>
      <c r="E243" s="14"/>
      <c r="F243" s="8">
        <v>11</v>
      </c>
      <c r="G243" s="15" t="s">
        <v>238</v>
      </c>
      <c r="H243" s="16">
        <v>0.89</v>
      </c>
      <c r="I243" s="16">
        <v>0.45833333333333331</v>
      </c>
      <c r="J243" s="16">
        <v>0.72333333333333327</v>
      </c>
      <c r="K243" s="16">
        <v>0.57833333333333337</v>
      </c>
      <c r="L243" s="16">
        <v>1.1499999999999999</v>
      </c>
      <c r="M243" s="16">
        <v>0.19333333333333336</v>
      </c>
      <c r="N243" s="16">
        <v>4.4000000000000012</v>
      </c>
      <c r="O243" s="16">
        <v>0.61499999999999999</v>
      </c>
      <c r="P243" s="16">
        <v>0.91</v>
      </c>
      <c r="Q243" s="22">
        <v>1.3758333333333332</v>
      </c>
      <c r="R243" s="23"/>
      <c r="S243" s="21"/>
      <c r="T243" s="23"/>
      <c r="U243" s="22">
        <v>1.9839599999999999</v>
      </c>
      <c r="V243" s="16">
        <v>8.1655200000000008</v>
      </c>
      <c r="W243" s="16">
        <v>1.30687</v>
      </c>
      <c r="X243" s="16">
        <v>4.4872500000000004</v>
      </c>
      <c r="Y243" s="16">
        <v>2.3328199999999999</v>
      </c>
      <c r="Z243" s="16">
        <v>2.7763399999999998</v>
      </c>
      <c r="AA243" s="16">
        <v>5.8027499999999996</v>
      </c>
      <c r="AB243" s="16">
        <v>8.69998</v>
      </c>
      <c r="AC243" s="16">
        <v>1.9422200000000001</v>
      </c>
      <c r="AD243" s="17">
        <v>1.51247</v>
      </c>
      <c r="AE243" s="20">
        <f t="shared" si="3"/>
        <v>9.8576211249907744E-2</v>
      </c>
    </row>
    <row r="244" spans="1:31" s="12" customFormat="1" ht="43.5" customHeight="1" x14ac:dyDescent="0.35">
      <c r="A244" s="13" t="s">
        <v>8</v>
      </c>
      <c r="B244" s="8" t="s">
        <v>26</v>
      </c>
      <c r="C244" s="14"/>
      <c r="D244" s="14"/>
      <c r="E244" s="14"/>
      <c r="F244" s="8" t="s">
        <v>27</v>
      </c>
      <c r="G244" s="15" t="s">
        <v>248</v>
      </c>
      <c r="H244" s="16">
        <v>0.36499999999999999</v>
      </c>
      <c r="I244" s="16">
        <v>0</v>
      </c>
      <c r="J244" s="16">
        <v>1.0583333333333333</v>
      </c>
      <c r="K244" s="16">
        <v>0</v>
      </c>
      <c r="L244" s="16">
        <v>0.09</v>
      </c>
      <c r="M244" s="16">
        <v>8.4999999999999992E-2</v>
      </c>
      <c r="N244" s="16">
        <v>0</v>
      </c>
      <c r="O244" s="16">
        <v>0.08</v>
      </c>
      <c r="P244" s="16">
        <v>0.11666666666666665</v>
      </c>
      <c r="Q244" s="22">
        <v>0.67</v>
      </c>
      <c r="R244" s="23"/>
      <c r="S244" s="21"/>
      <c r="T244" s="23"/>
      <c r="U244" s="22">
        <v>0.115589</v>
      </c>
      <c r="V244" s="16">
        <v>0.19788900000000001</v>
      </c>
      <c r="W244" s="16">
        <v>0.217281</v>
      </c>
      <c r="X244" s="16">
        <v>0.10112500000000001</v>
      </c>
      <c r="Y244" s="16">
        <v>0.26647700000000002</v>
      </c>
      <c r="Z244" s="16">
        <v>0.117188</v>
      </c>
      <c r="AA244" s="16">
        <v>0.17222699999999999</v>
      </c>
      <c r="AB244" s="16">
        <v>0.125726</v>
      </c>
      <c r="AC244" s="16">
        <v>7.5755199999999995E-2</v>
      </c>
      <c r="AD244" s="17">
        <v>8.6302000000000004E-2</v>
      </c>
      <c r="AE244" s="20">
        <f t="shared" si="3"/>
        <v>9.5107389523815936E-2</v>
      </c>
    </row>
    <row r="245" spans="1:31" s="12" customFormat="1" ht="43.5" customHeight="1" x14ac:dyDescent="0.35">
      <c r="A245" s="7" t="s">
        <v>8</v>
      </c>
      <c r="B245" s="8" t="s">
        <v>52</v>
      </c>
      <c r="C245" s="8"/>
      <c r="D245" s="8"/>
      <c r="E245" s="8"/>
      <c r="F245" s="8">
        <v>2</v>
      </c>
      <c r="G245" s="15" t="s">
        <v>256</v>
      </c>
      <c r="H245" s="16">
        <v>0.33833333333333332</v>
      </c>
      <c r="I245" s="16">
        <v>1.6666666666666666E-2</v>
      </c>
      <c r="J245" s="16">
        <v>0.28833333333333333</v>
      </c>
      <c r="K245" s="16">
        <v>0.4366666666666667</v>
      </c>
      <c r="L245" s="16">
        <v>1.2258333333333333</v>
      </c>
      <c r="M245" s="16">
        <v>7.6666666666666675E-2</v>
      </c>
      <c r="N245" s="16">
        <v>0.3183333333333333</v>
      </c>
      <c r="O245" s="16">
        <v>0.17833333333333334</v>
      </c>
      <c r="P245" s="16">
        <v>0.20666666666666667</v>
      </c>
      <c r="Q245" s="22">
        <v>0.25666666666666665</v>
      </c>
      <c r="R245" s="23"/>
      <c r="S245" s="21"/>
      <c r="T245" s="23"/>
      <c r="U245" s="22">
        <v>0.74086099999999999</v>
      </c>
      <c r="V245" s="16">
        <v>0.39410499999999998</v>
      </c>
      <c r="W245" s="16">
        <v>1.45509</v>
      </c>
      <c r="X245" s="16">
        <v>0.515463</v>
      </c>
      <c r="Y245" s="16">
        <v>0.53785499999999997</v>
      </c>
      <c r="Z245" s="16">
        <v>0.51319099999999995</v>
      </c>
      <c r="AA245" s="16">
        <v>0.24538699999999999</v>
      </c>
      <c r="AB245" s="16">
        <v>0.19116</v>
      </c>
      <c r="AC245" s="16">
        <v>0.52191299999999996</v>
      </c>
      <c r="AD245" s="17">
        <v>0.15647800000000001</v>
      </c>
      <c r="AE245" s="20">
        <f t="shared" si="3"/>
        <v>8.7232614257825705E-2</v>
      </c>
    </row>
    <row r="246" spans="1:31" s="12" customFormat="1" ht="43.5" customHeight="1" x14ac:dyDescent="0.35">
      <c r="A246" s="13" t="s">
        <v>8</v>
      </c>
      <c r="B246" s="8" t="s">
        <v>9</v>
      </c>
      <c r="C246" s="14"/>
      <c r="D246" s="14"/>
      <c r="E246" s="14"/>
      <c r="F246" s="8">
        <v>5</v>
      </c>
      <c r="G246" s="15" t="s">
        <v>264</v>
      </c>
      <c r="H246" s="16">
        <v>3.3583333333333329</v>
      </c>
      <c r="I246" s="16">
        <v>0.3133333333333333</v>
      </c>
      <c r="J246" s="16">
        <v>2.1333333333333333</v>
      </c>
      <c r="K246" s="16">
        <v>0.73</v>
      </c>
      <c r="L246" s="16">
        <v>8.2666666666666675</v>
      </c>
      <c r="M246" s="16">
        <v>0.46666666666666667</v>
      </c>
      <c r="N246" s="16">
        <v>2.7266666666666666</v>
      </c>
      <c r="O246" s="16">
        <v>0.40666666666666668</v>
      </c>
      <c r="P246" s="16">
        <v>0.45833333333333331</v>
      </c>
      <c r="Q246" s="22">
        <v>1.8149999999999999</v>
      </c>
      <c r="R246" s="23"/>
      <c r="S246" s="21"/>
      <c r="T246" s="23"/>
      <c r="U246" s="22">
        <v>0.23386399999999999</v>
      </c>
      <c r="V246" s="16">
        <v>0.46206799999999998</v>
      </c>
      <c r="W246" s="16">
        <v>1.06091</v>
      </c>
      <c r="X246" s="16">
        <v>0.49356299999999997</v>
      </c>
      <c r="Y246" s="16">
        <v>1.06247</v>
      </c>
      <c r="Z246" s="16">
        <v>0.19012100000000001</v>
      </c>
      <c r="AA246" s="16">
        <v>1.7323299999999999</v>
      </c>
      <c r="AB246" s="16">
        <v>2.5979700000000001</v>
      </c>
      <c r="AC246" s="16">
        <v>0.38192100000000001</v>
      </c>
      <c r="AD246" s="17">
        <v>0.679678</v>
      </c>
      <c r="AE246" s="20">
        <f t="shared" si="3"/>
        <v>7.3130084976952087E-2</v>
      </c>
    </row>
    <row r="247" spans="1:31" s="12" customFormat="1" ht="43.5" customHeight="1" x14ac:dyDescent="0.35">
      <c r="A247" s="13" t="s">
        <v>8</v>
      </c>
      <c r="B247" s="8" t="s">
        <v>9</v>
      </c>
      <c r="C247" s="14"/>
      <c r="D247" s="14"/>
      <c r="E247" s="14"/>
      <c r="F247" s="8">
        <v>5</v>
      </c>
      <c r="G247" s="15" t="s">
        <v>251</v>
      </c>
      <c r="H247" s="16">
        <v>20.8</v>
      </c>
      <c r="I247" s="16">
        <v>37.25</v>
      </c>
      <c r="J247" s="16">
        <v>7.8999999999999995</v>
      </c>
      <c r="K247" s="16">
        <v>37.666666666666664</v>
      </c>
      <c r="L247" s="16">
        <v>27.758333333333333</v>
      </c>
      <c r="M247" s="16">
        <v>25.75</v>
      </c>
      <c r="N247" s="16">
        <v>194</v>
      </c>
      <c r="O247" s="16">
        <v>32.633333333333333</v>
      </c>
      <c r="P247" s="16">
        <v>15.799999999999999</v>
      </c>
      <c r="Q247" s="22">
        <v>30.433333333333334</v>
      </c>
      <c r="R247" s="23"/>
      <c r="S247" s="21"/>
      <c r="T247" s="23"/>
      <c r="U247" s="22">
        <v>0.12656100000000001</v>
      </c>
      <c r="V247" s="16">
        <v>0.51653099999999996</v>
      </c>
      <c r="W247" s="16">
        <v>0.36580800000000002</v>
      </c>
      <c r="X247" s="16">
        <v>0.30046</v>
      </c>
      <c r="Y247" s="16">
        <v>0.182006</v>
      </c>
      <c r="Z247" s="16">
        <v>0.13313900000000001</v>
      </c>
      <c r="AA247" s="16">
        <v>0.50105500000000003</v>
      </c>
      <c r="AB247" s="16">
        <v>2.2023100000000002</v>
      </c>
      <c r="AC247" s="16">
        <v>0.16672100000000001</v>
      </c>
      <c r="AD247" s="17">
        <v>6.7618999999999999E-2</v>
      </c>
      <c r="AE247" s="20">
        <f t="shared" si="3"/>
        <v>7.2146606512994621E-2</v>
      </c>
    </row>
    <row r="248" spans="1:31" s="12" customFormat="1" ht="43.5" customHeight="1" x14ac:dyDescent="0.35">
      <c r="A248" s="13" t="e">
        <v>#N/A</v>
      </c>
      <c r="B248" s="8" t="s">
        <v>9</v>
      </c>
      <c r="C248" s="14"/>
      <c r="D248" s="14"/>
      <c r="E248" s="14"/>
      <c r="F248" s="8">
        <v>5</v>
      </c>
      <c r="G248" s="15" t="s">
        <v>253</v>
      </c>
      <c r="H248" s="16">
        <v>0.73000000000000009</v>
      </c>
      <c r="I248" s="16">
        <v>1.8333333333333337E-2</v>
      </c>
      <c r="J248" s="16">
        <v>0.16500000000000001</v>
      </c>
      <c r="K248" s="16">
        <v>0.03</v>
      </c>
      <c r="L248" s="16">
        <v>0.25</v>
      </c>
      <c r="M248" s="16">
        <v>0.28833333333333333</v>
      </c>
      <c r="N248" s="16">
        <v>0.12333333333333334</v>
      </c>
      <c r="O248" s="16">
        <v>0.48333333333333334</v>
      </c>
      <c r="P248" s="16">
        <v>0.1566666666666667</v>
      </c>
      <c r="Q248" s="22">
        <v>3.0266666666666664</v>
      </c>
      <c r="R248" s="23"/>
      <c r="S248" s="21"/>
      <c r="T248" s="23"/>
      <c r="U248" s="22">
        <v>14.959300000000001</v>
      </c>
      <c r="V248" s="16">
        <v>21.809200000000001</v>
      </c>
      <c r="W248" s="16">
        <v>11.923999999999999</v>
      </c>
      <c r="X248" s="16">
        <v>21.527000000000001</v>
      </c>
      <c r="Y248" s="16">
        <v>6.6378399999999997</v>
      </c>
      <c r="Z248" s="16">
        <v>16.315300000000001</v>
      </c>
      <c r="AA248" s="16">
        <v>19.096699999999998</v>
      </c>
      <c r="AB248" s="16">
        <v>27.173300000000001</v>
      </c>
      <c r="AC248" s="16">
        <v>17.4175</v>
      </c>
      <c r="AD248" s="17">
        <v>18.819099999999999</v>
      </c>
      <c r="AE248" s="20">
        <f t="shared" si="3"/>
        <v>6.1983584546134049E-2</v>
      </c>
    </row>
    <row r="249" spans="1:31" s="12" customFormat="1" ht="43.5" customHeight="1" x14ac:dyDescent="0.35">
      <c r="A249" s="13" t="s">
        <v>8</v>
      </c>
      <c r="B249" s="8" t="s">
        <v>33</v>
      </c>
      <c r="C249" s="14"/>
      <c r="D249" s="14"/>
      <c r="E249" s="14"/>
      <c r="F249" s="8">
        <v>12</v>
      </c>
      <c r="G249" s="15" t="s">
        <v>207</v>
      </c>
      <c r="H249" s="16">
        <v>4.6050000000000004</v>
      </c>
      <c r="I249" s="16">
        <v>1.5133333333333334</v>
      </c>
      <c r="J249" s="16">
        <v>3.6783333333333328</v>
      </c>
      <c r="K249" s="16">
        <v>3.5783333333333336</v>
      </c>
      <c r="L249" s="16">
        <v>4.8833333333333329</v>
      </c>
      <c r="M249" s="16">
        <v>0.79249999999999987</v>
      </c>
      <c r="N249" s="16">
        <v>2.0466666666666664</v>
      </c>
      <c r="O249" s="16">
        <v>5.6333333333333329</v>
      </c>
      <c r="P249" s="16">
        <v>6.5166666666666666</v>
      </c>
      <c r="Q249" s="22">
        <v>1.4691666666666667</v>
      </c>
      <c r="R249" s="23"/>
      <c r="S249" s="21"/>
      <c r="T249" s="23"/>
      <c r="U249" s="22">
        <v>9.9031699999999994</v>
      </c>
      <c r="V249" s="16">
        <v>17.3565</v>
      </c>
      <c r="W249" s="16">
        <v>4.5886899999999997</v>
      </c>
      <c r="X249" s="16">
        <v>20.517199999999999</v>
      </c>
      <c r="Y249" s="16">
        <v>8.4415899999999997</v>
      </c>
      <c r="Z249" s="16">
        <v>9.1284200000000002</v>
      </c>
      <c r="AA249" s="16">
        <v>18.678899999999999</v>
      </c>
      <c r="AB249" s="16">
        <v>24.5533</v>
      </c>
      <c r="AC249" s="16">
        <v>14.635899999999999</v>
      </c>
      <c r="AD249" s="17">
        <v>16.088999999999999</v>
      </c>
      <c r="AE249" s="20">
        <f t="shared" si="3"/>
        <v>6.053171240563246E-2</v>
      </c>
    </row>
    <row r="250" spans="1:31" s="12" customFormat="1" ht="43.5" customHeight="1" x14ac:dyDescent="0.35">
      <c r="A250" s="13" t="s">
        <v>8</v>
      </c>
      <c r="B250" s="8" t="s">
        <v>16</v>
      </c>
      <c r="C250" s="14"/>
      <c r="D250" s="14"/>
      <c r="E250" s="14"/>
      <c r="F250" s="8">
        <v>6</v>
      </c>
      <c r="G250" s="15" t="s">
        <v>270</v>
      </c>
      <c r="H250" s="16">
        <v>5.0000000000000001E-4</v>
      </c>
      <c r="I250" s="16">
        <v>0.12383333333333334</v>
      </c>
      <c r="J250" s="16">
        <v>0.04</v>
      </c>
      <c r="K250" s="16">
        <v>4.1666666666666664E-2</v>
      </c>
      <c r="L250" s="16">
        <v>0.90416666666666656</v>
      </c>
      <c r="M250" s="16">
        <v>1.3833333333333335E-2</v>
      </c>
      <c r="N250" s="16">
        <v>6.0133333333333337E-2</v>
      </c>
      <c r="O250" s="16">
        <v>1.7833333333333336E-2</v>
      </c>
      <c r="P250" s="16">
        <v>0.21</v>
      </c>
      <c r="Q250" s="22">
        <v>9.4166666666666662E-2</v>
      </c>
      <c r="R250" s="23"/>
      <c r="S250" s="21"/>
      <c r="T250" s="23"/>
      <c r="U250" s="22">
        <v>0.146569</v>
      </c>
      <c r="V250" s="16">
        <v>6.4059099999999994E-2</v>
      </c>
      <c r="W250" s="16">
        <v>0.408418</v>
      </c>
      <c r="X250" s="16">
        <v>5.8920899999999998E-2</v>
      </c>
      <c r="Y250" s="16">
        <v>0.16511600000000001</v>
      </c>
      <c r="Z250" s="16">
        <v>5.1323100000000003E-2</v>
      </c>
      <c r="AA250" s="16">
        <v>0.240505</v>
      </c>
      <c r="AB250" s="16">
        <v>3.7550399999999998E-2</v>
      </c>
      <c r="AC250" s="16">
        <v>4.8016000000000003E-2</v>
      </c>
      <c r="AD250" s="17">
        <v>4.1538600000000002E-2</v>
      </c>
      <c r="AE250" s="20">
        <f t="shared" si="3"/>
        <v>5.3897357687756567E-2</v>
      </c>
    </row>
    <row r="251" spans="1:31" s="12" customFormat="1" ht="43.5" customHeight="1" x14ac:dyDescent="0.35">
      <c r="A251" s="7" t="s">
        <v>8</v>
      </c>
      <c r="B251" s="8" t="s">
        <v>9</v>
      </c>
      <c r="C251" s="8" t="s">
        <v>10</v>
      </c>
      <c r="D251" s="8"/>
      <c r="E251" s="8"/>
      <c r="F251" s="8">
        <v>5</v>
      </c>
      <c r="G251" s="15" t="s">
        <v>242</v>
      </c>
      <c r="H251" s="16">
        <v>5.3333333333333337E-2</v>
      </c>
      <c r="I251" s="16">
        <v>9.8333333333333342E-2</v>
      </c>
      <c r="J251" s="16">
        <v>6.1666666666666668E-2</v>
      </c>
      <c r="K251" s="16">
        <v>1.3433333333333335</v>
      </c>
      <c r="L251" s="16">
        <v>1.9124999999999999</v>
      </c>
      <c r="M251" s="16">
        <v>0</v>
      </c>
      <c r="N251" s="16">
        <v>4.8499999999999996</v>
      </c>
      <c r="O251" s="16">
        <v>0.19166666666666665</v>
      </c>
      <c r="P251" s="16">
        <v>0</v>
      </c>
      <c r="Q251" s="22">
        <v>0.17500000000000002</v>
      </c>
      <c r="R251" s="23"/>
      <c r="S251" s="21"/>
      <c r="T251" s="23"/>
      <c r="U251" s="22">
        <v>2.5872200000000001E-2</v>
      </c>
      <c r="V251" s="16">
        <v>3.4552300000000001E-2</v>
      </c>
      <c r="W251" s="16">
        <v>6.0108300000000003E-2</v>
      </c>
      <c r="X251" s="16">
        <v>2.2174699999999999E-2</v>
      </c>
      <c r="Y251" s="16">
        <v>0.124741</v>
      </c>
      <c r="Z251" s="16">
        <v>2.9402500000000002E-2</v>
      </c>
      <c r="AA251" s="16">
        <v>2.4957300000000002E-2</v>
      </c>
      <c r="AB251" s="16">
        <v>1.5013200000000001E-2</v>
      </c>
      <c r="AC251" s="16">
        <v>4.1841499999999997E-2</v>
      </c>
      <c r="AD251" s="17">
        <v>6.8179799999999999E-2</v>
      </c>
      <c r="AE251" s="20">
        <f t="shared" si="3"/>
        <v>5.3848370385310922E-2</v>
      </c>
    </row>
    <row r="252" spans="1:31" s="12" customFormat="1" ht="43.5" customHeight="1" x14ac:dyDescent="0.35">
      <c r="A252" s="7"/>
      <c r="B252" s="8"/>
      <c r="C252" s="8"/>
      <c r="D252" s="8"/>
      <c r="E252" s="8"/>
      <c r="F252" s="8"/>
      <c r="G252" s="15" t="s">
        <v>254</v>
      </c>
      <c r="H252" s="16">
        <v>22.099999999999998</v>
      </c>
      <c r="I252" s="16">
        <v>23.616666666666664</v>
      </c>
      <c r="J252" s="16">
        <v>18.166666666666668</v>
      </c>
      <c r="K252" s="16">
        <v>21.333333333333332</v>
      </c>
      <c r="L252" s="16">
        <v>34.024999999999999</v>
      </c>
      <c r="M252" s="16">
        <v>17.783333333333331</v>
      </c>
      <c r="N252" s="16">
        <v>101.95</v>
      </c>
      <c r="O252" s="16">
        <v>19.716666666666665</v>
      </c>
      <c r="P252" s="16">
        <v>11.216666666666667</v>
      </c>
      <c r="Q252" s="22">
        <v>34.549999999999997</v>
      </c>
      <c r="R252" s="23"/>
      <c r="S252" s="21"/>
      <c r="T252" s="23"/>
      <c r="U252" s="22">
        <v>16.008299999999998</v>
      </c>
      <c r="V252" s="16">
        <v>18.915199999999999</v>
      </c>
      <c r="W252" s="16">
        <v>14.334</v>
      </c>
      <c r="X252" s="16">
        <v>17.3613</v>
      </c>
      <c r="Y252" s="16">
        <v>9.9685699999999997</v>
      </c>
      <c r="Z252" s="16">
        <v>17.188099999999999</v>
      </c>
      <c r="AA252" s="16">
        <v>18.109300000000001</v>
      </c>
      <c r="AB252" s="16">
        <v>21.3399</v>
      </c>
      <c r="AC252" s="16">
        <v>16.985499999999998</v>
      </c>
      <c r="AD252" s="17">
        <v>18.4999</v>
      </c>
      <c r="AE252" s="20">
        <f t="shared" si="3"/>
        <v>5.0678123333299664E-2</v>
      </c>
    </row>
    <row r="253" spans="1:31" s="12" customFormat="1" ht="43.5" customHeight="1" x14ac:dyDescent="0.35">
      <c r="A253" s="7"/>
      <c r="B253" s="8"/>
      <c r="C253" s="8"/>
      <c r="D253" s="8"/>
      <c r="E253" s="8"/>
      <c r="F253" s="8"/>
      <c r="G253" s="15" t="s">
        <v>257</v>
      </c>
      <c r="H253" s="16">
        <v>21.283333333333335</v>
      </c>
      <c r="I253" s="16">
        <v>30.966666666666669</v>
      </c>
      <c r="J253" s="16">
        <v>12.566666666666665</v>
      </c>
      <c r="K253" s="16">
        <v>36.800000000000004</v>
      </c>
      <c r="L253" s="16">
        <v>24.616666666666667</v>
      </c>
      <c r="M253" s="16">
        <v>25.908333333333335</v>
      </c>
      <c r="N253" s="16">
        <v>120.08333333333333</v>
      </c>
      <c r="O253" s="16">
        <v>32.699999999999996</v>
      </c>
      <c r="P253" s="16">
        <v>18.216666666666665</v>
      </c>
      <c r="Q253" s="22">
        <v>29.85</v>
      </c>
      <c r="R253" s="23"/>
      <c r="S253" s="21"/>
      <c r="T253" s="23"/>
      <c r="U253" s="22">
        <v>9.4125899999999998</v>
      </c>
      <c r="V253" s="16">
        <v>12.0687</v>
      </c>
      <c r="W253" s="16">
        <v>7.4009099999999997</v>
      </c>
      <c r="X253" s="16">
        <v>11.695600000000001</v>
      </c>
      <c r="Y253" s="16">
        <v>3.59185</v>
      </c>
      <c r="Z253" s="16">
        <v>10.7895</v>
      </c>
      <c r="AA253" s="16">
        <v>9.1627600000000005</v>
      </c>
      <c r="AB253" s="16">
        <v>16.148800000000001</v>
      </c>
      <c r="AC253" s="16">
        <v>9.7006300000000003</v>
      </c>
      <c r="AD253" s="17">
        <v>9.6271500000000003</v>
      </c>
      <c r="AE253" s="20">
        <f t="shared" si="3"/>
        <v>4.7084675156992946E-2</v>
      </c>
    </row>
    <row r="254" spans="1:31" s="12" customFormat="1" ht="43.5" customHeight="1" x14ac:dyDescent="0.35">
      <c r="A254" s="7" t="e">
        <v>#N/A</v>
      </c>
      <c r="B254" s="8" t="s">
        <v>9</v>
      </c>
      <c r="C254" s="8" t="s">
        <v>10</v>
      </c>
      <c r="D254" s="8"/>
      <c r="E254" s="8"/>
      <c r="F254" s="8">
        <v>5</v>
      </c>
      <c r="G254" s="15" t="s">
        <v>243</v>
      </c>
      <c r="H254" s="16">
        <v>2.8033333333333332</v>
      </c>
      <c r="I254" s="16">
        <v>2.13</v>
      </c>
      <c r="J254" s="16">
        <v>3.0833333333333335</v>
      </c>
      <c r="K254" s="16">
        <v>2.4333333333333336</v>
      </c>
      <c r="L254" s="16">
        <v>10.341666666666667</v>
      </c>
      <c r="M254" s="16">
        <v>2.1399999999999997</v>
      </c>
      <c r="N254" s="16">
        <v>2.36</v>
      </c>
      <c r="O254" s="16">
        <v>2.9949999999999997</v>
      </c>
      <c r="P254" s="16">
        <v>2.2683333333333331</v>
      </c>
      <c r="Q254" s="22">
        <v>3.3841666666666668</v>
      </c>
      <c r="R254" s="23"/>
      <c r="S254" s="21"/>
      <c r="T254" s="23"/>
      <c r="U254" s="22">
        <v>0.63102499999999995</v>
      </c>
      <c r="V254" s="16">
        <v>0.63734999999999997</v>
      </c>
      <c r="W254" s="16">
        <v>1.03793</v>
      </c>
      <c r="X254" s="16">
        <v>0.62665599999999999</v>
      </c>
      <c r="Y254" s="16">
        <v>0.83652800000000005</v>
      </c>
      <c r="Z254" s="16">
        <v>0.95726599999999995</v>
      </c>
      <c r="AA254" s="16">
        <v>0.77964800000000001</v>
      </c>
      <c r="AB254" s="16">
        <v>1.6333500000000001</v>
      </c>
      <c r="AC254" s="16">
        <v>0.60450700000000002</v>
      </c>
      <c r="AD254" s="17">
        <v>0.249976</v>
      </c>
      <c r="AE254" s="20">
        <f t="shared" si="3"/>
        <v>4.5181478992682302E-2</v>
      </c>
    </row>
    <row r="255" spans="1:31" s="12" customFormat="1" ht="43.5" customHeight="1" x14ac:dyDescent="0.35">
      <c r="A255" s="7" t="s">
        <v>8</v>
      </c>
      <c r="B255" s="8" t="s">
        <v>9</v>
      </c>
      <c r="C255" s="8" t="s">
        <v>10</v>
      </c>
      <c r="D255" s="8"/>
      <c r="E255" s="8"/>
      <c r="F255" s="8">
        <v>5</v>
      </c>
      <c r="G255" s="15" t="s">
        <v>260</v>
      </c>
      <c r="H255" s="16">
        <v>0.80833333333333324</v>
      </c>
      <c r="I255" s="16">
        <v>0.89833333333333332</v>
      </c>
      <c r="J255" s="16">
        <v>0.55000000000000004</v>
      </c>
      <c r="K255" s="16">
        <v>1.0283333333333335</v>
      </c>
      <c r="L255" s="16">
        <v>1.7883333333333331</v>
      </c>
      <c r="M255" s="16">
        <v>0.54333333333333333</v>
      </c>
      <c r="N255" s="16">
        <v>5.5</v>
      </c>
      <c r="O255" s="16">
        <v>1.0549999999999999</v>
      </c>
      <c r="P255" s="16">
        <v>0.44</v>
      </c>
      <c r="Q255" s="22">
        <v>1.1791666666666667</v>
      </c>
      <c r="R255" s="23"/>
      <c r="S255" s="21"/>
      <c r="T255" s="23"/>
      <c r="U255" s="22">
        <v>8.7339000000000002</v>
      </c>
      <c r="V255" s="16">
        <v>10.354200000000001</v>
      </c>
      <c r="W255" s="16">
        <v>7.8348599999999999</v>
      </c>
      <c r="X255" s="16">
        <v>8.5018100000000008</v>
      </c>
      <c r="Y255" s="16">
        <v>4.5182399999999996</v>
      </c>
      <c r="Z255" s="16">
        <v>6.9431500000000002</v>
      </c>
      <c r="AA255" s="16">
        <v>9.2490900000000007</v>
      </c>
      <c r="AB255" s="16">
        <v>10.478</v>
      </c>
      <c r="AC255" s="16">
        <v>9.17849</v>
      </c>
      <c r="AD255" s="17">
        <v>8.4082799999999995</v>
      </c>
      <c r="AE255" s="20">
        <f t="shared" si="3"/>
        <v>4.3752913430102368E-2</v>
      </c>
    </row>
    <row r="256" spans="1:31" s="12" customFormat="1" ht="43.5" customHeight="1" x14ac:dyDescent="0.35">
      <c r="A256" s="7" t="s">
        <v>8</v>
      </c>
      <c r="B256" s="8" t="s">
        <v>3</v>
      </c>
      <c r="C256" s="8" t="s">
        <v>47</v>
      </c>
      <c r="D256" s="8"/>
      <c r="E256" s="8"/>
      <c r="F256" s="8">
        <v>4</v>
      </c>
      <c r="G256" s="15" t="s">
        <v>258</v>
      </c>
      <c r="H256" s="16">
        <v>0</v>
      </c>
      <c r="I256" s="16">
        <v>4.9999999999999996E-2</v>
      </c>
      <c r="J256" s="16">
        <v>2.5000000000000005E-2</v>
      </c>
      <c r="K256" s="16">
        <v>0</v>
      </c>
      <c r="L256" s="16">
        <v>1.8833333333333333</v>
      </c>
      <c r="M256" s="16">
        <v>0.13750000000000001</v>
      </c>
      <c r="N256" s="16">
        <v>0.01</v>
      </c>
      <c r="O256" s="16">
        <v>0</v>
      </c>
      <c r="P256" s="16">
        <v>2.1666666666666667E-2</v>
      </c>
      <c r="Q256" s="22">
        <v>7.4999999999999997E-3</v>
      </c>
      <c r="R256" s="23"/>
      <c r="S256" s="21"/>
      <c r="T256" s="23"/>
      <c r="U256" s="22">
        <v>0.40401999999999999</v>
      </c>
      <c r="V256" s="16">
        <v>0.34740199999999999</v>
      </c>
      <c r="W256" s="16">
        <v>1.1140600000000001</v>
      </c>
      <c r="X256" s="16">
        <v>0.21174100000000001</v>
      </c>
      <c r="Y256" s="16">
        <v>0.56415400000000004</v>
      </c>
      <c r="Z256" s="16">
        <v>2.0850399999999998</v>
      </c>
      <c r="AA256" s="16">
        <v>0.43754700000000002</v>
      </c>
      <c r="AB256" s="16">
        <v>0.425541</v>
      </c>
      <c r="AC256" s="16">
        <v>0.17904500000000001</v>
      </c>
      <c r="AD256" s="17">
        <v>0.39954400000000001</v>
      </c>
      <c r="AE256" s="20">
        <f t="shared" si="3"/>
        <v>2.9066778743373631E-2</v>
      </c>
    </row>
    <row r="257" spans="1:31" s="12" customFormat="1" ht="43.5" customHeight="1" x14ac:dyDescent="0.35">
      <c r="A257" s="7" t="e">
        <v>#N/A</v>
      </c>
      <c r="B257" s="8" t="s">
        <v>42</v>
      </c>
      <c r="C257" s="8"/>
      <c r="D257" s="8"/>
      <c r="E257" s="8"/>
      <c r="F257" s="8">
        <v>11</v>
      </c>
      <c r="G257" s="15" t="s">
        <v>250</v>
      </c>
      <c r="H257" s="16">
        <v>5.1666666666666666E-2</v>
      </c>
      <c r="I257" s="16">
        <v>0.36833333333333335</v>
      </c>
      <c r="J257" s="16">
        <v>0.13999999999999999</v>
      </c>
      <c r="K257" s="16">
        <v>0.33</v>
      </c>
      <c r="L257" s="16">
        <v>2.1416666666666666</v>
      </c>
      <c r="M257" s="16">
        <v>0.18583333333333335</v>
      </c>
      <c r="N257" s="16">
        <v>0.31666666666666665</v>
      </c>
      <c r="O257" s="16">
        <v>0.36499999999999999</v>
      </c>
      <c r="P257" s="16">
        <v>0.18333333333333332</v>
      </c>
      <c r="Q257" s="22">
        <v>0.27083333333333331</v>
      </c>
      <c r="R257" s="23"/>
      <c r="S257" s="21"/>
      <c r="T257" s="23"/>
      <c r="U257" s="22">
        <v>7.4077999999999999</v>
      </c>
      <c r="V257" s="16">
        <v>15.9861</v>
      </c>
      <c r="W257" s="16">
        <v>4.8054199999999998</v>
      </c>
      <c r="X257" s="16">
        <v>9.8425200000000004</v>
      </c>
      <c r="Y257" s="16">
        <v>8.7211599999999994</v>
      </c>
      <c r="Z257" s="16">
        <v>10.837</v>
      </c>
      <c r="AA257" s="16">
        <v>10.202400000000001</v>
      </c>
      <c r="AB257" s="16">
        <v>15.3893</v>
      </c>
      <c r="AC257" s="16">
        <v>8.1719100000000005</v>
      </c>
      <c r="AD257" s="17">
        <v>5.2573600000000003</v>
      </c>
      <c r="AE257" s="20">
        <f t="shared" si="3"/>
        <v>2.8875194916609958E-2</v>
      </c>
    </row>
    <row r="258" spans="1:31" s="12" customFormat="1" ht="43.5" customHeight="1" x14ac:dyDescent="0.35">
      <c r="A258" s="13" t="e">
        <v>#N/A</v>
      </c>
      <c r="B258" s="8" t="s">
        <v>9</v>
      </c>
      <c r="C258" s="14"/>
      <c r="D258" s="14"/>
      <c r="E258" s="14"/>
      <c r="F258" s="8">
        <v>5</v>
      </c>
      <c r="G258" s="15" t="s">
        <v>255</v>
      </c>
      <c r="H258" s="16">
        <v>0.47500000000000003</v>
      </c>
      <c r="I258" s="16">
        <v>0.76166666666666671</v>
      </c>
      <c r="J258" s="16">
        <v>0.14000000000000001</v>
      </c>
      <c r="K258" s="16">
        <v>0.28333333333333338</v>
      </c>
      <c r="L258" s="16">
        <v>0.1</v>
      </c>
      <c r="M258" s="16">
        <v>0.51583333333333337</v>
      </c>
      <c r="N258" s="16">
        <v>2.1166666666666667</v>
      </c>
      <c r="O258" s="16">
        <v>0.44833333333333342</v>
      </c>
      <c r="P258" s="16">
        <v>0.18000000000000002</v>
      </c>
      <c r="Q258" s="22">
        <v>1.1083333333333334</v>
      </c>
      <c r="R258" s="23"/>
      <c r="S258" s="21"/>
      <c r="T258" s="23"/>
      <c r="U258" s="22">
        <v>0.112543</v>
      </c>
      <c r="V258" s="16">
        <v>4.59689E-2</v>
      </c>
      <c r="W258" s="16">
        <v>8.3021800000000007E-2</v>
      </c>
      <c r="X258" s="16">
        <v>1.7238400000000001E-2</v>
      </c>
      <c r="Y258" s="16">
        <v>4.4632499999999999E-2</v>
      </c>
      <c r="Z258" s="16">
        <v>2.29474E-2</v>
      </c>
      <c r="AA258" s="16">
        <v>5.7291000000000002E-2</v>
      </c>
      <c r="AB258" s="16">
        <v>7.6430999999999999E-3</v>
      </c>
      <c r="AC258" s="16">
        <v>2.01484E-2</v>
      </c>
      <c r="AD258" s="17">
        <v>1.39151E-2</v>
      </c>
      <c r="AE258" s="20">
        <f t="shared" si="3"/>
        <v>2.3138390126387694E-2</v>
      </c>
    </row>
    <row r="259" spans="1:31" s="12" customFormat="1" ht="43.5" customHeight="1" x14ac:dyDescent="0.35">
      <c r="A259" s="13" t="s">
        <v>8</v>
      </c>
      <c r="B259" s="8" t="s">
        <v>33</v>
      </c>
      <c r="C259" s="8" t="s">
        <v>9</v>
      </c>
      <c r="D259" s="14"/>
      <c r="E259" s="14"/>
      <c r="F259" s="8">
        <v>12</v>
      </c>
      <c r="G259" s="15" t="s">
        <v>272</v>
      </c>
      <c r="H259" s="16">
        <v>5.4999999999999993E-2</v>
      </c>
      <c r="I259" s="16">
        <v>0.15166666666666667</v>
      </c>
      <c r="J259" s="16">
        <v>0.11166666666666668</v>
      </c>
      <c r="K259" s="16">
        <v>0.03</v>
      </c>
      <c r="L259" s="16">
        <v>0.46374999999999994</v>
      </c>
      <c r="M259" s="16">
        <v>0.12916666666666665</v>
      </c>
      <c r="N259" s="16">
        <v>5.4999999999999993E-2</v>
      </c>
      <c r="O259" s="16">
        <v>0.32500000000000001</v>
      </c>
      <c r="P259" s="16">
        <v>0.14500000000000002</v>
      </c>
      <c r="Q259" s="22">
        <v>0.12250000000000001</v>
      </c>
      <c r="R259" s="23"/>
      <c r="S259" s="21"/>
      <c r="T259" s="23"/>
      <c r="U259" s="22">
        <v>0.53943300000000005</v>
      </c>
      <c r="V259" s="16">
        <v>0.56426699999999996</v>
      </c>
      <c r="W259" s="16">
        <v>0.59705200000000003</v>
      </c>
      <c r="X259" s="16">
        <v>0.41792699999999999</v>
      </c>
      <c r="Y259" s="16">
        <v>0.451986</v>
      </c>
      <c r="Z259" s="16">
        <v>0.65443499999999999</v>
      </c>
      <c r="AA259" s="16">
        <v>0.57524799999999998</v>
      </c>
      <c r="AB259" s="16">
        <v>0.68458200000000002</v>
      </c>
      <c r="AC259" s="16">
        <v>0.46757300000000002</v>
      </c>
      <c r="AD259" s="17">
        <v>0.61961599999999994</v>
      </c>
      <c r="AE259" s="20">
        <f t="shared" si="3"/>
        <v>1.0781559742024695E-2</v>
      </c>
    </row>
    <row r="260" spans="1:31" s="12" customFormat="1" ht="43.5" customHeight="1" x14ac:dyDescent="0.35">
      <c r="A260" s="13" t="e">
        <v>#N/A</v>
      </c>
      <c r="B260" s="8" t="s">
        <v>6</v>
      </c>
      <c r="C260" s="14" t="s">
        <v>9</v>
      </c>
      <c r="D260" s="14" t="s">
        <v>10</v>
      </c>
      <c r="E260" s="14"/>
      <c r="F260" s="8">
        <v>7</v>
      </c>
      <c r="G260" s="15" t="s">
        <v>261</v>
      </c>
      <c r="H260" s="16">
        <v>0.255</v>
      </c>
      <c r="I260" s="16">
        <v>0.65166666666666673</v>
      </c>
      <c r="J260" s="16">
        <v>0.7383333333333334</v>
      </c>
      <c r="K260" s="16">
        <v>0.65333333333333343</v>
      </c>
      <c r="L260" s="16">
        <v>1.1975</v>
      </c>
      <c r="M260" s="16">
        <v>0.28291666666666671</v>
      </c>
      <c r="N260" s="16">
        <v>2.6166666666666667</v>
      </c>
      <c r="O260" s="16">
        <v>0.44833333333333331</v>
      </c>
      <c r="P260" s="16">
        <v>0.23333333333333331</v>
      </c>
      <c r="Q260" s="22">
        <v>0.51666666666666661</v>
      </c>
      <c r="R260" s="23"/>
      <c r="S260" s="21"/>
      <c r="T260" s="23"/>
      <c r="U260" s="22">
        <v>4.8805500000000004</v>
      </c>
      <c r="V260" s="16">
        <v>9.5810200000000005</v>
      </c>
      <c r="W260" s="16">
        <v>3.2058399999999998</v>
      </c>
      <c r="X260" s="16">
        <v>5.6826999999999996</v>
      </c>
      <c r="Y260" s="16">
        <v>3.6369199999999999</v>
      </c>
      <c r="Z260" s="16">
        <v>5.8058100000000001</v>
      </c>
      <c r="AA260" s="16">
        <v>5.85745</v>
      </c>
      <c r="AB260" s="16">
        <v>7.4934099999999999</v>
      </c>
      <c r="AC260" s="16">
        <v>4.5426599999999997</v>
      </c>
      <c r="AD260" s="17">
        <v>3.8580199999999998</v>
      </c>
      <c r="AE260" s="20">
        <f t="shared" ref="AE260:AE323" si="4">CORREL(H260:Q260,U260:AD260)</f>
        <v>-9.2094836609740195E-3</v>
      </c>
    </row>
    <row r="261" spans="1:31" s="12" customFormat="1" ht="43.5" customHeight="1" x14ac:dyDescent="0.35">
      <c r="A261" s="13" t="e">
        <v>#N/A</v>
      </c>
      <c r="B261" s="8" t="s">
        <v>9</v>
      </c>
      <c r="C261" s="14"/>
      <c r="D261" s="14"/>
      <c r="E261" s="14"/>
      <c r="F261" s="8">
        <v>5</v>
      </c>
      <c r="G261" s="15" t="s">
        <v>269</v>
      </c>
      <c r="H261" s="16">
        <v>0.28666666666666668</v>
      </c>
      <c r="I261" s="16">
        <v>0.11666666666666665</v>
      </c>
      <c r="J261" s="16">
        <v>0.315</v>
      </c>
      <c r="K261" s="16">
        <v>0.60000000000000009</v>
      </c>
      <c r="L261" s="16">
        <v>0.43333333333333335</v>
      </c>
      <c r="M261" s="16">
        <v>6.5833333333333341E-2</v>
      </c>
      <c r="N261" s="16">
        <v>0.65666666666666662</v>
      </c>
      <c r="O261" s="16">
        <v>0.79166666666666663</v>
      </c>
      <c r="P261" s="16">
        <v>0.58833333333333326</v>
      </c>
      <c r="Q261" s="22">
        <v>2.6158333333333332</v>
      </c>
      <c r="R261" s="23"/>
      <c r="S261" s="21"/>
      <c r="T261" s="23"/>
      <c r="U261" s="22">
        <v>2.0223300000000002</v>
      </c>
      <c r="V261" s="16">
        <v>3.9785900000000001</v>
      </c>
      <c r="W261" s="16">
        <v>2.4215100000000001</v>
      </c>
      <c r="X261" s="16">
        <v>2.6146500000000001</v>
      </c>
      <c r="Y261" s="16">
        <v>0.78894399999999998</v>
      </c>
      <c r="Z261" s="16">
        <v>1.3352999999999999</v>
      </c>
      <c r="AA261" s="16">
        <v>4.0810599999999999</v>
      </c>
      <c r="AB261" s="16">
        <v>5.1541499999999996</v>
      </c>
      <c r="AC261" s="16">
        <v>2.5638999999999998</v>
      </c>
      <c r="AD261" s="17">
        <v>2.0168400000000002</v>
      </c>
      <c r="AE261" s="20">
        <f t="shared" si="4"/>
        <v>-1.1889782513625264E-2</v>
      </c>
    </row>
    <row r="262" spans="1:31" s="12" customFormat="1" ht="43.5" customHeight="1" x14ac:dyDescent="0.35">
      <c r="A262" s="7"/>
      <c r="B262" s="8"/>
      <c r="C262" s="8"/>
      <c r="D262" s="8"/>
      <c r="E262" s="8"/>
      <c r="F262" s="8"/>
      <c r="G262" s="15" t="s">
        <v>263</v>
      </c>
      <c r="H262" s="16">
        <v>21.283333333333335</v>
      </c>
      <c r="I262" s="16">
        <v>30.966666666666669</v>
      </c>
      <c r="J262" s="16">
        <v>12.566666666666665</v>
      </c>
      <c r="K262" s="16">
        <v>36.800000000000004</v>
      </c>
      <c r="L262" s="16">
        <v>24.616666666666667</v>
      </c>
      <c r="M262" s="16">
        <v>25.908333333333335</v>
      </c>
      <c r="N262" s="16">
        <v>120.08333333333333</v>
      </c>
      <c r="O262" s="16">
        <v>23.716666666666665</v>
      </c>
      <c r="P262" s="16">
        <v>18.216666666666665</v>
      </c>
      <c r="Q262" s="22">
        <v>29.85</v>
      </c>
      <c r="R262" s="23"/>
      <c r="S262" s="21"/>
      <c r="T262" s="23"/>
      <c r="U262" s="22">
        <v>9.4125899999999998</v>
      </c>
      <c r="V262" s="16">
        <v>12.0687</v>
      </c>
      <c r="W262" s="16">
        <v>7.4009099999999997</v>
      </c>
      <c r="X262" s="16">
        <v>11.695600000000001</v>
      </c>
      <c r="Y262" s="16">
        <v>3.59185</v>
      </c>
      <c r="Z262" s="16">
        <v>10.7895</v>
      </c>
      <c r="AA262" s="16">
        <v>9.1627600000000005</v>
      </c>
      <c r="AB262" s="16">
        <v>16.148800000000001</v>
      </c>
      <c r="AC262" s="16">
        <v>9.7006300000000003</v>
      </c>
      <c r="AD262" s="17">
        <v>9.6271500000000003</v>
      </c>
      <c r="AE262" s="20">
        <f t="shared" si="4"/>
        <v>-1.4961814892546591E-2</v>
      </c>
    </row>
    <row r="263" spans="1:31" s="12" customFormat="1" ht="43.5" customHeight="1" x14ac:dyDescent="0.35">
      <c r="A263" s="13" t="s">
        <v>8</v>
      </c>
      <c r="B263" s="8" t="s">
        <v>9</v>
      </c>
      <c r="C263" s="14" t="s">
        <v>10</v>
      </c>
      <c r="D263" s="14"/>
      <c r="E263" s="14"/>
      <c r="F263" s="8">
        <v>5</v>
      </c>
      <c r="G263" s="15" t="s">
        <v>271</v>
      </c>
      <c r="H263" s="16">
        <v>1.0066666666666666</v>
      </c>
      <c r="I263" s="16">
        <v>1.125</v>
      </c>
      <c r="J263" s="16">
        <v>0.80666666666666675</v>
      </c>
      <c r="K263" s="16">
        <v>1.0966666666666667</v>
      </c>
      <c r="L263" s="16">
        <v>4.1124999999999998</v>
      </c>
      <c r="M263" s="16">
        <v>0.41250000000000003</v>
      </c>
      <c r="N263" s="16">
        <v>0.70500000000000007</v>
      </c>
      <c r="O263" s="16">
        <v>0.8833333333333333</v>
      </c>
      <c r="P263" s="16">
        <v>0.64666666666666661</v>
      </c>
      <c r="Q263" s="22">
        <v>0.88416666666666677</v>
      </c>
      <c r="R263" s="23"/>
      <c r="S263" s="21"/>
      <c r="T263" s="23"/>
      <c r="U263" s="22">
        <v>1.5573600000000001</v>
      </c>
      <c r="V263" s="16">
        <v>3.40822</v>
      </c>
      <c r="W263" s="16">
        <v>1.83751</v>
      </c>
      <c r="X263" s="16">
        <v>2.1278000000000001</v>
      </c>
      <c r="Y263" s="16">
        <v>2.7072799999999999</v>
      </c>
      <c r="Z263" s="16">
        <v>1.3482700000000001</v>
      </c>
      <c r="AA263" s="16">
        <v>4.2923499999999999</v>
      </c>
      <c r="AB263" s="16">
        <v>7.7788899999999996</v>
      </c>
      <c r="AC263" s="16">
        <v>2.01179</v>
      </c>
      <c r="AD263" s="17">
        <v>2.8839600000000001</v>
      </c>
      <c r="AE263" s="20">
        <f t="shared" si="4"/>
        <v>-1.8055377558567696E-2</v>
      </c>
    </row>
    <row r="264" spans="1:31" s="12" customFormat="1" ht="43.5" customHeight="1" x14ac:dyDescent="0.35">
      <c r="A264" s="13" t="s">
        <v>8</v>
      </c>
      <c r="B264" s="8" t="s">
        <v>3</v>
      </c>
      <c r="C264" s="14"/>
      <c r="D264" s="14"/>
      <c r="E264" s="14"/>
      <c r="F264" s="8">
        <v>4</v>
      </c>
      <c r="G264" s="15" t="s">
        <v>268</v>
      </c>
      <c r="H264" s="16">
        <v>1.8333333333333333E-2</v>
      </c>
      <c r="I264" s="16">
        <v>3.3333333333333335E-3</v>
      </c>
      <c r="J264" s="16">
        <v>3.3333333333333333E-2</v>
      </c>
      <c r="K264" s="16">
        <v>0</v>
      </c>
      <c r="L264" s="16">
        <v>0.64333333333333331</v>
      </c>
      <c r="M264" s="16">
        <v>5.8333333333333336E-3</v>
      </c>
      <c r="N264" s="16">
        <v>1.4999999999999999E-2</v>
      </c>
      <c r="O264" s="16">
        <v>0</v>
      </c>
      <c r="P264" s="16">
        <v>0</v>
      </c>
      <c r="Q264" s="22">
        <v>1.4166666666666668E-2</v>
      </c>
      <c r="R264" s="23"/>
      <c r="S264" s="21"/>
      <c r="T264" s="23"/>
      <c r="U264" s="22">
        <v>1.41658</v>
      </c>
      <c r="V264" s="16">
        <v>13.0777</v>
      </c>
      <c r="W264" s="16">
        <v>0.81252000000000002</v>
      </c>
      <c r="X264" s="16">
        <v>1.9215100000000001</v>
      </c>
      <c r="Y264" s="16">
        <v>2.9415</v>
      </c>
      <c r="Z264" s="16">
        <v>1.3801300000000001</v>
      </c>
      <c r="AA264" s="16">
        <v>2.5504799999999999</v>
      </c>
      <c r="AB264" s="16">
        <v>4.9069099999999999</v>
      </c>
      <c r="AC264" s="16">
        <v>0.83076799999999995</v>
      </c>
      <c r="AD264" s="17">
        <v>0.96092299999999997</v>
      </c>
      <c r="AE264" s="20">
        <f t="shared" si="4"/>
        <v>-3.1132363028842498E-2</v>
      </c>
    </row>
    <row r="265" spans="1:31" s="12" customFormat="1" ht="43.5" customHeight="1" x14ac:dyDescent="0.35">
      <c r="A265" s="7" t="e">
        <v>#N/A</v>
      </c>
      <c r="B265" s="8" t="s">
        <v>69</v>
      </c>
      <c r="C265" s="8"/>
      <c r="D265" s="8"/>
      <c r="E265" s="8"/>
      <c r="F265" s="8">
        <v>8</v>
      </c>
      <c r="G265" s="15" t="s">
        <v>249</v>
      </c>
      <c r="H265" s="16">
        <v>6.4249999999999998</v>
      </c>
      <c r="I265" s="16">
        <v>2.6483333333333334</v>
      </c>
      <c r="J265" s="16">
        <v>10.85</v>
      </c>
      <c r="K265" s="16">
        <v>3.5083333333333333</v>
      </c>
      <c r="L265" s="16">
        <v>16.195833333333336</v>
      </c>
      <c r="M265" s="16">
        <v>1.5383333333333333</v>
      </c>
      <c r="N265" s="16">
        <v>1.875</v>
      </c>
      <c r="O265" s="16">
        <v>3.1549999999999998</v>
      </c>
      <c r="P265" s="16">
        <v>4</v>
      </c>
      <c r="Q265" s="22">
        <v>8.7749999999999986</v>
      </c>
      <c r="R265" s="23"/>
      <c r="S265" s="21"/>
      <c r="T265" s="23"/>
      <c r="U265" s="22">
        <v>6.7284800000000002</v>
      </c>
      <c r="V265" s="16">
        <v>5.4069099999999999</v>
      </c>
      <c r="W265" s="16">
        <v>7.4830699999999997</v>
      </c>
      <c r="X265" s="16">
        <v>4.9131900000000002</v>
      </c>
      <c r="Y265" s="16">
        <v>3.9682300000000001</v>
      </c>
      <c r="Z265" s="16">
        <v>5.8159000000000001</v>
      </c>
      <c r="AA265" s="16">
        <v>4.5228700000000002</v>
      </c>
      <c r="AB265" s="16">
        <v>5.4751599999999998</v>
      </c>
      <c r="AC265" s="16">
        <v>6.3582000000000001</v>
      </c>
      <c r="AD265" s="17">
        <v>5.88089</v>
      </c>
      <c r="AE265" s="20">
        <f t="shared" si="4"/>
        <v>-3.392727874676614E-2</v>
      </c>
    </row>
    <row r="266" spans="1:31" s="12" customFormat="1" ht="43.5" customHeight="1" x14ac:dyDescent="0.35">
      <c r="A266" s="13" t="s">
        <v>8</v>
      </c>
      <c r="B266" s="8" t="s">
        <v>9</v>
      </c>
      <c r="C266" s="14" t="s">
        <v>10</v>
      </c>
      <c r="D266" s="14"/>
      <c r="E266" s="14"/>
      <c r="F266" s="8">
        <v>5</v>
      </c>
      <c r="G266" s="15" t="s">
        <v>267</v>
      </c>
      <c r="H266" s="16">
        <v>8.8333333333333333E-2</v>
      </c>
      <c r="I266" s="16">
        <v>0.19000000000000003</v>
      </c>
      <c r="J266" s="16">
        <v>0.19833333333333333</v>
      </c>
      <c r="K266" s="16">
        <v>0.10833333333333334</v>
      </c>
      <c r="L266" s="16">
        <v>0.66166666666666685</v>
      </c>
      <c r="M266" s="16">
        <v>0.19333333333333336</v>
      </c>
      <c r="N266" s="16">
        <v>0.16833333333333333</v>
      </c>
      <c r="O266" s="16">
        <v>0.12333333333333334</v>
      </c>
      <c r="P266" s="16">
        <v>5.5E-2</v>
      </c>
      <c r="Q266" s="22">
        <v>0.155</v>
      </c>
      <c r="R266" s="23"/>
      <c r="S266" s="21"/>
      <c r="T266" s="23"/>
      <c r="U266" s="22">
        <v>0.43287199999999998</v>
      </c>
      <c r="V266" s="16">
        <v>1.9605999999999999</v>
      </c>
      <c r="W266" s="16">
        <v>4.9394E-2</v>
      </c>
      <c r="X266" s="16">
        <v>1.28562</v>
      </c>
      <c r="Y266" s="16">
        <v>1.12862</v>
      </c>
      <c r="Z266" s="16">
        <v>2.4872100000000001</v>
      </c>
      <c r="AA266" s="16">
        <v>0.99275100000000005</v>
      </c>
      <c r="AB266" s="16">
        <v>3.10669</v>
      </c>
      <c r="AC266" s="16">
        <v>1.04155</v>
      </c>
      <c r="AD266" s="17">
        <v>0.95761099999999999</v>
      </c>
      <c r="AE266" s="20">
        <f t="shared" si="4"/>
        <v>-4.6779509423430884E-2</v>
      </c>
    </row>
    <row r="267" spans="1:31" s="12" customFormat="1" ht="43.5" customHeight="1" x14ac:dyDescent="0.35">
      <c r="A267" s="13" t="s">
        <v>8</v>
      </c>
      <c r="B267" s="8" t="s">
        <v>3</v>
      </c>
      <c r="C267" s="14" t="s">
        <v>42</v>
      </c>
      <c r="D267" s="14"/>
      <c r="E267" s="14"/>
      <c r="F267" s="8">
        <v>4</v>
      </c>
      <c r="G267" s="15" t="s">
        <v>247</v>
      </c>
      <c r="H267" s="16">
        <v>0.14000000000000001</v>
      </c>
      <c r="I267" s="16">
        <v>0.63333333333333341</v>
      </c>
      <c r="J267" s="16">
        <v>0.33833333333333337</v>
      </c>
      <c r="K267" s="16">
        <v>0.70166666666666677</v>
      </c>
      <c r="L267" s="16">
        <v>4.1833333333333336</v>
      </c>
      <c r="M267" s="16">
        <v>0.26500000000000001</v>
      </c>
      <c r="N267" s="16">
        <v>1.86</v>
      </c>
      <c r="O267" s="16">
        <v>0.21833333333333335</v>
      </c>
      <c r="P267" s="16">
        <v>0.31666666666666671</v>
      </c>
      <c r="Q267" s="22">
        <v>0.63250000000000006</v>
      </c>
      <c r="R267" s="23"/>
      <c r="S267" s="21"/>
      <c r="T267" s="23"/>
      <c r="U267" s="22">
        <v>8.3058399999999999</v>
      </c>
      <c r="V267" s="16">
        <v>15.991</v>
      </c>
      <c r="W267" s="16">
        <v>8.5270100000000006</v>
      </c>
      <c r="X267" s="16">
        <v>6.5738899999999996</v>
      </c>
      <c r="Y267" s="16">
        <v>6.37758</v>
      </c>
      <c r="Z267" s="16">
        <v>5.1709300000000002</v>
      </c>
      <c r="AA267" s="16">
        <v>13.4329</v>
      </c>
      <c r="AB267" s="16">
        <v>12.458</v>
      </c>
      <c r="AC267" s="16">
        <v>5.9682300000000001</v>
      </c>
      <c r="AD267" s="17">
        <v>5.8000600000000002</v>
      </c>
      <c r="AE267" s="20">
        <f t="shared" si="4"/>
        <v>-5.2173043439425026E-2</v>
      </c>
    </row>
    <row r="268" spans="1:31" s="12" customFormat="1" ht="43.5" customHeight="1" x14ac:dyDescent="0.35">
      <c r="A268" s="13" t="s">
        <v>8</v>
      </c>
      <c r="B268" s="8" t="s">
        <v>6</v>
      </c>
      <c r="C268" s="14"/>
      <c r="D268" s="14"/>
      <c r="E268" s="14"/>
      <c r="F268" s="8">
        <v>7</v>
      </c>
      <c r="G268" s="15" t="s">
        <v>275</v>
      </c>
      <c r="H268" s="16">
        <v>1.3616666666666666</v>
      </c>
      <c r="I268" s="16">
        <v>0.17500000000000002</v>
      </c>
      <c r="J268" s="16">
        <v>0.28333333333333333</v>
      </c>
      <c r="K268" s="16">
        <v>0.14500000000000002</v>
      </c>
      <c r="L268" s="16">
        <v>9.0833333333333321E-2</v>
      </c>
      <c r="M268" s="16">
        <v>0.40333333333333338</v>
      </c>
      <c r="N268" s="16">
        <v>0.46666666666666656</v>
      </c>
      <c r="O268" s="16">
        <v>1.6416666666666666</v>
      </c>
      <c r="P268" s="16">
        <v>0.29166666666666669</v>
      </c>
      <c r="Q268" s="22">
        <v>4.0083333333333337</v>
      </c>
      <c r="R268" s="23"/>
      <c r="S268" s="21"/>
      <c r="T268" s="23"/>
      <c r="U268" s="22">
        <v>2.7152799999999999</v>
      </c>
      <c r="V268" s="16">
        <v>4.5506799999999998</v>
      </c>
      <c r="W268" s="16">
        <v>0.80949199999999999</v>
      </c>
      <c r="X268" s="16">
        <v>2.5378799999999999</v>
      </c>
      <c r="Y268" s="16">
        <v>2.5028899999999998</v>
      </c>
      <c r="Z268" s="16">
        <v>3.6931400000000001</v>
      </c>
      <c r="AA268" s="16">
        <v>3.24397</v>
      </c>
      <c r="AB268" s="16">
        <v>4.2766900000000003</v>
      </c>
      <c r="AC268" s="16">
        <v>1.9589099999999999</v>
      </c>
      <c r="AD268" s="17">
        <v>2.0961400000000001</v>
      </c>
      <c r="AE268" s="20">
        <f t="shared" si="4"/>
        <v>-6.8771015387612405E-2</v>
      </c>
    </row>
    <row r="269" spans="1:31" s="12" customFormat="1" ht="43.5" customHeight="1" x14ac:dyDescent="0.35">
      <c r="A269" s="7" t="s">
        <v>8</v>
      </c>
      <c r="B269" s="8" t="s">
        <v>9</v>
      </c>
      <c r="C269" s="8"/>
      <c r="D269" s="8"/>
      <c r="E269" s="8"/>
      <c r="F269" s="8">
        <v>5</v>
      </c>
      <c r="G269" s="15" t="s">
        <v>266</v>
      </c>
      <c r="H269" s="16">
        <v>2.4433333333333334</v>
      </c>
      <c r="I269" s="16">
        <v>0</v>
      </c>
      <c r="J269" s="16">
        <v>0.99500000000000011</v>
      </c>
      <c r="K269" s="16">
        <v>5.0000000000000001E-3</v>
      </c>
      <c r="L269" s="16">
        <v>0.51666666666666661</v>
      </c>
      <c r="M269" s="16">
        <v>0.55166666666666664</v>
      </c>
      <c r="N269" s="16">
        <v>6</v>
      </c>
      <c r="O269" s="16">
        <v>1.4450000000000001</v>
      </c>
      <c r="P269" s="16">
        <v>6.8333333333333343E-2</v>
      </c>
      <c r="Q269" s="22">
        <v>10.399999999999999</v>
      </c>
      <c r="R269" s="23"/>
      <c r="S269" s="21"/>
      <c r="T269" s="23"/>
      <c r="U269" s="22">
        <v>0.113577</v>
      </c>
      <c r="V269" s="16">
        <v>0.115827</v>
      </c>
      <c r="W269" s="16">
        <v>4.3552E-2</v>
      </c>
      <c r="X269" s="16">
        <v>0.25073099999999998</v>
      </c>
      <c r="Y269" s="16">
        <v>6.7417099999999994E-2</v>
      </c>
      <c r="Z269" s="16">
        <v>0.42170000000000002</v>
      </c>
      <c r="AA269" s="16">
        <v>0.15775400000000001</v>
      </c>
      <c r="AB269" s="16">
        <v>9.99443E-2</v>
      </c>
      <c r="AC269" s="16">
        <v>0.222082</v>
      </c>
      <c r="AD269" s="17">
        <v>0.17367199999999999</v>
      </c>
      <c r="AE269" s="20">
        <f t="shared" si="4"/>
        <v>-6.9507614826720812E-2</v>
      </c>
    </row>
    <row r="270" spans="1:31" s="12" customFormat="1" ht="43.5" customHeight="1" x14ac:dyDescent="0.35">
      <c r="A270" s="13" t="s">
        <v>8</v>
      </c>
      <c r="B270" s="8" t="s">
        <v>9</v>
      </c>
      <c r="C270" s="8" t="s">
        <v>10</v>
      </c>
      <c r="D270" s="14"/>
      <c r="E270" s="14"/>
      <c r="F270" s="8">
        <v>5</v>
      </c>
      <c r="G270" s="15" t="s">
        <v>259</v>
      </c>
      <c r="H270" s="16">
        <v>1.7549999999999999</v>
      </c>
      <c r="I270" s="16">
        <v>1.7066666666666668</v>
      </c>
      <c r="J270" s="16">
        <v>1.6600000000000001</v>
      </c>
      <c r="K270" s="16">
        <v>1.05</v>
      </c>
      <c r="L270" s="16">
        <v>8.0833333333333339</v>
      </c>
      <c r="M270" s="16">
        <v>0.81166666666666676</v>
      </c>
      <c r="N270" s="16">
        <v>2.75</v>
      </c>
      <c r="O270" s="16">
        <v>1.9166666666666663</v>
      </c>
      <c r="P270" s="16">
        <v>0.55666666666666664</v>
      </c>
      <c r="Q270" s="22">
        <v>3.8</v>
      </c>
      <c r="R270" s="23"/>
      <c r="S270" s="21"/>
      <c r="T270" s="23"/>
      <c r="U270" s="22">
        <v>3.3045300000000002</v>
      </c>
      <c r="V270" s="16">
        <v>2.4692400000000001</v>
      </c>
      <c r="W270" s="16">
        <v>3.5405600000000002</v>
      </c>
      <c r="X270" s="16">
        <v>1.15211</v>
      </c>
      <c r="Y270" s="16">
        <v>2.7497199999999999</v>
      </c>
      <c r="Z270" s="16">
        <v>7.6165500000000002</v>
      </c>
      <c r="AA270" s="16">
        <v>3.8838200000000001</v>
      </c>
      <c r="AB270" s="16">
        <v>3.61883</v>
      </c>
      <c r="AC270" s="16">
        <v>1.1955800000000001</v>
      </c>
      <c r="AD270" s="17">
        <v>3.3546999999999998</v>
      </c>
      <c r="AE270" s="20">
        <f t="shared" si="4"/>
        <v>-7.5026610870495267E-2</v>
      </c>
    </row>
    <row r="271" spans="1:31" s="12" customFormat="1" ht="43.5" customHeight="1" x14ac:dyDescent="0.35">
      <c r="A271" s="7" t="s">
        <v>8</v>
      </c>
      <c r="B271" s="8" t="s">
        <v>2</v>
      </c>
      <c r="C271" s="8"/>
      <c r="D271" s="8"/>
      <c r="E271" s="8"/>
      <c r="F271" s="8">
        <v>3</v>
      </c>
      <c r="G271" s="15" t="s">
        <v>273</v>
      </c>
      <c r="H271" s="16">
        <v>0</v>
      </c>
      <c r="I271" s="16">
        <v>1.3333333333333334E-2</v>
      </c>
      <c r="J271" s="16">
        <v>8.3333333333333339E-4</v>
      </c>
      <c r="K271" s="16">
        <v>0</v>
      </c>
      <c r="L271" s="16">
        <v>6.25E-2</v>
      </c>
      <c r="M271" s="16">
        <v>0</v>
      </c>
      <c r="N271" s="16">
        <v>0</v>
      </c>
      <c r="O271" s="16">
        <v>0</v>
      </c>
      <c r="P271" s="16">
        <v>0</v>
      </c>
      <c r="Q271" s="22">
        <v>8.3333333333333339E-4</v>
      </c>
      <c r="R271" s="23"/>
      <c r="S271" s="21"/>
      <c r="T271" s="23"/>
      <c r="U271" s="22">
        <v>4.80796E-2</v>
      </c>
      <c r="V271" s="16">
        <v>5.6728199999999999E-2</v>
      </c>
      <c r="W271" s="16">
        <v>3.1496400000000001E-2</v>
      </c>
      <c r="X271" s="16">
        <v>1.56124E-2</v>
      </c>
      <c r="Y271" s="16">
        <v>3.7653699999999998E-2</v>
      </c>
      <c r="Z271" s="16">
        <v>6.5530900000000003E-2</v>
      </c>
      <c r="AA271" s="16">
        <v>0.17206199999999999</v>
      </c>
      <c r="AB271" s="16">
        <v>2.1535800000000001E-2</v>
      </c>
      <c r="AC271" s="16">
        <v>1.19153E-2</v>
      </c>
      <c r="AD271" s="17">
        <v>5.8541999999999997E-2</v>
      </c>
      <c r="AE271" s="20">
        <f t="shared" si="4"/>
        <v>-0.1026310600241056</v>
      </c>
    </row>
    <row r="272" spans="1:31" s="12" customFormat="1" ht="43.5" customHeight="1" x14ac:dyDescent="0.35">
      <c r="A272" s="13" t="s">
        <v>8</v>
      </c>
      <c r="B272" s="8" t="s">
        <v>33</v>
      </c>
      <c r="C272" s="14" t="s">
        <v>50</v>
      </c>
      <c r="D272" s="14"/>
      <c r="E272" s="14"/>
      <c r="F272" s="8">
        <v>12</v>
      </c>
      <c r="G272" s="15" t="s">
        <v>279</v>
      </c>
      <c r="H272" s="16">
        <v>1.2483333333333333</v>
      </c>
      <c r="I272" s="16">
        <v>0.53500000000000003</v>
      </c>
      <c r="J272" s="16">
        <v>1.2783333333333335</v>
      </c>
      <c r="K272" s="16">
        <v>0.36166666666666664</v>
      </c>
      <c r="L272" s="16">
        <v>3.7583333333333329</v>
      </c>
      <c r="M272" s="16">
        <v>0.90666666666666662</v>
      </c>
      <c r="N272" s="16">
        <v>0.97666666666666657</v>
      </c>
      <c r="O272" s="16">
        <v>0.42</v>
      </c>
      <c r="P272" s="16">
        <v>0.57333333333333336</v>
      </c>
      <c r="Q272" s="22">
        <v>1.9308333333333334</v>
      </c>
      <c r="R272" s="23"/>
      <c r="S272" s="21"/>
      <c r="T272" s="23"/>
      <c r="U272" s="22">
        <v>3.0226799999999998</v>
      </c>
      <c r="V272" s="16">
        <v>6.1818799999999996</v>
      </c>
      <c r="W272" s="16">
        <v>2.6654800000000001</v>
      </c>
      <c r="X272" s="16">
        <v>3.0028100000000002</v>
      </c>
      <c r="Y272" s="16">
        <v>3.7902900000000002</v>
      </c>
      <c r="Z272" s="16">
        <v>2.0528300000000002</v>
      </c>
      <c r="AA272" s="16">
        <v>5.11083</v>
      </c>
      <c r="AB272" s="16">
        <v>7.1109400000000003</v>
      </c>
      <c r="AC272" s="16">
        <v>2.59998</v>
      </c>
      <c r="AD272" s="17">
        <v>4.7481299999999997</v>
      </c>
      <c r="AE272" s="20">
        <f t="shared" si="4"/>
        <v>-0.12761903493602986</v>
      </c>
    </row>
    <row r="273" spans="1:31" s="12" customFormat="1" ht="43.5" customHeight="1" x14ac:dyDescent="0.35">
      <c r="A273" s="7" t="s">
        <v>8</v>
      </c>
      <c r="B273" s="8" t="s">
        <v>9</v>
      </c>
      <c r="C273" s="8"/>
      <c r="D273" s="8"/>
      <c r="E273" s="8"/>
      <c r="F273" s="8">
        <v>5</v>
      </c>
      <c r="G273" s="15" t="s">
        <v>282</v>
      </c>
      <c r="H273" s="16">
        <v>0.16500000000000001</v>
      </c>
      <c r="I273" s="16">
        <v>0</v>
      </c>
      <c r="J273" s="16">
        <v>0.98166666666666658</v>
      </c>
      <c r="K273" s="16">
        <v>5.4999999999999993E-2</v>
      </c>
      <c r="L273" s="16">
        <v>0.19083333333333333</v>
      </c>
      <c r="M273" s="16">
        <v>2.1666666666666667E-2</v>
      </c>
      <c r="N273" s="16">
        <v>2.6666666666666668E-2</v>
      </c>
      <c r="O273" s="16">
        <v>9.5000000000000015E-2</v>
      </c>
      <c r="P273" s="16">
        <v>0.49500000000000005</v>
      </c>
      <c r="Q273" s="22">
        <v>2.2500000000000003E-2</v>
      </c>
      <c r="R273" s="23"/>
      <c r="S273" s="21"/>
      <c r="T273" s="23"/>
      <c r="U273" s="22">
        <v>8.2389900000000002E-2</v>
      </c>
      <c r="V273" s="16">
        <v>0.14632899999999999</v>
      </c>
      <c r="W273" s="16">
        <v>2.3807200000000001E-2</v>
      </c>
      <c r="X273" s="16">
        <v>0.27340100000000001</v>
      </c>
      <c r="Y273" s="16">
        <v>1.4826300000000001E-2</v>
      </c>
      <c r="Z273" s="16">
        <v>0.30478</v>
      </c>
      <c r="AA273" s="16">
        <v>0.111884</v>
      </c>
      <c r="AB273" s="16">
        <v>0.180171</v>
      </c>
      <c r="AC273" s="16">
        <v>0.49189300000000002</v>
      </c>
      <c r="AD273" s="17">
        <v>0.32422200000000001</v>
      </c>
      <c r="AE273" s="20">
        <f t="shared" si="4"/>
        <v>-0.16274918200023583</v>
      </c>
    </row>
    <row r="274" spans="1:31" s="12" customFormat="1" ht="43.5" customHeight="1" x14ac:dyDescent="0.35">
      <c r="A274" s="13" t="s">
        <v>8</v>
      </c>
      <c r="B274" s="8" t="s">
        <v>9</v>
      </c>
      <c r="C274" s="8" t="s">
        <v>10</v>
      </c>
      <c r="D274" s="14"/>
      <c r="E274" s="14"/>
      <c r="F274" s="8">
        <v>5</v>
      </c>
      <c r="G274" s="15" t="s">
        <v>276</v>
      </c>
      <c r="H274" s="16">
        <v>3.8333333333333337E-2</v>
      </c>
      <c r="I274" s="16">
        <v>0.16666666666666666</v>
      </c>
      <c r="J274" s="16">
        <v>1.8000000000000002E-2</v>
      </c>
      <c r="K274" s="16">
        <v>3.1666666666666669E-2</v>
      </c>
      <c r="L274" s="16">
        <v>0.28999999999999998</v>
      </c>
      <c r="M274" s="16">
        <v>9.8333333333333356E-2</v>
      </c>
      <c r="N274" s="16">
        <v>0.14000000000000001</v>
      </c>
      <c r="O274" s="16">
        <v>4.9166666666666671E-2</v>
      </c>
      <c r="P274" s="16">
        <v>1.6666666666666668E-3</v>
      </c>
      <c r="Q274" s="22">
        <v>0.10250000000000002</v>
      </c>
      <c r="R274" s="23"/>
      <c r="S274" s="21"/>
      <c r="T274" s="23"/>
      <c r="U274" s="22">
        <v>0.41716399999999998</v>
      </c>
      <c r="V274" s="16">
        <v>0.56485700000000005</v>
      </c>
      <c r="W274" s="16">
        <v>0.27964099999999997</v>
      </c>
      <c r="X274" s="16">
        <v>0.46681299999999998</v>
      </c>
      <c r="Y274" s="16">
        <v>0.232761</v>
      </c>
      <c r="Z274" s="16">
        <v>0.31963900000000001</v>
      </c>
      <c r="AA274" s="16">
        <v>0.699855</v>
      </c>
      <c r="AB274" s="16">
        <v>0.83213000000000004</v>
      </c>
      <c r="AC274" s="16">
        <v>0.46264</v>
      </c>
      <c r="AD274" s="17">
        <v>0.50941400000000003</v>
      </c>
      <c r="AE274" s="20">
        <f t="shared" si="4"/>
        <v>-0.18563492580104329</v>
      </c>
    </row>
    <row r="275" spans="1:31" s="12" customFormat="1" ht="43.5" customHeight="1" x14ac:dyDescent="0.35">
      <c r="A275" s="7" t="s">
        <v>8</v>
      </c>
      <c r="B275" s="8" t="s">
        <v>2</v>
      </c>
      <c r="C275" s="8"/>
      <c r="D275" s="8"/>
      <c r="E275" s="8"/>
      <c r="F275" s="8">
        <v>3</v>
      </c>
      <c r="G275" s="15" t="s">
        <v>277</v>
      </c>
      <c r="H275" s="16">
        <v>0.19333333333333336</v>
      </c>
      <c r="I275" s="16">
        <v>0.56499999999999995</v>
      </c>
      <c r="J275" s="16">
        <v>0.11166666666666668</v>
      </c>
      <c r="K275" s="16">
        <v>0.19666666666666668</v>
      </c>
      <c r="L275" s="16">
        <v>1.3658333333333332</v>
      </c>
      <c r="M275" s="16">
        <v>0.26250000000000001</v>
      </c>
      <c r="N275" s="16">
        <v>1.1916666666666667</v>
      </c>
      <c r="O275" s="16">
        <v>0.23666666666666666</v>
      </c>
      <c r="P275" s="16">
        <v>0.18000000000000002</v>
      </c>
      <c r="Q275" s="22">
        <v>0.115</v>
      </c>
      <c r="R275" s="23"/>
      <c r="S275" s="21"/>
      <c r="T275" s="23"/>
      <c r="U275" s="22">
        <v>14.0198</v>
      </c>
      <c r="V275" s="16">
        <v>23.052900000000001</v>
      </c>
      <c r="W275" s="16">
        <v>9.5479900000000004</v>
      </c>
      <c r="X275" s="16">
        <v>18.026199999999999</v>
      </c>
      <c r="Y275" s="16">
        <v>10.1015</v>
      </c>
      <c r="Z275" s="16">
        <v>15.8947</v>
      </c>
      <c r="AA275" s="16">
        <v>15.711399999999999</v>
      </c>
      <c r="AB275" s="16">
        <v>24.502099999999999</v>
      </c>
      <c r="AC275" s="16">
        <v>16.956499999999998</v>
      </c>
      <c r="AD275" s="17">
        <v>13.517899999999999</v>
      </c>
      <c r="AE275" s="20">
        <f t="shared" si="4"/>
        <v>-0.18994147765956515</v>
      </c>
    </row>
    <row r="276" spans="1:31" s="12" customFormat="1" ht="43.5" customHeight="1" x14ac:dyDescent="0.35">
      <c r="A276" s="13" t="s">
        <v>8</v>
      </c>
      <c r="B276" s="8" t="s">
        <v>9</v>
      </c>
      <c r="C276" s="14" t="s">
        <v>10</v>
      </c>
      <c r="D276" s="14"/>
      <c r="E276" s="14"/>
      <c r="F276" s="8">
        <v>5</v>
      </c>
      <c r="G276" s="15" t="s">
        <v>283</v>
      </c>
      <c r="H276" s="16">
        <v>0</v>
      </c>
      <c r="I276" s="16">
        <v>6.6666666666666671E-3</v>
      </c>
      <c r="J276" s="16">
        <v>0</v>
      </c>
      <c r="K276" s="16">
        <v>7.9333333333333336</v>
      </c>
      <c r="L276" s="16">
        <v>0</v>
      </c>
      <c r="M276" s="16">
        <v>0.01</v>
      </c>
      <c r="N276" s="16">
        <v>0.12166666666666666</v>
      </c>
      <c r="O276" s="16">
        <v>1.8333333333333333E-2</v>
      </c>
      <c r="P276" s="16">
        <v>0.38166666666666665</v>
      </c>
      <c r="Q276" s="22">
        <v>2.4166666666666666E-2</v>
      </c>
      <c r="R276" s="23"/>
      <c r="S276" s="21"/>
      <c r="T276" s="23"/>
      <c r="U276" s="22">
        <v>0.96749600000000002</v>
      </c>
      <c r="V276" s="16">
        <v>0.14344599999999999</v>
      </c>
      <c r="W276" s="16">
        <v>0.124733</v>
      </c>
      <c r="X276" s="16">
        <v>8.6445499999999995E-2</v>
      </c>
      <c r="Y276" s="16">
        <v>0.17316000000000001</v>
      </c>
      <c r="Z276" s="16">
        <v>0.113064</v>
      </c>
      <c r="AA276" s="16">
        <v>0.22284899999999999</v>
      </c>
      <c r="AB276" s="16">
        <v>0.17662600000000001</v>
      </c>
      <c r="AC276" s="16">
        <v>0.10106900000000001</v>
      </c>
      <c r="AD276" s="17">
        <v>0.124154</v>
      </c>
      <c r="AE276" s="20">
        <f t="shared" si="4"/>
        <v>-0.19164431514079266</v>
      </c>
    </row>
    <row r="277" spans="1:31" s="12" customFormat="1" ht="43.5" customHeight="1" x14ac:dyDescent="0.35">
      <c r="A277" s="7" t="s">
        <v>8</v>
      </c>
      <c r="B277" s="8" t="s">
        <v>9</v>
      </c>
      <c r="C277" s="8" t="s">
        <v>10</v>
      </c>
      <c r="D277" s="8"/>
      <c r="E277" s="8"/>
      <c r="F277" s="8">
        <v>5</v>
      </c>
      <c r="G277" s="15" t="s">
        <v>281</v>
      </c>
      <c r="H277" s="16">
        <v>7.083333333333333</v>
      </c>
      <c r="I277" s="16">
        <v>6.5333333333333323</v>
      </c>
      <c r="J277" s="16">
        <v>3.8166666666666664</v>
      </c>
      <c r="K277" s="16">
        <v>6.8500000000000005</v>
      </c>
      <c r="L277" s="16">
        <v>15.4</v>
      </c>
      <c r="M277" s="16">
        <v>3.2249999999999996</v>
      </c>
      <c r="N277" s="16">
        <v>34.300000000000004</v>
      </c>
      <c r="O277" s="16">
        <v>6.12</v>
      </c>
      <c r="P277" s="16">
        <v>3.85</v>
      </c>
      <c r="Q277" s="22">
        <v>7.5499999999999989</v>
      </c>
      <c r="R277" s="23"/>
      <c r="S277" s="21"/>
      <c r="T277" s="23"/>
      <c r="U277" s="22">
        <v>2.3408899999999999</v>
      </c>
      <c r="V277" s="16">
        <v>6.9834399999999999</v>
      </c>
      <c r="W277" s="16">
        <v>0.16753799999999999</v>
      </c>
      <c r="X277" s="16">
        <v>9.2277199999999997</v>
      </c>
      <c r="Y277" s="16">
        <v>1.02895</v>
      </c>
      <c r="Z277" s="16">
        <v>8.4302499999999991</v>
      </c>
      <c r="AA277" s="16">
        <v>5.60318</v>
      </c>
      <c r="AB277" s="16">
        <v>12.327999999999999</v>
      </c>
      <c r="AC277" s="16">
        <v>8.5928900000000006</v>
      </c>
      <c r="AD277" s="17">
        <v>8.1642700000000001</v>
      </c>
      <c r="AE277" s="20">
        <f t="shared" si="4"/>
        <v>-0.19251290817399086</v>
      </c>
    </row>
    <row r="278" spans="1:31" s="12" customFormat="1" ht="43.5" customHeight="1" x14ac:dyDescent="0.35">
      <c r="A278" s="13" t="e">
        <v>#N/A</v>
      </c>
      <c r="B278" s="8" t="s">
        <v>6</v>
      </c>
      <c r="C278" s="14"/>
      <c r="D278" s="14"/>
      <c r="E278" s="14"/>
      <c r="F278" s="8">
        <v>7</v>
      </c>
      <c r="G278" s="15" t="s">
        <v>285</v>
      </c>
      <c r="H278" s="16">
        <v>3.85</v>
      </c>
      <c r="I278" s="16">
        <v>1.6616666666666664</v>
      </c>
      <c r="J278" s="16">
        <v>2.15</v>
      </c>
      <c r="K278" s="16">
        <v>4.6833333333333336</v>
      </c>
      <c r="L278" s="16">
        <v>35.824999999999996</v>
      </c>
      <c r="M278" s="16">
        <v>3.3241666666666667</v>
      </c>
      <c r="N278" s="16">
        <v>16.766666666666669</v>
      </c>
      <c r="O278" s="16">
        <v>2.4699999999999998</v>
      </c>
      <c r="P278" s="16">
        <v>2.4499999999999997</v>
      </c>
      <c r="Q278" s="22">
        <v>4.1524999999999999</v>
      </c>
      <c r="R278" s="23"/>
      <c r="S278" s="21"/>
      <c r="T278" s="23"/>
      <c r="U278" s="22">
        <v>2.5815899999999998</v>
      </c>
      <c r="V278" s="16">
        <v>2.75102</v>
      </c>
      <c r="W278" s="16">
        <v>0.74111800000000005</v>
      </c>
      <c r="X278" s="16">
        <v>2.8922099999999999</v>
      </c>
      <c r="Y278" s="16">
        <v>2.47472</v>
      </c>
      <c r="Z278" s="16">
        <v>5.1686800000000002</v>
      </c>
      <c r="AA278" s="16">
        <v>2.7509000000000001</v>
      </c>
      <c r="AB278" s="16">
        <v>4.1597</v>
      </c>
      <c r="AC278" s="16">
        <v>3.2602799999999998</v>
      </c>
      <c r="AD278" s="17">
        <v>5.0941900000000002</v>
      </c>
      <c r="AE278" s="20">
        <f t="shared" si="4"/>
        <v>-0.19739254114329485</v>
      </c>
    </row>
    <row r="279" spans="1:31" s="12" customFormat="1" ht="43.5" customHeight="1" x14ac:dyDescent="0.35">
      <c r="A279" s="7" t="s">
        <v>8</v>
      </c>
      <c r="B279" s="8" t="s">
        <v>2</v>
      </c>
      <c r="C279" s="8"/>
      <c r="D279" s="8"/>
      <c r="E279" s="8"/>
      <c r="F279" s="8">
        <v>3</v>
      </c>
      <c r="G279" s="15" t="s">
        <v>284</v>
      </c>
      <c r="H279" s="16">
        <v>7.4999999999999997E-2</v>
      </c>
      <c r="I279" s="16">
        <v>7.166666666666667E-2</v>
      </c>
      <c r="J279" s="16">
        <v>0</v>
      </c>
      <c r="K279" s="16">
        <v>0</v>
      </c>
      <c r="L279" s="16">
        <v>0.19583333333333333</v>
      </c>
      <c r="M279" s="16">
        <v>3.5833333333333335E-2</v>
      </c>
      <c r="N279" s="16">
        <v>0.26999999999999996</v>
      </c>
      <c r="O279" s="16">
        <v>0</v>
      </c>
      <c r="P279" s="16">
        <v>0</v>
      </c>
      <c r="Q279" s="22">
        <v>2.7499999999999997E-2</v>
      </c>
      <c r="R279" s="23"/>
      <c r="S279" s="21"/>
      <c r="T279" s="23"/>
      <c r="U279" s="22">
        <v>0.26022099999999998</v>
      </c>
      <c r="V279" s="16">
        <v>1.0776399999999999</v>
      </c>
      <c r="W279" s="16">
        <v>0.87423099999999998</v>
      </c>
      <c r="X279" s="16">
        <v>1.2371399999999999</v>
      </c>
      <c r="Y279" s="16">
        <v>0.388517</v>
      </c>
      <c r="Z279" s="16">
        <v>0.237511</v>
      </c>
      <c r="AA279" s="16">
        <v>1.2775000000000001</v>
      </c>
      <c r="AB279" s="16">
        <v>4.5042400000000002</v>
      </c>
      <c r="AC279" s="16">
        <v>0.71749600000000002</v>
      </c>
      <c r="AD279" s="17">
        <v>0.54083700000000001</v>
      </c>
      <c r="AE279" s="20">
        <f t="shared" si="4"/>
        <v>-0.19980460839285893</v>
      </c>
    </row>
    <row r="280" spans="1:31" s="12" customFormat="1" ht="43.5" customHeight="1" x14ac:dyDescent="0.35">
      <c r="A280" s="13" t="s">
        <v>8</v>
      </c>
      <c r="B280" s="8" t="s">
        <v>6</v>
      </c>
      <c r="C280" s="14" t="s">
        <v>10</v>
      </c>
      <c r="D280" s="14"/>
      <c r="E280" s="14"/>
      <c r="F280" s="8">
        <v>7</v>
      </c>
      <c r="G280" s="15" t="s">
        <v>274</v>
      </c>
      <c r="H280" s="16">
        <v>6.5000000000000002E-2</v>
      </c>
      <c r="I280" s="16">
        <v>5.0000000000000001E-3</v>
      </c>
      <c r="J280" s="16">
        <v>0.10333333333333333</v>
      </c>
      <c r="K280" s="16">
        <v>6.6666666666666671E-3</v>
      </c>
      <c r="L280" s="16">
        <v>0.16583333333333333</v>
      </c>
      <c r="M280" s="16">
        <v>0</v>
      </c>
      <c r="N280" s="16">
        <v>0</v>
      </c>
      <c r="O280" s="16">
        <v>0</v>
      </c>
      <c r="P280" s="16">
        <v>0</v>
      </c>
      <c r="Q280" s="22">
        <v>0</v>
      </c>
      <c r="R280" s="23"/>
      <c r="S280" s="21"/>
      <c r="T280" s="23"/>
      <c r="U280" s="22">
        <v>13.469799999999999</v>
      </c>
      <c r="V280" s="16">
        <v>14.6028</v>
      </c>
      <c r="W280" s="16">
        <v>10.7026</v>
      </c>
      <c r="X280" s="16">
        <v>13.845000000000001</v>
      </c>
      <c r="Y280" s="16">
        <v>14.2753</v>
      </c>
      <c r="Z280" s="16">
        <v>15.574</v>
      </c>
      <c r="AA280" s="16">
        <v>13.638999999999999</v>
      </c>
      <c r="AB280" s="16">
        <v>14.715199999999999</v>
      </c>
      <c r="AC280" s="16">
        <v>12.9321</v>
      </c>
      <c r="AD280" s="17">
        <v>11.4994</v>
      </c>
      <c r="AE280" s="20">
        <f t="shared" si="4"/>
        <v>-0.20989449429692489</v>
      </c>
    </row>
    <row r="281" spans="1:31" s="12" customFormat="1" ht="43.5" customHeight="1" x14ac:dyDescent="0.35">
      <c r="A281" s="13" t="e">
        <v>#N/A</v>
      </c>
      <c r="B281" s="14" t="s">
        <v>47</v>
      </c>
      <c r="C281" s="14"/>
      <c r="D281" s="14"/>
      <c r="E281" s="14"/>
      <c r="F281" s="14">
        <v>10</v>
      </c>
      <c r="G281" s="15" t="s">
        <v>278</v>
      </c>
      <c r="H281" s="16">
        <v>1.3116666666666668</v>
      </c>
      <c r="I281" s="16">
        <v>1.2416666666666669</v>
      </c>
      <c r="J281" s="16">
        <v>1.0166666666666666</v>
      </c>
      <c r="K281" s="16">
        <v>0.86833333333333318</v>
      </c>
      <c r="L281" s="16">
        <v>3.5833333333333335</v>
      </c>
      <c r="M281" s="16">
        <v>0.61166666666666669</v>
      </c>
      <c r="N281" s="16">
        <v>0.39166666666666666</v>
      </c>
      <c r="O281" s="16">
        <v>0.45166666666666666</v>
      </c>
      <c r="P281" s="16">
        <v>0.46166666666666667</v>
      </c>
      <c r="Q281" s="22">
        <v>0.51333333333333331</v>
      </c>
      <c r="R281" s="23"/>
      <c r="S281" s="21"/>
      <c r="T281" s="23"/>
      <c r="U281" s="22">
        <v>3.3335699999999999</v>
      </c>
      <c r="V281" s="16">
        <v>7.1822100000000004</v>
      </c>
      <c r="W281" s="16">
        <v>3.73136</v>
      </c>
      <c r="X281" s="16">
        <v>4.8660399999999999</v>
      </c>
      <c r="Y281" s="16">
        <v>3.5883500000000002</v>
      </c>
      <c r="Z281" s="16">
        <v>4.6653099999999998</v>
      </c>
      <c r="AA281" s="16">
        <v>5.7287299999999997</v>
      </c>
      <c r="AB281" s="16">
        <v>7.0506799999999998</v>
      </c>
      <c r="AC281" s="16">
        <v>3.5687000000000002</v>
      </c>
      <c r="AD281" s="17">
        <v>2.44787</v>
      </c>
      <c r="AE281" s="20">
        <f t="shared" si="4"/>
        <v>-0.21062884403414714</v>
      </c>
    </row>
    <row r="282" spans="1:31" s="12" customFormat="1" ht="43.5" customHeight="1" x14ac:dyDescent="0.35">
      <c r="A282" s="7" t="s">
        <v>8</v>
      </c>
      <c r="B282" s="8" t="s">
        <v>33</v>
      </c>
      <c r="C282" s="8" t="s">
        <v>50</v>
      </c>
      <c r="D282" s="8"/>
      <c r="E282" s="8"/>
      <c r="F282" s="8">
        <v>12</v>
      </c>
      <c r="G282" s="15" t="s">
        <v>286</v>
      </c>
      <c r="H282" s="16">
        <v>0.66166666666666663</v>
      </c>
      <c r="I282" s="16">
        <v>1.7333333333333334</v>
      </c>
      <c r="J282" s="16">
        <v>2.1666666666666667E-2</v>
      </c>
      <c r="K282" s="16">
        <v>28.533333333333335</v>
      </c>
      <c r="L282" s="16">
        <v>6.4166666666666664E-2</v>
      </c>
      <c r="M282" s="16">
        <v>0.47</v>
      </c>
      <c r="N282" s="16">
        <v>6.583333333333333</v>
      </c>
      <c r="O282" s="16">
        <v>4.2666666666666666</v>
      </c>
      <c r="P282" s="16">
        <v>6.3166666666666664</v>
      </c>
      <c r="Q282" s="22">
        <v>0.46416666666666673</v>
      </c>
      <c r="R282" s="23"/>
      <c r="S282" s="21"/>
      <c r="T282" s="23"/>
      <c r="U282" s="22">
        <v>5.7892800000000001E-2</v>
      </c>
      <c r="V282" s="16">
        <v>2.53326E-2</v>
      </c>
      <c r="W282" s="16">
        <v>1.4586999999999999E-2</v>
      </c>
      <c r="X282" s="16">
        <v>8.7004999999999999E-3</v>
      </c>
      <c r="Y282" s="16">
        <v>1.4919200000000001E-2</v>
      </c>
      <c r="Z282" s="16">
        <v>1.8399200000000001E-2</v>
      </c>
      <c r="AA282" s="16">
        <v>5.1113899999999997E-2</v>
      </c>
      <c r="AB282" s="16">
        <v>5.4954499999999998E-3</v>
      </c>
      <c r="AC282" s="16">
        <v>5.2944799999999998E-3</v>
      </c>
      <c r="AD282" s="17">
        <v>1.4264799999999999E-2</v>
      </c>
      <c r="AE282" s="20">
        <f t="shared" si="4"/>
        <v>-0.22276096520777289</v>
      </c>
    </row>
    <row r="283" spans="1:31" s="12" customFormat="1" ht="43.5" customHeight="1" x14ac:dyDescent="0.35">
      <c r="A283" s="7" t="s">
        <v>8</v>
      </c>
      <c r="B283" s="8" t="s">
        <v>33</v>
      </c>
      <c r="C283" s="8"/>
      <c r="D283" s="8"/>
      <c r="E283" s="8"/>
      <c r="F283" s="8">
        <v>12</v>
      </c>
      <c r="G283" s="15" t="s">
        <v>280</v>
      </c>
      <c r="H283" s="16">
        <v>0</v>
      </c>
      <c r="I283" s="16">
        <v>0</v>
      </c>
      <c r="J283" s="16">
        <v>0</v>
      </c>
      <c r="K283" s="16">
        <v>7.9666666666666659</v>
      </c>
      <c r="L283" s="16">
        <v>0</v>
      </c>
      <c r="M283" s="16">
        <v>0</v>
      </c>
      <c r="N283" s="16">
        <v>0.9</v>
      </c>
      <c r="O283" s="16">
        <v>6.5000000000000002E-2</v>
      </c>
      <c r="P283" s="16">
        <v>0.45999999999999996</v>
      </c>
      <c r="Q283" s="22">
        <v>0.24000000000000005</v>
      </c>
      <c r="R283" s="23"/>
      <c r="S283" s="21"/>
      <c r="T283" s="23"/>
      <c r="U283" s="22">
        <v>1.8187599999999999</v>
      </c>
      <c r="V283" s="16">
        <v>0.60519500000000004</v>
      </c>
      <c r="W283" s="16">
        <v>0.51894600000000002</v>
      </c>
      <c r="X283" s="16">
        <v>0.44850699999999999</v>
      </c>
      <c r="Y283" s="16">
        <v>0.88877399999999995</v>
      </c>
      <c r="Z283" s="16">
        <v>0.57110399999999995</v>
      </c>
      <c r="AA283" s="16">
        <v>0.85336400000000001</v>
      </c>
      <c r="AB283" s="16">
        <v>0.14991099999999999</v>
      </c>
      <c r="AC283" s="16">
        <v>0.57202900000000001</v>
      </c>
      <c r="AD283" s="17">
        <v>1.7966500000000001</v>
      </c>
      <c r="AE283" s="20">
        <f t="shared" si="4"/>
        <v>-0.23092889942150088</v>
      </c>
    </row>
    <row r="284" spans="1:31" s="12" customFormat="1" ht="43.5" customHeight="1" x14ac:dyDescent="0.35">
      <c r="A284" s="13" t="s">
        <v>8</v>
      </c>
      <c r="B284" s="8" t="s">
        <v>6</v>
      </c>
      <c r="C284" s="14"/>
      <c r="D284" s="14"/>
      <c r="E284" s="14"/>
      <c r="F284" s="8">
        <v>7</v>
      </c>
      <c r="G284" s="15" t="s">
        <v>289</v>
      </c>
      <c r="H284" s="16">
        <v>0.23499999999999999</v>
      </c>
      <c r="I284" s="16">
        <v>0.14833333333333334</v>
      </c>
      <c r="J284" s="16">
        <v>0.34000000000000008</v>
      </c>
      <c r="K284" s="16">
        <v>0.56999999999999995</v>
      </c>
      <c r="L284" s="16">
        <v>1.9500000000000002</v>
      </c>
      <c r="M284" s="16">
        <v>0.13250000000000001</v>
      </c>
      <c r="N284" s="16">
        <v>0.21666666666666665</v>
      </c>
      <c r="O284" s="16">
        <v>0.28333333333333333</v>
      </c>
      <c r="P284" s="16">
        <v>0.29666666666666669</v>
      </c>
      <c r="Q284" s="22">
        <v>0.44166666666666665</v>
      </c>
      <c r="R284" s="23"/>
      <c r="S284" s="21"/>
      <c r="T284" s="23"/>
      <c r="U284" s="22">
        <v>7.1663300000000003</v>
      </c>
      <c r="V284" s="16">
        <v>8.6481700000000004</v>
      </c>
      <c r="W284" s="16">
        <v>5.6643800000000004</v>
      </c>
      <c r="X284" s="16">
        <v>10.5524</v>
      </c>
      <c r="Y284" s="16">
        <v>5.5347799999999996</v>
      </c>
      <c r="Z284" s="16">
        <v>6.7662699999999996</v>
      </c>
      <c r="AA284" s="16">
        <v>6.6507199999999997</v>
      </c>
      <c r="AB284" s="16">
        <v>15.949400000000001</v>
      </c>
      <c r="AC284" s="16">
        <v>8.8716200000000001</v>
      </c>
      <c r="AD284" s="17">
        <v>8.8297699999999999</v>
      </c>
      <c r="AE284" s="20">
        <f t="shared" si="4"/>
        <v>-0.2655941435169924</v>
      </c>
    </row>
    <row r="285" spans="1:31" s="12" customFormat="1" ht="43.5" customHeight="1" x14ac:dyDescent="0.35">
      <c r="A285" s="7" t="s">
        <v>8</v>
      </c>
      <c r="B285" s="8" t="s">
        <v>2</v>
      </c>
      <c r="C285" s="8"/>
      <c r="D285" s="8"/>
      <c r="E285" s="8"/>
      <c r="F285" s="8">
        <v>3</v>
      </c>
      <c r="G285" s="15" t="s">
        <v>290</v>
      </c>
      <c r="H285" s="16">
        <v>5.1833333333333327</v>
      </c>
      <c r="I285" s="16">
        <v>3.4666666666666668</v>
      </c>
      <c r="J285" s="16">
        <v>2.5049999999999999</v>
      </c>
      <c r="K285" s="16">
        <v>3.6</v>
      </c>
      <c r="L285" s="16">
        <v>13.559166666666666</v>
      </c>
      <c r="M285" s="16">
        <v>3.2333333333333334</v>
      </c>
      <c r="N285" s="16">
        <v>5.8833333333333329</v>
      </c>
      <c r="O285" s="16">
        <v>4.5666666666666673</v>
      </c>
      <c r="P285" s="16">
        <v>3.3499999999999996</v>
      </c>
      <c r="Q285" s="22">
        <v>5.2333333333333325</v>
      </c>
      <c r="R285" s="23"/>
      <c r="S285" s="21"/>
      <c r="T285" s="23"/>
      <c r="U285" s="22">
        <v>0.411186</v>
      </c>
      <c r="V285" s="16">
        <v>0.74182700000000001</v>
      </c>
      <c r="W285" s="16">
        <v>0.36315500000000001</v>
      </c>
      <c r="X285" s="16">
        <v>0.67275700000000005</v>
      </c>
      <c r="Y285" s="16">
        <v>0.33779799999999999</v>
      </c>
      <c r="Z285" s="16">
        <v>0.33251999999999998</v>
      </c>
      <c r="AA285" s="16">
        <v>0.85405399999999998</v>
      </c>
      <c r="AB285" s="16">
        <v>0.81326200000000004</v>
      </c>
      <c r="AC285" s="16">
        <v>0.71279199999999998</v>
      </c>
      <c r="AD285" s="17">
        <v>0.64766699999999999</v>
      </c>
      <c r="AE285" s="20">
        <f t="shared" si="4"/>
        <v>-0.26725507478188693</v>
      </c>
    </row>
    <row r="286" spans="1:31" s="12" customFormat="1" ht="43.5" customHeight="1" x14ac:dyDescent="0.35">
      <c r="A286" s="13" t="s">
        <v>8</v>
      </c>
      <c r="B286" s="8" t="s">
        <v>3</v>
      </c>
      <c r="C286" s="14"/>
      <c r="D286" s="14"/>
      <c r="E286" s="14"/>
      <c r="F286" s="8">
        <v>4</v>
      </c>
      <c r="G286" s="15" t="s">
        <v>287</v>
      </c>
      <c r="H286" s="16">
        <v>0.93666666666666665</v>
      </c>
      <c r="I286" s="16">
        <v>0.66500000000000004</v>
      </c>
      <c r="J286" s="16">
        <v>0.20833333333333334</v>
      </c>
      <c r="K286" s="16">
        <v>0.28833333333333333</v>
      </c>
      <c r="L286" s="16">
        <v>1.4166666666666666E-2</v>
      </c>
      <c r="M286" s="16">
        <v>0.11583333333333334</v>
      </c>
      <c r="N286" s="16">
        <v>0.53</v>
      </c>
      <c r="O286" s="16">
        <v>0.95499999999999996</v>
      </c>
      <c r="P286" s="16">
        <v>0.27333333333333332</v>
      </c>
      <c r="Q286" s="22">
        <v>2.7550000000000003</v>
      </c>
      <c r="R286" s="23"/>
      <c r="S286" s="21"/>
      <c r="T286" s="23"/>
      <c r="U286" s="22">
        <v>0.15137600000000001</v>
      </c>
      <c r="V286" s="16">
        <v>0.14204900000000001</v>
      </c>
      <c r="W286" s="16">
        <v>0.30035600000000001</v>
      </c>
      <c r="X286" s="16">
        <v>0.10476199999999999</v>
      </c>
      <c r="Y286" s="16">
        <v>0.41653800000000002</v>
      </c>
      <c r="Z286" s="16">
        <v>7.4885900000000005E-2</v>
      </c>
      <c r="AA286" s="16">
        <v>0.36782300000000001</v>
      </c>
      <c r="AB286" s="16">
        <v>8.9201900000000001E-2</v>
      </c>
      <c r="AC286" s="16">
        <v>0.14779200000000001</v>
      </c>
      <c r="AD286" s="17">
        <v>0.14213899999999999</v>
      </c>
      <c r="AE286" s="20">
        <f t="shared" si="4"/>
        <v>-0.28485268402467934</v>
      </c>
    </row>
    <row r="287" spans="1:31" s="12" customFormat="1" ht="43.5" customHeight="1" x14ac:dyDescent="0.35">
      <c r="A287" s="7" t="e">
        <v>#N/A</v>
      </c>
      <c r="B287" s="8" t="s">
        <v>3</v>
      </c>
      <c r="C287" s="8"/>
      <c r="D287" s="8"/>
      <c r="E287" s="8"/>
      <c r="F287" s="8">
        <v>4</v>
      </c>
      <c r="G287" s="15" t="s">
        <v>291</v>
      </c>
      <c r="H287" s="16">
        <v>6.6666666666666671E-3</v>
      </c>
      <c r="I287" s="16">
        <v>0.02</v>
      </c>
      <c r="J287" s="16">
        <v>0</v>
      </c>
      <c r="K287" s="16">
        <v>0.03</v>
      </c>
      <c r="L287" s="16">
        <v>0.53166666666666673</v>
      </c>
      <c r="M287" s="16">
        <v>6.7500000000000004E-2</v>
      </c>
      <c r="N287" s="16">
        <v>0.14833333333333334</v>
      </c>
      <c r="O287" s="16">
        <v>0</v>
      </c>
      <c r="P287" s="16">
        <v>2.6666666666666668E-2</v>
      </c>
      <c r="Q287" s="22">
        <v>2.416666666666667E-2</v>
      </c>
      <c r="R287" s="23"/>
      <c r="S287" s="21"/>
      <c r="T287" s="23"/>
      <c r="U287" s="22">
        <v>0.15884899999999999</v>
      </c>
      <c r="V287" s="16">
        <v>7.2792999999999997E-2</v>
      </c>
      <c r="W287" s="16">
        <v>3.4736299999999998E-2</v>
      </c>
      <c r="X287" s="16">
        <v>7.3163300000000001E-2</v>
      </c>
      <c r="Y287" s="16">
        <v>2.9326899999999999E-2</v>
      </c>
      <c r="Z287" s="16">
        <v>0.123526</v>
      </c>
      <c r="AA287" s="16">
        <v>0.17958199999999999</v>
      </c>
      <c r="AB287" s="16">
        <v>7.3278300000000005E-2</v>
      </c>
      <c r="AC287" s="16">
        <v>9.3328300000000003E-2</v>
      </c>
      <c r="AD287" s="17">
        <v>0.15199099999999999</v>
      </c>
      <c r="AE287" s="20">
        <f t="shared" si="4"/>
        <v>-0.30393636511291361</v>
      </c>
    </row>
    <row r="288" spans="1:31" s="12" customFormat="1" ht="43.5" customHeight="1" x14ac:dyDescent="0.35">
      <c r="A288" s="13" t="s">
        <v>8</v>
      </c>
      <c r="B288" s="8" t="s">
        <v>6</v>
      </c>
      <c r="C288" s="14"/>
      <c r="D288" s="14"/>
      <c r="E288" s="14"/>
      <c r="F288" s="8">
        <v>7</v>
      </c>
      <c r="G288" s="15" t="s">
        <v>288</v>
      </c>
      <c r="H288" s="16">
        <v>2.4499999999999997</v>
      </c>
      <c r="I288" s="16">
        <v>3.17</v>
      </c>
      <c r="J288" s="16">
        <v>2.0333333333333337</v>
      </c>
      <c r="K288" s="16">
        <v>1.7283333333333333</v>
      </c>
      <c r="L288" s="16">
        <v>5.6583333333333332</v>
      </c>
      <c r="M288" s="16">
        <v>1.6291666666666667</v>
      </c>
      <c r="N288" s="16">
        <v>11.549999999999999</v>
      </c>
      <c r="O288" s="16">
        <v>2.3000000000000003</v>
      </c>
      <c r="P288" s="16">
        <v>1.075</v>
      </c>
      <c r="Q288" s="22">
        <v>3.3833333333333333</v>
      </c>
      <c r="R288" s="23"/>
      <c r="S288" s="21"/>
      <c r="T288" s="23"/>
      <c r="U288" s="22">
        <v>5.8545999999999996</v>
      </c>
      <c r="V288" s="16">
        <v>11.1661</v>
      </c>
      <c r="W288" s="16">
        <v>1.3884700000000001</v>
      </c>
      <c r="X288" s="16">
        <v>13.708299999999999</v>
      </c>
      <c r="Y288" s="16">
        <v>5.3593999999999999</v>
      </c>
      <c r="Z288" s="16">
        <v>13.2401</v>
      </c>
      <c r="AA288" s="16">
        <v>7.4637099999999998</v>
      </c>
      <c r="AB288" s="16">
        <v>16.435700000000001</v>
      </c>
      <c r="AC288" s="16">
        <v>13.745100000000001</v>
      </c>
      <c r="AD288" s="17">
        <v>12.523400000000001</v>
      </c>
      <c r="AE288" s="20">
        <f t="shared" si="4"/>
        <v>-0.32527608536412345</v>
      </c>
    </row>
    <row r="289" spans="1:31" s="12" customFormat="1" ht="43.5" customHeight="1" x14ac:dyDescent="0.35">
      <c r="A289" s="7" t="s">
        <v>8</v>
      </c>
      <c r="B289" s="8" t="s">
        <v>9</v>
      </c>
      <c r="C289" s="8" t="s">
        <v>10</v>
      </c>
      <c r="D289" s="8"/>
      <c r="E289" s="8"/>
      <c r="F289" s="8">
        <v>5</v>
      </c>
      <c r="G289" s="15" t="s">
        <v>312</v>
      </c>
      <c r="H289" s="16">
        <v>6.8166666666666664</v>
      </c>
      <c r="I289" s="16">
        <v>1.9416666666666667</v>
      </c>
      <c r="J289" s="16">
        <v>3.6449999999999996</v>
      </c>
      <c r="K289" s="16">
        <v>11.383333333333333</v>
      </c>
      <c r="L289" s="16">
        <v>54.541666666666664</v>
      </c>
      <c r="M289" s="16">
        <v>2.4666666666666668</v>
      </c>
      <c r="N289" s="16">
        <v>80</v>
      </c>
      <c r="O289" s="16">
        <v>4.5333333333333341</v>
      </c>
      <c r="P289" s="16">
        <v>10.1</v>
      </c>
      <c r="Q289" s="22">
        <v>16.708333333333332</v>
      </c>
      <c r="R289" s="23"/>
      <c r="S289" s="21"/>
      <c r="T289" s="23"/>
      <c r="U289" s="22">
        <v>7.0381900000000002</v>
      </c>
      <c r="V289" s="16">
        <v>8.3861799999999995</v>
      </c>
      <c r="W289" s="16">
        <v>6.0904199999999999</v>
      </c>
      <c r="X289" s="16">
        <v>11.494400000000001</v>
      </c>
      <c r="Y289" s="16">
        <v>3.1930200000000002</v>
      </c>
      <c r="Z289" s="16">
        <v>7.40259</v>
      </c>
      <c r="AA289" s="16">
        <v>7.9585800000000004</v>
      </c>
      <c r="AB289" s="16">
        <v>11.8728</v>
      </c>
      <c r="AC289" s="16">
        <v>8.8105700000000002</v>
      </c>
      <c r="AD289" s="17">
        <v>9.4841200000000008</v>
      </c>
      <c r="AE289" s="20">
        <f t="shared" si="4"/>
        <v>-0.36897599035397588</v>
      </c>
    </row>
    <row r="290" spans="1:31" s="12" customFormat="1" ht="43.5" customHeight="1" x14ac:dyDescent="0.35">
      <c r="A290" s="7" t="s">
        <v>8</v>
      </c>
      <c r="B290" s="8" t="s">
        <v>3</v>
      </c>
      <c r="C290" s="8"/>
      <c r="D290" s="8"/>
      <c r="E290" s="8"/>
      <c r="F290" s="8">
        <v>4</v>
      </c>
      <c r="G290" s="15" t="s">
        <v>313</v>
      </c>
      <c r="H290" s="16">
        <v>6.8166666666666664</v>
      </c>
      <c r="I290" s="16">
        <v>1.9416666666666667</v>
      </c>
      <c r="J290" s="16">
        <v>3.6449999999999996</v>
      </c>
      <c r="K290" s="16">
        <v>11.383333333333333</v>
      </c>
      <c r="L290" s="16">
        <v>54.541666666666664</v>
      </c>
      <c r="M290" s="16">
        <v>2.4666666666666668</v>
      </c>
      <c r="N290" s="16">
        <v>80</v>
      </c>
      <c r="O290" s="16">
        <v>4.5333333333333341</v>
      </c>
      <c r="P290" s="16">
        <v>10.1</v>
      </c>
      <c r="Q290" s="22">
        <v>16.708333333333332</v>
      </c>
      <c r="R290" s="23"/>
      <c r="S290" s="21"/>
      <c r="T290" s="23"/>
      <c r="U290" s="22">
        <v>7.0381900000000002</v>
      </c>
      <c r="V290" s="16">
        <v>8.3861799999999995</v>
      </c>
      <c r="W290" s="16">
        <v>6.0904199999999999</v>
      </c>
      <c r="X290" s="16">
        <v>11.494400000000001</v>
      </c>
      <c r="Y290" s="16">
        <v>3.1930200000000002</v>
      </c>
      <c r="Z290" s="16">
        <v>7.40259</v>
      </c>
      <c r="AA290" s="16">
        <v>7.9585800000000004</v>
      </c>
      <c r="AB290" s="16">
        <v>11.8728</v>
      </c>
      <c r="AC290" s="16">
        <v>8.8105700000000002</v>
      </c>
      <c r="AD290" s="17">
        <v>9.4841200000000008</v>
      </c>
      <c r="AE290" s="20">
        <f t="shared" si="4"/>
        <v>-0.36897599035397588</v>
      </c>
    </row>
    <row r="291" spans="1:31" s="12" customFormat="1" ht="43.5" customHeight="1" x14ac:dyDescent="0.35">
      <c r="A291" s="13" t="s">
        <v>8</v>
      </c>
      <c r="B291" s="8" t="s">
        <v>33</v>
      </c>
      <c r="C291" s="14" t="s">
        <v>50</v>
      </c>
      <c r="D291" s="14"/>
      <c r="E291" s="14"/>
      <c r="F291" s="8">
        <v>12</v>
      </c>
      <c r="G291" s="15" t="s">
        <v>292</v>
      </c>
      <c r="H291" s="16">
        <v>6.8166666666666664</v>
      </c>
      <c r="I291" s="16">
        <v>1.9416666666666667</v>
      </c>
      <c r="J291" s="16">
        <v>3.6449999999999996</v>
      </c>
      <c r="K291" s="16">
        <v>11.383333333333333</v>
      </c>
      <c r="L291" s="16">
        <v>54.541666666666664</v>
      </c>
      <c r="M291" s="16">
        <v>2.4666666666666668</v>
      </c>
      <c r="N291" s="16">
        <v>80</v>
      </c>
      <c r="O291" s="16">
        <v>4.5333333333333341</v>
      </c>
      <c r="P291" s="16">
        <v>10.1</v>
      </c>
      <c r="Q291" s="22">
        <v>16.708333333333332</v>
      </c>
      <c r="R291" s="23"/>
      <c r="S291" s="21"/>
      <c r="T291" s="23"/>
      <c r="U291" s="22">
        <v>7.0381900000000002</v>
      </c>
      <c r="V291" s="16">
        <v>8.3861799999999995</v>
      </c>
      <c r="W291" s="16">
        <v>6.0904199999999999</v>
      </c>
      <c r="X291" s="16">
        <v>11.494400000000001</v>
      </c>
      <c r="Y291" s="16">
        <v>3.1930200000000002</v>
      </c>
      <c r="Z291" s="16">
        <v>7.40259</v>
      </c>
      <c r="AA291" s="16">
        <v>7.9585800000000004</v>
      </c>
      <c r="AB291" s="16">
        <v>11.8728</v>
      </c>
      <c r="AC291" s="16">
        <v>8.8105700000000002</v>
      </c>
      <c r="AD291" s="17">
        <v>9.4841200000000008</v>
      </c>
      <c r="AE291" s="20">
        <f t="shared" si="4"/>
        <v>-0.36897599035397588</v>
      </c>
    </row>
    <row r="292" spans="1:31" s="12" customFormat="1" ht="43.5" customHeight="1" x14ac:dyDescent="0.35">
      <c r="A292" s="7"/>
      <c r="B292" s="8"/>
      <c r="C292" s="8"/>
      <c r="D292" s="8"/>
      <c r="E292" s="8"/>
      <c r="F292" s="8"/>
      <c r="G292" s="15" t="s">
        <v>294</v>
      </c>
      <c r="H292" s="16">
        <v>41.43333333333333</v>
      </c>
      <c r="I292" s="16">
        <v>20.933333333333334</v>
      </c>
      <c r="J292" s="16">
        <v>28.150000000000006</v>
      </c>
      <c r="K292" s="16">
        <v>38.366666666666667</v>
      </c>
      <c r="L292" s="16">
        <v>214.20833333333331</v>
      </c>
      <c r="M292" s="16">
        <v>27.866666666666667</v>
      </c>
      <c r="N292" s="16">
        <v>78.933333333333337</v>
      </c>
      <c r="O292" s="16">
        <v>14.266666666666667</v>
      </c>
      <c r="P292" s="16">
        <v>30.45</v>
      </c>
      <c r="Q292" s="22">
        <v>26.65</v>
      </c>
      <c r="R292" s="23"/>
      <c r="S292" s="21"/>
      <c r="T292" s="23"/>
      <c r="U292" s="22">
        <v>10.774900000000001</v>
      </c>
      <c r="V292" s="16">
        <v>17.387899999999998</v>
      </c>
      <c r="W292" s="16">
        <v>8.5597100000000008</v>
      </c>
      <c r="X292" s="16">
        <v>13.5954</v>
      </c>
      <c r="Y292" s="16">
        <v>8.2686799999999998</v>
      </c>
      <c r="Z292" s="16">
        <v>14.038500000000001</v>
      </c>
      <c r="AA292" s="16">
        <v>16.361899999999999</v>
      </c>
      <c r="AB292" s="16">
        <v>18.263300000000001</v>
      </c>
      <c r="AC292" s="16">
        <v>11.8177</v>
      </c>
      <c r="AD292" s="17">
        <v>11.601599999999999</v>
      </c>
      <c r="AE292" s="20">
        <f t="shared" si="4"/>
        <v>-0.45560875301682396</v>
      </c>
    </row>
    <row r="293" spans="1:31" s="12" customFormat="1" ht="43.5" customHeight="1" x14ac:dyDescent="0.35">
      <c r="A293" s="7"/>
      <c r="B293" s="8"/>
      <c r="C293" s="8"/>
      <c r="D293" s="8"/>
      <c r="E293" s="8"/>
      <c r="F293" s="8"/>
      <c r="G293" s="15" t="s">
        <v>325</v>
      </c>
      <c r="H293" s="16">
        <v>41.43333333333333</v>
      </c>
      <c r="I293" s="16">
        <v>20.933333333333334</v>
      </c>
      <c r="J293" s="16">
        <v>28.150000000000006</v>
      </c>
      <c r="K293" s="16">
        <v>38.366666666666667</v>
      </c>
      <c r="L293" s="16">
        <v>214.20833333333331</v>
      </c>
      <c r="M293" s="16">
        <v>27.866666666666667</v>
      </c>
      <c r="N293" s="16">
        <v>78.933333333333337</v>
      </c>
      <c r="O293" s="16">
        <v>14.266666666666667</v>
      </c>
      <c r="P293" s="16">
        <v>30.45</v>
      </c>
      <c r="Q293" s="22">
        <v>26.65</v>
      </c>
      <c r="R293" s="23"/>
      <c r="S293" s="21"/>
      <c r="T293" s="23"/>
      <c r="U293" s="22">
        <v>10.774900000000001</v>
      </c>
      <c r="V293" s="16">
        <v>17.387899999999998</v>
      </c>
      <c r="W293" s="16">
        <v>8.5597100000000008</v>
      </c>
      <c r="X293" s="16">
        <v>13.5954</v>
      </c>
      <c r="Y293" s="16">
        <v>8.2686799999999998</v>
      </c>
      <c r="Z293" s="16">
        <v>14.038500000000001</v>
      </c>
      <c r="AA293" s="16">
        <v>16.361899999999999</v>
      </c>
      <c r="AB293" s="16">
        <v>18.263300000000001</v>
      </c>
      <c r="AC293" s="16">
        <v>11.8177</v>
      </c>
      <c r="AD293" s="17">
        <v>11.601599999999999</v>
      </c>
      <c r="AE293" s="20">
        <f t="shared" si="4"/>
        <v>-0.45560875301682396</v>
      </c>
    </row>
    <row r="294" spans="1:31" s="12" customFormat="1" ht="43.5" customHeight="1" x14ac:dyDescent="0.35">
      <c r="A294" s="13" t="s">
        <v>8</v>
      </c>
      <c r="B294" s="8" t="s">
        <v>2</v>
      </c>
      <c r="C294" s="14"/>
      <c r="D294" s="14"/>
      <c r="E294" s="14"/>
      <c r="F294" s="8">
        <v>3</v>
      </c>
      <c r="G294" s="15" t="s">
        <v>297</v>
      </c>
      <c r="H294" s="16">
        <v>0.47666666666666663</v>
      </c>
      <c r="I294" s="16">
        <v>0.33</v>
      </c>
      <c r="J294" s="16">
        <v>1.095</v>
      </c>
      <c r="K294" s="16">
        <v>0.16500000000000001</v>
      </c>
      <c r="L294" s="16">
        <v>1.9158333333333333</v>
      </c>
      <c r="M294" s="16">
        <v>0.47416666666666668</v>
      </c>
      <c r="N294" s="16">
        <v>0.22166666666666668</v>
      </c>
      <c r="O294" s="16">
        <v>0.13333333333333333</v>
      </c>
      <c r="P294" s="16">
        <v>0.40666666666666668</v>
      </c>
      <c r="Q294" s="22">
        <v>0.52750000000000008</v>
      </c>
      <c r="R294" s="23"/>
      <c r="S294" s="21"/>
      <c r="T294" s="23"/>
      <c r="U294" s="22">
        <v>8.7510899999999996</v>
      </c>
      <c r="V294" s="16">
        <v>14.7765</v>
      </c>
      <c r="W294" s="16">
        <v>8.6720699999999997</v>
      </c>
      <c r="X294" s="16">
        <v>6.2184200000000001</v>
      </c>
      <c r="Y294" s="16">
        <v>5.9408899999999996</v>
      </c>
      <c r="Z294" s="16">
        <v>10.1441</v>
      </c>
      <c r="AA294" s="16">
        <v>10.3653</v>
      </c>
      <c r="AB294" s="16">
        <v>12.1067</v>
      </c>
      <c r="AC294" s="16">
        <v>7.2699499999999997</v>
      </c>
      <c r="AD294" s="17">
        <v>8.0083500000000001</v>
      </c>
      <c r="AE294" s="20">
        <f t="shared" si="4"/>
        <v>-0.46059390676911616</v>
      </c>
    </row>
    <row r="295" spans="1:31" s="12" customFormat="1" ht="43.5" customHeight="1" x14ac:dyDescent="0.35">
      <c r="A295" s="13" t="s">
        <v>8</v>
      </c>
      <c r="B295" s="8" t="s">
        <v>52</v>
      </c>
      <c r="C295" s="14"/>
      <c r="D295" s="14"/>
      <c r="E295" s="14"/>
      <c r="F295" s="8">
        <v>2</v>
      </c>
      <c r="G295" s="15" t="s">
        <v>293</v>
      </c>
      <c r="H295" s="16">
        <v>0</v>
      </c>
      <c r="I295" s="16">
        <v>1.5999999999999999</v>
      </c>
      <c r="J295" s="16">
        <v>0</v>
      </c>
      <c r="K295" s="16">
        <v>1.6666666666666666E-2</v>
      </c>
      <c r="L295" s="16">
        <v>1.3333333333333333E-3</v>
      </c>
      <c r="M295" s="16">
        <v>7.1416666666666656E-2</v>
      </c>
      <c r="N295" s="16">
        <v>7.8333333333333338E-2</v>
      </c>
      <c r="O295" s="16">
        <v>1.8333333333333333E-2</v>
      </c>
      <c r="P295" s="16">
        <v>1.3333333333333334E-2</v>
      </c>
      <c r="Q295" s="22">
        <v>0.60583333333333333</v>
      </c>
      <c r="R295" s="23"/>
      <c r="S295" s="21"/>
      <c r="T295" s="23"/>
      <c r="U295" s="22">
        <v>0.15711700000000001</v>
      </c>
      <c r="V295" s="16">
        <v>0.11640399999999999</v>
      </c>
      <c r="W295" s="16">
        <v>1.5799700000000001</v>
      </c>
      <c r="X295" s="16">
        <v>1.3872199999999999</v>
      </c>
      <c r="Y295" s="16">
        <v>2.2340599999999999</v>
      </c>
      <c r="Z295" s="16">
        <v>0.58653100000000002</v>
      </c>
      <c r="AA295" s="16">
        <v>0.262214</v>
      </c>
      <c r="AB295" s="16">
        <v>0.72633700000000001</v>
      </c>
      <c r="AC295" s="16">
        <v>0.85109999999999997</v>
      </c>
      <c r="AD295" s="17">
        <v>0.22280700000000001</v>
      </c>
      <c r="AE295" s="20">
        <f t="shared" si="4"/>
        <v>-0.46291303270123774</v>
      </c>
    </row>
    <row r="296" spans="1:31" s="12" customFormat="1" ht="43.5" customHeight="1" x14ac:dyDescent="0.35">
      <c r="A296" s="13" t="e">
        <v>#N/A</v>
      </c>
      <c r="B296" s="8" t="s">
        <v>9</v>
      </c>
      <c r="C296" s="14"/>
      <c r="D296" s="14"/>
      <c r="E296" s="14"/>
      <c r="F296" s="8">
        <v>5</v>
      </c>
      <c r="G296" s="15" t="s">
        <v>295</v>
      </c>
      <c r="H296" s="16">
        <v>1.0566666666666669</v>
      </c>
      <c r="I296" s="16">
        <v>0.68833333333333335</v>
      </c>
      <c r="J296" s="16">
        <v>0.55000000000000004</v>
      </c>
      <c r="K296" s="16">
        <v>1.4550000000000001</v>
      </c>
      <c r="L296" s="16">
        <v>0.54500000000000004</v>
      </c>
      <c r="M296" s="16">
        <v>0.62250000000000005</v>
      </c>
      <c r="N296" s="16">
        <v>1.9816666666666667</v>
      </c>
      <c r="O296" s="16">
        <v>2.6833333333333331</v>
      </c>
      <c r="P296" s="16">
        <v>1.2416666666666667</v>
      </c>
      <c r="Q296" s="22">
        <v>6.3416666666666668</v>
      </c>
      <c r="R296" s="23"/>
      <c r="S296" s="21"/>
      <c r="T296" s="23"/>
      <c r="U296" s="22">
        <v>0.19847000000000001</v>
      </c>
      <c r="V296" s="16">
        <v>0.20030999999999999</v>
      </c>
      <c r="W296" s="16">
        <v>0.13455900000000001</v>
      </c>
      <c r="X296" s="16">
        <v>0.13017500000000001</v>
      </c>
      <c r="Y296" s="16">
        <v>0.30448599999999998</v>
      </c>
      <c r="Z296" s="16">
        <v>0.126442</v>
      </c>
      <c r="AA296" s="16">
        <v>0.22009300000000001</v>
      </c>
      <c r="AB296" s="16">
        <v>0.162495</v>
      </c>
      <c r="AC296" s="16">
        <v>8.2611900000000002E-2</v>
      </c>
      <c r="AD296" s="17">
        <v>6.5800600000000001E-2</v>
      </c>
      <c r="AE296" s="20">
        <f t="shared" si="4"/>
        <v>-0.48200632027262486</v>
      </c>
    </row>
    <row r="297" spans="1:31" s="12" customFormat="1" ht="43.5" customHeight="1" x14ac:dyDescent="0.35">
      <c r="A297" s="13" t="s">
        <v>8</v>
      </c>
      <c r="B297" s="8" t="s">
        <v>33</v>
      </c>
      <c r="C297" s="14"/>
      <c r="D297" s="14"/>
      <c r="E297" s="14"/>
      <c r="F297" s="8">
        <v>12</v>
      </c>
      <c r="G297" s="15" t="s">
        <v>296</v>
      </c>
      <c r="H297" s="16">
        <v>0.375</v>
      </c>
      <c r="I297" s="16">
        <v>0.74500000000000011</v>
      </c>
      <c r="J297" s="16">
        <v>1</v>
      </c>
      <c r="K297" s="16">
        <v>0.68666666666666665</v>
      </c>
      <c r="L297" s="16">
        <v>2.3583333333333334</v>
      </c>
      <c r="M297" s="16">
        <v>0.41833333333333328</v>
      </c>
      <c r="N297" s="16">
        <v>0.27166666666666667</v>
      </c>
      <c r="O297" s="16">
        <v>0.58500000000000008</v>
      </c>
      <c r="P297" s="16">
        <v>0.59666666666666657</v>
      </c>
      <c r="Q297" s="22">
        <v>0.26500000000000001</v>
      </c>
      <c r="R297" s="23"/>
      <c r="S297" s="21"/>
      <c r="T297" s="23"/>
      <c r="U297" s="22">
        <v>6.1712799999999998E-2</v>
      </c>
      <c r="V297" s="16">
        <v>5.58349E-2</v>
      </c>
      <c r="W297" s="16">
        <v>5.8105299999999999E-2</v>
      </c>
      <c r="X297" s="16">
        <v>2.7146699999999999E-2</v>
      </c>
      <c r="Y297" s="16">
        <v>1.51722E-2</v>
      </c>
      <c r="Z297" s="16">
        <v>2.5033099999999999E-2</v>
      </c>
      <c r="AA297" s="16">
        <v>0.12784400000000001</v>
      </c>
      <c r="AB297" s="16">
        <v>2.1577200000000001E-2</v>
      </c>
      <c r="AC297" s="16">
        <v>4.1488299999999999E-2</v>
      </c>
      <c r="AD297" s="17">
        <v>7.2387699999999999E-2</v>
      </c>
      <c r="AE297" s="20">
        <f t="shared" si="4"/>
        <v>-0.48978444388699877</v>
      </c>
    </row>
    <row r="298" spans="1:31" s="12" customFormat="1" ht="43.5" customHeight="1" x14ac:dyDescent="0.35">
      <c r="A298" s="7"/>
      <c r="B298" s="8"/>
      <c r="C298" s="8"/>
      <c r="D298" s="8"/>
      <c r="E298" s="8"/>
      <c r="F298" s="8"/>
      <c r="G298" s="15" t="s">
        <v>298</v>
      </c>
      <c r="H298" s="16">
        <v>32.56666666666667</v>
      </c>
      <c r="I298" s="16">
        <v>18.150000000000002</v>
      </c>
      <c r="J298" s="16">
        <v>25.5</v>
      </c>
      <c r="K298" s="16">
        <v>34.316666666666663</v>
      </c>
      <c r="L298" s="16">
        <v>175.3416666666667</v>
      </c>
      <c r="M298" s="16">
        <v>21.941666666666663</v>
      </c>
      <c r="N298" s="16">
        <v>66.38333333333334</v>
      </c>
      <c r="O298" s="16">
        <v>15.733333333333333</v>
      </c>
      <c r="P298" s="16">
        <v>27.466666666666669</v>
      </c>
      <c r="Q298" s="22">
        <v>24.066666666666666</v>
      </c>
      <c r="R298" s="23"/>
      <c r="S298" s="21"/>
      <c r="T298" s="23"/>
      <c r="U298" s="22">
        <v>12.1647</v>
      </c>
      <c r="V298" s="16">
        <v>15.3934</v>
      </c>
      <c r="W298" s="16">
        <v>10.2273</v>
      </c>
      <c r="X298" s="16">
        <v>12.921099999999999</v>
      </c>
      <c r="Y298" s="16">
        <v>5.8370600000000001</v>
      </c>
      <c r="Z298" s="16">
        <v>11.329599999999999</v>
      </c>
      <c r="AA298" s="16">
        <v>8.9421800000000005</v>
      </c>
      <c r="AB298" s="16">
        <v>17.900300000000001</v>
      </c>
      <c r="AC298" s="16">
        <v>11.155200000000001</v>
      </c>
      <c r="AD298" s="17">
        <v>11.6145</v>
      </c>
      <c r="AE298" s="20">
        <f t="shared" si="4"/>
        <v>-0.74803072749059119</v>
      </c>
    </row>
    <row r="299" spans="1:31" s="12" customFormat="1" ht="43.5" customHeight="1" x14ac:dyDescent="0.35">
      <c r="A299" s="7" t="s">
        <v>8</v>
      </c>
      <c r="B299" s="8" t="s">
        <v>9</v>
      </c>
      <c r="C299" s="8"/>
      <c r="D299" s="8"/>
      <c r="E299" s="8"/>
      <c r="F299" s="8">
        <v>5</v>
      </c>
      <c r="G299" s="18" t="s">
        <v>333</v>
      </c>
      <c r="H299" s="10">
        <f>VLOOKUP($G299,Sheet1!$A:$L,3,FALSE)</f>
        <v>0.64333333333333331</v>
      </c>
      <c r="I299" s="10">
        <f>VLOOKUP($G299,Sheet1!$A:$L,4,FALSE)</f>
        <v>8.1666666666666665E-2</v>
      </c>
      <c r="J299" s="10">
        <f>VLOOKUP($G299,Sheet1!$A:$L,5,FALSE)</f>
        <v>8.3333333333333332E-3</v>
      </c>
      <c r="K299" s="10">
        <f>VLOOKUP($G299,Sheet1!$A:$L,6,FALSE)</f>
        <v>0</v>
      </c>
      <c r="L299" s="10">
        <f>VLOOKUP($G299,Sheet1!$A:$L,7,FALSE)</f>
        <v>0.2166666666666667</v>
      </c>
      <c r="M299" s="10">
        <f>VLOOKUP($G299,Sheet1!$A:$L,8,FALSE)</f>
        <v>0.12333333333333334</v>
      </c>
      <c r="N299" s="10">
        <f>VLOOKUP($G299,Sheet1!$A:$L,9,FALSE)</f>
        <v>3.2429026190624814E-2</v>
      </c>
      <c r="O299" s="10">
        <f>VLOOKUP($G299,Sheet1!$A:$L,10,FALSE)</f>
        <v>7.7881179761979072E-2</v>
      </c>
      <c r="P299" s="10">
        <f>VLOOKUP($G299,Sheet1!$A:$L,11,FALSE)</f>
        <v>7.333333333333332E-2</v>
      </c>
      <c r="Q299" s="10">
        <f>VLOOKUP($G299,Sheet1!$A:$L,12,FALSE)</f>
        <v>7.5607256547656196E-2</v>
      </c>
      <c r="R299" s="23"/>
      <c r="S299" s="21"/>
      <c r="T299" s="23"/>
      <c r="U299" s="21"/>
      <c r="V299" s="10"/>
      <c r="W299" s="10"/>
      <c r="X299" s="10"/>
      <c r="Y299" s="10"/>
      <c r="Z299" s="10"/>
      <c r="AA299" s="10"/>
      <c r="AB299" s="10"/>
      <c r="AC299" s="10"/>
      <c r="AD299" s="11"/>
      <c r="AE299" s="20"/>
    </row>
    <row r="300" spans="1:31" s="12" customFormat="1" ht="43.5" customHeight="1" x14ac:dyDescent="0.35">
      <c r="A300" s="13" t="s">
        <v>8</v>
      </c>
      <c r="B300" s="8" t="s">
        <v>6</v>
      </c>
      <c r="C300" s="14"/>
      <c r="D300" s="14"/>
      <c r="E300" s="14"/>
      <c r="F300" s="8">
        <v>7</v>
      </c>
      <c r="G300" s="18" t="s">
        <v>334</v>
      </c>
      <c r="H300" s="10">
        <f>VLOOKUP($G300,Sheet1!$A:$L,3,FALSE)</f>
        <v>2.3666666666666667</v>
      </c>
      <c r="I300" s="10">
        <f>VLOOKUP($G300,Sheet1!$A:$L,4,FALSE)</f>
        <v>0.18833333333333335</v>
      </c>
      <c r="J300" s="10">
        <f>VLOOKUP($G300,Sheet1!$A:$L,5,FALSE)</f>
        <v>0.89333333333333342</v>
      </c>
      <c r="K300" s="10">
        <f>VLOOKUP($G300,Sheet1!$A:$L,6,FALSE)</f>
        <v>0.18500000000000003</v>
      </c>
      <c r="L300" s="10">
        <f>VLOOKUP($G300,Sheet1!$A:$L,7,FALSE)</f>
        <v>1.1466666666666665</v>
      </c>
      <c r="M300" s="10">
        <f>VLOOKUP($G300,Sheet1!$A:$L,8,FALSE)</f>
        <v>0.49416666666666664</v>
      </c>
      <c r="N300" s="10">
        <f>VLOOKUP($G300,Sheet1!$A:$L,9,FALSE)</f>
        <v>0.30508918944089114</v>
      </c>
      <c r="O300" s="10">
        <f>VLOOKUP($G300,Sheet1!$A:$L,10,FALSE)</f>
        <v>0.39962792805377889</v>
      </c>
      <c r="P300" s="10">
        <f>VLOOKUP($G300,Sheet1!$A:$L,11,FALSE)</f>
        <v>0.18333333333333332</v>
      </c>
      <c r="Q300" s="10">
        <f>VLOOKUP($G300,Sheet1!$A:$L,12,FALSE)</f>
        <v>0.29148063069355612</v>
      </c>
      <c r="R300" s="23"/>
      <c r="S300" s="21"/>
      <c r="T300" s="23"/>
      <c r="U300" s="21"/>
      <c r="V300" s="10"/>
      <c r="W300" s="10"/>
      <c r="X300" s="10"/>
      <c r="Y300" s="10"/>
      <c r="Z300" s="10"/>
      <c r="AA300" s="10"/>
      <c r="AB300" s="10"/>
      <c r="AC300" s="10"/>
      <c r="AD300" s="11"/>
      <c r="AE300" s="20"/>
    </row>
    <row r="301" spans="1:31" s="12" customFormat="1" ht="43.5" customHeight="1" x14ac:dyDescent="0.35">
      <c r="A301" s="13" t="s">
        <v>8</v>
      </c>
      <c r="B301" s="8" t="s">
        <v>6</v>
      </c>
      <c r="C301" s="14"/>
      <c r="D301" s="14"/>
      <c r="E301" s="14"/>
      <c r="F301" s="8">
        <v>7</v>
      </c>
      <c r="G301" s="15" t="s">
        <v>309</v>
      </c>
      <c r="H301" s="16">
        <v>0.67166666666666675</v>
      </c>
      <c r="I301" s="16">
        <v>7.1499999999999995</v>
      </c>
      <c r="J301" s="16">
        <v>0.40500000000000003</v>
      </c>
      <c r="K301" s="16">
        <v>6.5</v>
      </c>
      <c r="L301" s="16">
        <v>1.5925</v>
      </c>
      <c r="M301" s="16">
        <v>2.4683333333333337</v>
      </c>
      <c r="N301" s="16">
        <v>1.8049999999999999</v>
      </c>
      <c r="O301" s="16">
        <v>5.6166666666666663</v>
      </c>
      <c r="P301" s="16">
        <v>2.5683333333333334</v>
      </c>
      <c r="Q301" s="22">
        <v>0.84750000000000003</v>
      </c>
      <c r="R301" s="23"/>
      <c r="S301" s="21"/>
      <c r="T301" s="23"/>
      <c r="U301" s="22"/>
      <c r="V301" s="16"/>
      <c r="W301" s="16"/>
      <c r="X301" s="16"/>
      <c r="Y301" s="16"/>
      <c r="Z301" s="16"/>
      <c r="AA301" s="16"/>
      <c r="AB301" s="16"/>
      <c r="AC301" s="16"/>
      <c r="AD301" s="17"/>
      <c r="AE301" s="19"/>
    </row>
    <row r="302" spans="1:31" s="12" customFormat="1" ht="43.5" customHeight="1" x14ac:dyDescent="0.35">
      <c r="A302" s="7" t="s">
        <v>8</v>
      </c>
      <c r="B302" s="8" t="s">
        <v>3</v>
      </c>
      <c r="C302" s="8"/>
      <c r="D302" s="8"/>
      <c r="E302" s="8"/>
      <c r="F302" s="8">
        <v>4</v>
      </c>
      <c r="G302" s="15" t="s">
        <v>320</v>
      </c>
      <c r="H302" s="16">
        <v>0.95666666666666667</v>
      </c>
      <c r="I302" s="16">
        <v>19.833333333333332</v>
      </c>
      <c r="J302" s="16">
        <v>0.12499999999999999</v>
      </c>
      <c r="K302" s="16">
        <v>59.666666666666664</v>
      </c>
      <c r="L302" s="16">
        <v>5.333333333333333E-2</v>
      </c>
      <c r="M302" s="16">
        <v>0.13749999999999998</v>
      </c>
      <c r="N302" s="16">
        <v>14.316666666666668</v>
      </c>
      <c r="O302" s="16">
        <v>18.966666666666669</v>
      </c>
      <c r="P302" s="16">
        <v>14</v>
      </c>
      <c r="Q302" s="22">
        <v>1.6833333333333331</v>
      </c>
      <c r="R302" s="23"/>
      <c r="S302" s="21"/>
      <c r="T302" s="23"/>
      <c r="U302" s="22"/>
      <c r="V302" s="16"/>
      <c r="W302" s="16"/>
      <c r="X302" s="16"/>
      <c r="Y302" s="16"/>
      <c r="Z302" s="16"/>
      <c r="AA302" s="16"/>
      <c r="AB302" s="16"/>
      <c r="AC302" s="16"/>
      <c r="AD302" s="17"/>
      <c r="AE302" s="19"/>
    </row>
    <row r="303" spans="1:31" s="12" customFormat="1" ht="43.5" customHeight="1" x14ac:dyDescent="0.35">
      <c r="A303" s="13" t="s">
        <v>8</v>
      </c>
      <c r="B303" s="8" t="s">
        <v>9</v>
      </c>
      <c r="C303" s="8" t="s">
        <v>10</v>
      </c>
      <c r="D303" s="14"/>
      <c r="E303" s="14"/>
      <c r="F303" s="8">
        <v>5</v>
      </c>
      <c r="G303" s="15" t="s">
        <v>321</v>
      </c>
      <c r="H303" s="16">
        <v>0</v>
      </c>
      <c r="I303" s="16">
        <v>0.20499999999999999</v>
      </c>
      <c r="J303" s="16">
        <v>0</v>
      </c>
      <c r="K303" s="16">
        <v>19.183333333333334</v>
      </c>
      <c r="L303" s="16">
        <v>0</v>
      </c>
      <c r="M303" s="16">
        <v>5.8333333333333336E-3</v>
      </c>
      <c r="N303" s="16">
        <v>0.69833333333333336</v>
      </c>
      <c r="O303" s="16">
        <v>0.89666666666666661</v>
      </c>
      <c r="P303" s="16">
        <v>2.4833333333333338</v>
      </c>
      <c r="Q303" s="22">
        <v>1.6666666666666668E-3</v>
      </c>
      <c r="R303" s="23"/>
      <c r="S303" s="21"/>
      <c r="T303" s="23"/>
      <c r="U303" s="22"/>
      <c r="V303" s="16"/>
      <c r="W303" s="16"/>
      <c r="X303" s="16"/>
      <c r="Y303" s="16"/>
      <c r="Z303" s="16"/>
      <c r="AA303" s="16"/>
      <c r="AB303" s="16"/>
      <c r="AC303" s="16"/>
      <c r="AD303" s="17"/>
      <c r="AE303" s="19"/>
    </row>
    <row r="304" spans="1:31" s="12" customFormat="1" ht="43.5" customHeight="1" x14ac:dyDescent="0.35">
      <c r="A304" s="7" t="s">
        <v>8</v>
      </c>
      <c r="B304" s="8" t="s">
        <v>16</v>
      </c>
      <c r="C304" s="8" t="s">
        <v>17</v>
      </c>
      <c r="D304" s="8"/>
      <c r="E304" s="8"/>
      <c r="F304" s="8">
        <v>6</v>
      </c>
      <c r="G304" s="15" t="s">
        <v>299</v>
      </c>
      <c r="H304" s="16">
        <v>1.6666666666666666E-2</v>
      </c>
      <c r="I304" s="16">
        <v>9.6666666666666679E-2</v>
      </c>
      <c r="J304" s="16">
        <v>0.17333333333333334</v>
      </c>
      <c r="K304" s="16">
        <v>4.9333333333333333E-2</v>
      </c>
      <c r="L304" s="16">
        <v>7.6916666666666664</v>
      </c>
      <c r="M304" s="16">
        <v>0.13666666666666666</v>
      </c>
      <c r="N304" s="16">
        <v>2.6666666666666668E-2</v>
      </c>
      <c r="O304" s="16">
        <v>3.3333333333333335E-3</v>
      </c>
      <c r="P304" s="16">
        <v>0</v>
      </c>
      <c r="Q304" s="22">
        <v>8.4166666666666667E-2</v>
      </c>
      <c r="R304" s="23"/>
      <c r="S304" s="21"/>
      <c r="T304" s="23"/>
      <c r="U304" s="22"/>
      <c r="V304" s="16"/>
      <c r="W304" s="16"/>
      <c r="X304" s="16"/>
      <c r="Y304" s="16"/>
      <c r="Z304" s="16"/>
      <c r="AA304" s="16"/>
      <c r="AB304" s="16"/>
      <c r="AC304" s="16"/>
      <c r="AD304" s="17"/>
      <c r="AE304" s="19"/>
    </row>
    <row r="305" spans="1:31" s="12" customFormat="1" ht="43.5" customHeight="1" x14ac:dyDescent="0.35">
      <c r="A305" s="13" t="e">
        <v>#N/A</v>
      </c>
      <c r="B305" s="8" t="s">
        <v>9</v>
      </c>
      <c r="C305" s="14"/>
      <c r="D305" s="14"/>
      <c r="E305" s="14"/>
      <c r="F305" s="8">
        <v>5</v>
      </c>
      <c r="G305" s="18" t="s">
        <v>335</v>
      </c>
      <c r="H305" s="10">
        <f>VLOOKUP($G305,Sheet1!$A:$L,3,FALSE)</f>
        <v>16.95</v>
      </c>
      <c r="I305" s="10">
        <f>VLOOKUP($G305,Sheet1!$A:$L,4,FALSE)</f>
        <v>4.5666666666666664</v>
      </c>
      <c r="J305" s="10">
        <f>VLOOKUP($G305,Sheet1!$A:$L,5,FALSE)</f>
        <v>2.0766666666666667</v>
      </c>
      <c r="K305" s="10">
        <f>VLOOKUP($G305,Sheet1!$A:$L,6,FALSE)</f>
        <v>3.0716666666666672</v>
      </c>
      <c r="L305" s="10">
        <f>VLOOKUP($G305,Sheet1!$A:$L,7,FALSE)</f>
        <v>15.958333333333332</v>
      </c>
      <c r="M305" s="10">
        <f>VLOOKUP($G305,Sheet1!$A:$L,8,FALSE)</f>
        <v>2.6491666666666669</v>
      </c>
      <c r="N305" s="10">
        <f>VLOOKUP($G305,Sheet1!$A:$L,9,FALSE)</f>
        <v>14.98772137963973</v>
      </c>
      <c r="O305" s="10">
        <f>VLOOKUP($G305,Sheet1!$A:$L,10,FALSE)</f>
        <v>8.818444023153198</v>
      </c>
      <c r="P305" s="10">
        <f>VLOOKUP($G305,Sheet1!$A:$L,11,FALSE)</f>
        <v>2.5050000000000003</v>
      </c>
      <c r="Q305" s="10">
        <f>VLOOKUP($G305,Sheet1!$A:$L,12,FALSE)</f>
        <v>5.6617220115765994</v>
      </c>
      <c r="R305" s="23"/>
      <c r="S305" s="21"/>
      <c r="T305" s="23"/>
      <c r="U305" s="21"/>
      <c r="V305" s="10"/>
      <c r="W305" s="10"/>
      <c r="X305" s="10"/>
      <c r="Y305" s="10"/>
      <c r="Z305" s="10"/>
      <c r="AA305" s="10"/>
      <c r="AB305" s="10"/>
      <c r="AC305" s="10"/>
      <c r="AD305" s="11"/>
      <c r="AE305" s="20"/>
    </row>
    <row r="306" spans="1:31" s="12" customFormat="1" ht="43.5" customHeight="1" x14ac:dyDescent="0.35">
      <c r="A306" s="13" t="s">
        <v>8</v>
      </c>
      <c r="B306" s="8" t="s">
        <v>6</v>
      </c>
      <c r="C306" s="8" t="s">
        <v>9</v>
      </c>
      <c r="D306" s="14"/>
      <c r="E306" s="14"/>
      <c r="F306" s="8">
        <v>7</v>
      </c>
      <c r="G306" s="18" t="s">
        <v>336</v>
      </c>
      <c r="H306" s="10">
        <f>VLOOKUP($G306,Sheet1!$A:$L,3,FALSE)</f>
        <v>0.20666666666666667</v>
      </c>
      <c r="I306" s="10">
        <f>VLOOKUP($G306,Sheet1!$A:$L,4,FALSE)</f>
        <v>0</v>
      </c>
      <c r="J306" s="10">
        <f>VLOOKUP($G306,Sheet1!$A:$L,5,FALSE)</f>
        <v>3.6666666666666674E-2</v>
      </c>
      <c r="K306" s="10">
        <f>VLOOKUP($G306,Sheet1!$A:$L,6,FALSE)</f>
        <v>3.3333333333333335E-3</v>
      </c>
      <c r="L306" s="10">
        <f>VLOOKUP($G306,Sheet1!$A:$L,7,FALSE)</f>
        <v>0.12083333333333335</v>
      </c>
      <c r="M306" s="10">
        <f>VLOOKUP($G306,Sheet1!$A:$L,8,FALSE)</f>
        <v>2.5000000000000001E-4</v>
      </c>
      <c r="N306" s="10">
        <f>VLOOKUP($G306,Sheet1!$A:$L,9,FALSE)</f>
        <v>0.18951311985746933</v>
      </c>
      <c r="O306" s="10">
        <f>VLOOKUP($G306,Sheet1!$A:$L,10,FALSE)</f>
        <v>9.4881559928734663E-2</v>
      </c>
      <c r="P306" s="10">
        <f>VLOOKUP($G306,Sheet1!$A:$L,11,FALSE)</f>
        <v>0</v>
      </c>
      <c r="Q306" s="10">
        <f>VLOOKUP($G306,Sheet1!$A:$L,12,FALSE)</f>
        <v>4.7440779964367331E-2</v>
      </c>
      <c r="R306" s="23"/>
      <c r="S306" s="21"/>
      <c r="T306" s="23"/>
      <c r="U306" s="21"/>
      <c r="V306" s="10"/>
      <c r="W306" s="10"/>
      <c r="X306" s="10"/>
      <c r="Y306" s="10"/>
      <c r="Z306" s="10"/>
      <c r="AA306" s="10"/>
      <c r="AB306" s="10"/>
      <c r="AC306" s="10"/>
      <c r="AD306" s="11"/>
      <c r="AE306" s="20"/>
    </row>
    <row r="307" spans="1:31" s="12" customFormat="1" ht="43.5" customHeight="1" x14ac:dyDescent="0.35">
      <c r="A307" s="13" t="s">
        <v>8</v>
      </c>
      <c r="B307" s="8" t="s">
        <v>2</v>
      </c>
      <c r="C307" s="14"/>
      <c r="D307" s="14"/>
      <c r="E307" s="14"/>
      <c r="F307" s="8">
        <v>3</v>
      </c>
      <c r="G307" s="18" t="s">
        <v>337</v>
      </c>
      <c r="H307" s="10">
        <f>VLOOKUP($G307,Sheet1!$A:$L,3,FALSE)</f>
        <v>1.2</v>
      </c>
      <c r="I307" s="10">
        <f>VLOOKUP($G307,Sheet1!$A:$L,4,FALSE)</f>
        <v>1.4999999999999999E-2</v>
      </c>
      <c r="J307" s="10">
        <f>VLOOKUP($G307,Sheet1!$A:$L,5,FALSE)</f>
        <v>0.23</v>
      </c>
      <c r="K307" s="10">
        <f>VLOOKUP($G307,Sheet1!$A:$L,6,FALSE)</f>
        <v>0.39333333333333337</v>
      </c>
      <c r="L307" s="10">
        <f>VLOOKUP($G307,Sheet1!$A:$L,7,FALSE)</f>
        <v>0.62749999999999995</v>
      </c>
      <c r="M307" s="10">
        <f>VLOOKUP($G307,Sheet1!$A:$L,8,FALSE)</f>
        <v>1.4999999999999999E-2</v>
      </c>
      <c r="N307" s="10">
        <f>VLOOKUP($G307,Sheet1!$A:$L,9,FALSE)</f>
        <v>0.50669032696281591</v>
      </c>
      <c r="O307" s="10">
        <f>VLOOKUP($G307,Sheet1!$A:$L,10,FALSE)</f>
        <v>0.26084516348140796</v>
      </c>
      <c r="P307" s="10">
        <f>VLOOKUP($G307,Sheet1!$A:$L,11,FALSE)</f>
        <v>4.5000000000000005E-2</v>
      </c>
      <c r="Q307" s="10">
        <f>VLOOKUP($G307,Sheet1!$A:$L,12,FALSE)</f>
        <v>0.15292258174070397</v>
      </c>
      <c r="R307" s="23"/>
      <c r="S307" s="21"/>
      <c r="T307" s="23"/>
      <c r="U307" s="21"/>
      <c r="V307" s="10"/>
      <c r="W307" s="10"/>
      <c r="X307" s="10"/>
      <c r="Y307" s="10"/>
      <c r="Z307" s="10"/>
      <c r="AA307" s="10"/>
      <c r="AB307" s="10"/>
      <c r="AC307" s="10"/>
      <c r="AD307" s="11"/>
      <c r="AE307" s="20"/>
    </row>
    <row r="308" spans="1:31" s="12" customFormat="1" ht="43.5" customHeight="1" x14ac:dyDescent="0.35">
      <c r="A308" s="13" t="s">
        <v>8</v>
      </c>
      <c r="B308" s="8" t="s">
        <v>9</v>
      </c>
      <c r="C308" s="14"/>
      <c r="D308" s="14"/>
      <c r="E308" s="14"/>
      <c r="F308" s="8">
        <v>5</v>
      </c>
      <c r="G308" s="18" t="s">
        <v>338</v>
      </c>
      <c r="H308" s="10">
        <f>VLOOKUP($G308,Sheet1!$A:$L,3,FALSE)</f>
        <v>0.36999999999999994</v>
      </c>
      <c r="I308" s="10">
        <f>VLOOKUP($G308,Sheet1!$A:$L,4,FALSE)</f>
        <v>5.0000000000000001E-3</v>
      </c>
      <c r="J308" s="10">
        <f>VLOOKUP($G308,Sheet1!$A:$L,5,FALSE)</f>
        <v>0.125</v>
      </c>
      <c r="K308" s="10">
        <f>VLOOKUP($G308,Sheet1!$A:$L,6,FALSE)</f>
        <v>8.3333333333333332E-3</v>
      </c>
      <c r="L308" s="10">
        <f>VLOOKUP($G308,Sheet1!$A:$L,7,FALSE)</f>
        <v>0.13583333333333333</v>
      </c>
      <c r="M308" s="10">
        <f>VLOOKUP($G308,Sheet1!$A:$L,8,FALSE)</f>
        <v>0</v>
      </c>
      <c r="N308" s="10">
        <f>VLOOKUP($G308,Sheet1!$A:$L,9,FALSE)</f>
        <v>4.0034088616405582E-2</v>
      </c>
      <c r="O308" s="10">
        <f>VLOOKUP($G308,Sheet1!$A:$L,10,FALSE)</f>
        <v>2.0017044308202791E-2</v>
      </c>
      <c r="P308" s="10">
        <f>VLOOKUP($G308,Sheet1!$A:$L,11,FALSE)</f>
        <v>1.6666666666666666E-2</v>
      </c>
      <c r="Q308" s="10">
        <f>VLOOKUP($G308,Sheet1!$A:$L,12,FALSE)</f>
        <v>1.8341855487434729E-2</v>
      </c>
      <c r="R308" s="23"/>
      <c r="S308" s="21"/>
      <c r="T308" s="23"/>
      <c r="U308" s="21"/>
      <c r="V308" s="10"/>
      <c r="W308" s="10"/>
      <c r="X308" s="10"/>
      <c r="Y308" s="10"/>
      <c r="Z308" s="10"/>
      <c r="AA308" s="10"/>
      <c r="AB308" s="10"/>
      <c r="AC308" s="10"/>
      <c r="AD308" s="11"/>
      <c r="AE308" s="20"/>
    </row>
    <row r="309" spans="1:31" s="12" customFormat="1" ht="43.5" customHeight="1" x14ac:dyDescent="0.35">
      <c r="A309" s="13" t="s">
        <v>8</v>
      </c>
      <c r="B309" s="8" t="s">
        <v>33</v>
      </c>
      <c r="C309" s="14"/>
      <c r="D309" s="14"/>
      <c r="E309" s="14"/>
      <c r="F309" s="8">
        <v>12</v>
      </c>
      <c r="G309" s="34" t="s">
        <v>339</v>
      </c>
      <c r="H309" s="10">
        <f>VLOOKUP($G309,Sheet1!$A:$L,3,FALSE)</f>
        <v>0.36999999999999994</v>
      </c>
      <c r="I309" s="10">
        <f>VLOOKUP($G309,Sheet1!$A:$L,4,FALSE)</f>
        <v>0.21666666666666667</v>
      </c>
      <c r="J309" s="10">
        <f>VLOOKUP($G309,Sheet1!$A:$L,5,FALSE)</f>
        <v>0.22666666666666668</v>
      </c>
      <c r="K309" s="10">
        <f>VLOOKUP($G309,Sheet1!$A:$L,6,FALSE)</f>
        <v>7.3333333333333334E-2</v>
      </c>
      <c r="L309" s="10">
        <f>VLOOKUP($G309,Sheet1!$A:$L,7,FALSE)</f>
        <v>0.2</v>
      </c>
      <c r="M309" s="10">
        <f>VLOOKUP($G309,Sheet1!$A:$L,8,FALSE)</f>
        <v>7.166666666666667E-2</v>
      </c>
      <c r="N309" s="10">
        <f>VLOOKUP($G309,Sheet1!$A:$L,9,FALSE)</f>
        <v>3.3345424283167842E-2</v>
      </c>
      <c r="O309" s="10">
        <f>VLOOKUP($G309,Sheet1!$A:$L,10,FALSE)</f>
        <v>5.2506045474917259E-2</v>
      </c>
      <c r="P309" s="10">
        <f>VLOOKUP($G309,Sheet1!$A:$L,11,FALSE)</f>
        <v>0.20333333333333337</v>
      </c>
      <c r="Q309" s="10">
        <f>VLOOKUP($G309,Sheet1!$A:$L,12,FALSE)</f>
        <v>0.12791968940412532</v>
      </c>
      <c r="R309" s="23"/>
      <c r="S309" s="21"/>
      <c r="T309" s="23"/>
      <c r="U309" s="21"/>
      <c r="V309" s="10"/>
      <c r="W309" s="10"/>
      <c r="X309" s="10"/>
      <c r="Y309" s="10"/>
      <c r="Z309" s="10"/>
      <c r="AA309" s="10"/>
      <c r="AB309" s="10"/>
      <c r="AC309" s="10"/>
      <c r="AD309" s="11"/>
      <c r="AE309" s="20"/>
    </row>
    <row r="310" spans="1:31" s="12" customFormat="1" ht="43.5" customHeight="1" x14ac:dyDescent="0.35">
      <c r="A310" s="13" t="s">
        <v>8</v>
      </c>
      <c r="B310" s="8" t="s">
        <v>6</v>
      </c>
      <c r="C310" s="14"/>
      <c r="D310" s="14"/>
      <c r="E310" s="14"/>
      <c r="F310" s="8">
        <v>7</v>
      </c>
      <c r="G310" s="36" t="s">
        <v>300</v>
      </c>
      <c r="H310" s="16">
        <v>1.4999999999999999E-2</v>
      </c>
      <c r="I310" s="16">
        <v>1.4999999999999998E-3</v>
      </c>
      <c r="J310" s="16">
        <v>0.51500000000000001</v>
      </c>
      <c r="K310" s="16">
        <v>0.04</v>
      </c>
      <c r="L310" s="16">
        <v>2.2833333333333332</v>
      </c>
      <c r="M310" s="16">
        <v>1.6666666666666668E-3</v>
      </c>
      <c r="N310" s="16">
        <v>4.9999999999999996E-2</v>
      </c>
      <c r="O310" s="16">
        <v>0.11666666666666665</v>
      </c>
      <c r="P310" s="16">
        <v>1.4999999999999999E-2</v>
      </c>
      <c r="Q310" s="22">
        <v>3.3333333333333335E-3</v>
      </c>
      <c r="R310" s="23"/>
      <c r="S310" s="21"/>
      <c r="T310" s="23"/>
      <c r="U310" s="22"/>
      <c r="V310" s="16"/>
      <c r="W310" s="16"/>
      <c r="X310" s="16"/>
      <c r="Y310" s="16"/>
      <c r="Z310" s="16"/>
      <c r="AA310" s="16"/>
      <c r="AB310" s="16"/>
      <c r="AC310" s="16"/>
      <c r="AD310" s="17"/>
      <c r="AE310" s="19"/>
    </row>
    <row r="311" spans="1:31" s="12" customFormat="1" ht="43.5" customHeight="1" x14ac:dyDescent="0.35">
      <c r="A311" s="13" t="e">
        <v>#N/A</v>
      </c>
      <c r="B311" s="8" t="s">
        <v>6</v>
      </c>
      <c r="C311" s="14" t="s">
        <v>96</v>
      </c>
      <c r="D311" s="14"/>
      <c r="E311" s="14"/>
      <c r="F311" s="8">
        <v>7</v>
      </c>
      <c r="G311" s="34" t="s">
        <v>340</v>
      </c>
      <c r="H311" s="10">
        <f>VLOOKUP($G311,Sheet1!$A:$L,3,FALSE)</f>
        <v>0.37333333333333335</v>
      </c>
      <c r="I311" s="10">
        <f>VLOOKUP($G311,Sheet1!$A:$L,4,FALSE)</f>
        <v>0.15033333333333335</v>
      </c>
      <c r="J311" s="10">
        <f>VLOOKUP($G311,Sheet1!$A:$L,5,FALSE)</f>
        <v>0.156</v>
      </c>
      <c r="K311" s="10">
        <f>VLOOKUP($G311,Sheet1!$A:$L,6,FALSE)</f>
        <v>1E-3</v>
      </c>
      <c r="L311" s="10">
        <f>VLOOKUP($G311,Sheet1!$A:$L,7,FALSE)</f>
        <v>0.255</v>
      </c>
      <c r="M311" s="10">
        <f>VLOOKUP($G311,Sheet1!$A:$L,8,FALSE)</f>
        <v>0.13049999999999998</v>
      </c>
      <c r="N311" s="10">
        <f>VLOOKUP($G311,Sheet1!$A:$L,9,FALSE)</f>
        <v>1.5001491781606558E-3</v>
      </c>
      <c r="O311" s="10">
        <f>VLOOKUP($G311,Sheet1!$A:$L,10,FALSE)</f>
        <v>6.6000074589080318E-2</v>
      </c>
      <c r="P311" s="10">
        <f>VLOOKUP($G311,Sheet1!$A:$L,11,FALSE)</f>
        <v>9.6000000000000016E-2</v>
      </c>
      <c r="Q311" s="10">
        <f>VLOOKUP($G311,Sheet1!$A:$L,12,FALSE)</f>
        <v>8.1000037294540167E-2</v>
      </c>
      <c r="R311" s="23"/>
      <c r="S311" s="21"/>
      <c r="T311" s="23"/>
      <c r="U311" s="21"/>
      <c r="V311" s="10"/>
      <c r="W311" s="10"/>
      <c r="X311" s="10"/>
      <c r="Y311" s="10"/>
      <c r="Z311" s="10"/>
      <c r="AA311" s="10"/>
      <c r="AB311" s="10"/>
      <c r="AC311" s="10"/>
      <c r="AD311" s="11"/>
      <c r="AE311" s="20"/>
    </row>
    <row r="312" spans="1:31" s="12" customFormat="1" ht="43.5" customHeight="1" x14ac:dyDescent="0.35">
      <c r="A312" s="7" t="s">
        <v>8</v>
      </c>
      <c r="B312" s="8" t="s">
        <v>16</v>
      </c>
      <c r="C312" s="8" t="s">
        <v>17</v>
      </c>
      <c r="D312" s="8"/>
      <c r="E312" s="8"/>
      <c r="F312" s="8">
        <v>6</v>
      </c>
      <c r="G312" s="34" t="s">
        <v>341</v>
      </c>
      <c r="H312" s="10">
        <f>VLOOKUP($G312,Sheet1!$A:$L,3,FALSE)</f>
        <v>1.0349999999999999</v>
      </c>
      <c r="I312" s="10">
        <f>VLOOKUP($G312,Sheet1!$A:$L,4,FALSE)</f>
        <v>0.21333333333333335</v>
      </c>
      <c r="J312" s="10">
        <f>VLOOKUP($G312,Sheet1!$A:$L,5,FALSE)</f>
        <v>0.15333333333333335</v>
      </c>
      <c r="K312" s="10">
        <f>VLOOKUP($G312,Sheet1!$A:$L,6,FALSE)</f>
        <v>0.13166666666666668</v>
      </c>
      <c r="L312" s="10">
        <f>VLOOKUP($G312,Sheet1!$A:$L,7,FALSE)</f>
        <v>0.6333333333333333</v>
      </c>
      <c r="M312" s="10">
        <f>VLOOKUP($G312,Sheet1!$A:$L,8,FALSE)</f>
        <v>2.9166666666666667E-2</v>
      </c>
      <c r="N312" s="10">
        <f>VLOOKUP($G312,Sheet1!$A:$L,9,FALSE)</f>
        <v>3.5205091903342547E-2</v>
      </c>
      <c r="O312" s="10">
        <f>VLOOKUP($G312,Sheet1!$A:$L,10,FALSE)</f>
        <v>3.2185879285004604E-2</v>
      </c>
      <c r="P312" s="10">
        <f>VLOOKUP($G312,Sheet1!$A:$L,11,FALSE)</f>
        <v>7.6833333333333337E-2</v>
      </c>
      <c r="Q312" s="10">
        <f>VLOOKUP($G312,Sheet1!$A:$L,12,FALSE)</f>
        <v>5.450960630916897E-2</v>
      </c>
      <c r="R312" s="23"/>
      <c r="S312" s="21"/>
      <c r="T312" s="23"/>
      <c r="U312" s="21"/>
      <c r="V312" s="10"/>
      <c r="W312" s="10"/>
      <c r="X312" s="10"/>
      <c r="Y312" s="10"/>
      <c r="Z312" s="10"/>
      <c r="AA312" s="10"/>
      <c r="AB312" s="10"/>
      <c r="AC312" s="10"/>
      <c r="AD312" s="11"/>
      <c r="AE312" s="20"/>
    </row>
    <row r="313" spans="1:31" s="12" customFormat="1" ht="43.5" customHeight="1" x14ac:dyDescent="0.35">
      <c r="A313" s="7" t="s">
        <v>8</v>
      </c>
      <c r="B313" s="8" t="s">
        <v>2</v>
      </c>
      <c r="C313" s="8"/>
      <c r="D313" s="8"/>
      <c r="E313" s="8"/>
      <c r="F313" s="8">
        <v>3</v>
      </c>
      <c r="G313" s="36" t="s">
        <v>306</v>
      </c>
      <c r="H313" s="16">
        <v>0</v>
      </c>
      <c r="I313" s="16">
        <v>0</v>
      </c>
      <c r="J313" s="16">
        <v>8.3333333333333339E-4</v>
      </c>
      <c r="K313" s="16">
        <v>0</v>
      </c>
      <c r="L313" s="16">
        <v>5.9166666666666673E-2</v>
      </c>
      <c r="M313" s="16">
        <v>0</v>
      </c>
      <c r="N313" s="16">
        <v>3.3333333333333335E-3</v>
      </c>
      <c r="O313" s="16">
        <v>0</v>
      </c>
      <c r="P313" s="16">
        <v>3.3333333333333335E-3</v>
      </c>
      <c r="Q313" s="22">
        <v>8.3333333333333339E-4</v>
      </c>
      <c r="R313" s="23"/>
      <c r="S313" s="21"/>
      <c r="T313" s="23"/>
      <c r="U313" s="22"/>
      <c r="V313" s="16"/>
      <c r="W313" s="16"/>
      <c r="X313" s="16"/>
      <c r="Y313" s="16"/>
      <c r="Z313" s="16"/>
      <c r="AA313" s="16"/>
      <c r="AB313" s="16"/>
      <c r="AC313" s="16"/>
      <c r="AD313" s="17"/>
      <c r="AE313" s="19"/>
    </row>
    <row r="314" spans="1:31" s="12" customFormat="1" ht="43.5" customHeight="1" x14ac:dyDescent="0.35">
      <c r="A314" s="7" t="s">
        <v>8</v>
      </c>
      <c r="B314" s="8" t="s">
        <v>9</v>
      </c>
      <c r="C314" s="8" t="s">
        <v>10</v>
      </c>
      <c r="D314" s="8"/>
      <c r="E314" s="8"/>
      <c r="F314" s="8">
        <v>5</v>
      </c>
      <c r="G314" s="36" t="s">
        <v>307</v>
      </c>
      <c r="H314" s="16">
        <v>0</v>
      </c>
      <c r="I314" s="16">
        <v>0</v>
      </c>
      <c r="J314" s="16">
        <v>8.3333333333333339E-4</v>
      </c>
      <c r="K314" s="16">
        <v>0</v>
      </c>
      <c r="L314" s="16">
        <v>5.9166666666666673E-2</v>
      </c>
      <c r="M314" s="16">
        <v>0</v>
      </c>
      <c r="N314" s="16">
        <v>3.3333333333333335E-3</v>
      </c>
      <c r="O314" s="16">
        <v>0</v>
      </c>
      <c r="P314" s="16">
        <v>3.3333333333333335E-3</v>
      </c>
      <c r="Q314" s="22">
        <v>8.3333333333333339E-4</v>
      </c>
      <c r="R314" s="23"/>
      <c r="S314" s="21"/>
      <c r="T314" s="23"/>
      <c r="U314" s="22"/>
      <c r="V314" s="16"/>
      <c r="W314" s="16"/>
      <c r="X314" s="16"/>
      <c r="Y314" s="16"/>
      <c r="Z314" s="16"/>
      <c r="AA314" s="16"/>
      <c r="AB314" s="16"/>
      <c r="AC314" s="16"/>
      <c r="AD314" s="17"/>
      <c r="AE314" s="19"/>
    </row>
    <row r="315" spans="1:31" s="12" customFormat="1" ht="43.5" customHeight="1" x14ac:dyDescent="0.35">
      <c r="A315" s="13" t="s">
        <v>8</v>
      </c>
      <c r="B315" s="8" t="s">
        <v>6</v>
      </c>
      <c r="C315" s="14" t="s">
        <v>47</v>
      </c>
      <c r="D315" s="14"/>
      <c r="E315" s="14"/>
      <c r="F315" s="8">
        <v>7</v>
      </c>
      <c r="G315" s="34" t="s">
        <v>342</v>
      </c>
      <c r="H315" s="10">
        <f>VLOOKUP($G315,Sheet1!$A:$L,3,FALSE)</f>
        <v>0.14000000000000001</v>
      </c>
      <c r="I315" s="10">
        <f>VLOOKUP($G315,Sheet1!$A:$L,4,FALSE)</f>
        <v>0</v>
      </c>
      <c r="J315" s="10">
        <f>VLOOKUP($G315,Sheet1!$A:$L,5,FALSE)</f>
        <v>1.1666666666666667E-2</v>
      </c>
      <c r="K315" s="10">
        <f>VLOOKUP($G315,Sheet1!$A:$L,6,FALSE)</f>
        <v>8.8333333333333333E-2</v>
      </c>
      <c r="L315" s="10">
        <f>VLOOKUP($G315,Sheet1!$A:$L,7,FALSE)</f>
        <v>0.11416666666666667</v>
      </c>
      <c r="M315" s="10">
        <f>VLOOKUP($G315,Sheet1!$A:$L,8,FALSE)</f>
        <v>2.8333333333333332E-2</v>
      </c>
      <c r="N315" s="10">
        <f>VLOOKUP($G315,Sheet1!$A:$L,9,FALSE)</f>
        <v>0.10227444565191131</v>
      </c>
      <c r="O315" s="10">
        <f>VLOOKUP($G315,Sheet1!$A:$L,10,FALSE)</f>
        <v>6.5303889492622322E-2</v>
      </c>
      <c r="P315" s="10">
        <f>VLOOKUP($G315,Sheet1!$A:$L,11,FALSE)</f>
        <v>8.3333333333333332E-3</v>
      </c>
      <c r="Q315" s="10">
        <f>VLOOKUP($G315,Sheet1!$A:$L,12,FALSE)</f>
        <v>3.6818611412977827E-2</v>
      </c>
      <c r="R315" s="23"/>
      <c r="S315" s="21"/>
      <c r="T315" s="23"/>
      <c r="U315" s="21"/>
      <c r="V315" s="10"/>
      <c r="W315" s="10"/>
      <c r="X315" s="10"/>
      <c r="Y315" s="10"/>
      <c r="Z315" s="10"/>
      <c r="AA315" s="10"/>
      <c r="AB315" s="10"/>
      <c r="AC315" s="10"/>
      <c r="AD315" s="11"/>
      <c r="AE315" s="20"/>
    </row>
    <row r="316" spans="1:31" s="12" customFormat="1" ht="43.5" customHeight="1" x14ac:dyDescent="0.35">
      <c r="A316" s="7" t="s">
        <v>8</v>
      </c>
      <c r="B316" s="8" t="s">
        <v>33</v>
      </c>
      <c r="C316" s="8" t="s">
        <v>26</v>
      </c>
      <c r="D316" s="8"/>
      <c r="E316" s="8"/>
      <c r="F316" s="8">
        <v>12</v>
      </c>
      <c r="G316" s="34" t="s">
        <v>343</v>
      </c>
      <c r="H316" s="10">
        <f>VLOOKUP($G316,Sheet1!$A:$L,3,FALSE)</f>
        <v>11.950000000000001</v>
      </c>
      <c r="I316" s="10">
        <f>VLOOKUP($G316,Sheet1!$A:$L,4,FALSE)</f>
        <v>1.2066666666666668</v>
      </c>
      <c r="J316" s="10">
        <f>VLOOKUP($G316,Sheet1!$A:$L,5,FALSE)</f>
        <v>2.2499999999999996</v>
      </c>
      <c r="K316" s="10">
        <f>VLOOKUP($G316,Sheet1!$A:$L,6,FALSE)</f>
        <v>0.31166666666666665</v>
      </c>
      <c r="L316" s="10">
        <f>VLOOKUP($G316,Sheet1!$A:$L,7,FALSE)</f>
        <v>9.8716666666666679</v>
      </c>
      <c r="M316" s="10">
        <f>VLOOKUP($G316,Sheet1!$A:$L,8,FALSE)</f>
        <v>0.4341666666666667</v>
      </c>
      <c r="N316" s="10">
        <f>VLOOKUP($G316,Sheet1!$A:$L,9,FALSE)</f>
        <v>0.43002423816515584</v>
      </c>
      <c r="O316" s="10">
        <f>VLOOKUP($G316,Sheet1!$A:$L,10,FALSE)</f>
        <v>0.4320954524159113</v>
      </c>
      <c r="P316" s="10">
        <f>VLOOKUP($G316,Sheet1!$A:$L,11,FALSE)</f>
        <v>0.11666666666666665</v>
      </c>
      <c r="Q316" s="10">
        <f>VLOOKUP($G316,Sheet1!$A:$L,12,FALSE)</f>
        <v>0.274381059541289</v>
      </c>
      <c r="R316" s="23"/>
      <c r="S316" s="21"/>
      <c r="T316" s="23"/>
      <c r="U316" s="21"/>
      <c r="V316" s="10"/>
      <c r="W316" s="10"/>
      <c r="X316" s="10"/>
      <c r="Y316" s="10"/>
      <c r="Z316" s="10"/>
      <c r="AA316" s="10"/>
      <c r="AB316" s="10"/>
      <c r="AC316" s="10"/>
      <c r="AD316" s="11"/>
      <c r="AE316" s="20"/>
    </row>
    <row r="317" spans="1:31" s="12" customFormat="1" ht="43.5" customHeight="1" x14ac:dyDescent="0.35">
      <c r="A317" s="13" t="s">
        <v>8</v>
      </c>
      <c r="B317" s="8" t="s">
        <v>6</v>
      </c>
      <c r="C317" s="14"/>
      <c r="D317" s="14"/>
      <c r="E317" s="14"/>
      <c r="F317" s="8">
        <v>7</v>
      </c>
      <c r="G317" s="34" t="s">
        <v>344</v>
      </c>
      <c r="H317" s="10">
        <f>VLOOKUP($G317,Sheet1!$A:$L,3,FALSE)</f>
        <v>5.4033333333333333</v>
      </c>
      <c r="I317" s="10">
        <f>VLOOKUP($G317,Sheet1!$A:$L,4,FALSE)</f>
        <v>4.9999999999999996E-2</v>
      </c>
      <c r="J317" s="10">
        <f>VLOOKUP($G317,Sheet1!$A:$L,5,FALSE)</f>
        <v>0.76000000000000012</v>
      </c>
      <c r="K317" s="10">
        <f>VLOOKUP($G317,Sheet1!$A:$L,6,FALSE)</f>
        <v>0.41666666666666669</v>
      </c>
      <c r="L317" s="10">
        <f>VLOOKUP($G317,Sheet1!$A:$L,7,FALSE)</f>
        <v>3.3250000000000002</v>
      </c>
      <c r="M317" s="10">
        <f>VLOOKUP($G317,Sheet1!$A:$L,8,FALSE)</f>
        <v>1.645</v>
      </c>
      <c r="N317" s="10">
        <f>VLOOKUP($G317,Sheet1!$A:$L,9,FALSE)</f>
        <v>0.16168632806012598</v>
      </c>
      <c r="O317" s="10">
        <f>VLOOKUP($G317,Sheet1!$A:$L,10,FALSE)</f>
        <v>0.90334316403006298</v>
      </c>
      <c r="P317" s="10">
        <f>VLOOKUP($G317,Sheet1!$A:$L,11,FALSE)</f>
        <v>3.266666666666667E-2</v>
      </c>
      <c r="Q317" s="10">
        <f>VLOOKUP($G317,Sheet1!$A:$L,12,FALSE)</f>
        <v>0.4680049153483648</v>
      </c>
      <c r="R317" s="23"/>
      <c r="S317" s="21"/>
      <c r="T317" s="23"/>
      <c r="U317" s="21"/>
      <c r="V317" s="10"/>
      <c r="W317" s="10"/>
      <c r="X317" s="10"/>
      <c r="Y317" s="10"/>
      <c r="Z317" s="10"/>
      <c r="AA317" s="10"/>
      <c r="AB317" s="10"/>
      <c r="AC317" s="10"/>
      <c r="AD317" s="11"/>
      <c r="AE317" s="20"/>
    </row>
    <row r="318" spans="1:31" s="12" customFormat="1" ht="43.5" customHeight="1" x14ac:dyDescent="0.35">
      <c r="A318" s="13" t="e">
        <v>#N/A</v>
      </c>
      <c r="B318" s="8" t="s">
        <v>9</v>
      </c>
      <c r="C318" s="14"/>
      <c r="D318" s="14"/>
      <c r="E318" s="14"/>
      <c r="F318" s="8">
        <v>5</v>
      </c>
      <c r="G318" s="36" t="s">
        <v>314</v>
      </c>
      <c r="H318" s="16">
        <v>0</v>
      </c>
      <c r="I318" s="16">
        <v>0.45</v>
      </c>
      <c r="J318" s="16">
        <v>1.3499999999999999</v>
      </c>
      <c r="K318" s="16">
        <v>2.1066666666666669</v>
      </c>
      <c r="L318" s="16">
        <v>21.127499999999998</v>
      </c>
      <c r="M318" s="16">
        <v>0</v>
      </c>
      <c r="N318" s="16">
        <v>32.983333333333341</v>
      </c>
      <c r="O318" s="16">
        <v>0.56666666666666665</v>
      </c>
      <c r="P318" s="16">
        <v>0.9</v>
      </c>
      <c r="Q318" s="22">
        <v>0</v>
      </c>
      <c r="R318" s="23"/>
      <c r="S318" s="21"/>
      <c r="T318" s="23"/>
      <c r="U318" s="22"/>
      <c r="V318" s="16"/>
      <c r="W318" s="16"/>
      <c r="X318" s="16"/>
      <c r="Y318" s="16"/>
      <c r="Z318" s="16"/>
      <c r="AA318" s="16"/>
      <c r="AB318" s="16"/>
      <c r="AC318" s="16"/>
      <c r="AD318" s="17"/>
      <c r="AE318" s="19"/>
    </row>
    <row r="319" spans="1:31" s="12" customFormat="1" ht="43.5" customHeight="1" x14ac:dyDescent="0.35">
      <c r="A319" s="13" t="e">
        <v>#N/A</v>
      </c>
      <c r="B319" s="8" t="s">
        <v>42</v>
      </c>
      <c r="C319" s="14"/>
      <c r="D319" s="14"/>
      <c r="E319" s="14"/>
      <c r="F319" s="8">
        <v>11</v>
      </c>
      <c r="G319" s="34" t="s">
        <v>362</v>
      </c>
      <c r="H319" s="10">
        <f>VLOOKUP($G319,Sheet1!$A:$L,3,FALSE)</f>
        <v>18.466666666666665</v>
      </c>
      <c r="I319" s="10">
        <f>VLOOKUP($G319,Sheet1!$A:$L,4,FALSE)</f>
        <v>4.416666666666667</v>
      </c>
      <c r="J319" s="10">
        <f>VLOOKUP($G319,Sheet1!$A:$L,5,FALSE)</f>
        <v>0.59166666666666667</v>
      </c>
      <c r="K319" s="10">
        <f>VLOOKUP($G319,Sheet1!$A:$L,6,FALSE)</f>
        <v>5.9666666666666659</v>
      </c>
      <c r="L319" s="10">
        <f>VLOOKUP($G319,Sheet1!$A:$L,7,FALSE)</f>
        <v>10.71</v>
      </c>
      <c r="M319" s="10">
        <f>VLOOKUP($G319,Sheet1!$A:$L,8,FALSE)</f>
        <v>2.4016666666666668</v>
      </c>
      <c r="N319" s="10">
        <f>VLOOKUP($G319,Sheet1!$A:$L,9,FALSE)</f>
        <v>18.933905361430693</v>
      </c>
      <c r="O319" s="10">
        <f>VLOOKUP($G319,Sheet1!$A:$L,10,FALSE)</f>
        <v>10.66778601404868</v>
      </c>
      <c r="P319" s="10">
        <f>VLOOKUP($G319,Sheet1!$A:$L,11,FALSE)</f>
        <v>0.89500000000000002</v>
      </c>
      <c r="Q319" s="10">
        <f>VLOOKUP($G319,Sheet1!$A:$L,12,FALSE)</f>
        <v>5.7813930070243398</v>
      </c>
      <c r="R319" s="23"/>
      <c r="S319" s="21"/>
      <c r="T319" s="23"/>
      <c r="U319" s="21"/>
      <c r="V319" s="10"/>
      <c r="W319" s="10"/>
      <c r="X319" s="10"/>
      <c r="Y319" s="10"/>
      <c r="Z319" s="10"/>
      <c r="AA319" s="10"/>
      <c r="AB319" s="10"/>
      <c r="AC319" s="10"/>
      <c r="AD319" s="11"/>
      <c r="AE319" s="20"/>
    </row>
    <row r="320" spans="1:31" s="12" customFormat="1" ht="43.5" customHeight="1" x14ac:dyDescent="0.35">
      <c r="A320" s="13" t="s">
        <v>8</v>
      </c>
      <c r="B320" s="8" t="s">
        <v>33</v>
      </c>
      <c r="C320" s="14"/>
      <c r="D320" s="14"/>
      <c r="E320" s="14"/>
      <c r="F320" s="8">
        <v>12</v>
      </c>
      <c r="G320" s="36" t="s">
        <v>322</v>
      </c>
      <c r="H320" s="16">
        <v>0.48666666666666664</v>
      </c>
      <c r="I320" s="16">
        <v>0.26333333333333331</v>
      </c>
      <c r="J320" s="16">
        <v>1E-3</v>
      </c>
      <c r="K320" s="16">
        <v>0.21</v>
      </c>
      <c r="L320" s="16">
        <v>0.02</v>
      </c>
      <c r="M320" s="16">
        <v>3.7333333333333334</v>
      </c>
      <c r="N320" s="16">
        <v>0.17500000000000002</v>
      </c>
      <c r="O320" s="16">
        <v>0.87333333333333341</v>
      </c>
      <c r="P320" s="16">
        <v>0.23</v>
      </c>
      <c r="Q320" s="22">
        <v>0.2225</v>
      </c>
      <c r="R320" s="23"/>
      <c r="S320" s="21"/>
      <c r="T320" s="23"/>
      <c r="U320" s="22"/>
      <c r="V320" s="16"/>
      <c r="W320" s="16"/>
      <c r="X320" s="16"/>
      <c r="Y320" s="16"/>
      <c r="Z320" s="16"/>
      <c r="AA320" s="16"/>
      <c r="AB320" s="16"/>
      <c r="AC320" s="16"/>
      <c r="AD320" s="17"/>
      <c r="AE320" s="19"/>
    </row>
    <row r="321" spans="1:31" s="12" customFormat="1" ht="43.5" customHeight="1" x14ac:dyDescent="0.35">
      <c r="A321" s="13" t="e">
        <v>#N/A</v>
      </c>
      <c r="B321" s="8" t="s">
        <v>9</v>
      </c>
      <c r="C321" s="14"/>
      <c r="D321" s="14"/>
      <c r="E321" s="14"/>
      <c r="F321" s="8">
        <v>5</v>
      </c>
      <c r="G321" s="36" t="s">
        <v>315</v>
      </c>
      <c r="H321" s="16">
        <v>7.4999999999999997E-2</v>
      </c>
      <c r="I321" s="16">
        <v>0.56833333333333325</v>
      </c>
      <c r="J321" s="16">
        <v>3.6166666666666666E-2</v>
      </c>
      <c r="K321" s="16">
        <v>0.19166666666666665</v>
      </c>
      <c r="L321" s="16">
        <v>0.37249999999999994</v>
      </c>
      <c r="M321" s="16">
        <v>0.72833333333333339</v>
      </c>
      <c r="N321" s="16">
        <v>1.4866666666666666</v>
      </c>
      <c r="O321" s="16">
        <v>0.5116666666666666</v>
      </c>
      <c r="P321" s="16">
        <v>0.10833333333333335</v>
      </c>
      <c r="Q321" s="22">
        <v>1.0833333333333334E-2</v>
      </c>
      <c r="R321" s="23"/>
      <c r="S321" s="21"/>
      <c r="T321" s="23"/>
      <c r="U321" s="22"/>
      <c r="V321" s="16"/>
      <c r="W321" s="16"/>
      <c r="X321" s="16"/>
      <c r="Y321" s="16"/>
      <c r="Z321" s="16"/>
      <c r="AA321" s="16"/>
      <c r="AB321" s="16"/>
      <c r="AC321" s="16"/>
      <c r="AD321" s="17"/>
      <c r="AE321" s="19"/>
    </row>
    <row r="322" spans="1:31" s="12" customFormat="1" ht="43.5" customHeight="1" x14ac:dyDescent="0.35">
      <c r="A322" s="13" t="s">
        <v>8</v>
      </c>
      <c r="B322" s="8" t="s">
        <v>3</v>
      </c>
      <c r="C322" s="14"/>
      <c r="D322" s="14"/>
      <c r="E322" s="14"/>
      <c r="F322" s="8">
        <v>4</v>
      </c>
      <c r="G322" s="36" t="s">
        <v>301</v>
      </c>
      <c r="H322" s="16">
        <v>2.793333333333333</v>
      </c>
      <c r="I322" s="16">
        <v>2.1750000000000003</v>
      </c>
      <c r="J322" s="16">
        <v>1.0266666666666666</v>
      </c>
      <c r="K322" s="16">
        <v>1.1500000000000001</v>
      </c>
      <c r="L322" s="16">
        <v>3.6966666666666663</v>
      </c>
      <c r="M322" s="16">
        <v>1.5941666666666667</v>
      </c>
      <c r="N322" s="16">
        <v>0.34166666666666662</v>
      </c>
      <c r="O322" s="16">
        <v>1.8999999999999997</v>
      </c>
      <c r="P322" s="16">
        <v>0.8666666666666667</v>
      </c>
      <c r="Q322" s="22">
        <v>1.0583333333333333</v>
      </c>
      <c r="R322" s="23"/>
      <c r="S322" s="21"/>
      <c r="T322" s="23"/>
      <c r="U322" s="22"/>
      <c r="V322" s="16"/>
      <c r="W322" s="16"/>
      <c r="X322" s="16"/>
      <c r="Y322" s="16"/>
      <c r="Z322" s="16"/>
      <c r="AA322" s="16"/>
      <c r="AB322" s="16"/>
      <c r="AC322" s="16"/>
      <c r="AD322" s="17"/>
      <c r="AE322" s="19"/>
    </row>
    <row r="323" spans="1:31" s="12" customFormat="1" ht="43.5" customHeight="1" x14ac:dyDescent="0.35">
      <c r="A323" s="7" t="s">
        <v>8</v>
      </c>
      <c r="B323" s="8" t="s">
        <v>3</v>
      </c>
      <c r="C323" s="8" t="s">
        <v>47</v>
      </c>
      <c r="D323" s="8"/>
      <c r="E323" s="8"/>
      <c r="F323" s="8">
        <v>4</v>
      </c>
      <c r="G323" s="36" t="s">
        <v>308</v>
      </c>
      <c r="H323" s="16">
        <v>0.25666666666666665</v>
      </c>
      <c r="I323" s="16">
        <v>0.02</v>
      </c>
      <c r="J323" s="16">
        <v>2.1999999999999997</v>
      </c>
      <c r="K323" s="16">
        <v>2.5000000000000005E-2</v>
      </c>
      <c r="L323" s="16">
        <v>0.73750000000000004</v>
      </c>
      <c r="M323" s="16">
        <v>0.155</v>
      </c>
      <c r="N323" s="16">
        <v>0.01</v>
      </c>
      <c r="O323" s="16">
        <v>3.4999999999999996E-2</v>
      </c>
      <c r="P323" s="16">
        <v>9.4999999999999987E-2</v>
      </c>
      <c r="Q323" s="22">
        <v>3.2500000000000001E-2</v>
      </c>
      <c r="R323" s="23"/>
      <c r="S323" s="21"/>
      <c r="T323" s="23"/>
      <c r="U323" s="22"/>
      <c r="V323" s="16"/>
      <c r="W323" s="16"/>
      <c r="X323" s="16"/>
      <c r="Y323" s="16"/>
      <c r="Z323" s="16"/>
      <c r="AA323" s="16"/>
      <c r="AB323" s="16"/>
      <c r="AC323" s="16"/>
      <c r="AD323" s="17"/>
      <c r="AE323" s="19"/>
    </row>
    <row r="324" spans="1:31" s="12" customFormat="1" ht="43.5" customHeight="1" x14ac:dyDescent="0.35">
      <c r="A324" s="13" t="s">
        <v>8</v>
      </c>
      <c r="B324" s="8" t="s">
        <v>9</v>
      </c>
      <c r="C324" s="14"/>
      <c r="D324" s="14"/>
      <c r="E324" s="14"/>
      <c r="F324" s="8">
        <v>5</v>
      </c>
      <c r="G324" s="36" t="s">
        <v>316</v>
      </c>
      <c r="H324" s="16">
        <v>0.02</v>
      </c>
      <c r="I324" s="16">
        <v>9.6666666666666665E-2</v>
      </c>
      <c r="J324" s="16">
        <v>1.4999999999999999E-2</v>
      </c>
      <c r="K324" s="16">
        <v>0.18666666666666668</v>
      </c>
      <c r="L324" s="16">
        <v>9.1666666666666667E-3</v>
      </c>
      <c r="M324" s="16">
        <v>0.105</v>
      </c>
      <c r="N324" s="16">
        <v>1.2450000000000001</v>
      </c>
      <c r="O324" s="16">
        <v>0.3</v>
      </c>
      <c r="P324" s="16">
        <v>6.6666666666666666E-2</v>
      </c>
      <c r="Q324" s="22">
        <v>8.2500000000000018E-2</v>
      </c>
      <c r="R324" s="23"/>
      <c r="S324" s="21"/>
      <c r="T324" s="23"/>
      <c r="U324" s="22"/>
      <c r="V324" s="16"/>
      <c r="W324" s="16"/>
      <c r="X324" s="16"/>
      <c r="Y324" s="16"/>
      <c r="Z324" s="16"/>
      <c r="AA324" s="16"/>
      <c r="AB324" s="16"/>
      <c r="AC324" s="16"/>
      <c r="AD324" s="17"/>
      <c r="AE324" s="19"/>
    </row>
    <row r="325" spans="1:31" s="12" customFormat="1" ht="43.5" customHeight="1" x14ac:dyDescent="0.35">
      <c r="A325" s="13" t="e">
        <v>#N/A</v>
      </c>
      <c r="B325" s="8" t="s">
        <v>6</v>
      </c>
      <c r="C325" s="14"/>
      <c r="D325" s="14"/>
      <c r="E325" s="14"/>
      <c r="F325" s="8">
        <v>7</v>
      </c>
      <c r="G325" s="36" t="s">
        <v>317</v>
      </c>
      <c r="H325" s="16">
        <v>8.2166666666666668</v>
      </c>
      <c r="I325" s="16">
        <v>13.450000000000001</v>
      </c>
      <c r="J325" s="16">
        <v>6.55</v>
      </c>
      <c r="K325" s="16">
        <v>7.9833333333333343</v>
      </c>
      <c r="L325" s="16">
        <v>37.125</v>
      </c>
      <c r="M325" s="16">
        <v>8.1916666666666664</v>
      </c>
      <c r="N325" s="16">
        <v>53.283333333333331</v>
      </c>
      <c r="O325" s="16">
        <v>8.1333333333333346</v>
      </c>
      <c r="P325" s="16">
        <v>6.8666666666666671</v>
      </c>
      <c r="Q325" s="22">
        <v>9.7916666666666661</v>
      </c>
      <c r="R325" s="23"/>
      <c r="S325" s="21"/>
      <c r="T325" s="23"/>
      <c r="U325" s="22"/>
      <c r="V325" s="16"/>
      <c r="W325" s="16"/>
      <c r="X325" s="16"/>
      <c r="Y325" s="16"/>
      <c r="Z325" s="16"/>
      <c r="AA325" s="16"/>
      <c r="AB325" s="16"/>
      <c r="AC325" s="16"/>
      <c r="AD325" s="17"/>
      <c r="AE325" s="19"/>
    </row>
    <row r="326" spans="1:31" s="12" customFormat="1" ht="43.5" customHeight="1" x14ac:dyDescent="0.35">
      <c r="A326" s="7" t="s">
        <v>8</v>
      </c>
      <c r="B326" s="8" t="s">
        <v>9</v>
      </c>
      <c r="C326" s="8" t="s">
        <v>10</v>
      </c>
      <c r="D326" s="8"/>
      <c r="E326" s="8"/>
      <c r="F326" s="8">
        <v>5</v>
      </c>
      <c r="G326" s="36" t="s">
        <v>310</v>
      </c>
      <c r="H326" s="16">
        <v>8.0000000000000002E-3</v>
      </c>
      <c r="I326" s="16">
        <v>0.25333333333333335</v>
      </c>
      <c r="J326" s="16">
        <v>0</v>
      </c>
      <c r="K326" s="16">
        <v>6.6666666666666666E-2</v>
      </c>
      <c r="L326" s="16">
        <v>0</v>
      </c>
      <c r="M326" s="16">
        <v>0.34916666666666674</v>
      </c>
      <c r="N326" s="16">
        <v>2.3333333333333334E-2</v>
      </c>
      <c r="O326" s="16">
        <v>0.16499999999999998</v>
      </c>
      <c r="P326" s="16">
        <v>0.15833333333333333</v>
      </c>
      <c r="Q326" s="22">
        <v>3.4083333333333334E-2</v>
      </c>
      <c r="R326" s="23"/>
      <c r="S326" s="21"/>
      <c r="T326" s="23"/>
      <c r="U326" s="22"/>
      <c r="V326" s="16"/>
      <c r="W326" s="16"/>
      <c r="X326" s="16"/>
      <c r="Y326" s="16"/>
      <c r="Z326" s="16"/>
      <c r="AA326" s="16"/>
      <c r="AB326" s="16"/>
      <c r="AC326" s="16"/>
      <c r="AD326" s="17"/>
      <c r="AE326" s="19"/>
    </row>
    <row r="327" spans="1:31" s="12" customFormat="1" ht="43.5" customHeight="1" x14ac:dyDescent="0.35">
      <c r="A327" s="13" t="s">
        <v>8</v>
      </c>
      <c r="B327" s="8" t="s">
        <v>9</v>
      </c>
      <c r="C327" s="14"/>
      <c r="D327" s="14"/>
      <c r="E327" s="14"/>
      <c r="F327" s="8">
        <v>5</v>
      </c>
      <c r="G327" s="34" t="s">
        <v>363</v>
      </c>
      <c r="H327" s="10">
        <f>VLOOKUP($G327,Sheet1!$A:$L,3,FALSE)</f>
        <v>0.33</v>
      </c>
      <c r="I327" s="10">
        <f>VLOOKUP($G327,Sheet1!$A:$L,4,FALSE)</f>
        <v>5.8333333333333341E-2</v>
      </c>
      <c r="J327" s="10">
        <f>VLOOKUP($G327,Sheet1!$A:$L,5,FALSE)</f>
        <v>0.12666666666666668</v>
      </c>
      <c r="K327" s="10">
        <f>VLOOKUP($G327,Sheet1!$A:$L,6,FALSE)</f>
        <v>9.3333333333333324E-2</v>
      </c>
      <c r="L327" s="10">
        <f>VLOOKUP($G327,Sheet1!$A:$L,7,FALSE)</f>
        <v>0.10833333333333334</v>
      </c>
      <c r="M327" s="10">
        <f>VLOOKUP($G327,Sheet1!$A:$L,8,FALSE)</f>
        <v>3.3333333333333333E-2</v>
      </c>
      <c r="N327" s="10">
        <f>VLOOKUP($G327,Sheet1!$A:$L,9,FALSE)</f>
        <v>0.18188132363574863</v>
      </c>
      <c r="O327" s="10">
        <f>VLOOKUP($G327,Sheet1!$A:$L,10,FALSE)</f>
        <v>0.10760732848454098</v>
      </c>
      <c r="P327" s="10">
        <f>VLOOKUP($G327,Sheet1!$A:$L,11,FALSE)</f>
        <v>3.3333333333333333E-2</v>
      </c>
      <c r="Q327" s="10">
        <f>VLOOKUP($G327,Sheet1!$A:$L,12,FALSE)</f>
        <v>7.0470330908937159E-2</v>
      </c>
      <c r="R327" s="23"/>
      <c r="S327" s="21"/>
      <c r="T327" s="23"/>
      <c r="U327" s="21"/>
      <c r="V327" s="10"/>
      <c r="W327" s="10"/>
      <c r="X327" s="10"/>
      <c r="Y327" s="10"/>
      <c r="Z327" s="10"/>
      <c r="AA327" s="10"/>
      <c r="AB327" s="10"/>
      <c r="AC327" s="10"/>
      <c r="AD327" s="11"/>
      <c r="AE327" s="20"/>
    </row>
    <row r="328" spans="1:31" s="12" customFormat="1" ht="43.5" customHeight="1" x14ac:dyDescent="0.35">
      <c r="A328" s="13" t="s">
        <v>8</v>
      </c>
      <c r="B328" s="8" t="s">
        <v>10</v>
      </c>
      <c r="C328" s="14"/>
      <c r="D328" s="14"/>
      <c r="E328" s="14"/>
      <c r="F328" s="8">
        <v>5</v>
      </c>
      <c r="G328" s="34" t="s">
        <v>364</v>
      </c>
      <c r="H328" s="10">
        <f>VLOOKUP($G328,Sheet1!$A:$L,3,FALSE)</f>
        <v>0.39333333333333331</v>
      </c>
      <c r="I328" s="10">
        <f>VLOOKUP($G328,Sheet1!$A:$L,4,FALSE)</f>
        <v>5.6666666666666671E-2</v>
      </c>
      <c r="J328" s="10">
        <f>VLOOKUP($G328,Sheet1!$A:$L,5,FALSE)</f>
        <v>0.28166666666666668</v>
      </c>
      <c r="K328" s="10">
        <f>VLOOKUP($G328,Sheet1!$A:$L,6,FALSE)</f>
        <v>4.6666666666666669E-2</v>
      </c>
      <c r="L328" s="10">
        <f>VLOOKUP($G328,Sheet1!$A:$L,7,FALSE)</f>
        <v>0.3041666666666667</v>
      </c>
      <c r="M328" s="10">
        <f>VLOOKUP($G328,Sheet1!$A:$L,8,FALSE)</f>
        <v>1.2500000000000001E-2</v>
      </c>
      <c r="N328" s="10">
        <f>VLOOKUP($G328,Sheet1!$A:$L,9,FALSE)</f>
        <v>0.26716413210556322</v>
      </c>
      <c r="O328" s="10">
        <f>VLOOKUP($G328,Sheet1!$A:$L,10,FALSE)</f>
        <v>0.13983206605278162</v>
      </c>
      <c r="P328" s="10">
        <f>VLOOKUP($G328,Sheet1!$A:$L,11,FALSE)</f>
        <v>0</v>
      </c>
      <c r="Q328" s="10">
        <f>VLOOKUP($G328,Sheet1!$A:$L,12,FALSE)</f>
        <v>6.9916033026390809E-2</v>
      </c>
      <c r="R328" s="23"/>
      <c r="S328" s="21"/>
      <c r="T328" s="23"/>
      <c r="U328" s="21"/>
      <c r="V328" s="10"/>
      <c r="W328" s="10"/>
      <c r="X328" s="10"/>
      <c r="Y328" s="10"/>
      <c r="Z328" s="10"/>
      <c r="AA328" s="10"/>
      <c r="AB328" s="10"/>
      <c r="AC328" s="10"/>
      <c r="AD328" s="11"/>
      <c r="AE328" s="20"/>
    </row>
    <row r="329" spans="1:31" s="12" customFormat="1" ht="43.5" customHeight="1" x14ac:dyDescent="0.35">
      <c r="A329" s="13" t="s">
        <v>8</v>
      </c>
      <c r="B329" s="8" t="s">
        <v>2</v>
      </c>
      <c r="C329" s="14"/>
      <c r="D329" s="14"/>
      <c r="E329" s="14"/>
      <c r="F329" s="8">
        <v>3</v>
      </c>
      <c r="G329" s="34" t="s">
        <v>319</v>
      </c>
      <c r="H329" s="16">
        <v>1.3466666666666667</v>
      </c>
      <c r="I329" s="16">
        <v>5.083333333333333</v>
      </c>
      <c r="J329" s="16">
        <v>0.14166666666666664</v>
      </c>
      <c r="K329" s="16">
        <v>12.066666666666668</v>
      </c>
      <c r="L329" s="16">
        <v>9.5000000000000015E-2</v>
      </c>
      <c r="M329" s="16">
        <v>1.7675000000000001</v>
      </c>
      <c r="N329" s="16">
        <v>4.5</v>
      </c>
      <c r="O329" s="16">
        <v>9.9166666666666661</v>
      </c>
      <c r="P329" s="16">
        <v>16.416666666666668</v>
      </c>
      <c r="Q329" s="22">
        <v>4.1316666666666668</v>
      </c>
      <c r="R329" s="23"/>
      <c r="S329" s="21"/>
      <c r="T329" s="23"/>
      <c r="U329" s="22"/>
      <c r="V329" s="16"/>
      <c r="W329" s="16"/>
      <c r="X329" s="16"/>
      <c r="Y329" s="16"/>
      <c r="Z329" s="16"/>
      <c r="AA329" s="16"/>
      <c r="AB329" s="16"/>
      <c r="AC329" s="16"/>
      <c r="AD329" s="17"/>
      <c r="AE329" s="19"/>
    </row>
    <row r="330" spans="1:31" s="12" customFormat="1" ht="43.5" customHeight="1" x14ac:dyDescent="0.35">
      <c r="A330" s="13" t="s">
        <v>8</v>
      </c>
      <c r="B330" s="8" t="s">
        <v>6</v>
      </c>
      <c r="C330" s="14"/>
      <c r="D330" s="14"/>
      <c r="E330" s="14"/>
      <c r="F330" s="8">
        <v>7</v>
      </c>
      <c r="G330" s="34" t="s">
        <v>365</v>
      </c>
      <c r="H330" s="10">
        <f>VLOOKUP($G330,Sheet1!$A:$L,3,FALSE)</f>
        <v>7.8176666666666668</v>
      </c>
      <c r="I330" s="10">
        <f>VLOOKUP($G330,Sheet1!$A:$L,4,FALSE)</f>
        <v>2.7666666666666669E-2</v>
      </c>
      <c r="J330" s="10">
        <f>VLOOKUP($G330,Sheet1!$A:$L,5,FALSE)</f>
        <v>0.91833333333333333</v>
      </c>
      <c r="K330" s="10">
        <f>VLOOKUP($G330,Sheet1!$A:$L,6,FALSE)</f>
        <v>3.0666666666666665E-2</v>
      </c>
      <c r="L330" s="10">
        <f>VLOOKUP($G330,Sheet1!$A:$L,7,FALSE)</f>
        <v>4.83</v>
      </c>
      <c r="M330" s="10">
        <f>VLOOKUP($G330,Sheet1!$A:$L,8,FALSE)</f>
        <v>3.5758333333333332</v>
      </c>
      <c r="N330" s="10">
        <f>VLOOKUP($G330,Sheet1!$A:$L,9,FALSE)</f>
        <v>5.3333358921481638E-2</v>
      </c>
      <c r="O330" s="10">
        <f>VLOOKUP($G330,Sheet1!$A:$L,10,FALSE)</f>
        <v>1.8145833461274075</v>
      </c>
      <c r="P330" s="10">
        <f>VLOOKUP($G330,Sheet1!$A:$L,11,FALSE)</f>
        <v>4.9166666666666671E-2</v>
      </c>
      <c r="Q330" s="10">
        <f>VLOOKUP($G330,Sheet1!$A:$L,12,FALSE)</f>
        <v>0.93187500639703702</v>
      </c>
      <c r="R330" s="23"/>
      <c r="S330" s="21"/>
      <c r="T330" s="23"/>
      <c r="U330" s="21"/>
      <c r="V330" s="10"/>
      <c r="W330" s="10"/>
      <c r="X330" s="10"/>
      <c r="Y330" s="10"/>
      <c r="Z330" s="10"/>
      <c r="AA330" s="10"/>
      <c r="AB330" s="10"/>
      <c r="AC330" s="10"/>
      <c r="AD330" s="11"/>
      <c r="AE330" s="20"/>
    </row>
    <row r="331" spans="1:31" s="12" customFormat="1" ht="43.5" customHeight="1" x14ac:dyDescent="0.35">
      <c r="A331" s="13" t="s">
        <v>8</v>
      </c>
      <c r="B331" s="8" t="s">
        <v>9</v>
      </c>
      <c r="C331" s="14"/>
      <c r="D331" s="14"/>
      <c r="E331" s="14"/>
      <c r="F331" s="8">
        <v>5</v>
      </c>
      <c r="G331" s="34" t="s">
        <v>366</v>
      </c>
      <c r="H331" s="10">
        <f>VLOOKUP($G331,Sheet1!$A:$L,3,FALSE)</f>
        <v>0.24666666666666667</v>
      </c>
      <c r="I331" s="10">
        <f>VLOOKUP($G331,Sheet1!$A:$L,4,FALSE)</f>
        <v>3.6666666666666674E-2</v>
      </c>
      <c r="J331" s="10">
        <f>VLOOKUP($G331,Sheet1!$A:$L,5,FALSE)</f>
        <v>2.6333333333333334E-2</v>
      </c>
      <c r="K331" s="10">
        <f>VLOOKUP($G331,Sheet1!$A:$L,6,FALSE)</f>
        <v>0.13</v>
      </c>
      <c r="L331" s="10">
        <f>VLOOKUP($G331,Sheet1!$A:$L,7,FALSE)</f>
        <v>0.16833333333333333</v>
      </c>
      <c r="M331" s="10">
        <f>VLOOKUP($G331,Sheet1!$A:$L,8,FALSE)</f>
        <v>7.5833333333333322E-2</v>
      </c>
      <c r="N331" s="10">
        <f>VLOOKUP($G331,Sheet1!$A:$L,9,FALSE)</f>
        <v>0.22105926219146466</v>
      </c>
      <c r="O331" s="10">
        <f>VLOOKUP($G331,Sheet1!$A:$L,10,FALSE)</f>
        <v>0.14844629776239898</v>
      </c>
      <c r="P331" s="10">
        <f>VLOOKUP($G331,Sheet1!$A:$L,11,FALSE)</f>
        <v>1.4999999999999998E-3</v>
      </c>
      <c r="Q331" s="10">
        <f>VLOOKUP($G331,Sheet1!$A:$L,12,FALSE)</f>
        <v>7.4973148881199492E-2</v>
      </c>
      <c r="R331" s="23"/>
      <c r="S331" s="21"/>
      <c r="T331" s="23"/>
      <c r="U331" s="21"/>
      <c r="V331" s="10"/>
      <c r="W331" s="10"/>
      <c r="X331" s="10"/>
      <c r="Y331" s="10"/>
      <c r="Z331" s="10"/>
      <c r="AA331" s="10"/>
      <c r="AB331" s="10"/>
      <c r="AC331" s="10"/>
      <c r="AD331" s="11"/>
      <c r="AE331" s="20"/>
    </row>
    <row r="332" spans="1:31" s="12" customFormat="1" ht="43.5" customHeight="1" x14ac:dyDescent="0.35">
      <c r="A332" s="13" t="e">
        <v>#N/A</v>
      </c>
      <c r="B332" s="8" t="s">
        <v>6</v>
      </c>
      <c r="C332" s="14"/>
      <c r="D332" s="14"/>
      <c r="E332" s="14"/>
      <c r="F332" s="8">
        <v>7</v>
      </c>
      <c r="G332" s="34" t="s">
        <v>367</v>
      </c>
      <c r="H332" s="10">
        <f>VLOOKUP($G332,Sheet1!$A:$L,3,FALSE)</f>
        <v>0.77666666666666673</v>
      </c>
      <c r="I332" s="10">
        <f>VLOOKUP($G332,Sheet1!$A:$L,4,FALSE)</f>
        <v>0.08</v>
      </c>
      <c r="J332" s="10">
        <f>VLOOKUP($G332,Sheet1!$A:$L,5,FALSE)</f>
        <v>0.10333333333333333</v>
      </c>
      <c r="K332" s="10">
        <f>VLOOKUP($G332,Sheet1!$A:$L,6,FALSE)</f>
        <v>1.8333333333333337E-2</v>
      </c>
      <c r="L332" s="10">
        <f>VLOOKUP($G332,Sheet1!$A:$L,7,FALSE)</f>
        <v>0.29749999999999999</v>
      </c>
      <c r="M332" s="10">
        <f>VLOOKUP($G332,Sheet1!$A:$L,8,FALSE)</f>
        <v>2.1666666666666667E-2</v>
      </c>
      <c r="N332" s="10">
        <f>VLOOKUP($G332,Sheet1!$A:$L,9,FALSE)</f>
        <v>4.5564215370441009E-2</v>
      </c>
      <c r="O332" s="10">
        <f>VLOOKUP($G332,Sheet1!$A:$L,10,FALSE)</f>
        <v>3.3615441018553835E-2</v>
      </c>
      <c r="P332" s="10">
        <f>VLOOKUP($G332,Sheet1!$A:$L,11,FALSE)</f>
        <v>2.4999999999999998E-2</v>
      </c>
      <c r="Q332" s="10">
        <f>VLOOKUP($G332,Sheet1!$A:$L,12,FALSE)</f>
        <v>2.9307720509276915E-2</v>
      </c>
      <c r="R332" s="23"/>
      <c r="S332" s="21"/>
      <c r="T332" s="23"/>
      <c r="U332" s="21"/>
      <c r="V332" s="10"/>
      <c r="W332" s="10"/>
      <c r="X332" s="10"/>
      <c r="Y332" s="10"/>
      <c r="Z332" s="10"/>
      <c r="AA332" s="10"/>
      <c r="AB332" s="10"/>
      <c r="AC332" s="10"/>
      <c r="AD332" s="11"/>
      <c r="AE332" s="20"/>
    </row>
    <row r="333" spans="1:31" s="12" customFormat="1" ht="43.5" customHeight="1" x14ac:dyDescent="0.35">
      <c r="A333" s="13" t="s">
        <v>8</v>
      </c>
      <c r="B333" s="8" t="s">
        <v>3</v>
      </c>
      <c r="C333" s="14"/>
      <c r="D333" s="14"/>
      <c r="E333" s="14"/>
      <c r="F333" s="8">
        <v>4</v>
      </c>
      <c r="G333" s="34" t="s">
        <v>368</v>
      </c>
      <c r="H333" s="10">
        <f>VLOOKUP($G333,Sheet1!$A:$L,3,FALSE)</f>
        <v>0.75499999999999989</v>
      </c>
      <c r="I333" s="10">
        <f>VLOOKUP($G333,Sheet1!$A:$L,4,FALSE)</f>
        <v>5.2999999999999992E-2</v>
      </c>
      <c r="J333" s="10">
        <f>VLOOKUP($G333,Sheet1!$A:$L,5,FALSE)</f>
        <v>0.21283333333333332</v>
      </c>
      <c r="K333" s="10">
        <f>VLOOKUP($G333,Sheet1!$A:$L,6,FALSE)</f>
        <v>0.57999999999999996</v>
      </c>
      <c r="L333" s="10">
        <f>VLOOKUP($G333,Sheet1!$A:$L,7,FALSE)</f>
        <v>0.77583333333333337</v>
      </c>
      <c r="M333" s="10">
        <f>VLOOKUP($G333,Sheet1!$A:$L,8,FALSE)</f>
        <v>6.1083333333333337E-2</v>
      </c>
      <c r="N333" s="10">
        <f>VLOOKUP($G333,Sheet1!$A:$L,9,FALSE)</f>
        <v>0.31874785479554846</v>
      </c>
      <c r="O333" s="10">
        <f>VLOOKUP($G333,Sheet1!$A:$L,10,FALSE)</f>
        <v>0.18991559406444089</v>
      </c>
      <c r="P333" s="10">
        <f>VLOOKUP($G333,Sheet1!$A:$L,11,FALSE)</f>
        <v>6.8833333333333344E-2</v>
      </c>
      <c r="Q333" s="10">
        <f>VLOOKUP($G333,Sheet1!$A:$L,12,FALSE)</f>
        <v>0.12937446369888711</v>
      </c>
      <c r="R333" s="23"/>
      <c r="S333" s="21"/>
      <c r="T333" s="23"/>
      <c r="U333" s="21"/>
      <c r="V333" s="10"/>
      <c r="W333" s="10"/>
      <c r="X333" s="10"/>
      <c r="Y333" s="10"/>
      <c r="Z333" s="10"/>
      <c r="AA333" s="10"/>
      <c r="AB333" s="10"/>
      <c r="AC333" s="10"/>
      <c r="AD333" s="11"/>
      <c r="AE333" s="20"/>
    </row>
    <row r="334" spans="1:31" s="12" customFormat="1" ht="43.5" customHeight="1" x14ac:dyDescent="0.35">
      <c r="A334" s="13" t="s">
        <v>8</v>
      </c>
      <c r="B334" s="8" t="s">
        <v>9</v>
      </c>
      <c r="C334" s="14"/>
      <c r="D334" s="14"/>
      <c r="E334" s="14"/>
      <c r="F334" s="8">
        <v>5</v>
      </c>
      <c r="G334" s="36" t="s">
        <v>311</v>
      </c>
      <c r="H334" s="16">
        <v>0.77166666666666661</v>
      </c>
      <c r="I334" s="16">
        <v>3.9166666666666665</v>
      </c>
      <c r="J334" s="16">
        <v>9.3333333333333324E-2</v>
      </c>
      <c r="K334" s="16">
        <v>4.9833333333333334</v>
      </c>
      <c r="L334" s="16">
        <v>1.2766666666666668</v>
      </c>
      <c r="M334" s="16">
        <v>1.2591666666666668</v>
      </c>
      <c r="N334" s="16">
        <v>2.1833333333333331</v>
      </c>
      <c r="O334" s="16">
        <v>5.3916666666666666</v>
      </c>
      <c r="P334" s="16">
        <v>1.4699999999999998</v>
      </c>
      <c r="Q334" s="22">
        <v>1.0616666666666665</v>
      </c>
      <c r="R334" s="23"/>
      <c r="S334" s="21"/>
      <c r="T334" s="23"/>
      <c r="U334" s="22"/>
      <c r="V334" s="16"/>
      <c r="W334" s="16"/>
      <c r="X334" s="16"/>
      <c r="Y334" s="16"/>
      <c r="Z334" s="16"/>
      <c r="AA334" s="16"/>
      <c r="AB334" s="16"/>
      <c r="AC334" s="16"/>
      <c r="AD334" s="17"/>
      <c r="AE334" s="19"/>
    </row>
    <row r="335" spans="1:31" s="12" customFormat="1" ht="43.5" customHeight="1" x14ac:dyDescent="0.35">
      <c r="A335" s="13" t="e">
        <v>#N/A</v>
      </c>
      <c r="B335" s="8" t="s">
        <v>6</v>
      </c>
      <c r="C335" s="14"/>
      <c r="D335" s="14"/>
      <c r="E335" s="14"/>
      <c r="F335" s="8">
        <v>7</v>
      </c>
      <c r="G335" s="34" t="s">
        <v>369</v>
      </c>
      <c r="H335" s="10">
        <f>VLOOKUP($G335,Sheet1!$A:$L,3,FALSE)</f>
        <v>0.34333333333333332</v>
      </c>
      <c r="I335" s="10">
        <f>VLOOKUP($G335,Sheet1!$A:$L,4,FALSE)</f>
        <v>5.5E-2</v>
      </c>
      <c r="J335" s="10">
        <f>VLOOKUP($G335,Sheet1!$A:$L,5,FALSE)</f>
        <v>0.10166666666666668</v>
      </c>
      <c r="K335" s="10">
        <f>VLOOKUP($G335,Sheet1!$A:$L,6,FALSE)</f>
        <v>0.11666666666666668</v>
      </c>
      <c r="L335" s="10">
        <f>VLOOKUP($G335,Sheet1!$A:$L,7,FALSE)</f>
        <v>0.16316666666666668</v>
      </c>
      <c r="M335" s="10">
        <f>VLOOKUP($G335,Sheet1!$A:$L,8,FALSE)</f>
        <v>7.7833333333333338E-2</v>
      </c>
      <c r="N335" s="10">
        <f>VLOOKUP($G335,Sheet1!$A:$L,9,FALSE)</f>
        <v>0.16517015181192243</v>
      </c>
      <c r="O335" s="10">
        <f>VLOOKUP($G335,Sheet1!$A:$L,10,FALSE)</f>
        <v>0.12150174257262789</v>
      </c>
      <c r="P335" s="10">
        <f>VLOOKUP($G335,Sheet1!$A:$L,11,FALSE)</f>
        <v>5.000000000000001E-2</v>
      </c>
      <c r="Q335" s="10">
        <f>VLOOKUP($G335,Sheet1!$A:$L,12,FALSE)</f>
        <v>8.5750871286313951E-2</v>
      </c>
      <c r="R335" s="23"/>
      <c r="S335" s="21"/>
      <c r="T335" s="23"/>
      <c r="U335" s="21"/>
      <c r="V335" s="10"/>
      <c r="W335" s="10"/>
      <c r="X335" s="10"/>
      <c r="Y335" s="10"/>
      <c r="Z335" s="10"/>
      <c r="AA335" s="10"/>
      <c r="AB335" s="10"/>
      <c r="AC335" s="10"/>
      <c r="AD335" s="11"/>
      <c r="AE335" s="20"/>
    </row>
    <row r="336" spans="1:31" s="12" customFormat="1" ht="43.5" customHeight="1" x14ac:dyDescent="0.35">
      <c r="A336" s="7" t="s">
        <v>8</v>
      </c>
      <c r="B336" s="8" t="s">
        <v>9</v>
      </c>
      <c r="C336" s="8" t="s">
        <v>10</v>
      </c>
      <c r="D336" s="8"/>
      <c r="E336" s="8"/>
      <c r="F336" s="8">
        <v>5</v>
      </c>
      <c r="G336" s="34" t="s">
        <v>370</v>
      </c>
      <c r="H336" s="10">
        <f>VLOOKUP($G336,Sheet1!$A:$L,3,FALSE)</f>
        <v>10.966666666666667</v>
      </c>
      <c r="I336" s="10">
        <f>VLOOKUP($G336,Sheet1!$A:$L,4,FALSE)</f>
        <v>2.4133333333333336</v>
      </c>
      <c r="J336" s="10">
        <f>VLOOKUP($G336,Sheet1!$A:$L,5,FALSE)</f>
        <v>3.9750000000000001</v>
      </c>
      <c r="K336" s="10">
        <f>VLOOKUP($G336,Sheet1!$A:$L,6,FALSE)</f>
        <v>3.933333333333334</v>
      </c>
      <c r="L336" s="10">
        <f>VLOOKUP($G336,Sheet1!$A:$L,7,FALSE)</f>
        <v>7.7</v>
      </c>
      <c r="M336" s="10">
        <f>VLOOKUP($G336,Sheet1!$A:$L,8,FALSE)</f>
        <v>1.9408333333333336</v>
      </c>
      <c r="N336" s="10">
        <f>VLOOKUP($G336,Sheet1!$A:$L,9,FALSE)</f>
        <v>7.1879907606093418</v>
      </c>
      <c r="O336" s="10">
        <f>VLOOKUP($G336,Sheet1!$A:$L,10,FALSE)</f>
        <v>4.5644120469713378</v>
      </c>
      <c r="P336" s="10">
        <f>VLOOKUP($G336,Sheet1!$A:$L,11,FALSE)</f>
        <v>1.6499999999999997</v>
      </c>
      <c r="Q336" s="10">
        <f>VLOOKUP($G336,Sheet1!$A:$L,12,FALSE)</f>
        <v>3.1072060234856687</v>
      </c>
      <c r="R336" s="23"/>
      <c r="S336" s="21"/>
      <c r="T336" s="23"/>
      <c r="U336" s="22"/>
      <c r="V336" s="16"/>
      <c r="W336" s="16"/>
      <c r="X336" s="16"/>
      <c r="Y336" s="16"/>
      <c r="Z336" s="16"/>
      <c r="AA336" s="16"/>
      <c r="AB336" s="16"/>
      <c r="AC336" s="16"/>
      <c r="AD336" s="17"/>
      <c r="AE336" s="20"/>
    </row>
    <row r="337" spans="1:31" s="12" customFormat="1" ht="43.5" customHeight="1" x14ac:dyDescent="0.35">
      <c r="A337" s="13" t="s">
        <v>8</v>
      </c>
      <c r="B337" s="8" t="s">
        <v>3</v>
      </c>
      <c r="C337" s="14"/>
      <c r="D337" s="14"/>
      <c r="E337" s="14"/>
      <c r="F337" s="8">
        <v>4</v>
      </c>
      <c r="G337" s="34" t="s">
        <v>371</v>
      </c>
      <c r="H337" s="10">
        <f>VLOOKUP($G337,Sheet1!$A:$L,3,FALSE)</f>
        <v>0.25499999999999995</v>
      </c>
      <c r="I337" s="10">
        <f>VLOOKUP($G337,Sheet1!$A:$L,4,FALSE)</f>
        <v>8.3333333333333332E-3</v>
      </c>
      <c r="J337" s="10">
        <f>VLOOKUP($G337,Sheet1!$A:$L,5,FALSE)</f>
        <v>9.633333333333334E-2</v>
      </c>
      <c r="K337" s="10">
        <f>VLOOKUP($G337,Sheet1!$A:$L,6,FALSE)</f>
        <v>0.10833333333333334</v>
      </c>
      <c r="L337" s="10">
        <f>VLOOKUP($G337,Sheet1!$A:$L,7,FALSE)</f>
        <v>0.20083333333333331</v>
      </c>
      <c r="M337" s="10">
        <f>VLOOKUP($G337,Sheet1!$A:$L,8,FALSE)</f>
        <v>2.1666666666666667E-2</v>
      </c>
      <c r="N337" s="10">
        <f>VLOOKUP($G337,Sheet1!$A:$L,9,FALSE)</f>
        <v>0.2393820497483504</v>
      </c>
      <c r="O337" s="10">
        <f>VLOOKUP($G337,Sheet1!$A:$L,10,FALSE)</f>
        <v>0.13052435820750852</v>
      </c>
      <c r="P337" s="10">
        <f>VLOOKUP($G337,Sheet1!$A:$L,11,FALSE)</f>
        <v>0.02</v>
      </c>
      <c r="Q337" s="10">
        <f>VLOOKUP($G337,Sheet1!$A:$L,12,FALSE)</f>
        <v>7.5262179103754254E-2</v>
      </c>
      <c r="R337" s="23"/>
      <c r="S337" s="21"/>
      <c r="T337" s="23"/>
      <c r="U337" s="21"/>
      <c r="V337" s="10"/>
      <c r="W337" s="10"/>
      <c r="X337" s="10"/>
      <c r="Y337" s="10"/>
      <c r="Z337" s="10"/>
      <c r="AA337" s="10"/>
      <c r="AB337" s="10"/>
      <c r="AC337" s="10"/>
      <c r="AD337" s="11"/>
      <c r="AE337" s="20"/>
    </row>
    <row r="338" spans="1:31" s="12" customFormat="1" ht="43.5" customHeight="1" x14ac:dyDescent="0.35">
      <c r="A338" s="7" t="s">
        <v>8</v>
      </c>
      <c r="B338" s="8" t="s">
        <v>3</v>
      </c>
      <c r="C338" s="8"/>
      <c r="D338" s="8"/>
      <c r="E338" s="8"/>
      <c r="F338" s="8">
        <v>4</v>
      </c>
      <c r="G338" s="36" t="s">
        <v>302</v>
      </c>
      <c r="H338" s="16">
        <v>1.2016666666666669</v>
      </c>
      <c r="I338" s="16">
        <v>1.9083333333333332</v>
      </c>
      <c r="J338" s="16">
        <v>1.4383333333333335</v>
      </c>
      <c r="K338" s="16">
        <v>0.91333333333333344</v>
      </c>
      <c r="L338" s="16">
        <v>8.9249999999999989</v>
      </c>
      <c r="M338" s="16">
        <v>2.2750000000000004</v>
      </c>
      <c r="N338" s="16">
        <v>0.60333333333333339</v>
      </c>
      <c r="O338" s="16">
        <v>2.0749999999999997</v>
      </c>
      <c r="P338" s="16">
        <v>0.92333333333333334</v>
      </c>
      <c r="Q338" s="22">
        <v>1.6616666666666666</v>
      </c>
      <c r="R338" s="23"/>
      <c r="S338" s="21"/>
      <c r="T338" s="23"/>
      <c r="U338" s="22"/>
      <c r="V338" s="16"/>
      <c r="W338" s="16"/>
      <c r="X338" s="16"/>
      <c r="Y338" s="16"/>
      <c r="Z338" s="16"/>
      <c r="AA338" s="16"/>
      <c r="AB338" s="16"/>
      <c r="AC338" s="16"/>
      <c r="AD338" s="17"/>
      <c r="AE338" s="19"/>
    </row>
    <row r="339" spans="1:31" s="12" customFormat="1" ht="43.5" customHeight="1" x14ac:dyDescent="0.35">
      <c r="A339" s="13" t="s">
        <v>8</v>
      </c>
      <c r="B339" s="8" t="s">
        <v>6</v>
      </c>
      <c r="C339" s="14"/>
      <c r="D339" s="14"/>
      <c r="E339" s="14"/>
      <c r="F339" s="8">
        <v>7</v>
      </c>
      <c r="G339" s="34" t="s">
        <v>373</v>
      </c>
      <c r="H339" s="10">
        <f>VLOOKUP($G339,Sheet1!$A:$L,3,FALSE)</f>
        <v>1.1933333333333331</v>
      </c>
      <c r="I339" s="10">
        <f>VLOOKUP($G339,Sheet1!$A:$L,4,FALSE)</f>
        <v>6.9999999999999993E-2</v>
      </c>
      <c r="J339" s="10">
        <f>VLOOKUP($G339,Sheet1!$A:$L,5,FALSE)</f>
        <v>0.14333333333333334</v>
      </c>
      <c r="K339" s="10">
        <f>VLOOKUP($G339,Sheet1!$A:$L,6,FALSE)</f>
        <v>3.5000000000000003E-2</v>
      </c>
      <c r="L339" s="10">
        <f>VLOOKUP($G339,Sheet1!$A:$L,7,FALSE)</f>
        <v>0.32583333333333331</v>
      </c>
      <c r="M339" s="10">
        <f>VLOOKUP($G339,Sheet1!$A:$L,8,FALSE)</f>
        <v>0.10083333333333334</v>
      </c>
      <c r="N339" s="10">
        <f>VLOOKUP($G339,Sheet1!$A:$L,9,FALSE)</f>
        <v>1.769835103412418E-2</v>
      </c>
      <c r="O339" s="10">
        <f>VLOOKUP($G339,Sheet1!$A:$L,10,FALSE)</f>
        <v>5.9265842183728761E-2</v>
      </c>
      <c r="P339" s="10">
        <f>VLOOKUP($G339,Sheet1!$A:$L,11,FALSE)</f>
        <v>4.1666666666666664E-2</v>
      </c>
      <c r="Q339" s="10">
        <f>VLOOKUP($G339,Sheet1!$A:$L,12,FALSE)</f>
        <v>5.0466254425197712E-2</v>
      </c>
      <c r="R339" s="23"/>
      <c r="S339" s="21"/>
      <c r="T339" s="23"/>
      <c r="U339" s="21"/>
      <c r="V339" s="10"/>
      <c r="W339" s="10"/>
      <c r="X339" s="10"/>
      <c r="Y339" s="10"/>
      <c r="Z339" s="10"/>
      <c r="AA339" s="10"/>
      <c r="AB339" s="10"/>
      <c r="AC339" s="10"/>
      <c r="AD339" s="11"/>
      <c r="AE339" s="20"/>
    </row>
    <row r="340" spans="1:31" s="12" customFormat="1" ht="43.5" customHeight="1" x14ac:dyDescent="0.35">
      <c r="A340" s="13" t="s">
        <v>8</v>
      </c>
      <c r="B340" s="8" t="s">
        <v>9</v>
      </c>
      <c r="C340" s="14"/>
      <c r="D340" s="14"/>
      <c r="E340" s="14"/>
      <c r="F340" s="8">
        <v>5</v>
      </c>
      <c r="G340" s="36" t="s">
        <v>303</v>
      </c>
      <c r="H340" s="16">
        <v>0.30833333333333335</v>
      </c>
      <c r="I340" s="16">
        <v>3</v>
      </c>
      <c r="J340" s="16">
        <v>0.2416666666666667</v>
      </c>
      <c r="K340" s="16">
        <v>6.9500000000000006E-2</v>
      </c>
      <c r="L340" s="16">
        <v>4.6500000000000004</v>
      </c>
      <c r="M340" s="16">
        <v>1.0866666666666669</v>
      </c>
      <c r="N340" s="16">
        <v>0.32500000000000001</v>
      </c>
      <c r="O340" s="16">
        <v>1.4000000000000001</v>
      </c>
      <c r="P340" s="16">
        <v>0.17833333333333334</v>
      </c>
      <c r="Q340" s="22">
        <v>0.17416666666666666</v>
      </c>
      <c r="R340" s="23"/>
      <c r="S340" s="21"/>
      <c r="T340" s="23"/>
      <c r="U340" s="22"/>
      <c r="V340" s="16"/>
      <c r="W340" s="16"/>
      <c r="X340" s="16"/>
      <c r="Y340" s="16"/>
      <c r="Z340" s="16"/>
      <c r="AA340" s="16"/>
      <c r="AB340" s="16"/>
      <c r="AC340" s="16"/>
      <c r="AD340" s="17"/>
      <c r="AE340" s="19"/>
    </row>
    <row r="341" spans="1:31" s="12" customFormat="1" ht="43.5" customHeight="1" x14ac:dyDescent="0.35">
      <c r="A341" s="13" t="s">
        <v>8</v>
      </c>
      <c r="B341" s="8" t="s">
        <v>9</v>
      </c>
      <c r="C341" s="14"/>
      <c r="D341" s="14"/>
      <c r="E341" s="14"/>
      <c r="F341" s="8">
        <v>5</v>
      </c>
      <c r="G341" s="36" t="s">
        <v>304</v>
      </c>
      <c r="H341" s="16">
        <v>1.6666666666666666E-2</v>
      </c>
      <c r="I341" s="16">
        <v>0.04</v>
      </c>
      <c r="J341" s="16">
        <v>0.08</v>
      </c>
      <c r="K341" s="16">
        <v>0</v>
      </c>
      <c r="L341" s="16">
        <v>0.66583333333333328</v>
      </c>
      <c r="M341" s="16">
        <v>0</v>
      </c>
      <c r="N341" s="16">
        <v>2.3333333333333334E-2</v>
      </c>
      <c r="O341" s="16">
        <v>8.3333333333333332E-3</v>
      </c>
      <c r="P341" s="16">
        <v>6.6666666666666671E-3</v>
      </c>
      <c r="Q341" s="22">
        <v>2.5000000000000001E-3</v>
      </c>
      <c r="R341" s="23"/>
      <c r="S341" s="21"/>
      <c r="T341" s="23"/>
      <c r="U341" s="22"/>
      <c r="V341" s="16"/>
      <c r="W341" s="16"/>
      <c r="X341" s="16"/>
      <c r="Y341" s="16"/>
      <c r="Z341" s="16"/>
      <c r="AA341" s="16"/>
      <c r="AB341" s="16"/>
      <c r="AC341" s="16"/>
      <c r="AD341" s="17"/>
      <c r="AE341" s="19"/>
    </row>
    <row r="342" spans="1:31" s="12" customFormat="1" ht="43.5" customHeight="1" x14ac:dyDescent="0.35">
      <c r="A342" s="7" t="s">
        <v>8</v>
      </c>
      <c r="B342" s="8" t="s">
        <v>9</v>
      </c>
      <c r="C342" s="8" t="s">
        <v>10</v>
      </c>
      <c r="D342" s="8"/>
      <c r="E342" s="8"/>
      <c r="F342" s="8">
        <v>5</v>
      </c>
      <c r="G342" s="34" t="s">
        <v>374</v>
      </c>
      <c r="H342" s="10">
        <f>VLOOKUP($G342,Sheet1!$A:$L,3,FALSE)</f>
        <v>2.0683333333333334</v>
      </c>
      <c r="I342" s="10">
        <f>VLOOKUP($G342,Sheet1!$A:$L,4,FALSE)</f>
        <v>0.19000000000000003</v>
      </c>
      <c r="J342" s="10">
        <f>VLOOKUP($G342,Sheet1!$A:$L,5,FALSE)</f>
        <v>0.49499999999999994</v>
      </c>
      <c r="K342" s="10">
        <f>VLOOKUP($G342,Sheet1!$A:$L,6,FALSE)</f>
        <v>0.21</v>
      </c>
      <c r="L342" s="10">
        <f>VLOOKUP($G342,Sheet1!$A:$L,7,FALSE)</f>
        <v>1.5575000000000001</v>
      </c>
      <c r="M342" s="10">
        <f>VLOOKUP($G342,Sheet1!$A:$L,8,FALSE)</f>
        <v>0.51749999999999996</v>
      </c>
      <c r="N342" s="10">
        <f>VLOOKUP($G342,Sheet1!$A:$L,9,FALSE)</f>
        <v>0.31671593253742897</v>
      </c>
      <c r="O342" s="10">
        <f>VLOOKUP($G342,Sheet1!$A:$L,10,FALSE)</f>
        <v>0.41710796626871449</v>
      </c>
      <c r="P342" s="10">
        <f>VLOOKUP($G342,Sheet1!$A:$L,11,FALSE)</f>
        <v>0.44999999999999996</v>
      </c>
      <c r="Q342" s="10">
        <f>VLOOKUP($G342,Sheet1!$A:$L,12,FALSE)</f>
        <v>0.43355398313435722</v>
      </c>
      <c r="R342" s="23"/>
      <c r="S342" s="21"/>
      <c r="T342" s="23"/>
      <c r="U342" s="21"/>
      <c r="V342" s="10"/>
      <c r="W342" s="10"/>
      <c r="X342" s="10"/>
      <c r="Y342" s="10"/>
      <c r="Z342" s="10"/>
      <c r="AA342" s="10"/>
      <c r="AB342" s="10"/>
      <c r="AC342" s="10"/>
      <c r="AD342" s="11"/>
      <c r="AE342" s="20"/>
    </row>
    <row r="343" spans="1:31" s="12" customFormat="1" ht="43.5" customHeight="1" x14ac:dyDescent="0.35">
      <c r="A343" s="7" t="s">
        <v>8</v>
      </c>
      <c r="B343" s="8" t="s">
        <v>33</v>
      </c>
      <c r="C343" s="8"/>
      <c r="D343" s="8"/>
      <c r="E343" s="8"/>
      <c r="F343" s="8">
        <v>12</v>
      </c>
      <c r="G343" s="34" t="s">
        <v>375</v>
      </c>
      <c r="H343" s="10">
        <f>VLOOKUP($G343,Sheet1!$A:$L,3,FALSE)</f>
        <v>0.27933333333333338</v>
      </c>
      <c r="I343" s="10">
        <f>VLOOKUP($G343,Sheet1!$A:$L,4,FALSE)</f>
        <v>4.933333333333334E-2</v>
      </c>
      <c r="J343" s="10">
        <f>VLOOKUP($G343,Sheet1!$A:$L,5,FALSE)</f>
        <v>0.1515</v>
      </c>
      <c r="K343" s="10">
        <f>VLOOKUP($G343,Sheet1!$A:$L,6,FALSE)</f>
        <v>1E-3</v>
      </c>
      <c r="L343" s="10">
        <f>VLOOKUP($G343,Sheet1!$A:$L,7,FALSE)</f>
        <v>0.24666666666666667</v>
      </c>
      <c r="M343" s="10">
        <f>VLOOKUP($G343,Sheet1!$A:$L,8,FALSE)</f>
        <v>9.3333333333333341E-3</v>
      </c>
      <c r="N343" s="10">
        <f>VLOOKUP($G343,Sheet1!$A:$L,9,FALSE)</f>
        <v>3.9193207775380821E-6</v>
      </c>
      <c r="O343" s="10">
        <f>VLOOKUP($G343,Sheet1!$A:$L,10,FALSE)</f>
        <v>4.6686263270554361E-3</v>
      </c>
      <c r="P343" s="10">
        <f>VLOOKUP($G343,Sheet1!$A:$L,11,FALSE)</f>
        <v>0.02</v>
      </c>
      <c r="Q343" s="10">
        <f>VLOOKUP($G343,Sheet1!$A:$L,12,FALSE)</f>
        <v>1.2334313163527719E-2</v>
      </c>
      <c r="R343" s="23"/>
      <c r="S343" s="21"/>
      <c r="T343" s="23"/>
      <c r="U343" s="21"/>
      <c r="V343" s="10"/>
      <c r="W343" s="10"/>
      <c r="X343" s="10"/>
      <c r="Y343" s="10"/>
      <c r="Z343" s="10"/>
      <c r="AA343" s="10"/>
      <c r="AB343" s="10"/>
      <c r="AC343" s="10"/>
      <c r="AD343" s="11"/>
      <c r="AE343" s="20"/>
    </row>
    <row r="344" spans="1:31" s="12" customFormat="1" ht="43.5" customHeight="1" x14ac:dyDescent="0.35">
      <c r="A344" s="7" t="s">
        <v>8</v>
      </c>
      <c r="B344" s="8" t="s">
        <v>1</v>
      </c>
      <c r="C344" s="8" t="s">
        <v>2</v>
      </c>
      <c r="D344" s="8"/>
      <c r="E344" s="8"/>
      <c r="F344" s="8">
        <v>1</v>
      </c>
      <c r="G344" s="34" t="s">
        <v>209</v>
      </c>
      <c r="H344" s="10">
        <f>VLOOKUP($G344,Sheet1!$A:$L,3,FALSE)</f>
        <v>4.2866666666666662</v>
      </c>
      <c r="I344" s="10">
        <f>VLOOKUP($G344,Sheet1!$A:$L,4,FALSE)</f>
        <v>1.165</v>
      </c>
      <c r="J344" s="10">
        <f>VLOOKUP($G344,Sheet1!$A:$L,5,FALSE)</f>
        <v>1.54</v>
      </c>
      <c r="K344" s="10">
        <f>VLOOKUP($G344,Sheet1!$A:$L,6,FALSE)</f>
        <v>2.4833333333333338</v>
      </c>
      <c r="L344" s="10">
        <f>VLOOKUP($G344,Sheet1!$A:$L,7,FALSE)</f>
        <v>3.3083333333333336</v>
      </c>
      <c r="M344" s="10">
        <f>VLOOKUP($G344,Sheet1!$A:$L,8,FALSE)</f>
        <v>1.1325000000000001</v>
      </c>
      <c r="N344" s="10">
        <f>VLOOKUP($G344,Sheet1!$A:$L,9,FALSE)</f>
        <v>2.070045021864066</v>
      </c>
      <c r="O344" s="10">
        <f>VLOOKUP($G344,Sheet1!$A:$L,10,FALSE)</f>
        <v>1.6012725109320329</v>
      </c>
      <c r="P344" s="10">
        <f>VLOOKUP($G344,Sheet1!$A:$L,11,FALSE)</f>
        <v>0.94000000000000006</v>
      </c>
      <c r="Q344" s="10">
        <f>VLOOKUP($G344,Sheet1!$A:$L,12,FALSE)</f>
        <v>1.2706362554660164</v>
      </c>
      <c r="R344" s="23"/>
      <c r="S344" s="21"/>
      <c r="T344" s="23"/>
      <c r="U344" s="22"/>
      <c r="V344" s="16"/>
      <c r="W344" s="16"/>
      <c r="X344" s="16"/>
      <c r="Y344" s="16"/>
      <c r="Z344" s="16"/>
      <c r="AA344" s="16"/>
      <c r="AB344" s="16"/>
      <c r="AC344" s="16"/>
      <c r="AD344" s="17"/>
      <c r="AE344" s="20"/>
    </row>
    <row r="345" spans="1:31" s="12" customFormat="1" ht="43.5" customHeight="1" x14ac:dyDescent="0.35">
      <c r="A345" s="13" t="s">
        <v>8</v>
      </c>
      <c r="B345" s="8" t="s">
        <v>96</v>
      </c>
      <c r="C345" s="14"/>
      <c r="D345" s="14"/>
      <c r="E345" s="14"/>
      <c r="F345" s="8">
        <v>2</v>
      </c>
      <c r="G345" s="36" t="s">
        <v>305</v>
      </c>
      <c r="H345" s="16">
        <v>0.22333333333333336</v>
      </c>
      <c r="I345" s="16">
        <v>0.33666666666666667</v>
      </c>
      <c r="J345" s="16">
        <v>0.33</v>
      </c>
      <c r="K345" s="16">
        <v>0.19333333333333336</v>
      </c>
      <c r="L345" s="16">
        <v>1.2949999999999999</v>
      </c>
      <c r="M345" s="16">
        <v>0.35166666666666668</v>
      </c>
      <c r="N345" s="16">
        <v>0.25</v>
      </c>
      <c r="O345" s="16">
        <v>0.58499999999999996</v>
      </c>
      <c r="P345" s="16">
        <v>0.19666666666666663</v>
      </c>
      <c r="Q345" s="22">
        <v>0.19083333333333335</v>
      </c>
      <c r="R345" s="23"/>
      <c r="S345" s="21"/>
      <c r="T345" s="23"/>
      <c r="U345" s="22"/>
      <c r="V345" s="16"/>
      <c r="W345" s="16"/>
      <c r="X345" s="16"/>
      <c r="Y345" s="16"/>
      <c r="Z345" s="16"/>
      <c r="AA345" s="16"/>
      <c r="AB345" s="16"/>
      <c r="AC345" s="16"/>
      <c r="AD345" s="17"/>
      <c r="AE345" s="19"/>
    </row>
    <row r="346" spans="1:31" s="12" customFormat="1" ht="43.5" customHeight="1" x14ac:dyDescent="0.35">
      <c r="A346" s="7" t="s">
        <v>8</v>
      </c>
      <c r="B346" s="8" t="s">
        <v>3</v>
      </c>
      <c r="C346" s="8"/>
      <c r="D346" s="8"/>
      <c r="E346" s="8"/>
      <c r="F346" s="8">
        <v>4</v>
      </c>
      <c r="G346" s="34" t="s">
        <v>376</v>
      </c>
      <c r="H346" s="10">
        <f>VLOOKUP($G346,Sheet1!$A:$L,3,FALSE)</f>
        <v>6.1016666666666666</v>
      </c>
      <c r="I346" s="10">
        <f>VLOOKUP($G346,Sheet1!$A:$L,4,FALSE)</f>
        <v>0.57166666666666666</v>
      </c>
      <c r="J346" s="10">
        <f>VLOOKUP($G346,Sheet1!$A:$L,5,FALSE)</f>
        <v>1.0883333333333334</v>
      </c>
      <c r="K346" s="10">
        <f>VLOOKUP($G346,Sheet1!$A:$L,6,FALSE)</f>
        <v>2.3316666666666666</v>
      </c>
      <c r="L346" s="10">
        <f>VLOOKUP($G346,Sheet1!$A:$L,7,FALSE)</f>
        <v>3.6866666666666665</v>
      </c>
      <c r="M346" s="10">
        <f>VLOOKUP($G346,Sheet1!$A:$L,8,FALSE)</f>
        <v>1.1683333333333334</v>
      </c>
      <c r="N346" s="10">
        <f>VLOOKUP($G346,Sheet1!$A:$L,9,FALSE)</f>
        <v>4.0367719802144544</v>
      </c>
      <c r="O346" s="10">
        <f>VLOOKUP($G346,Sheet1!$A:$L,10,FALSE)</f>
        <v>2.6025526567738941</v>
      </c>
      <c r="P346" s="10">
        <f>VLOOKUP($G346,Sheet1!$A:$L,11,FALSE)</f>
        <v>0.60333333333333339</v>
      </c>
      <c r="Q346" s="10">
        <f>VLOOKUP($G346,Sheet1!$A:$L,12,FALSE)</f>
        <v>1.6029429950536138</v>
      </c>
      <c r="R346" s="23"/>
      <c r="S346" s="21"/>
      <c r="T346" s="23"/>
      <c r="U346" s="21"/>
      <c r="V346" s="10"/>
      <c r="W346" s="10"/>
      <c r="X346" s="10"/>
      <c r="Y346" s="10"/>
      <c r="Z346" s="10"/>
      <c r="AA346" s="10"/>
      <c r="AB346" s="10"/>
      <c r="AC346" s="10"/>
      <c r="AD346" s="11"/>
      <c r="AE346" s="20"/>
    </row>
    <row r="347" spans="1:31" s="12" customFormat="1" ht="43.5" customHeight="1" x14ac:dyDescent="0.35">
      <c r="A347" s="7" t="s">
        <v>8</v>
      </c>
      <c r="B347" s="8" t="s">
        <v>6</v>
      </c>
      <c r="C347" s="8"/>
      <c r="D347" s="8"/>
      <c r="E347" s="8"/>
      <c r="F347" s="8">
        <v>7</v>
      </c>
      <c r="G347" s="36" t="s">
        <v>318</v>
      </c>
      <c r="H347" s="16">
        <v>12.299999999999999</v>
      </c>
      <c r="I347" s="16">
        <v>9.8833333333333329</v>
      </c>
      <c r="J347" s="16">
        <v>11.833333333333334</v>
      </c>
      <c r="K347" s="16">
        <v>3.0166666666666671</v>
      </c>
      <c r="L347" s="16">
        <v>143.60833333333335</v>
      </c>
      <c r="M347" s="16">
        <v>4.2958333333333325</v>
      </c>
      <c r="N347" s="16">
        <v>261.25</v>
      </c>
      <c r="O347" s="16">
        <v>7.583333333333333</v>
      </c>
      <c r="P347" s="16">
        <v>1.845</v>
      </c>
      <c r="Q347" s="22">
        <v>11.2</v>
      </c>
      <c r="R347" s="23"/>
      <c r="S347" s="21"/>
      <c r="T347" s="23"/>
      <c r="U347" s="22"/>
      <c r="V347" s="16"/>
      <c r="W347" s="16"/>
      <c r="X347" s="16"/>
      <c r="Y347" s="16"/>
      <c r="Z347" s="16"/>
      <c r="AA347" s="16"/>
      <c r="AB347" s="16"/>
      <c r="AC347" s="16"/>
      <c r="AD347" s="17"/>
      <c r="AE347" s="19"/>
    </row>
    <row r="348" spans="1:31" s="12" customFormat="1" ht="43.5" customHeight="1" x14ac:dyDescent="0.35">
      <c r="A348" s="13" t="e">
        <v>#N/A</v>
      </c>
      <c r="B348" s="8" t="s">
        <v>9</v>
      </c>
      <c r="C348" s="14"/>
      <c r="D348" s="14"/>
      <c r="E348" s="14"/>
      <c r="F348" s="8">
        <v>5</v>
      </c>
      <c r="G348" s="34" t="s">
        <v>377</v>
      </c>
      <c r="H348" s="10">
        <f>VLOOKUP($G348,Sheet1!$A:$L,3,FALSE)</f>
        <v>0.59833333333333327</v>
      </c>
      <c r="I348" s="10">
        <f>VLOOKUP($G348,Sheet1!$A:$L,4,FALSE)</f>
        <v>0.27833333333333332</v>
      </c>
      <c r="J348" s="10">
        <f>VLOOKUP($G348,Sheet1!$A:$L,5,FALSE)</f>
        <v>6.5000000000000002E-2</v>
      </c>
      <c r="K348" s="10">
        <f>VLOOKUP($G348,Sheet1!$A:$L,6,FALSE)</f>
        <v>8.666666666666667E-2</v>
      </c>
      <c r="L348" s="10">
        <f>VLOOKUP($G348,Sheet1!$A:$L,7,FALSE)</f>
        <v>0.28083333333333332</v>
      </c>
      <c r="M348" s="10">
        <f>VLOOKUP($G348,Sheet1!$A:$L,8,FALSE)</f>
        <v>7.7500000000000013E-2</v>
      </c>
      <c r="N348" s="10">
        <f>VLOOKUP($G348,Sheet1!$A:$L,9,FALSE)</f>
        <v>6.9393969607484202E-2</v>
      </c>
      <c r="O348" s="10">
        <f>VLOOKUP($G348,Sheet1!$A:$L,10,FALSE)</f>
        <v>7.3446984803742107E-2</v>
      </c>
      <c r="P348" s="10">
        <f>VLOOKUP($G348,Sheet1!$A:$L,11,FALSE)</f>
        <v>0.21</v>
      </c>
      <c r="Q348" s="10">
        <f>VLOOKUP($G348,Sheet1!$A:$L,12,FALSE)</f>
        <v>0.14172349240187104</v>
      </c>
      <c r="R348" s="23"/>
      <c r="S348" s="21"/>
      <c r="T348" s="23"/>
      <c r="U348" s="21"/>
      <c r="V348" s="10"/>
      <c r="W348" s="10"/>
      <c r="X348" s="10"/>
      <c r="Y348" s="10"/>
      <c r="Z348" s="10"/>
      <c r="AA348" s="10"/>
      <c r="AB348" s="10"/>
      <c r="AC348" s="10"/>
      <c r="AD348" s="11"/>
      <c r="AE348" s="20"/>
    </row>
    <row r="349" spans="1:31" s="12" customFormat="1" ht="43.5" customHeight="1" x14ac:dyDescent="0.35">
      <c r="A349" s="7"/>
      <c r="B349" s="8"/>
      <c r="C349" s="8"/>
      <c r="D349" s="8"/>
      <c r="E349" s="8"/>
      <c r="F349" s="8"/>
      <c r="G349" s="34" t="s">
        <v>332</v>
      </c>
      <c r="H349" s="10">
        <f>VLOOKUP($G349,Sheet1!$A:$L,3,FALSE)</f>
        <v>25.816666666666666</v>
      </c>
      <c r="I349" s="10">
        <f>VLOOKUP($G349,Sheet1!$A:$L,4,FALSE)</f>
        <v>3.0833333333333335</v>
      </c>
      <c r="J349" s="10">
        <f>VLOOKUP($G349,Sheet1!$A:$L,5,FALSE)</f>
        <v>11.450000000000003</v>
      </c>
      <c r="K349" s="10">
        <f>VLOOKUP($G349,Sheet1!$A:$L,6,FALSE)</f>
        <v>8.6816666666666666</v>
      </c>
      <c r="L349" s="10">
        <f>VLOOKUP($G349,Sheet1!$A:$L,7,FALSE)</f>
        <v>29.541666666666668</v>
      </c>
      <c r="M349" s="10">
        <f>VLOOKUP($G349,Sheet1!$A:$L,8,FALSE)</f>
        <v>3.6316666666666668</v>
      </c>
      <c r="N349" s="10">
        <f>VLOOKUP($G349,Sheet1!$A:$L,9,FALSE)</f>
        <v>26.100029100268426</v>
      </c>
      <c r="O349" s="10">
        <f>VLOOKUP($G349,Sheet1!$A:$L,10,FALSE)</f>
        <v>14.865847883467547</v>
      </c>
      <c r="P349" s="10">
        <f>VLOOKUP($G349,Sheet1!$A:$L,11,FALSE)</f>
        <v>2.5766666666666667</v>
      </c>
      <c r="Q349" s="10">
        <f>VLOOKUP($G349,Sheet1!$A:$L,12,FALSE)</f>
        <v>8.7212572750671065</v>
      </c>
      <c r="R349" s="23"/>
      <c r="S349" s="21"/>
      <c r="T349" s="23"/>
      <c r="U349" s="21"/>
      <c r="V349" s="10"/>
      <c r="W349" s="10"/>
      <c r="X349" s="10"/>
      <c r="Y349" s="10"/>
      <c r="Z349" s="10"/>
      <c r="AA349" s="10"/>
      <c r="AB349" s="10"/>
      <c r="AC349" s="10"/>
      <c r="AD349" s="11"/>
      <c r="AE349" s="20"/>
    </row>
    <row r="350" spans="1:31" s="12" customFormat="1" ht="43.5" customHeight="1" x14ac:dyDescent="0.35">
      <c r="A350" s="7"/>
      <c r="B350" s="8"/>
      <c r="C350" s="8"/>
      <c r="D350" s="8"/>
      <c r="E350" s="8"/>
      <c r="F350" s="8"/>
      <c r="G350" s="34" t="s">
        <v>372</v>
      </c>
      <c r="H350" s="10">
        <f>VLOOKUP($G350,Sheet1!$A:$L,3,FALSE)</f>
        <v>28.650000000000002</v>
      </c>
      <c r="I350" s="10">
        <f>VLOOKUP($G350,Sheet1!$A:$L,4,FALSE)</f>
        <v>3.2249999999999996</v>
      </c>
      <c r="J350" s="10">
        <f>VLOOKUP($G350,Sheet1!$A:$L,5,FALSE)</f>
        <v>4.9066666666666672</v>
      </c>
      <c r="K350" s="10">
        <f>VLOOKUP($G350,Sheet1!$A:$L,6,FALSE)</f>
        <v>7.4349999999999996</v>
      </c>
      <c r="L350" s="10">
        <f>VLOOKUP($G350,Sheet1!$A:$L,7,FALSE)</f>
        <v>19.193333333333335</v>
      </c>
      <c r="M350" s="10">
        <f>VLOOKUP($G350,Sheet1!$A:$L,8,FALSE)</f>
        <v>3.1083333333333325</v>
      </c>
      <c r="N350" s="10">
        <f>VLOOKUP($G350,Sheet1!$A:$L,9,FALSE)</f>
        <v>10.89357454630075</v>
      </c>
      <c r="O350" s="10">
        <f>VLOOKUP($G350,Sheet1!$A:$L,10,FALSE)</f>
        <v>7.0009539398170411</v>
      </c>
      <c r="P350" s="10">
        <f>VLOOKUP($G350,Sheet1!$A:$L,11,FALSE)</f>
        <v>2.1716666666666669</v>
      </c>
      <c r="Q350" s="10">
        <f>VLOOKUP($G350,Sheet1!$A:$L,12,FALSE)</f>
        <v>4.586310303241854</v>
      </c>
      <c r="R350" s="23"/>
      <c r="S350" s="21"/>
      <c r="T350" s="23"/>
      <c r="U350" s="21"/>
      <c r="V350" s="10"/>
      <c r="W350" s="10"/>
      <c r="X350" s="10"/>
      <c r="Y350" s="10"/>
      <c r="Z350" s="10"/>
      <c r="AA350" s="10"/>
      <c r="AB350" s="10"/>
      <c r="AC350" s="10"/>
      <c r="AD350" s="11"/>
      <c r="AE350" s="20"/>
    </row>
    <row r="351" spans="1:31" s="12" customFormat="1" ht="43.5" customHeight="1" x14ac:dyDescent="0.35">
      <c r="A351" s="7"/>
      <c r="B351" s="8"/>
      <c r="C351" s="8"/>
      <c r="D351" s="8"/>
      <c r="E351" s="8"/>
      <c r="F351" s="8"/>
      <c r="G351" s="34" t="s">
        <v>345</v>
      </c>
      <c r="H351" s="10">
        <f>VLOOKUP($G351,Sheet1!$A:$L,3,FALSE)</f>
        <v>37.06666666666667</v>
      </c>
      <c r="I351" s="10">
        <f>VLOOKUP($G351,Sheet1!$A:$L,4,FALSE)</f>
        <v>7.1000000000000005</v>
      </c>
      <c r="J351" s="10">
        <f>VLOOKUP($G351,Sheet1!$A:$L,5,FALSE)</f>
        <v>7.2166666666666659</v>
      </c>
      <c r="K351" s="10">
        <f>VLOOKUP($G351,Sheet1!$A:$L,6,FALSE)</f>
        <v>13.15</v>
      </c>
      <c r="L351" s="10">
        <f>VLOOKUP($G351,Sheet1!$A:$L,7,FALSE)</f>
        <v>30.358333333333338</v>
      </c>
      <c r="M351" s="10">
        <f>VLOOKUP($G351,Sheet1!$A:$L,8,FALSE)</f>
        <v>6.4833333333333343</v>
      </c>
      <c r="N351" s="10">
        <f>VLOOKUP($G351,Sheet1!$A:$L,9,FALSE)</f>
        <v>30.70000047419984</v>
      </c>
      <c r="O351" s="10">
        <f>VLOOKUP($G351,Sheet1!$A:$L,10,FALSE)</f>
        <v>18.591666903766587</v>
      </c>
      <c r="P351" s="10">
        <f>VLOOKUP($G351,Sheet1!$A:$L,11,FALSE)</f>
        <v>4.3616666666666664</v>
      </c>
      <c r="Q351" s="10">
        <f>VLOOKUP($G351,Sheet1!$A:$L,12,FALSE)</f>
        <v>11.476666785216626</v>
      </c>
      <c r="R351" s="23"/>
      <c r="S351" s="21"/>
      <c r="T351" s="23"/>
      <c r="U351" s="21"/>
      <c r="V351" s="10"/>
      <c r="W351" s="10"/>
      <c r="X351" s="10"/>
      <c r="Y351" s="10"/>
      <c r="Z351" s="10"/>
      <c r="AA351" s="10"/>
      <c r="AB351" s="10"/>
      <c r="AC351" s="10"/>
      <c r="AD351" s="11"/>
      <c r="AE351" s="20"/>
    </row>
    <row r="352" spans="1:31" s="12" customFormat="1" ht="43.5" customHeight="1" x14ac:dyDescent="0.35">
      <c r="A352" s="7"/>
      <c r="B352" s="8"/>
      <c r="C352" s="8"/>
      <c r="D352" s="8"/>
      <c r="E352" s="8"/>
      <c r="F352" s="8"/>
      <c r="G352" s="34" t="s">
        <v>346</v>
      </c>
      <c r="H352" s="10">
        <f>VLOOKUP($G352,Sheet1!$A:$L,3,FALSE)</f>
        <v>54.254999999999995</v>
      </c>
      <c r="I352" s="10">
        <f>VLOOKUP($G352,Sheet1!$A:$L,4,FALSE)</f>
        <v>0.85500000000000009</v>
      </c>
      <c r="J352" s="10">
        <f>VLOOKUP($G352,Sheet1!$A:$L,5,FALSE)</f>
        <v>20.791666666666664</v>
      </c>
      <c r="K352" s="10">
        <f>VLOOKUP($G352,Sheet1!$A:$L,6,FALSE)</f>
        <v>2.7683333333333331</v>
      </c>
      <c r="L352" s="10">
        <f>VLOOKUP($G352,Sheet1!$A:$L,7,FALSE)</f>
        <v>42.095000000000006</v>
      </c>
      <c r="M352" s="10">
        <f>VLOOKUP($G352,Sheet1!$A:$L,8,FALSE)</f>
        <v>0.58083333333333331</v>
      </c>
      <c r="N352" s="10">
        <f>VLOOKUP($G352,Sheet1!$A:$L,9,FALSE)</f>
        <v>16.883554016188189</v>
      </c>
      <c r="O352" s="10">
        <f>VLOOKUP($G352,Sheet1!$A:$L,10,FALSE)</f>
        <v>8.7321936747607616</v>
      </c>
      <c r="P352" s="10">
        <f>VLOOKUP($G352,Sheet1!$A:$L,11,FALSE)</f>
        <v>0.62</v>
      </c>
      <c r="Q352" s="10">
        <f>VLOOKUP($G352,Sheet1!$A:$L,12,FALSE)</f>
        <v>4.6760968373803804</v>
      </c>
      <c r="R352" s="23"/>
      <c r="S352" s="21"/>
      <c r="T352" s="23"/>
      <c r="U352" s="21"/>
      <c r="V352" s="10"/>
      <c r="W352" s="10"/>
      <c r="X352" s="10"/>
      <c r="Y352" s="10"/>
      <c r="Z352" s="10"/>
      <c r="AA352" s="10"/>
      <c r="AB352" s="10"/>
      <c r="AC352" s="10"/>
      <c r="AD352" s="11"/>
      <c r="AE352" s="20"/>
    </row>
    <row r="353" spans="1:31" s="12" customFormat="1" ht="43.5" customHeight="1" x14ac:dyDescent="0.35">
      <c r="A353" s="7"/>
      <c r="B353" s="8"/>
      <c r="C353" s="8"/>
      <c r="D353" s="8"/>
      <c r="E353" s="8"/>
      <c r="F353" s="8"/>
      <c r="G353" s="34" t="s">
        <v>360</v>
      </c>
      <c r="H353" s="10">
        <f>VLOOKUP($G353,Sheet1!$A:$L,3,FALSE)</f>
        <v>63.866666666666667</v>
      </c>
      <c r="I353" s="10">
        <f>VLOOKUP($G353,Sheet1!$A:$L,4,FALSE)</f>
        <v>6.333333333333333</v>
      </c>
      <c r="J353" s="10">
        <f>VLOOKUP($G353,Sheet1!$A:$L,5,FALSE)</f>
        <v>26.716666666666669</v>
      </c>
      <c r="K353" s="10">
        <f>VLOOKUP($G353,Sheet1!$A:$L,6,FALSE)</f>
        <v>16.599999999999998</v>
      </c>
      <c r="L353" s="10">
        <f>VLOOKUP($G353,Sheet1!$A:$L,7,FALSE)</f>
        <v>63.475000000000001</v>
      </c>
      <c r="M353" s="10">
        <f>VLOOKUP($G353,Sheet1!$A:$L,8,FALSE)</f>
        <v>4.9250000000000007</v>
      </c>
      <c r="N353" s="10">
        <f>VLOOKUP($G353,Sheet1!$A:$L,9,FALSE)</f>
        <v>53.168424493908155</v>
      </c>
      <c r="O353" s="10">
        <f>VLOOKUP($G353,Sheet1!$A:$L,10,FALSE)</f>
        <v>29.04671224695408</v>
      </c>
      <c r="P353" s="10">
        <f>VLOOKUP($G353,Sheet1!$A:$L,11,FALSE)</f>
        <v>8.8166666666666664</v>
      </c>
      <c r="Q353" s="10">
        <f>VLOOKUP($G353,Sheet1!$A:$L,12,FALSE)</f>
        <v>18.931689456810375</v>
      </c>
      <c r="R353" s="23"/>
      <c r="S353" s="21"/>
      <c r="T353" s="23"/>
      <c r="U353" s="22"/>
      <c r="V353" s="16"/>
      <c r="W353" s="16"/>
      <c r="X353" s="16"/>
      <c r="Y353" s="16"/>
      <c r="Z353" s="16"/>
      <c r="AA353" s="16"/>
      <c r="AB353" s="16"/>
      <c r="AC353" s="16"/>
      <c r="AD353" s="17"/>
      <c r="AE353" s="20"/>
    </row>
    <row r="354" spans="1:31" s="12" customFormat="1" ht="43.5" customHeight="1" x14ac:dyDescent="0.35">
      <c r="A354" s="7"/>
      <c r="B354" s="8"/>
      <c r="C354" s="8"/>
      <c r="D354" s="8"/>
      <c r="E354" s="8"/>
      <c r="F354" s="8"/>
      <c r="G354" s="34" t="s">
        <v>359</v>
      </c>
      <c r="H354" s="10">
        <f>VLOOKUP($G354,Sheet1!$A:$L,3,FALSE)</f>
        <v>91.116666666666674</v>
      </c>
      <c r="I354" s="10">
        <f>VLOOKUP($G354,Sheet1!$A:$L,4,FALSE)</f>
        <v>9.0666666666666664</v>
      </c>
      <c r="J354" s="10">
        <f>VLOOKUP($G354,Sheet1!$A:$L,5,FALSE)</f>
        <v>38.083333333333336</v>
      </c>
      <c r="K354" s="10">
        <f>VLOOKUP($G354,Sheet1!$A:$L,6,FALSE)</f>
        <v>23.716666666666669</v>
      </c>
      <c r="L354" s="10">
        <f>VLOOKUP($G354,Sheet1!$A:$L,7,FALSE)</f>
        <v>90.691666666666663</v>
      </c>
      <c r="M354" s="10">
        <f>VLOOKUP($G354,Sheet1!$A:$L,8,FALSE)</f>
        <v>7.0333333333333332</v>
      </c>
      <c r="N354" s="10">
        <f>VLOOKUP($G354,Sheet1!$A:$L,9,FALSE)</f>
        <v>75.968412162372161</v>
      </c>
      <c r="O354" s="10">
        <f>VLOOKUP($G354,Sheet1!$A:$L,10,FALSE)</f>
        <v>41.500872747852746</v>
      </c>
      <c r="P354" s="10">
        <f>VLOOKUP($G354,Sheet1!$A:$L,11,FALSE)</f>
        <v>12.616666666666665</v>
      </c>
      <c r="Q354" s="10">
        <f>VLOOKUP($G354,Sheet1!$A:$L,12,FALSE)</f>
        <v>27.058769707259707</v>
      </c>
      <c r="R354" s="23"/>
      <c r="S354" s="21"/>
      <c r="T354" s="23"/>
      <c r="U354" s="22"/>
      <c r="V354" s="16"/>
      <c r="W354" s="16"/>
      <c r="X354" s="16"/>
      <c r="Y354" s="16"/>
      <c r="Z354" s="16"/>
      <c r="AA354" s="16"/>
      <c r="AB354" s="16"/>
      <c r="AC354" s="16"/>
      <c r="AD354" s="17"/>
      <c r="AE354" s="20"/>
    </row>
    <row r="355" spans="1:31" s="12" customFormat="1" ht="43.5" customHeight="1" thickBot="1" x14ac:dyDescent="0.4">
      <c r="A355" s="7"/>
      <c r="B355" s="8"/>
      <c r="C355" s="8"/>
      <c r="D355" s="8"/>
      <c r="E355" s="8"/>
      <c r="F355" s="8"/>
      <c r="G355" s="44" t="s">
        <v>357</v>
      </c>
      <c r="H355" s="45">
        <f>VLOOKUP($G355,Sheet1!$A:$L,3,FALSE)</f>
        <v>190.71666666666667</v>
      </c>
      <c r="I355" s="45">
        <f>VLOOKUP($G355,Sheet1!$A:$L,4,FALSE)</f>
        <v>17.7</v>
      </c>
      <c r="J355" s="45">
        <f>VLOOKUP($G355,Sheet1!$A:$L,5,FALSE)</f>
        <v>20.56666666666667</v>
      </c>
      <c r="K355" s="45">
        <f>VLOOKUP($G355,Sheet1!$A:$L,6,FALSE)</f>
        <v>45.733333333333327</v>
      </c>
      <c r="L355" s="45">
        <f>VLOOKUP($G355,Sheet1!$A:$L,7,FALSE)</f>
        <v>158.125</v>
      </c>
      <c r="M355" s="45">
        <f>VLOOKUP($G355,Sheet1!$A:$L,8,FALSE)</f>
        <v>29.56666666666667</v>
      </c>
      <c r="N355" s="45">
        <f>VLOOKUP($G355,Sheet1!$A:$L,9,FALSE)</f>
        <v>64.509344452025118</v>
      </c>
      <c r="O355" s="45">
        <f>VLOOKUP($G355,Sheet1!$A:$L,10,FALSE)</f>
        <v>47.038005559345891</v>
      </c>
      <c r="P355" s="45">
        <f>VLOOKUP($G355,Sheet1!$A:$L,11,FALSE)</f>
        <v>27.833333333333332</v>
      </c>
      <c r="Q355" s="45">
        <f>VLOOKUP($G355,Sheet1!$A:$L,12,FALSE)</f>
        <v>37.43566944633961</v>
      </c>
      <c r="R355" s="46"/>
      <c r="S355" s="45"/>
      <c r="T355" s="46"/>
      <c r="U355" s="45"/>
      <c r="V355" s="45"/>
      <c r="W355" s="45"/>
      <c r="X355" s="45"/>
      <c r="Y355" s="45"/>
      <c r="Z355" s="45"/>
      <c r="AA355" s="45"/>
      <c r="AB355" s="45"/>
      <c r="AC355" s="45"/>
      <c r="AD355" s="47"/>
      <c r="AE355" s="48"/>
    </row>
  </sheetData>
  <sortState ref="A3:AE354">
    <sortCondition descending="1" ref="AE3:AE354"/>
  </sortState>
  <dataConsolidate>
    <dataRefs count="1">
      <dataRef ref="A2:R1011" sheet="ALL-1" r:id="rId1"/>
    </dataRefs>
  </dataConsolidate>
  <mergeCells count="2">
    <mergeCell ref="H2:R2"/>
    <mergeCell ref="T2:AD2"/>
  </mergeCells>
  <pageMargins left="0.7" right="0.7" top="0.75" bottom="0.75" header="0.3" footer="0.3"/>
  <pageSetup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Combine!H45:Q45</xm:f>
              <xm:sqref>R45</xm:sqref>
            </x14:sparkline>
            <x14:sparkline>
              <xm:f>Combine!H46:Q46</xm:f>
              <xm:sqref>R46</xm:sqref>
            </x14:sparkline>
            <x14:sparkline>
              <xm:f>Combine!H47:Q47</xm:f>
              <xm:sqref>R47</xm:sqref>
            </x14:sparkline>
            <x14:sparkline>
              <xm:f>Combine!H48:Q48</xm:f>
              <xm:sqref>R48</xm:sqref>
            </x14:sparkline>
            <x14:sparkline>
              <xm:f>Combine!H49:Q49</xm:f>
              <xm:sqref>R49</xm:sqref>
            </x14:sparkline>
            <x14:sparkline>
              <xm:f>Combine!H50:Q50</xm:f>
              <xm:sqref>R50</xm:sqref>
            </x14:sparkline>
            <x14:sparkline>
              <xm:f>Combine!H51:Q51</xm:f>
              <xm:sqref>R51</xm:sqref>
            </x14:sparkline>
            <x14:sparkline>
              <xm:f>Combine!H52:Q52</xm:f>
              <xm:sqref>R52</xm:sqref>
            </x14:sparkline>
            <x14:sparkline>
              <xm:f>Combine!H53:Q53</xm:f>
              <xm:sqref>R53</xm:sqref>
            </x14:sparkline>
            <x14:sparkline>
              <xm:f>Combine!H54:Q54</xm:f>
              <xm:sqref>R54</xm:sqref>
            </x14:sparkline>
            <x14:sparkline>
              <xm:f>Combine!H55:Q55</xm:f>
              <xm:sqref>R55</xm:sqref>
            </x14:sparkline>
            <x14:sparkline>
              <xm:f>Combine!H56:Q56</xm:f>
              <xm:sqref>R56</xm:sqref>
            </x14:sparkline>
            <x14:sparkline>
              <xm:f>Combine!H57:Q57</xm:f>
              <xm:sqref>R57</xm:sqref>
            </x14:sparkline>
            <x14:sparkline>
              <xm:f>Combine!H58:Q58</xm:f>
              <xm:sqref>R58</xm:sqref>
            </x14:sparkline>
            <x14:sparkline>
              <xm:f>Combine!H59:Q59</xm:f>
              <xm:sqref>R59</xm:sqref>
            </x14:sparkline>
            <x14:sparkline>
              <xm:f>Combine!H60:Q60</xm:f>
              <xm:sqref>R60</xm:sqref>
            </x14:sparkline>
            <x14:sparkline>
              <xm:f>Combine!H61:Q61</xm:f>
              <xm:sqref>R61</xm:sqref>
            </x14:sparkline>
            <x14:sparkline>
              <xm:f>Combine!H62:Q62</xm:f>
              <xm:sqref>R62</xm:sqref>
            </x14:sparkline>
            <x14:sparkline>
              <xm:f>Combine!H63:Q63</xm:f>
              <xm:sqref>R63</xm:sqref>
            </x14:sparkline>
            <x14:sparkline>
              <xm:f>Combine!H64:Q64</xm:f>
              <xm:sqref>R64</xm:sqref>
            </x14:sparkline>
            <x14:sparkline>
              <xm:f>Combine!H65:Q65</xm:f>
              <xm:sqref>R65</xm:sqref>
            </x14:sparkline>
            <x14:sparkline>
              <xm:f>Combine!H66:Q66</xm:f>
              <xm:sqref>R66</xm:sqref>
            </x14:sparkline>
            <x14:sparkline>
              <xm:f>Combine!H67:Q67</xm:f>
              <xm:sqref>R67</xm:sqref>
            </x14:sparkline>
            <x14:sparkline>
              <xm:f>Combine!H68:Q68</xm:f>
              <xm:sqref>R68</xm:sqref>
            </x14:sparkline>
            <x14:sparkline>
              <xm:f>Combine!H69:Q69</xm:f>
              <xm:sqref>R69</xm:sqref>
            </x14:sparkline>
            <x14:sparkline>
              <xm:f>Combine!H70:Q70</xm:f>
              <xm:sqref>R70</xm:sqref>
            </x14:sparkline>
            <x14:sparkline>
              <xm:f>Combine!H71:Q71</xm:f>
              <xm:sqref>R71</xm:sqref>
            </x14:sparkline>
            <x14:sparkline>
              <xm:f>Combine!H72:Q72</xm:f>
              <xm:sqref>R72</xm:sqref>
            </x14:sparkline>
            <x14:sparkline>
              <xm:f>Combine!H73:Q73</xm:f>
              <xm:sqref>R73</xm:sqref>
            </x14:sparkline>
            <x14:sparkline>
              <xm:f>Combine!H74:Q74</xm:f>
              <xm:sqref>R74</xm:sqref>
            </x14:sparkline>
            <x14:sparkline>
              <xm:f>Combine!H75:Q75</xm:f>
              <xm:sqref>R75</xm:sqref>
            </x14:sparkline>
            <x14:sparkline>
              <xm:f>Combine!H76:Q76</xm:f>
              <xm:sqref>R76</xm:sqref>
            </x14:sparkline>
            <x14:sparkline>
              <xm:f>Combine!H77:Q77</xm:f>
              <xm:sqref>R77</xm:sqref>
            </x14:sparkline>
            <x14:sparkline>
              <xm:f>Combine!H78:Q78</xm:f>
              <xm:sqref>R78</xm:sqref>
            </x14:sparkline>
            <x14:sparkline>
              <xm:f>Combine!H79:Q79</xm:f>
              <xm:sqref>R79</xm:sqref>
            </x14:sparkline>
            <x14:sparkline>
              <xm:f>Combine!H80:Q80</xm:f>
              <xm:sqref>R80</xm:sqref>
            </x14:sparkline>
            <x14:sparkline>
              <xm:f>Combine!H81:Q81</xm:f>
              <xm:sqref>R81</xm:sqref>
            </x14:sparkline>
            <x14:sparkline>
              <xm:f>Combine!H82:Q82</xm:f>
              <xm:sqref>R82</xm:sqref>
            </x14:sparkline>
            <x14:sparkline>
              <xm:f>Combine!H83:Q83</xm:f>
              <xm:sqref>R83</xm:sqref>
            </x14:sparkline>
            <x14:sparkline>
              <xm:f>Combine!H84:Q84</xm:f>
              <xm:sqref>R84</xm:sqref>
            </x14:sparkline>
            <x14:sparkline>
              <xm:f>Combine!H85:Q85</xm:f>
              <xm:sqref>R85</xm:sqref>
            </x14:sparkline>
            <x14:sparkline>
              <xm:f>Combine!H86:Q86</xm:f>
              <xm:sqref>R86</xm:sqref>
            </x14:sparkline>
            <x14:sparkline>
              <xm:f>Combine!H87:Q87</xm:f>
              <xm:sqref>R87</xm:sqref>
            </x14:sparkline>
            <x14:sparkline>
              <xm:f>Combine!H88:Q88</xm:f>
              <xm:sqref>R88</xm:sqref>
            </x14:sparkline>
            <x14:sparkline>
              <xm:f>Combine!H89:Q89</xm:f>
              <xm:sqref>R89</xm:sqref>
            </x14:sparkline>
            <x14:sparkline>
              <xm:f>Combine!H90:Q90</xm:f>
              <xm:sqref>R90</xm:sqref>
            </x14:sparkline>
            <x14:sparkline>
              <xm:f>Combine!H91:Q91</xm:f>
              <xm:sqref>R91</xm:sqref>
            </x14:sparkline>
            <x14:sparkline>
              <xm:f>Combine!H92:Q92</xm:f>
              <xm:sqref>R92</xm:sqref>
            </x14:sparkline>
            <x14:sparkline>
              <xm:f>Combine!H93:Q93</xm:f>
              <xm:sqref>R93</xm:sqref>
            </x14:sparkline>
            <x14:sparkline>
              <xm:f>Combine!H94:Q94</xm:f>
              <xm:sqref>R94</xm:sqref>
            </x14:sparkline>
            <x14:sparkline>
              <xm:f>Combine!H95:Q95</xm:f>
              <xm:sqref>R95</xm:sqref>
            </x14:sparkline>
            <x14:sparkline>
              <xm:f>Combine!H96:Q96</xm:f>
              <xm:sqref>R96</xm:sqref>
            </x14:sparkline>
            <x14:sparkline>
              <xm:f>Combine!H97:Q97</xm:f>
              <xm:sqref>R97</xm:sqref>
            </x14:sparkline>
            <x14:sparkline>
              <xm:f>Combine!H98:Q98</xm:f>
              <xm:sqref>R98</xm:sqref>
            </x14:sparkline>
            <x14:sparkline>
              <xm:f>Combine!H99:Q99</xm:f>
              <xm:sqref>R99</xm:sqref>
            </x14:sparkline>
            <x14:sparkline>
              <xm:f>Combine!H100:Q100</xm:f>
              <xm:sqref>R100</xm:sqref>
            </x14:sparkline>
            <x14:sparkline>
              <xm:f>Combine!H101:Q101</xm:f>
              <xm:sqref>R101</xm:sqref>
            </x14:sparkline>
            <x14:sparkline>
              <xm:f>Combine!H102:Q102</xm:f>
              <xm:sqref>R102</xm:sqref>
            </x14:sparkline>
            <x14:sparkline>
              <xm:f>Combine!H103:Q103</xm:f>
              <xm:sqref>R103</xm:sqref>
            </x14:sparkline>
            <x14:sparkline>
              <xm:f>Combine!H104:Q104</xm:f>
              <xm:sqref>R104</xm:sqref>
            </x14:sparkline>
            <x14:sparkline>
              <xm:f>Combine!H105:Q105</xm:f>
              <xm:sqref>R105</xm:sqref>
            </x14:sparkline>
            <x14:sparkline>
              <xm:f>Combine!H106:Q106</xm:f>
              <xm:sqref>R106</xm:sqref>
            </x14:sparkline>
            <x14:sparkline>
              <xm:f>Combine!H107:Q107</xm:f>
              <xm:sqref>R107</xm:sqref>
            </x14:sparkline>
            <x14:sparkline>
              <xm:f>Combine!H108:Q108</xm:f>
              <xm:sqref>R108</xm:sqref>
            </x14:sparkline>
            <x14:sparkline>
              <xm:f>Combine!H109:Q109</xm:f>
              <xm:sqref>R109</xm:sqref>
            </x14:sparkline>
            <x14:sparkline>
              <xm:f>Combine!H110:Q110</xm:f>
              <xm:sqref>R110</xm:sqref>
            </x14:sparkline>
            <x14:sparkline>
              <xm:f>Combine!H111:Q111</xm:f>
              <xm:sqref>R111</xm:sqref>
            </x14:sparkline>
            <x14:sparkline>
              <xm:f>Combine!H112:Q112</xm:f>
              <xm:sqref>R112</xm:sqref>
            </x14:sparkline>
            <x14:sparkline>
              <xm:f>Combine!H113:Q113</xm:f>
              <xm:sqref>R113</xm:sqref>
            </x14:sparkline>
            <x14:sparkline>
              <xm:f>Combine!H114:Q114</xm:f>
              <xm:sqref>R114</xm:sqref>
            </x14:sparkline>
            <x14:sparkline>
              <xm:f>Combine!H115:Q115</xm:f>
              <xm:sqref>R115</xm:sqref>
            </x14:sparkline>
            <x14:sparkline>
              <xm:f>Combine!H116:Q116</xm:f>
              <xm:sqref>R116</xm:sqref>
            </x14:sparkline>
            <x14:sparkline>
              <xm:f>Combine!H117:Q117</xm:f>
              <xm:sqref>R117</xm:sqref>
            </x14:sparkline>
            <x14:sparkline>
              <xm:f>Combine!H118:Q118</xm:f>
              <xm:sqref>R118</xm:sqref>
            </x14:sparkline>
            <x14:sparkline>
              <xm:f>Combine!H119:Q119</xm:f>
              <xm:sqref>R119</xm:sqref>
            </x14:sparkline>
            <x14:sparkline>
              <xm:f>Combine!H120:Q120</xm:f>
              <xm:sqref>R120</xm:sqref>
            </x14:sparkline>
            <x14:sparkline>
              <xm:f>Combine!H121:Q121</xm:f>
              <xm:sqref>R121</xm:sqref>
            </x14:sparkline>
            <x14:sparkline>
              <xm:f>Combine!H122:Q122</xm:f>
              <xm:sqref>R122</xm:sqref>
            </x14:sparkline>
            <x14:sparkline>
              <xm:f>Combine!H123:Q123</xm:f>
              <xm:sqref>R123</xm:sqref>
            </x14:sparkline>
            <x14:sparkline>
              <xm:f>Combine!H124:Q124</xm:f>
              <xm:sqref>R124</xm:sqref>
            </x14:sparkline>
            <x14:sparkline>
              <xm:f>Combine!H125:Q125</xm:f>
              <xm:sqref>R125</xm:sqref>
            </x14:sparkline>
            <x14:sparkline>
              <xm:f>Combine!H126:Q126</xm:f>
              <xm:sqref>R126</xm:sqref>
            </x14:sparkline>
            <x14:sparkline>
              <xm:f>Combine!H127:Q127</xm:f>
              <xm:sqref>R127</xm:sqref>
            </x14:sparkline>
            <x14:sparkline>
              <xm:f>Combine!H128:Q128</xm:f>
              <xm:sqref>R128</xm:sqref>
            </x14:sparkline>
            <x14:sparkline>
              <xm:f>Combine!H129:Q129</xm:f>
              <xm:sqref>R129</xm:sqref>
            </x14:sparkline>
            <x14:sparkline>
              <xm:f>Combine!H130:Q130</xm:f>
              <xm:sqref>R130</xm:sqref>
            </x14:sparkline>
            <x14:sparkline>
              <xm:f>Combine!H131:Q131</xm:f>
              <xm:sqref>R131</xm:sqref>
            </x14:sparkline>
            <x14:sparkline>
              <xm:f>Combine!H132:Q132</xm:f>
              <xm:sqref>R132</xm:sqref>
            </x14:sparkline>
            <x14:sparkline>
              <xm:f>Combine!H133:Q133</xm:f>
              <xm:sqref>R133</xm:sqref>
            </x14:sparkline>
            <x14:sparkline>
              <xm:f>Combine!H134:Q134</xm:f>
              <xm:sqref>R134</xm:sqref>
            </x14:sparkline>
            <x14:sparkline>
              <xm:f>Combine!H135:Q135</xm:f>
              <xm:sqref>R135</xm:sqref>
            </x14:sparkline>
            <x14:sparkline>
              <xm:f>Combine!H136:Q136</xm:f>
              <xm:sqref>R136</xm:sqref>
            </x14:sparkline>
            <x14:sparkline>
              <xm:f>Combine!H137:Q137</xm:f>
              <xm:sqref>R137</xm:sqref>
            </x14:sparkline>
            <x14:sparkline>
              <xm:f>Combine!H138:Q138</xm:f>
              <xm:sqref>R138</xm:sqref>
            </x14:sparkline>
            <x14:sparkline>
              <xm:f>Combine!H139:Q139</xm:f>
              <xm:sqref>R139</xm:sqref>
            </x14:sparkline>
            <x14:sparkline>
              <xm:f>Combine!H140:Q140</xm:f>
              <xm:sqref>R140</xm:sqref>
            </x14:sparkline>
            <x14:sparkline>
              <xm:f>Combine!H141:Q141</xm:f>
              <xm:sqref>R141</xm:sqref>
            </x14:sparkline>
            <x14:sparkline>
              <xm:f>Combine!H142:Q142</xm:f>
              <xm:sqref>R142</xm:sqref>
            </x14:sparkline>
            <x14:sparkline>
              <xm:f>Combine!H143:Q143</xm:f>
              <xm:sqref>R143</xm:sqref>
            </x14:sparkline>
            <x14:sparkline>
              <xm:f>Combine!H144:Q144</xm:f>
              <xm:sqref>R144</xm:sqref>
            </x14:sparkline>
            <x14:sparkline>
              <xm:f>Combine!H145:Q145</xm:f>
              <xm:sqref>R145</xm:sqref>
            </x14:sparkline>
            <x14:sparkline>
              <xm:f>Combine!H146:Q146</xm:f>
              <xm:sqref>R146</xm:sqref>
            </x14:sparkline>
            <x14:sparkline>
              <xm:f>Combine!H147:Q147</xm:f>
              <xm:sqref>R147</xm:sqref>
            </x14:sparkline>
            <x14:sparkline>
              <xm:f>Combine!H148:Q148</xm:f>
              <xm:sqref>R148</xm:sqref>
            </x14:sparkline>
            <x14:sparkline>
              <xm:f>Combine!H149:Q149</xm:f>
              <xm:sqref>R149</xm:sqref>
            </x14:sparkline>
            <x14:sparkline>
              <xm:f>Combine!H150:Q150</xm:f>
              <xm:sqref>R150</xm:sqref>
            </x14:sparkline>
            <x14:sparkline>
              <xm:f>Combine!H151:Q151</xm:f>
              <xm:sqref>R151</xm:sqref>
            </x14:sparkline>
            <x14:sparkline>
              <xm:f>Combine!H152:Q152</xm:f>
              <xm:sqref>R152</xm:sqref>
            </x14:sparkline>
            <x14:sparkline>
              <xm:f>Combine!H153:Q153</xm:f>
              <xm:sqref>R153</xm:sqref>
            </x14:sparkline>
            <x14:sparkline>
              <xm:f>Combine!H154:Q154</xm:f>
              <xm:sqref>R154</xm:sqref>
            </x14:sparkline>
            <x14:sparkline>
              <xm:f>Combine!H155:Q155</xm:f>
              <xm:sqref>R155</xm:sqref>
            </x14:sparkline>
            <x14:sparkline>
              <xm:f>Combine!H156:Q156</xm:f>
              <xm:sqref>R156</xm:sqref>
            </x14:sparkline>
            <x14:sparkline>
              <xm:f>Combine!H157:Q157</xm:f>
              <xm:sqref>R157</xm:sqref>
            </x14:sparkline>
            <x14:sparkline>
              <xm:f>Combine!H158:Q158</xm:f>
              <xm:sqref>R158</xm:sqref>
            </x14:sparkline>
            <x14:sparkline>
              <xm:f>Combine!H159:Q159</xm:f>
              <xm:sqref>R159</xm:sqref>
            </x14:sparkline>
            <x14:sparkline>
              <xm:f>Combine!H160:Q160</xm:f>
              <xm:sqref>R160</xm:sqref>
            </x14:sparkline>
            <x14:sparkline>
              <xm:f>Combine!H161:Q161</xm:f>
              <xm:sqref>R161</xm:sqref>
            </x14:sparkline>
            <x14:sparkline>
              <xm:f>Combine!H162:Q162</xm:f>
              <xm:sqref>R162</xm:sqref>
            </x14:sparkline>
            <x14:sparkline>
              <xm:f>Combine!H163:Q163</xm:f>
              <xm:sqref>R163</xm:sqref>
            </x14:sparkline>
            <x14:sparkline>
              <xm:f>Combine!H164:Q164</xm:f>
              <xm:sqref>R164</xm:sqref>
            </x14:sparkline>
            <x14:sparkline>
              <xm:f>Combine!H165:Q165</xm:f>
              <xm:sqref>R165</xm:sqref>
            </x14:sparkline>
            <x14:sparkline>
              <xm:f>Combine!H167:Q167</xm:f>
              <xm:sqref>R167</xm:sqref>
            </x14:sparkline>
            <x14:sparkline>
              <xm:f>Combine!H173:Q173</xm:f>
              <xm:sqref>R173</xm:sqref>
            </x14:sparkline>
            <x14:sparkline>
              <xm:f>Combine!H178:Q178</xm:f>
              <xm:sqref>R178</xm:sqref>
            </x14:sparkline>
            <x14:sparkline>
              <xm:f>Combine!H179:Q179</xm:f>
              <xm:sqref>R179</xm:sqref>
            </x14:sparkline>
            <x14:sparkline>
              <xm:f>Combine!H180:Q180</xm:f>
              <xm:sqref>R180</xm:sqref>
            </x14:sparkline>
            <x14:sparkline>
              <xm:f>Combine!H181:Q181</xm:f>
              <xm:sqref>R181</xm:sqref>
            </x14:sparkline>
            <x14:sparkline>
              <xm:f>Combine!H182:Q182</xm:f>
              <xm:sqref>R182</xm:sqref>
            </x14:sparkline>
            <x14:sparkline>
              <xm:f>Combine!H183:Q183</xm:f>
              <xm:sqref>R183</xm:sqref>
            </x14:sparkline>
            <x14:sparkline>
              <xm:f>Combine!H184:Q184</xm:f>
              <xm:sqref>R184</xm:sqref>
            </x14:sparkline>
            <x14:sparkline>
              <xm:f>Combine!H185:Q185</xm:f>
              <xm:sqref>R185</xm:sqref>
            </x14:sparkline>
            <x14:sparkline>
              <xm:f>Combine!H186:Q186</xm:f>
              <xm:sqref>R186</xm:sqref>
            </x14:sparkline>
            <x14:sparkline>
              <xm:f>Combine!H187:Q187</xm:f>
              <xm:sqref>R187</xm:sqref>
            </x14:sparkline>
            <x14:sparkline>
              <xm:f>Combine!H188:Q188</xm:f>
              <xm:sqref>R188</xm:sqref>
            </x14:sparkline>
            <x14:sparkline>
              <xm:f>Combine!H189:Q189</xm:f>
              <xm:sqref>R189</xm:sqref>
            </x14:sparkline>
            <x14:sparkline>
              <xm:f>Combine!H190:Q190</xm:f>
              <xm:sqref>R190</xm:sqref>
            </x14:sparkline>
            <x14:sparkline>
              <xm:f>Combine!H191:Q191</xm:f>
              <xm:sqref>R191</xm:sqref>
            </x14:sparkline>
            <x14:sparkline>
              <xm:f>Combine!H192:Q192</xm:f>
              <xm:sqref>R192</xm:sqref>
            </x14:sparkline>
            <x14:sparkline>
              <xm:f>Combine!H193:Q193</xm:f>
              <xm:sqref>R193</xm:sqref>
            </x14:sparkline>
            <x14:sparkline>
              <xm:f>Combine!H194:Q194</xm:f>
              <xm:sqref>R194</xm:sqref>
            </x14:sparkline>
            <x14:sparkline>
              <xm:f>Combine!H195:Q195</xm:f>
              <xm:sqref>R195</xm:sqref>
            </x14:sparkline>
            <x14:sparkline>
              <xm:f>Combine!H196:Q196</xm:f>
              <xm:sqref>R196</xm:sqref>
            </x14:sparkline>
            <x14:sparkline>
              <xm:f>Combine!H197:Q197</xm:f>
              <xm:sqref>R197</xm:sqref>
            </x14:sparkline>
            <x14:sparkline>
              <xm:f>Combine!H198:Q198</xm:f>
              <xm:sqref>R198</xm:sqref>
            </x14:sparkline>
            <x14:sparkline>
              <xm:f>Combine!H199:Q199</xm:f>
              <xm:sqref>R199</xm:sqref>
            </x14:sparkline>
            <x14:sparkline>
              <xm:f>Combine!H200:Q200</xm:f>
              <xm:sqref>R200</xm:sqref>
            </x14:sparkline>
            <x14:sparkline>
              <xm:f>Combine!H201:Q201</xm:f>
              <xm:sqref>R201</xm:sqref>
            </x14:sparkline>
            <x14:sparkline>
              <xm:f>Combine!H202:Q202</xm:f>
              <xm:sqref>R202</xm:sqref>
            </x14:sparkline>
            <x14:sparkline>
              <xm:f>Combine!H203:Q203</xm:f>
              <xm:sqref>R203</xm:sqref>
            </x14:sparkline>
            <x14:sparkline>
              <xm:f>Combine!H204:Q204</xm:f>
              <xm:sqref>R204</xm:sqref>
            </x14:sparkline>
            <x14:sparkline>
              <xm:f>Combine!H205:Q205</xm:f>
              <xm:sqref>R205</xm:sqref>
            </x14:sparkline>
            <x14:sparkline>
              <xm:f>Combine!H206:Q206</xm:f>
              <xm:sqref>R206</xm:sqref>
            </x14:sparkline>
            <x14:sparkline>
              <xm:f>Combine!H207:Q207</xm:f>
              <xm:sqref>R207</xm:sqref>
            </x14:sparkline>
            <x14:sparkline>
              <xm:f>Combine!H208:Q208</xm:f>
              <xm:sqref>R208</xm:sqref>
            </x14:sparkline>
            <x14:sparkline>
              <xm:f>Combine!H209:Q209</xm:f>
              <xm:sqref>R209</xm:sqref>
            </x14:sparkline>
            <x14:sparkline>
              <xm:f>Combine!H210:Q210</xm:f>
              <xm:sqref>R210</xm:sqref>
            </x14:sparkline>
            <x14:sparkline>
              <xm:f>Combine!H211:Q211</xm:f>
              <xm:sqref>R211</xm:sqref>
            </x14:sparkline>
            <x14:sparkline>
              <xm:f>Combine!H212:Q212</xm:f>
              <xm:sqref>R212</xm:sqref>
            </x14:sparkline>
            <x14:sparkline>
              <xm:f>Combine!H213:Q213</xm:f>
              <xm:sqref>R213</xm:sqref>
            </x14:sparkline>
            <x14:sparkline>
              <xm:f>Combine!H214:Q214</xm:f>
              <xm:sqref>R214</xm:sqref>
            </x14:sparkline>
            <x14:sparkline>
              <xm:f>Combine!H215:Q215</xm:f>
              <xm:sqref>R215</xm:sqref>
            </x14:sparkline>
            <x14:sparkline>
              <xm:f>Combine!H216:Q216</xm:f>
              <xm:sqref>R216</xm:sqref>
            </x14:sparkline>
            <x14:sparkline>
              <xm:f>Combine!H217:Q217</xm:f>
              <xm:sqref>R217</xm:sqref>
            </x14:sparkline>
            <x14:sparkline>
              <xm:f>Combine!H218:Q218</xm:f>
              <xm:sqref>R218</xm:sqref>
            </x14:sparkline>
            <x14:sparkline>
              <xm:f>Combine!H219:Q219</xm:f>
              <xm:sqref>R219</xm:sqref>
            </x14:sparkline>
            <x14:sparkline>
              <xm:f>Combine!H220:Q220</xm:f>
              <xm:sqref>R220</xm:sqref>
            </x14:sparkline>
            <x14:sparkline>
              <xm:f>Combine!H221:Q221</xm:f>
              <xm:sqref>R221</xm:sqref>
            </x14:sparkline>
            <x14:sparkline>
              <xm:f>Combine!H222:Q222</xm:f>
              <xm:sqref>R222</xm:sqref>
            </x14:sparkline>
            <x14:sparkline>
              <xm:f>Combine!H223:Q223</xm:f>
              <xm:sqref>R223</xm:sqref>
            </x14:sparkline>
            <x14:sparkline>
              <xm:f>Combine!H224:Q224</xm:f>
              <xm:sqref>R224</xm:sqref>
            </x14:sparkline>
            <x14:sparkline>
              <xm:f>Combine!H225:Q225</xm:f>
              <xm:sqref>R225</xm:sqref>
            </x14:sparkline>
            <x14:sparkline>
              <xm:f>Combine!H226:Q226</xm:f>
              <xm:sqref>R226</xm:sqref>
            </x14:sparkline>
            <x14:sparkline>
              <xm:f>Combine!H227:Q227</xm:f>
              <xm:sqref>R227</xm:sqref>
            </x14:sparkline>
            <x14:sparkline>
              <xm:f>Combine!H228:Q228</xm:f>
              <xm:sqref>R228</xm:sqref>
            </x14:sparkline>
            <x14:sparkline>
              <xm:f>Combine!H229:Q229</xm:f>
              <xm:sqref>R229</xm:sqref>
            </x14:sparkline>
            <x14:sparkline>
              <xm:f>Combine!H230:Q230</xm:f>
              <xm:sqref>R230</xm:sqref>
            </x14:sparkline>
            <x14:sparkline>
              <xm:f>Combine!H231:Q231</xm:f>
              <xm:sqref>R231</xm:sqref>
            </x14:sparkline>
            <x14:sparkline>
              <xm:f>Combine!H232:Q232</xm:f>
              <xm:sqref>R232</xm:sqref>
            </x14:sparkline>
            <x14:sparkline>
              <xm:f>Combine!H233:Q233</xm:f>
              <xm:sqref>R233</xm:sqref>
            </x14:sparkline>
            <x14:sparkline>
              <xm:f>Combine!H234:Q234</xm:f>
              <xm:sqref>R234</xm:sqref>
            </x14:sparkline>
            <x14:sparkline>
              <xm:f>Combine!H235:Q235</xm:f>
              <xm:sqref>R235</xm:sqref>
            </x14:sparkline>
            <x14:sparkline>
              <xm:f>Combine!H236:Q236</xm:f>
              <xm:sqref>R236</xm:sqref>
            </x14:sparkline>
            <x14:sparkline>
              <xm:f>Combine!H237:Q237</xm:f>
              <xm:sqref>R237</xm:sqref>
            </x14:sparkline>
            <x14:sparkline>
              <xm:f>Combine!H238:Q238</xm:f>
              <xm:sqref>R238</xm:sqref>
            </x14:sparkline>
            <x14:sparkline>
              <xm:f>Combine!H239:Q239</xm:f>
              <xm:sqref>R239</xm:sqref>
            </x14:sparkline>
            <x14:sparkline>
              <xm:f>Combine!H240:Q240</xm:f>
              <xm:sqref>R240</xm:sqref>
            </x14:sparkline>
            <x14:sparkline>
              <xm:f>Combine!H241:Q241</xm:f>
              <xm:sqref>R241</xm:sqref>
            </x14:sparkline>
            <x14:sparkline>
              <xm:f>Combine!H242:Q242</xm:f>
              <xm:sqref>R242</xm:sqref>
            </x14:sparkline>
            <x14:sparkline>
              <xm:f>Combine!H243:Q243</xm:f>
              <xm:sqref>R243</xm:sqref>
            </x14:sparkline>
            <x14:sparkline>
              <xm:f>Combine!H244:Q244</xm:f>
              <xm:sqref>R244</xm:sqref>
            </x14:sparkline>
            <x14:sparkline>
              <xm:f>Combine!H245:Q245</xm:f>
              <xm:sqref>R245</xm:sqref>
            </x14:sparkline>
            <x14:sparkline>
              <xm:f>Combine!H246:Q246</xm:f>
              <xm:sqref>R246</xm:sqref>
            </x14:sparkline>
            <x14:sparkline>
              <xm:f>Combine!H247:Q247</xm:f>
              <xm:sqref>R247</xm:sqref>
            </x14:sparkline>
            <x14:sparkline>
              <xm:f>Combine!H248:Q248</xm:f>
              <xm:sqref>R248</xm:sqref>
            </x14:sparkline>
            <x14:sparkline>
              <xm:f>Combine!H249:Q249</xm:f>
              <xm:sqref>R249</xm:sqref>
            </x14:sparkline>
            <x14:sparkline>
              <xm:f>Combine!H250:Q250</xm:f>
              <xm:sqref>R250</xm:sqref>
            </x14:sparkline>
            <x14:sparkline>
              <xm:f>Combine!H251:Q251</xm:f>
              <xm:sqref>R251</xm:sqref>
            </x14:sparkline>
            <x14:sparkline>
              <xm:f>Combine!H252:Q252</xm:f>
              <xm:sqref>R252</xm:sqref>
            </x14:sparkline>
            <x14:sparkline>
              <xm:f>Combine!H253:Q253</xm:f>
              <xm:sqref>R253</xm:sqref>
            </x14:sparkline>
            <x14:sparkline>
              <xm:f>Combine!H254:Q254</xm:f>
              <xm:sqref>R254</xm:sqref>
            </x14:sparkline>
            <x14:sparkline>
              <xm:f>Combine!H255:Q255</xm:f>
              <xm:sqref>R255</xm:sqref>
            </x14:sparkline>
            <x14:sparkline>
              <xm:f>Combine!H256:Q256</xm:f>
              <xm:sqref>R256</xm:sqref>
            </x14:sparkline>
            <x14:sparkline>
              <xm:f>Combine!H257:Q257</xm:f>
              <xm:sqref>R257</xm:sqref>
            </x14:sparkline>
            <x14:sparkline>
              <xm:f>Combine!H258:Q258</xm:f>
              <xm:sqref>R258</xm:sqref>
            </x14:sparkline>
            <x14:sparkline>
              <xm:f>Combine!H259:Q259</xm:f>
              <xm:sqref>R259</xm:sqref>
            </x14:sparkline>
            <x14:sparkline>
              <xm:f>Combine!H260:Q260</xm:f>
              <xm:sqref>R260</xm:sqref>
            </x14:sparkline>
            <x14:sparkline>
              <xm:f>Combine!H261:Q261</xm:f>
              <xm:sqref>R261</xm:sqref>
            </x14:sparkline>
            <x14:sparkline>
              <xm:f>Combine!H262:Q262</xm:f>
              <xm:sqref>R262</xm:sqref>
            </x14:sparkline>
            <x14:sparkline>
              <xm:f>Combine!H263:Q263</xm:f>
              <xm:sqref>R263</xm:sqref>
            </x14:sparkline>
            <x14:sparkline>
              <xm:f>Combine!H264:Q264</xm:f>
              <xm:sqref>R264</xm:sqref>
            </x14:sparkline>
            <x14:sparkline>
              <xm:f>Combine!H265:Q265</xm:f>
              <xm:sqref>R265</xm:sqref>
            </x14:sparkline>
            <x14:sparkline>
              <xm:f>Combine!H266:Q266</xm:f>
              <xm:sqref>R266</xm:sqref>
            </x14:sparkline>
            <x14:sparkline>
              <xm:f>Combine!H267:Q267</xm:f>
              <xm:sqref>R267</xm:sqref>
            </x14:sparkline>
            <x14:sparkline>
              <xm:f>Combine!H268:Q268</xm:f>
              <xm:sqref>R268</xm:sqref>
            </x14:sparkline>
            <x14:sparkline>
              <xm:f>Combine!H269:Q269</xm:f>
              <xm:sqref>R269</xm:sqref>
            </x14:sparkline>
            <x14:sparkline>
              <xm:f>Combine!H270:Q270</xm:f>
              <xm:sqref>R270</xm:sqref>
            </x14:sparkline>
            <x14:sparkline>
              <xm:f>Combine!H271:Q271</xm:f>
              <xm:sqref>R271</xm:sqref>
            </x14:sparkline>
            <x14:sparkline>
              <xm:f>Combine!H272:Q272</xm:f>
              <xm:sqref>R272</xm:sqref>
            </x14:sparkline>
            <x14:sparkline>
              <xm:f>Combine!H273:Q273</xm:f>
              <xm:sqref>R273</xm:sqref>
            </x14:sparkline>
            <x14:sparkline>
              <xm:f>Combine!H274:Q274</xm:f>
              <xm:sqref>R274</xm:sqref>
            </x14:sparkline>
            <x14:sparkline>
              <xm:f>Combine!H275:Q275</xm:f>
              <xm:sqref>R275</xm:sqref>
            </x14:sparkline>
            <x14:sparkline>
              <xm:f>Combine!H276:Q276</xm:f>
              <xm:sqref>R276</xm:sqref>
            </x14:sparkline>
            <x14:sparkline>
              <xm:f>Combine!H277:Q277</xm:f>
              <xm:sqref>R277</xm:sqref>
            </x14:sparkline>
            <x14:sparkline>
              <xm:f>Combine!H278:Q278</xm:f>
              <xm:sqref>R278</xm:sqref>
            </x14:sparkline>
            <x14:sparkline>
              <xm:f>Combine!H279:Q279</xm:f>
              <xm:sqref>R279</xm:sqref>
            </x14:sparkline>
            <x14:sparkline>
              <xm:f>Combine!H280:Q280</xm:f>
              <xm:sqref>R280</xm:sqref>
            </x14:sparkline>
            <x14:sparkline>
              <xm:f>Combine!H281:Q281</xm:f>
              <xm:sqref>R281</xm:sqref>
            </x14:sparkline>
            <x14:sparkline>
              <xm:f>Combine!H282:Q282</xm:f>
              <xm:sqref>R282</xm:sqref>
            </x14:sparkline>
            <x14:sparkline>
              <xm:f>Combine!H283:Q283</xm:f>
              <xm:sqref>R283</xm:sqref>
            </x14:sparkline>
            <x14:sparkline>
              <xm:f>Combine!H284:Q284</xm:f>
              <xm:sqref>R284</xm:sqref>
            </x14:sparkline>
            <x14:sparkline>
              <xm:f>Combine!H285:Q285</xm:f>
              <xm:sqref>R285</xm:sqref>
            </x14:sparkline>
            <x14:sparkline>
              <xm:f>Combine!H286:Q286</xm:f>
              <xm:sqref>R286</xm:sqref>
            </x14:sparkline>
            <x14:sparkline>
              <xm:f>Combine!H287:Q287</xm:f>
              <xm:sqref>R287</xm:sqref>
            </x14:sparkline>
            <x14:sparkline>
              <xm:f>Combine!H288:Q288</xm:f>
              <xm:sqref>R288</xm:sqref>
            </x14:sparkline>
            <x14:sparkline>
              <xm:f>Combine!H289:Q289</xm:f>
              <xm:sqref>R289</xm:sqref>
            </x14:sparkline>
            <x14:sparkline>
              <xm:f>Combine!H290:Q290</xm:f>
              <xm:sqref>R290</xm:sqref>
            </x14:sparkline>
            <x14:sparkline>
              <xm:f>Combine!H291:Q291</xm:f>
              <xm:sqref>R291</xm:sqref>
            </x14:sparkline>
            <x14:sparkline>
              <xm:f>Combine!H292:Q292</xm:f>
              <xm:sqref>R292</xm:sqref>
            </x14:sparkline>
            <x14:sparkline>
              <xm:f>Combine!H293:Q293</xm:f>
              <xm:sqref>R293</xm:sqref>
            </x14:sparkline>
            <x14:sparkline>
              <xm:f>Combine!H294:Q294</xm:f>
              <xm:sqref>R294</xm:sqref>
            </x14:sparkline>
            <x14:sparkline>
              <xm:f>Combine!H295:Q295</xm:f>
              <xm:sqref>R295</xm:sqref>
            </x14:sparkline>
            <x14:sparkline>
              <xm:f>Combine!H296:Q296</xm:f>
              <xm:sqref>R296</xm:sqref>
            </x14:sparkline>
            <x14:sparkline>
              <xm:f>Combine!H297:Q297</xm:f>
              <xm:sqref>R297</xm:sqref>
            </x14:sparkline>
            <x14:sparkline>
              <xm:f>Combine!H298:Q298</xm:f>
              <xm:sqref>R298</xm:sqref>
            </x14:sparkline>
            <x14:sparkline>
              <xm:f>Combine!H299:Q299</xm:f>
              <xm:sqref>R299</xm:sqref>
            </x14:sparkline>
            <x14:sparkline>
              <xm:f>Combine!H300:Q300</xm:f>
              <xm:sqref>R300</xm:sqref>
            </x14:sparkline>
            <x14:sparkline>
              <xm:f>Combine!H301:Q301</xm:f>
              <xm:sqref>R301</xm:sqref>
            </x14:sparkline>
            <x14:sparkline>
              <xm:f>Combine!H302:Q302</xm:f>
              <xm:sqref>R302</xm:sqref>
            </x14:sparkline>
            <x14:sparkline>
              <xm:f>Combine!H303:Q303</xm:f>
              <xm:sqref>R303</xm:sqref>
            </x14:sparkline>
            <x14:sparkline>
              <xm:f>Combine!H304:Q304</xm:f>
              <xm:sqref>R304</xm:sqref>
            </x14:sparkline>
            <x14:sparkline>
              <xm:f>Combine!H305:Q305</xm:f>
              <xm:sqref>R305</xm:sqref>
            </x14:sparkline>
            <x14:sparkline>
              <xm:f>Combine!H306:Q306</xm:f>
              <xm:sqref>R306</xm:sqref>
            </x14:sparkline>
            <x14:sparkline>
              <xm:f>Combine!H307:Q307</xm:f>
              <xm:sqref>R307</xm:sqref>
            </x14:sparkline>
            <x14:sparkline>
              <xm:f>Combine!H308:Q308</xm:f>
              <xm:sqref>R308</xm:sqref>
            </x14:sparkline>
            <x14:sparkline>
              <xm:f>Combine!H310:Q310</xm:f>
              <xm:sqref>R310</xm:sqref>
            </x14:sparkline>
            <x14:sparkline>
              <xm:f>Combine!H311:Q311</xm:f>
              <xm:sqref>R311</xm:sqref>
            </x14:sparkline>
            <x14:sparkline>
              <xm:f>Combine!H312:Q312</xm:f>
              <xm:sqref>R312</xm:sqref>
            </x14:sparkline>
            <x14:sparkline>
              <xm:f>Combine!H313:Q313</xm:f>
              <xm:sqref>R313</xm:sqref>
            </x14:sparkline>
            <x14:sparkline>
              <xm:f>Combine!H314:Q314</xm:f>
              <xm:sqref>R314</xm:sqref>
            </x14:sparkline>
            <x14:sparkline>
              <xm:f>Combine!H315:Q315</xm:f>
              <xm:sqref>R315</xm:sqref>
            </x14:sparkline>
            <x14:sparkline>
              <xm:f>Combine!H316:Q316</xm:f>
              <xm:sqref>R316</xm:sqref>
            </x14:sparkline>
            <x14:sparkline>
              <xm:f>Combine!H318:Q318</xm:f>
              <xm:sqref>R318</xm:sqref>
            </x14:sparkline>
            <x14:sparkline>
              <xm:f>Combine!H319:Q319</xm:f>
              <xm:sqref>R319</xm:sqref>
            </x14:sparkline>
            <x14:sparkline>
              <xm:f>Combine!H320:Q320</xm:f>
              <xm:sqref>R320</xm:sqref>
            </x14:sparkline>
            <x14:sparkline>
              <xm:f>Combine!H321:Q321</xm:f>
              <xm:sqref>R321</xm:sqref>
            </x14:sparkline>
            <x14:sparkline>
              <xm:f>Combine!H322:Q322</xm:f>
              <xm:sqref>R322</xm:sqref>
            </x14:sparkline>
            <x14:sparkline>
              <xm:f>Combine!H323:Q323</xm:f>
              <xm:sqref>R323</xm:sqref>
            </x14:sparkline>
            <x14:sparkline>
              <xm:f>Combine!H324:Q324</xm:f>
              <xm:sqref>R324</xm:sqref>
            </x14:sparkline>
            <x14:sparkline>
              <xm:f>Combine!H326:Q326</xm:f>
              <xm:sqref>R326</xm:sqref>
            </x14:sparkline>
            <x14:sparkline>
              <xm:f>Combine!H327:Q327</xm:f>
              <xm:sqref>R327</xm:sqref>
            </x14:sparkline>
            <x14:sparkline>
              <xm:f>Combine!H329:Q329</xm:f>
              <xm:sqref>R329</xm:sqref>
            </x14:sparkline>
            <x14:sparkline>
              <xm:f>Combine!H330:Q330</xm:f>
              <xm:sqref>R330</xm:sqref>
            </x14:sparkline>
            <x14:sparkline>
              <xm:f>Combine!H332:Q332</xm:f>
              <xm:sqref>R332</xm:sqref>
            </x14:sparkline>
            <x14:sparkline>
              <xm:f>Combine!H333:Q333</xm:f>
              <xm:sqref>R333</xm:sqref>
            </x14:sparkline>
            <x14:sparkline>
              <xm:f>Combine!H334:Q334</xm:f>
              <xm:sqref>R334</xm:sqref>
            </x14:sparkline>
            <x14:sparkline>
              <xm:f>Combine!H335:Q335</xm:f>
              <xm:sqref>R335</xm:sqref>
            </x14:sparkline>
            <x14:sparkline>
              <xm:f>Combine!H336:Q336</xm:f>
              <xm:sqref>R336</xm:sqref>
            </x14:sparkline>
            <x14:sparkline>
              <xm:f>Combine!H337:Q337</xm:f>
              <xm:sqref>R337</xm:sqref>
            </x14:sparkline>
            <x14:sparkline>
              <xm:f>Combine!H338:Q338</xm:f>
              <xm:sqref>R338</xm:sqref>
            </x14:sparkline>
            <x14:sparkline>
              <xm:f>Combine!H339:Q339</xm:f>
              <xm:sqref>R339</xm:sqref>
            </x14:sparkline>
            <x14:sparkline>
              <xm:f>Combine!H340:Q340</xm:f>
              <xm:sqref>R340</xm:sqref>
            </x14:sparkline>
            <x14:sparkline>
              <xm:f>Combine!H341:Q341</xm:f>
              <xm:sqref>R341</xm:sqref>
            </x14:sparkline>
            <x14:sparkline>
              <xm:f>Combine!H342:Q342</xm:f>
              <xm:sqref>R342</xm:sqref>
            </x14:sparkline>
            <x14:sparkline>
              <xm:f>Combine!H343:Q343</xm:f>
              <xm:sqref>R343</xm:sqref>
            </x14:sparkline>
            <x14:sparkline>
              <xm:f>Combine!H344:Q344</xm:f>
              <xm:sqref>R344</xm:sqref>
            </x14:sparkline>
            <x14:sparkline>
              <xm:f>Combine!H345:Q345</xm:f>
              <xm:sqref>R345</xm:sqref>
            </x14:sparkline>
            <x14:sparkline>
              <xm:f>Combine!H346:Q346</xm:f>
              <xm:sqref>R346</xm:sqref>
            </x14:sparkline>
            <x14:sparkline>
              <xm:f>Combine!H347:Q347</xm:f>
              <xm:sqref>R347</xm:sqref>
            </x14:sparkline>
            <x14:sparkline>
              <xm:f>Combine!H348:Q348</xm:f>
              <xm:sqref>R348</xm:sqref>
            </x14:sparkline>
            <x14:sparkline>
              <xm:f>Combine!H349:Q349</xm:f>
              <xm:sqref>R349</xm:sqref>
            </x14:sparkline>
            <x14:sparkline>
              <xm:f>Combine!H350:Q350</xm:f>
              <xm:sqref>R350</xm:sqref>
            </x14:sparkline>
            <x14:sparkline>
              <xm:f>Combine!H352:Q352</xm:f>
              <xm:sqref>R352</xm:sqref>
            </x14:sparkline>
            <x14:sparkline>
              <xm:f>Combine!H353:Q353</xm:f>
              <xm:sqref>R353</xm:sqref>
            </x14:sparkline>
            <x14:sparkline>
              <xm:f>Combine!H354:Q354</xm:f>
              <xm:sqref>R354</xm:sqref>
            </x14:sparkline>
            <x14:sparkline>
              <xm:f>Combine!H355:Q355</xm:f>
              <xm:sqref>R355</xm:sqref>
            </x14:sparkline>
            <x14:sparkline>
              <xm:f>Combine!H166:Q166</xm:f>
              <xm:sqref>R166</xm:sqref>
            </x14:sparkline>
            <x14:sparkline>
              <xm:f>Combine!H168:Q168</xm:f>
              <xm:sqref>R168</xm:sqref>
            </x14:sparkline>
            <x14:sparkline>
              <xm:f>Combine!H169:Q169</xm:f>
              <xm:sqref>R169</xm:sqref>
            </x14:sparkline>
            <x14:sparkline>
              <xm:f>Combine!H170:Q170</xm:f>
              <xm:sqref>R170</xm:sqref>
            </x14:sparkline>
            <x14:sparkline>
              <xm:f>Combine!H171:Q171</xm:f>
              <xm:sqref>R171</xm:sqref>
            </x14:sparkline>
            <x14:sparkline>
              <xm:f>Combine!H172:Q172</xm:f>
              <xm:sqref>R172</xm:sqref>
            </x14:sparkline>
            <x14:sparkline>
              <xm:f>Combine!H174:Q174</xm:f>
              <xm:sqref>R174</xm:sqref>
            </x14:sparkline>
            <x14:sparkline>
              <xm:f>Combine!H175:Q175</xm:f>
              <xm:sqref>R175</xm:sqref>
            </x14:sparkline>
            <x14:sparkline>
              <xm:f>Combine!H176:Q176</xm:f>
              <xm:sqref>R176</xm:sqref>
            </x14:sparkline>
            <x14:sparkline>
              <xm:f>Combine!H177:Q177</xm:f>
              <xm:sqref>R177</xm:sqref>
            </x14:sparkline>
            <x14:sparkline>
              <xm:f>Combine!H18:Q18</xm:f>
              <xm:sqref>R18</xm:sqref>
            </x14:sparkline>
            <x14:sparkline>
              <xm:f>Combine!H17:Q17</xm:f>
              <xm:sqref>R17</xm:sqref>
            </x14:sparkline>
            <x14:sparkline>
              <xm:f>Combine!H16:Q16</xm:f>
              <xm:sqref>R16</xm:sqref>
            </x14:sparkline>
            <x14:sparkline>
              <xm:f>Combine!H15:Q15</xm:f>
              <xm:sqref>R15</xm:sqref>
            </x14:sparkline>
            <x14:sparkline>
              <xm:f>Combine!H14:Q14</xm:f>
              <xm:sqref>R14</xm:sqref>
            </x14:sparkline>
            <x14:sparkline>
              <xm:f>Combine!H13:Q13</xm:f>
              <xm:sqref>R13</xm:sqref>
            </x14:sparkline>
            <x14:sparkline>
              <xm:f>Combine!H12:Q12</xm:f>
              <xm:sqref>R12</xm:sqref>
            </x14:sparkline>
            <x14:sparkline>
              <xm:f>Combine!H11:Q11</xm:f>
              <xm:sqref>R11</xm:sqref>
            </x14:sparkline>
            <x14:sparkline>
              <xm:f>Combine!H10:Q10</xm:f>
              <xm:sqref>R10</xm:sqref>
            </x14:sparkline>
            <x14:sparkline>
              <xm:f>Combine!H9:Q9</xm:f>
              <xm:sqref>R9</xm:sqref>
            </x14:sparkline>
            <x14:sparkline>
              <xm:f>Combine!H8:Q8</xm:f>
              <xm:sqref>R8</xm:sqref>
            </x14:sparkline>
            <x14:sparkline>
              <xm:f>Combine!H7:Q7</xm:f>
              <xm:sqref>R7</xm:sqref>
            </x14:sparkline>
            <x14:sparkline>
              <xm:f>Combine!H6:Q6</xm:f>
              <xm:sqref>R6</xm:sqref>
            </x14:sparkline>
            <x14:sparkline>
              <xm:f>Combine!H5:Q5</xm:f>
              <xm:sqref>R5</xm:sqref>
            </x14:sparkline>
            <x14:sparkline>
              <xm:f>Combine!H4:Q4</xm:f>
              <xm:sqref>R4</xm:sqref>
            </x14:sparkline>
            <x14:sparkline>
              <xm:f>Combine!H19:Q19</xm:f>
              <xm:sqref>R19</xm:sqref>
            </x14:sparkline>
            <x14:sparkline>
              <xm:f>Combine!H20:Q20</xm:f>
              <xm:sqref>R20</xm:sqref>
            </x14:sparkline>
            <x14:sparkline>
              <xm:f>Combine!H21:Q21</xm:f>
              <xm:sqref>R21</xm:sqref>
            </x14:sparkline>
            <x14:sparkline>
              <xm:f>Combine!H22:Q22</xm:f>
              <xm:sqref>R22</xm:sqref>
            </x14:sparkline>
            <x14:sparkline>
              <xm:f>Combine!H23:Q23</xm:f>
              <xm:sqref>R23</xm:sqref>
            </x14:sparkline>
            <x14:sparkline>
              <xm:f>Combine!H24:Q24</xm:f>
              <xm:sqref>R24</xm:sqref>
            </x14:sparkline>
            <x14:sparkline>
              <xm:f>Combine!H25:Q25</xm:f>
              <xm:sqref>R25</xm:sqref>
            </x14:sparkline>
            <x14:sparkline>
              <xm:f>Combine!H26:Q26</xm:f>
              <xm:sqref>R26</xm:sqref>
            </x14:sparkline>
            <x14:sparkline>
              <xm:f>Combine!H27:Q27</xm:f>
              <xm:sqref>R27</xm:sqref>
            </x14:sparkline>
            <x14:sparkline>
              <xm:f>Combine!H28:Q28</xm:f>
              <xm:sqref>R28</xm:sqref>
            </x14:sparkline>
            <x14:sparkline>
              <xm:f>Combine!H29:Q29</xm:f>
              <xm:sqref>R29</xm:sqref>
            </x14:sparkline>
            <x14:sparkline>
              <xm:f>Combine!H30:Q30</xm:f>
              <xm:sqref>R30</xm:sqref>
            </x14:sparkline>
            <x14:sparkline>
              <xm:f>Combine!H31:Q31</xm:f>
              <xm:sqref>R31</xm:sqref>
            </x14:sparkline>
            <x14:sparkline>
              <xm:f>Combine!H32:Q32</xm:f>
              <xm:sqref>R32</xm:sqref>
            </x14:sparkline>
            <x14:sparkline>
              <xm:f>Combine!H33:Q33</xm:f>
              <xm:sqref>R33</xm:sqref>
            </x14:sparkline>
            <x14:sparkline>
              <xm:f>Combine!H34:Q34</xm:f>
              <xm:sqref>R34</xm:sqref>
            </x14:sparkline>
            <x14:sparkline>
              <xm:f>Combine!H35:Q35</xm:f>
              <xm:sqref>R35</xm:sqref>
            </x14:sparkline>
            <x14:sparkline>
              <xm:f>Combine!H36:Q36</xm:f>
              <xm:sqref>R36</xm:sqref>
            </x14:sparkline>
            <x14:sparkline>
              <xm:f>Combine!H37:Q37</xm:f>
              <xm:sqref>R37</xm:sqref>
            </x14:sparkline>
            <x14:sparkline>
              <xm:f>Combine!H38:Q38</xm:f>
              <xm:sqref>R38</xm:sqref>
            </x14:sparkline>
            <x14:sparkline>
              <xm:f>Combine!H39:Q39</xm:f>
              <xm:sqref>R39</xm:sqref>
            </x14:sparkline>
            <x14:sparkline>
              <xm:f>Combine!H40:Q40</xm:f>
              <xm:sqref>R40</xm:sqref>
            </x14:sparkline>
            <x14:sparkline>
              <xm:f>Combine!H41:Q41</xm:f>
              <xm:sqref>R41</xm:sqref>
            </x14:sparkline>
            <x14:sparkline>
              <xm:f>Combine!H42:Q42</xm:f>
              <xm:sqref>R42</xm:sqref>
            </x14:sparkline>
            <x14:sparkline>
              <xm:f>Combine!H43:Q43</xm:f>
              <xm:sqref>R43</xm:sqref>
            </x14:sparkline>
            <x14:sparkline>
              <xm:f>Combine!H44:Q44</xm:f>
              <xm:sqref>R44</xm:sqref>
            </x14:sparkline>
          </x14:sparklines>
        </x14:sparklineGroup>
        <x14:sparklineGroup type="column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Combine!U4:AD4</xm:f>
              <xm:sqref>T4</xm:sqref>
            </x14:sparkline>
            <x14:sparkline>
              <xm:f>Combine!U5:AD5</xm:f>
              <xm:sqref>T5</xm:sqref>
            </x14:sparkline>
            <x14:sparkline>
              <xm:f>Combine!U6:AD6</xm:f>
              <xm:sqref>T6</xm:sqref>
            </x14:sparkline>
            <x14:sparkline>
              <xm:f>Combine!U7:AD7</xm:f>
              <xm:sqref>T7</xm:sqref>
            </x14:sparkline>
            <x14:sparkline>
              <xm:f>Combine!U8:AD8</xm:f>
              <xm:sqref>T8</xm:sqref>
            </x14:sparkline>
            <x14:sparkline>
              <xm:f>Combine!U9:AD9</xm:f>
              <xm:sqref>T9</xm:sqref>
            </x14:sparkline>
            <x14:sparkline>
              <xm:f>Combine!U10:AD10</xm:f>
              <xm:sqref>T10</xm:sqref>
            </x14:sparkline>
            <x14:sparkline>
              <xm:f>Combine!U11:AD11</xm:f>
              <xm:sqref>T11</xm:sqref>
            </x14:sparkline>
            <x14:sparkline>
              <xm:f>Combine!U12:AD12</xm:f>
              <xm:sqref>T12</xm:sqref>
            </x14:sparkline>
            <x14:sparkline>
              <xm:f>Combine!U13:AD13</xm:f>
              <xm:sqref>T13</xm:sqref>
            </x14:sparkline>
            <x14:sparkline>
              <xm:f>Combine!U14:AD14</xm:f>
              <xm:sqref>T14</xm:sqref>
            </x14:sparkline>
            <x14:sparkline>
              <xm:f>Combine!U15:AD15</xm:f>
              <xm:sqref>T15</xm:sqref>
            </x14:sparkline>
            <x14:sparkline>
              <xm:f>Combine!U16:AD16</xm:f>
              <xm:sqref>T16</xm:sqref>
            </x14:sparkline>
            <x14:sparkline>
              <xm:f>Combine!U17:AD17</xm:f>
              <xm:sqref>T17</xm:sqref>
            </x14:sparkline>
            <x14:sparkline>
              <xm:f>Combine!U18:AD18</xm:f>
              <xm:sqref>T18</xm:sqref>
            </x14:sparkline>
            <x14:sparkline>
              <xm:f>Combine!U19:AD19</xm:f>
              <xm:sqref>T19</xm:sqref>
            </x14:sparkline>
            <x14:sparkline>
              <xm:f>Combine!U20:AD20</xm:f>
              <xm:sqref>T20</xm:sqref>
            </x14:sparkline>
            <x14:sparkline>
              <xm:f>Combine!U21:AD21</xm:f>
              <xm:sqref>T21</xm:sqref>
            </x14:sparkline>
            <x14:sparkline>
              <xm:f>Combine!U22:AD22</xm:f>
              <xm:sqref>T22</xm:sqref>
            </x14:sparkline>
            <x14:sparkline>
              <xm:f>Combine!U23:AD23</xm:f>
              <xm:sqref>T23</xm:sqref>
            </x14:sparkline>
            <x14:sparkline>
              <xm:f>Combine!U24:AD24</xm:f>
              <xm:sqref>T24</xm:sqref>
            </x14:sparkline>
            <x14:sparkline>
              <xm:f>Combine!U25:AD25</xm:f>
              <xm:sqref>T25</xm:sqref>
            </x14:sparkline>
            <x14:sparkline>
              <xm:f>Combine!U26:AD26</xm:f>
              <xm:sqref>T26</xm:sqref>
            </x14:sparkline>
            <x14:sparkline>
              <xm:f>Combine!U27:AD27</xm:f>
              <xm:sqref>T27</xm:sqref>
            </x14:sparkline>
            <x14:sparkline>
              <xm:f>Combine!U28:AD28</xm:f>
              <xm:sqref>T28</xm:sqref>
            </x14:sparkline>
            <x14:sparkline>
              <xm:f>Combine!U29:AD29</xm:f>
              <xm:sqref>T29</xm:sqref>
            </x14:sparkline>
            <x14:sparkline>
              <xm:f>Combine!U30:AD30</xm:f>
              <xm:sqref>T30</xm:sqref>
            </x14:sparkline>
            <x14:sparkline>
              <xm:f>Combine!U31:AD31</xm:f>
              <xm:sqref>T31</xm:sqref>
            </x14:sparkline>
            <x14:sparkline>
              <xm:f>Combine!U32:AD32</xm:f>
              <xm:sqref>T32</xm:sqref>
            </x14:sparkline>
            <x14:sparkline>
              <xm:f>Combine!U33:AD33</xm:f>
              <xm:sqref>T33</xm:sqref>
            </x14:sparkline>
            <x14:sparkline>
              <xm:f>Combine!U34:AD34</xm:f>
              <xm:sqref>T34</xm:sqref>
            </x14:sparkline>
            <x14:sparkline>
              <xm:f>Combine!U35:AD35</xm:f>
              <xm:sqref>T35</xm:sqref>
            </x14:sparkline>
            <x14:sparkline>
              <xm:f>Combine!U36:AD36</xm:f>
              <xm:sqref>T36</xm:sqref>
            </x14:sparkline>
            <x14:sparkline>
              <xm:f>Combine!U37:AD37</xm:f>
              <xm:sqref>T37</xm:sqref>
            </x14:sparkline>
            <x14:sparkline>
              <xm:f>Combine!U38:AD38</xm:f>
              <xm:sqref>T38</xm:sqref>
            </x14:sparkline>
            <x14:sparkline>
              <xm:f>Combine!U39:AD39</xm:f>
              <xm:sqref>T39</xm:sqref>
            </x14:sparkline>
            <x14:sparkline>
              <xm:f>Combine!U40:AD40</xm:f>
              <xm:sqref>T40</xm:sqref>
            </x14:sparkline>
            <x14:sparkline>
              <xm:f>Combine!U41:AD41</xm:f>
              <xm:sqref>T41</xm:sqref>
            </x14:sparkline>
            <x14:sparkline>
              <xm:f>Combine!U42:AD42</xm:f>
              <xm:sqref>T42</xm:sqref>
            </x14:sparkline>
            <x14:sparkline>
              <xm:f>Combine!U43:AD43</xm:f>
              <xm:sqref>T43</xm:sqref>
            </x14:sparkline>
            <x14:sparkline>
              <xm:f>Combine!U44:AD44</xm:f>
              <xm:sqref>T44</xm:sqref>
            </x14:sparkline>
            <x14:sparkline>
              <xm:f>Combine!U45:AD45</xm:f>
              <xm:sqref>T45</xm:sqref>
            </x14:sparkline>
            <x14:sparkline>
              <xm:f>Combine!U46:AD46</xm:f>
              <xm:sqref>T46</xm:sqref>
            </x14:sparkline>
            <x14:sparkline>
              <xm:f>Combine!U47:AD47</xm:f>
              <xm:sqref>T47</xm:sqref>
            </x14:sparkline>
            <x14:sparkline>
              <xm:f>Combine!U48:AD48</xm:f>
              <xm:sqref>T48</xm:sqref>
            </x14:sparkline>
            <x14:sparkline>
              <xm:f>Combine!U49:AD49</xm:f>
              <xm:sqref>T49</xm:sqref>
            </x14:sparkline>
            <x14:sparkline>
              <xm:f>Combine!U50:AD50</xm:f>
              <xm:sqref>T50</xm:sqref>
            </x14:sparkline>
            <x14:sparkline>
              <xm:f>Combine!U51:AD51</xm:f>
              <xm:sqref>T51</xm:sqref>
            </x14:sparkline>
            <x14:sparkline>
              <xm:f>Combine!U52:AD52</xm:f>
              <xm:sqref>T52</xm:sqref>
            </x14:sparkline>
            <x14:sparkline>
              <xm:f>Combine!U53:AD53</xm:f>
              <xm:sqref>T53</xm:sqref>
            </x14:sparkline>
            <x14:sparkline>
              <xm:f>Combine!U54:AD54</xm:f>
              <xm:sqref>T54</xm:sqref>
            </x14:sparkline>
            <x14:sparkline>
              <xm:f>Combine!U55:AD55</xm:f>
              <xm:sqref>T55</xm:sqref>
            </x14:sparkline>
            <x14:sparkline>
              <xm:f>Combine!U56:AD56</xm:f>
              <xm:sqref>T56</xm:sqref>
            </x14:sparkline>
            <x14:sparkline>
              <xm:f>Combine!U57:AD57</xm:f>
              <xm:sqref>T57</xm:sqref>
            </x14:sparkline>
            <x14:sparkline>
              <xm:f>Combine!U58:AD58</xm:f>
              <xm:sqref>T58</xm:sqref>
            </x14:sparkline>
            <x14:sparkline>
              <xm:f>Combine!U59:AD59</xm:f>
              <xm:sqref>T59</xm:sqref>
            </x14:sparkline>
            <x14:sparkline>
              <xm:f>Combine!U60:AD60</xm:f>
              <xm:sqref>T60</xm:sqref>
            </x14:sparkline>
            <x14:sparkline>
              <xm:f>Combine!U61:AD61</xm:f>
              <xm:sqref>T61</xm:sqref>
            </x14:sparkline>
            <x14:sparkline>
              <xm:f>Combine!U62:AD62</xm:f>
              <xm:sqref>T62</xm:sqref>
            </x14:sparkline>
            <x14:sparkline>
              <xm:f>Combine!U63:AD63</xm:f>
              <xm:sqref>T63</xm:sqref>
            </x14:sparkline>
            <x14:sparkline>
              <xm:f>Combine!U64:AD64</xm:f>
              <xm:sqref>T64</xm:sqref>
            </x14:sparkline>
            <x14:sparkline>
              <xm:f>Combine!U65:AD65</xm:f>
              <xm:sqref>T65</xm:sqref>
            </x14:sparkline>
            <x14:sparkline>
              <xm:f>Combine!U66:AD66</xm:f>
              <xm:sqref>T66</xm:sqref>
            </x14:sparkline>
            <x14:sparkline>
              <xm:f>Combine!U67:AD67</xm:f>
              <xm:sqref>T67</xm:sqref>
            </x14:sparkline>
            <x14:sparkline>
              <xm:f>Combine!U68:AD68</xm:f>
              <xm:sqref>T68</xm:sqref>
            </x14:sparkline>
            <x14:sparkline>
              <xm:f>Combine!U69:AD69</xm:f>
              <xm:sqref>T69</xm:sqref>
            </x14:sparkline>
            <x14:sparkline>
              <xm:f>Combine!U70:AD70</xm:f>
              <xm:sqref>T70</xm:sqref>
            </x14:sparkline>
            <x14:sparkline>
              <xm:f>Combine!U71:AD71</xm:f>
              <xm:sqref>T71</xm:sqref>
            </x14:sparkline>
            <x14:sparkline>
              <xm:f>Combine!U72:AD72</xm:f>
              <xm:sqref>T72</xm:sqref>
            </x14:sparkline>
            <x14:sparkline>
              <xm:f>Combine!U73:AD73</xm:f>
              <xm:sqref>T73</xm:sqref>
            </x14:sparkline>
            <x14:sparkline>
              <xm:f>Combine!U74:AD74</xm:f>
              <xm:sqref>T74</xm:sqref>
            </x14:sparkline>
            <x14:sparkline>
              <xm:f>Combine!U75:AD75</xm:f>
              <xm:sqref>T75</xm:sqref>
            </x14:sparkline>
            <x14:sparkline>
              <xm:f>Combine!U76:AD76</xm:f>
              <xm:sqref>T76</xm:sqref>
            </x14:sparkline>
            <x14:sparkline>
              <xm:f>Combine!U77:AD77</xm:f>
              <xm:sqref>T77</xm:sqref>
            </x14:sparkline>
            <x14:sparkline>
              <xm:f>Combine!U78:AD78</xm:f>
              <xm:sqref>T78</xm:sqref>
            </x14:sparkline>
            <x14:sparkline>
              <xm:f>Combine!U79:AD79</xm:f>
              <xm:sqref>T79</xm:sqref>
            </x14:sparkline>
            <x14:sparkline>
              <xm:f>Combine!U80:AD80</xm:f>
              <xm:sqref>T80</xm:sqref>
            </x14:sparkline>
            <x14:sparkline>
              <xm:f>Combine!U81:AD81</xm:f>
              <xm:sqref>T81</xm:sqref>
            </x14:sparkline>
            <x14:sparkline>
              <xm:f>Combine!U82:AD82</xm:f>
              <xm:sqref>T82</xm:sqref>
            </x14:sparkline>
            <x14:sparkline>
              <xm:f>Combine!U83:AD83</xm:f>
              <xm:sqref>T83</xm:sqref>
            </x14:sparkline>
            <x14:sparkline>
              <xm:f>Combine!U84:AD84</xm:f>
              <xm:sqref>T84</xm:sqref>
            </x14:sparkline>
            <x14:sparkline>
              <xm:f>Combine!U85:AD85</xm:f>
              <xm:sqref>T85</xm:sqref>
            </x14:sparkline>
            <x14:sparkline>
              <xm:f>Combine!U86:AD86</xm:f>
              <xm:sqref>T86</xm:sqref>
            </x14:sparkline>
            <x14:sparkline>
              <xm:f>Combine!U87:AD87</xm:f>
              <xm:sqref>T87</xm:sqref>
            </x14:sparkline>
            <x14:sparkline>
              <xm:f>Combine!U88:AD88</xm:f>
              <xm:sqref>T88</xm:sqref>
            </x14:sparkline>
            <x14:sparkline>
              <xm:f>Combine!U89:AD89</xm:f>
              <xm:sqref>T89</xm:sqref>
            </x14:sparkline>
            <x14:sparkline>
              <xm:f>Combine!U90:AD90</xm:f>
              <xm:sqref>T90</xm:sqref>
            </x14:sparkline>
            <x14:sparkline>
              <xm:f>Combine!U91:AD91</xm:f>
              <xm:sqref>T91</xm:sqref>
            </x14:sparkline>
            <x14:sparkline>
              <xm:f>Combine!U92:AD92</xm:f>
              <xm:sqref>T92</xm:sqref>
            </x14:sparkline>
            <x14:sparkline>
              <xm:f>Combine!U93:AD93</xm:f>
              <xm:sqref>T93</xm:sqref>
            </x14:sparkline>
            <x14:sparkline>
              <xm:f>Combine!U94:AD94</xm:f>
              <xm:sqref>T94</xm:sqref>
            </x14:sparkline>
            <x14:sparkline>
              <xm:f>Combine!U95:AD95</xm:f>
              <xm:sqref>T95</xm:sqref>
            </x14:sparkline>
            <x14:sparkline>
              <xm:f>Combine!U96:AD96</xm:f>
              <xm:sqref>T96</xm:sqref>
            </x14:sparkline>
            <x14:sparkline>
              <xm:f>Combine!U97:AD97</xm:f>
              <xm:sqref>T97</xm:sqref>
            </x14:sparkline>
            <x14:sparkline>
              <xm:f>Combine!U98:AD98</xm:f>
              <xm:sqref>T98</xm:sqref>
            </x14:sparkline>
            <x14:sparkline>
              <xm:f>Combine!U99:AD99</xm:f>
              <xm:sqref>T99</xm:sqref>
            </x14:sparkline>
            <x14:sparkline>
              <xm:f>Combine!U100:AD100</xm:f>
              <xm:sqref>T100</xm:sqref>
            </x14:sparkline>
            <x14:sparkline>
              <xm:f>Combine!U101:AD101</xm:f>
              <xm:sqref>T101</xm:sqref>
            </x14:sparkline>
            <x14:sparkline>
              <xm:f>Combine!U102:AD102</xm:f>
              <xm:sqref>T102</xm:sqref>
            </x14:sparkline>
            <x14:sparkline>
              <xm:f>Combine!U103:AD103</xm:f>
              <xm:sqref>T103</xm:sqref>
            </x14:sparkline>
            <x14:sparkline>
              <xm:f>Combine!U104:AD104</xm:f>
              <xm:sqref>T104</xm:sqref>
            </x14:sparkline>
            <x14:sparkline>
              <xm:f>Combine!U105:AD105</xm:f>
              <xm:sqref>T105</xm:sqref>
            </x14:sparkline>
            <x14:sparkline>
              <xm:f>Combine!U106:AD106</xm:f>
              <xm:sqref>T106</xm:sqref>
            </x14:sparkline>
            <x14:sparkline>
              <xm:f>Combine!U107:AD107</xm:f>
              <xm:sqref>T107</xm:sqref>
            </x14:sparkline>
            <x14:sparkline>
              <xm:f>Combine!U108:AD108</xm:f>
              <xm:sqref>T108</xm:sqref>
            </x14:sparkline>
            <x14:sparkline>
              <xm:f>Combine!U109:AD109</xm:f>
              <xm:sqref>T109</xm:sqref>
            </x14:sparkline>
            <x14:sparkline>
              <xm:f>Combine!U110:AD110</xm:f>
              <xm:sqref>T110</xm:sqref>
            </x14:sparkline>
            <x14:sparkline>
              <xm:f>Combine!U111:AD111</xm:f>
              <xm:sqref>T111</xm:sqref>
            </x14:sparkline>
            <x14:sparkline>
              <xm:f>Combine!U112:AD112</xm:f>
              <xm:sqref>T112</xm:sqref>
            </x14:sparkline>
            <x14:sparkline>
              <xm:f>Combine!U113:AD113</xm:f>
              <xm:sqref>T113</xm:sqref>
            </x14:sparkline>
            <x14:sparkline>
              <xm:f>Combine!U114:AD114</xm:f>
              <xm:sqref>T114</xm:sqref>
            </x14:sparkline>
            <x14:sparkline>
              <xm:f>Combine!U115:AD115</xm:f>
              <xm:sqref>T115</xm:sqref>
            </x14:sparkline>
            <x14:sparkline>
              <xm:f>Combine!U116:AD116</xm:f>
              <xm:sqref>T116</xm:sqref>
            </x14:sparkline>
            <x14:sparkline>
              <xm:f>Combine!U117:AD117</xm:f>
              <xm:sqref>T117</xm:sqref>
            </x14:sparkline>
            <x14:sparkline>
              <xm:f>Combine!U118:AD118</xm:f>
              <xm:sqref>T118</xm:sqref>
            </x14:sparkline>
            <x14:sparkline>
              <xm:f>Combine!U119:AD119</xm:f>
              <xm:sqref>T119</xm:sqref>
            </x14:sparkline>
            <x14:sparkline>
              <xm:f>Combine!U120:AD120</xm:f>
              <xm:sqref>T120</xm:sqref>
            </x14:sparkline>
            <x14:sparkline>
              <xm:f>Combine!U121:AD121</xm:f>
              <xm:sqref>T121</xm:sqref>
            </x14:sparkline>
            <x14:sparkline>
              <xm:f>Combine!U122:AD122</xm:f>
              <xm:sqref>T122</xm:sqref>
            </x14:sparkline>
            <x14:sparkline>
              <xm:f>Combine!U123:AD123</xm:f>
              <xm:sqref>T123</xm:sqref>
            </x14:sparkline>
            <x14:sparkline>
              <xm:f>Combine!U124:AD124</xm:f>
              <xm:sqref>T124</xm:sqref>
            </x14:sparkline>
            <x14:sparkline>
              <xm:f>Combine!U125:AD125</xm:f>
              <xm:sqref>T125</xm:sqref>
            </x14:sparkline>
            <x14:sparkline>
              <xm:f>Combine!U126:AD126</xm:f>
              <xm:sqref>T126</xm:sqref>
            </x14:sparkline>
            <x14:sparkline>
              <xm:f>Combine!U127:AD127</xm:f>
              <xm:sqref>T127</xm:sqref>
            </x14:sparkline>
            <x14:sparkline>
              <xm:f>Combine!U128:AD128</xm:f>
              <xm:sqref>T128</xm:sqref>
            </x14:sparkline>
            <x14:sparkline>
              <xm:f>Combine!U129:AD129</xm:f>
              <xm:sqref>T129</xm:sqref>
            </x14:sparkline>
            <x14:sparkline>
              <xm:f>Combine!U130:AD130</xm:f>
              <xm:sqref>T130</xm:sqref>
            </x14:sparkline>
            <x14:sparkline>
              <xm:f>Combine!U131:AD131</xm:f>
              <xm:sqref>T131</xm:sqref>
            </x14:sparkline>
            <x14:sparkline>
              <xm:f>Combine!U132:AD132</xm:f>
              <xm:sqref>T132</xm:sqref>
            </x14:sparkline>
            <x14:sparkline>
              <xm:f>Combine!U133:AD133</xm:f>
              <xm:sqref>T133</xm:sqref>
            </x14:sparkline>
            <x14:sparkline>
              <xm:f>Combine!U134:AD134</xm:f>
              <xm:sqref>T134</xm:sqref>
            </x14:sparkline>
            <x14:sparkline>
              <xm:f>Combine!U135:AD135</xm:f>
              <xm:sqref>T135</xm:sqref>
            </x14:sparkline>
            <x14:sparkline>
              <xm:f>Combine!U136:AD136</xm:f>
              <xm:sqref>T136</xm:sqref>
            </x14:sparkline>
            <x14:sparkline>
              <xm:f>Combine!U137:AD137</xm:f>
              <xm:sqref>T137</xm:sqref>
            </x14:sparkline>
            <x14:sparkline>
              <xm:f>Combine!U138:AD138</xm:f>
              <xm:sqref>T138</xm:sqref>
            </x14:sparkline>
            <x14:sparkline>
              <xm:f>Combine!U139:AD139</xm:f>
              <xm:sqref>T139</xm:sqref>
            </x14:sparkline>
            <x14:sparkline>
              <xm:f>Combine!U140:AD140</xm:f>
              <xm:sqref>T140</xm:sqref>
            </x14:sparkline>
            <x14:sparkline>
              <xm:f>Combine!U141:AD141</xm:f>
              <xm:sqref>T141</xm:sqref>
            </x14:sparkline>
            <x14:sparkline>
              <xm:f>Combine!U142:AD142</xm:f>
              <xm:sqref>T142</xm:sqref>
            </x14:sparkline>
            <x14:sparkline>
              <xm:f>Combine!U143:AD143</xm:f>
              <xm:sqref>T143</xm:sqref>
            </x14:sparkline>
            <x14:sparkline>
              <xm:f>Combine!U144:AD144</xm:f>
              <xm:sqref>T144</xm:sqref>
            </x14:sparkline>
            <x14:sparkline>
              <xm:f>Combine!U145:AD145</xm:f>
              <xm:sqref>T145</xm:sqref>
            </x14:sparkline>
            <x14:sparkline>
              <xm:f>Combine!U146:AD146</xm:f>
              <xm:sqref>T146</xm:sqref>
            </x14:sparkline>
            <x14:sparkline>
              <xm:f>Combine!U147:AD147</xm:f>
              <xm:sqref>T147</xm:sqref>
            </x14:sparkline>
            <x14:sparkline>
              <xm:f>Combine!U148:AD148</xm:f>
              <xm:sqref>T148</xm:sqref>
            </x14:sparkline>
            <x14:sparkline>
              <xm:f>Combine!U149:AD149</xm:f>
              <xm:sqref>T149</xm:sqref>
            </x14:sparkline>
            <x14:sparkline>
              <xm:f>Combine!U150:AD150</xm:f>
              <xm:sqref>T150</xm:sqref>
            </x14:sparkline>
            <x14:sparkline>
              <xm:f>Combine!U151:AD151</xm:f>
              <xm:sqref>T151</xm:sqref>
            </x14:sparkline>
            <x14:sparkline>
              <xm:f>Combine!U152:AD152</xm:f>
              <xm:sqref>T152</xm:sqref>
            </x14:sparkline>
            <x14:sparkline>
              <xm:f>Combine!U153:AD153</xm:f>
              <xm:sqref>T153</xm:sqref>
            </x14:sparkline>
            <x14:sparkline>
              <xm:f>Combine!U154:AD154</xm:f>
              <xm:sqref>T154</xm:sqref>
            </x14:sparkline>
            <x14:sparkline>
              <xm:f>Combine!U155:AD155</xm:f>
              <xm:sqref>T155</xm:sqref>
            </x14:sparkline>
            <x14:sparkline>
              <xm:f>Combine!U156:AD156</xm:f>
              <xm:sqref>T156</xm:sqref>
            </x14:sparkline>
            <x14:sparkline>
              <xm:f>Combine!U157:AD157</xm:f>
              <xm:sqref>T157</xm:sqref>
            </x14:sparkline>
            <x14:sparkline>
              <xm:f>Combine!U158:AD158</xm:f>
              <xm:sqref>T158</xm:sqref>
            </x14:sparkline>
            <x14:sparkline>
              <xm:f>Combine!U159:AD159</xm:f>
              <xm:sqref>T159</xm:sqref>
            </x14:sparkline>
            <x14:sparkline>
              <xm:f>Combine!U160:AD160</xm:f>
              <xm:sqref>T160</xm:sqref>
            </x14:sparkline>
            <x14:sparkline>
              <xm:f>Combine!U161:AD161</xm:f>
              <xm:sqref>T161</xm:sqref>
            </x14:sparkline>
            <x14:sparkline>
              <xm:f>Combine!U162:AD162</xm:f>
              <xm:sqref>T162</xm:sqref>
            </x14:sparkline>
            <x14:sparkline>
              <xm:f>Combine!U163:AD163</xm:f>
              <xm:sqref>T163</xm:sqref>
            </x14:sparkline>
            <x14:sparkline>
              <xm:f>Combine!U164:AD164</xm:f>
              <xm:sqref>T164</xm:sqref>
            </x14:sparkline>
            <x14:sparkline>
              <xm:f>Combine!U165:AD165</xm:f>
              <xm:sqref>T165</xm:sqref>
            </x14:sparkline>
            <x14:sparkline>
              <xm:f>Combine!U166:AD166</xm:f>
              <xm:sqref>T166</xm:sqref>
            </x14:sparkline>
            <x14:sparkline>
              <xm:f>Combine!U167:AD167</xm:f>
              <xm:sqref>T167</xm:sqref>
            </x14:sparkline>
            <x14:sparkline>
              <xm:f>Combine!U168:AD168</xm:f>
              <xm:sqref>T168</xm:sqref>
            </x14:sparkline>
            <x14:sparkline>
              <xm:f>Combine!U169:AD169</xm:f>
              <xm:sqref>T169</xm:sqref>
            </x14:sparkline>
            <x14:sparkline>
              <xm:f>Combine!U170:AD170</xm:f>
              <xm:sqref>T170</xm:sqref>
            </x14:sparkline>
            <x14:sparkline>
              <xm:f>Combine!U171:AD171</xm:f>
              <xm:sqref>T171</xm:sqref>
            </x14:sparkline>
            <x14:sparkline>
              <xm:f>Combine!U172:AD172</xm:f>
              <xm:sqref>T172</xm:sqref>
            </x14:sparkline>
            <x14:sparkline>
              <xm:f>Combine!U173:AD173</xm:f>
              <xm:sqref>T173</xm:sqref>
            </x14:sparkline>
            <x14:sparkline>
              <xm:f>Combine!U174:AD174</xm:f>
              <xm:sqref>T174</xm:sqref>
            </x14:sparkline>
            <x14:sparkline>
              <xm:f>Combine!U175:AD175</xm:f>
              <xm:sqref>T175</xm:sqref>
            </x14:sparkline>
            <x14:sparkline>
              <xm:f>Combine!U176:AD176</xm:f>
              <xm:sqref>T176</xm:sqref>
            </x14:sparkline>
            <x14:sparkline>
              <xm:f>Combine!U177:AD177</xm:f>
              <xm:sqref>T177</xm:sqref>
            </x14:sparkline>
            <x14:sparkline>
              <xm:f>Combine!U178:AD178</xm:f>
              <xm:sqref>T178</xm:sqref>
            </x14:sparkline>
            <x14:sparkline>
              <xm:f>Combine!U179:AD179</xm:f>
              <xm:sqref>T179</xm:sqref>
            </x14:sparkline>
            <x14:sparkline>
              <xm:f>Combine!U180:AD180</xm:f>
              <xm:sqref>T180</xm:sqref>
            </x14:sparkline>
            <x14:sparkline>
              <xm:f>Combine!U181:AD181</xm:f>
              <xm:sqref>T181</xm:sqref>
            </x14:sparkline>
            <x14:sparkline>
              <xm:f>Combine!U182:AD182</xm:f>
              <xm:sqref>T182</xm:sqref>
            </x14:sparkline>
            <x14:sparkline>
              <xm:f>Combine!U183:AD183</xm:f>
              <xm:sqref>T183</xm:sqref>
            </x14:sparkline>
            <x14:sparkline>
              <xm:f>Combine!U184:AD184</xm:f>
              <xm:sqref>T184</xm:sqref>
            </x14:sparkline>
            <x14:sparkline>
              <xm:f>Combine!U185:AD185</xm:f>
              <xm:sqref>T185</xm:sqref>
            </x14:sparkline>
            <x14:sparkline>
              <xm:f>Combine!U186:AD186</xm:f>
              <xm:sqref>T186</xm:sqref>
            </x14:sparkline>
            <x14:sparkline>
              <xm:f>Combine!U187:AD187</xm:f>
              <xm:sqref>T187</xm:sqref>
            </x14:sparkline>
            <x14:sparkline>
              <xm:f>Combine!U188:AD188</xm:f>
              <xm:sqref>T188</xm:sqref>
            </x14:sparkline>
            <x14:sparkline>
              <xm:f>Combine!U189:AD189</xm:f>
              <xm:sqref>T189</xm:sqref>
            </x14:sparkline>
            <x14:sparkline>
              <xm:f>Combine!U190:AD190</xm:f>
              <xm:sqref>T190</xm:sqref>
            </x14:sparkline>
            <x14:sparkline>
              <xm:f>Combine!U191:AD191</xm:f>
              <xm:sqref>T191</xm:sqref>
            </x14:sparkline>
            <x14:sparkline>
              <xm:f>Combine!U192:AD192</xm:f>
              <xm:sqref>T192</xm:sqref>
            </x14:sparkline>
            <x14:sparkline>
              <xm:f>Combine!U193:AD193</xm:f>
              <xm:sqref>T193</xm:sqref>
            </x14:sparkline>
            <x14:sparkline>
              <xm:f>Combine!U194:AD194</xm:f>
              <xm:sqref>T194</xm:sqref>
            </x14:sparkline>
            <x14:sparkline>
              <xm:f>Combine!U195:AD195</xm:f>
              <xm:sqref>T195</xm:sqref>
            </x14:sparkline>
            <x14:sparkline>
              <xm:f>Combine!U196:AD196</xm:f>
              <xm:sqref>T196</xm:sqref>
            </x14:sparkline>
            <x14:sparkline>
              <xm:f>Combine!U197:AD197</xm:f>
              <xm:sqref>T197</xm:sqref>
            </x14:sparkline>
            <x14:sparkline>
              <xm:f>Combine!U198:AD198</xm:f>
              <xm:sqref>T198</xm:sqref>
            </x14:sparkline>
            <x14:sparkline>
              <xm:f>Combine!U199:AD199</xm:f>
              <xm:sqref>T199</xm:sqref>
            </x14:sparkline>
            <x14:sparkline>
              <xm:f>Combine!U200:AD200</xm:f>
              <xm:sqref>T200</xm:sqref>
            </x14:sparkline>
            <x14:sparkline>
              <xm:f>Combine!U201:AD201</xm:f>
              <xm:sqref>T201</xm:sqref>
            </x14:sparkline>
            <x14:sparkline>
              <xm:f>Combine!U202:AD202</xm:f>
              <xm:sqref>T202</xm:sqref>
            </x14:sparkline>
            <x14:sparkline>
              <xm:f>Combine!U203:AD203</xm:f>
              <xm:sqref>T203</xm:sqref>
            </x14:sparkline>
            <x14:sparkline>
              <xm:f>Combine!U204:AD204</xm:f>
              <xm:sqref>T204</xm:sqref>
            </x14:sparkline>
            <x14:sparkline>
              <xm:f>Combine!U205:AD205</xm:f>
              <xm:sqref>T205</xm:sqref>
            </x14:sparkline>
            <x14:sparkline>
              <xm:f>Combine!U206:AD206</xm:f>
              <xm:sqref>T206</xm:sqref>
            </x14:sparkline>
            <x14:sparkline>
              <xm:f>Combine!U207:AD207</xm:f>
              <xm:sqref>T207</xm:sqref>
            </x14:sparkline>
            <x14:sparkline>
              <xm:f>Combine!U208:AD208</xm:f>
              <xm:sqref>T208</xm:sqref>
            </x14:sparkline>
            <x14:sparkline>
              <xm:f>Combine!U209:AD209</xm:f>
              <xm:sqref>T209</xm:sqref>
            </x14:sparkline>
            <x14:sparkline>
              <xm:f>Combine!U210:AD210</xm:f>
              <xm:sqref>T210</xm:sqref>
            </x14:sparkline>
            <x14:sparkline>
              <xm:f>Combine!U211:AD211</xm:f>
              <xm:sqref>T211</xm:sqref>
            </x14:sparkline>
            <x14:sparkline>
              <xm:f>Combine!U212:AD212</xm:f>
              <xm:sqref>T212</xm:sqref>
            </x14:sparkline>
            <x14:sparkline>
              <xm:f>Combine!U213:AD213</xm:f>
              <xm:sqref>T213</xm:sqref>
            </x14:sparkline>
            <x14:sparkline>
              <xm:f>Combine!U214:AD214</xm:f>
              <xm:sqref>T214</xm:sqref>
            </x14:sparkline>
            <x14:sparkline>
              <xm:f>Combine!U215:AD215</xm:f>
              <xm:sqref>T215</xm:sqref>
            </x14:sparkline>
            <x14:sparkline>
              <xm:f>Combine!U216:AD216</xm:f>
              <xm:sqref>T216</xm:sqref>
            </x14:sparkline>
            <x14:sparkline>
              <xm:f>Combine!U217:AD217</xm:f>
              <xm:sqref>T217</xm:sqref>
            </x14:sparkline>
            <x14:sparkline>
              <xm:f>Combine!U218:AD218</xm:f>
              <xm:sqref>T218</xm:sqref>
            </x14:sparkline>
            <x14:sparkline>
              <xm:f>Combine!U219:AD219</xm:f>
              <xm:sqref>T219</xm:sqref>
            </x14:sparkline>
            <x14:sparkline>
              <xm:f>Combine!U220:AD220</xm:f>
              <xm:sqref>T220</xm:sqref>
            </x14:sparkline>
            <x14:sparkline>
              <xm:f>Combine!U221:AD221</xm:f>
              <xm:sqref>T221</xm:sqref>
            </x14:sparkline>
            <x14:sparkline>
              <xm:f>Combine!U222:AD222</xm:f>
              <xm:sqref>T222</xm:sqref>
            </x14:sparkline>
            <x14:sparkline>
              <xm:f>Combine!U223:AD223</xm:f>
              <xm:sqref>T223</xm:sqref>
            </x14:sparkline>
            <x14:sparkline>
              <xm:f>Combine!U224:AD224</xm:f>
              <xm:sqref>T224</xm:sqref>
            </x14:sparkline>
            <x14:sparkline>
              <xm:f>Combine!U225:AD225</xm:f>
              <xm:sqref>T225</xm:sqref>
            </x14:sparkline>
            <x14:sparkline>
              <xm:f>Combine!U226:AD226</xm:f>
              <xm:sqref>T226</xm:sqref>
            </x14:sparkline>
            <x14:sparkline>
              <xm:f>Combine!U227:AD227</xm:f>
              <xm:sqref>T227</xm:sqref>
            </x14:sparkline>
            <x14:sparkline>
              <xm:f>Combine!U228:AD228</xm:f>
              <xm:sqref>T228</xm:sqref>
            </x14:sparkline>
            <x14:sparkline>
              <xm:f>Combine!U229:AD229</xm:f>
              <xm:sqref>T229</xm:sqref>
            </x14:sparkline>
            <x14:sparkline>
              <xm:f>Combine!U230:AD230</xm:f>
              <xm:sqref>T230</xm:sqref>
            </x14:sparkline>
            <x14:sparkline>
              <xm:f>Combine!U231:AD231</xm:f>
              <xm:sqref>T231</xm:sqref>
            </x14:sparkline>
            <x14:sparkline>
              <xm:f>Combine!U232:AD232</xm:f>
              <xm:sqref>T232</xm:sqref>
            </x14:sparkline>
            <x14:sparkline>
              <xm:f>Combine!U233:AD233</xm:f>
              <xm:sqref>T233</xm:sqref>
            </x14:sparkline>
            <x14:sparkline>
              <xm:f>Combine!U234:AD234</xm:f>
              <xm:sqref>T234</xm:sqref>
            </x14:sparkline>
            <x14:sparkline>
              <xm:f>Combine!U235:AD235</xm:f>
              <xm:sqref>T235</xm:sqref>
            </x14:sparkline>
            <x14:sparkline>
              <xm:f>Combine!U236:AD236</xm:f>
              <xm:sqref>T236</xm:sqref>
            </x14:sparkline>
            <x14:sparkline>
              <xm:f>Combine!U237:AD237</xm:f>
              <xm:sqref>T237</xm:sqref>
            </x14:sparkline>
            <x14:sparkline>
              <xm:f>Combine!U238:AD238</xm:f>
              <xm:sqref>T238</xm:sqref>
            </x14:sparkline>
            <x14:sparkline>
              <xm:f>Combine!U239:AD239</xm:f>
              <xm:sqref>T239</xm:sqref>
            </x14:sparkline>
            <x14:sparkline>
              <xm:f>Combine!U240:AD240</xm:f>
              <xm:sqref>T240</xm:sqref>
            </x14:sparkline>
            <x14:sparkline>
              <xm:f>Combine!U241:AD241</xm:f>
              <xm:sqref>T241</xm:sqref>
            </x14:sparkline>
            <x14:sparkline>
              <xm:f>Combine!U242:AD242</xm:f>
              <xm:sqref>T242</xm:sqref>
            </x14:sparkline>
            <x14:sparkline>
              <xm:f>Combine!U243:AD243</xm:f>
              <xm:sqref>T243</xm:sqref>
            </x14:sparkline>
            <x14:sparkline>
              <xm:f>Combine!U244:AD244</xm:f>
              <xm:sqref>T244</xm:sqref>
            </x14:sparkline>
            <x14:sparkline>
              <xm:f>Combine!U245:AD245</xm:f>
              <xm:sqref>T245</xm:sqref>
            </x14:sparkline>
            <x14:sparkline>
              <xm:f>Combine!U246:AD246</xm:f>
              <xm:sqref>T246</xm:sqref>
            </x14:sparkline>
            <x14:sparkline>
              <xm:f>Combine!U247:AD247</xm:f>
              <xm:sqref>T247</xm:sqref>
            </x14:sparkline>
            <x14:sparkline>
              <xm:f>Combine!U248:AD248</xm:f>
              <xm:sqref>T248</xm:sqref>
            </x14:sparkline>
            <x14:sparkline>
              <xm:f>Combine!U249:AD249</xm:f>
              <xm:sqref>T249</xm:sqref>
            </x14:sparkline>
            <x14:sparkline>
              <xm:f>Combine!U250:AD250</xm:f>
              <xm:sqref>T250</xm:sqref>
            </x14:sparkline>
            <x14:sparkline>
              <xm:f>Combine!U251:AD251</xm:f>
              <xm:sqref>T251</xm:sqref>
            </x14:sparkline>
            <x14:sparkline>
              <xm:f>Combine!U252:AD252</xm:f>
              <xm:sqref>T252</xm:sqref>
            </x14:sparkline>
            <x14:sparkline>
              <xm:f>Combine!U253:AD253</xm:f>
              <xm:sqref>T253</xm:sqref>
            </x14:sparkline>
            <x14:sparkline>
              <xm:f>Combine!U254:AD254</xm:f>
              <xm:sqref>T254</xm:sqref>
            </x14:sparkline>
            <x14:sparkline>
              <xm:f>Combine!U255:AD255</xm:f>
              <xm:sqref>T255</xm:sqref>
            </x14:sparkline>
            <x14:sparkline>
              <xm:f>Combine!U256:AD256</xm:f>
              <xm:sqref>T256</xm:sqref>
            </x14:sparkline>
            <x14:sparkline>
              <xm:f>Combine!U257:AD257</xm:f>
              <xm:sqref>T257</xm:sqref>
            </x14:sparkline>
            <x14:sparkline>
              <xm:f>Combine!U258:AD258</xm:f>
              <xm:sqref>T258</xm:sqref>
            </x14:sparkline>
            <x14:sparkline>
              <xm:f>Combine!U259:AD259</xm:f>
              <xm:sqref>T259</xm:sqref>
            </x14:sparkline>
            <x14:sparkline>
              <xm:f>Combine!U260:AD260</xm:f>
              <xm:sqref>T260</xm:sqref>
            </x14:sparkline>
            <x14:sparkline>
              <xm:f>Combine!U261:AD261</xm:f>
              <xm:sqref>T261</xm:sqref>
            </x14:sparkline>
            <x14:sparkline>
              <xm:f>Combine!U262:AD262</xm:f>
              <xm:sqref>T262</xm:sqref>
            </x14:sparkline>
            <x14:sparkline>
              <xm:f>Combine!U263:AD263</xm:f>
              <xm:sqref>T263</xm:sqref>
            </x14:sparkline>
            <x14:sparkline>
              <xm:f>Combine!U264:AD264</xm:f>
              <xm:sqref>T264</xm:sqref>
            </x14:sparkline>
            <x14:sparkline>
              <xm:f>Combine!U265:AD265</xm:f>
              <xm:sqref>T265</xm:sqref>
            </x14:sparkline>
            <x14:sparkline>
              <xm:f>Combine!U266:AD266</xm:f>
              <xm:sqref>T266</xm:sqref>
            </x14:sparkline>
            <x14:sparkline>
              <xm:f>Combine!U267:AD267</xm:f>
              <xm:sqref>T267</xm:sqref>
            </x14:sparkline>
            <x14:sparkline>
              <xm:f>Combine!U268:AD268</xm:f>
              <xm:sqref>T268</xm:sqref>
            </x14:sparkline>
            <x14:sparkline>
              <xm:f>Combine!U269:AD269</xm:f>
              <xm:sqref>T269</xm:sqref>
            </x14:sparkline>
            <x14:sparkline>
              <xm:f>Combine!U270:AD270</xm:f>
              <xm:sqref>T270</xm:sqref>
            </x14:sparkline>
            <x14:sparkline>
              <xm:f>Combine!U271:AD271</xm:f>
              <xm:sqref>T271</xm:sqref>
            </x14:sparkline>
            <x14:sparkline>
              <xm:f>Combine!U272:AD272</xm:f>
              <xm:sqref>T272</xm:sqref>
            </x14:sparkline>
            <x14:sparkline>
              <xm:f>Combine!U273:AD273</xm:f>
              <xm:sqref>T273</xm:sqref>
            </x14:sparkline>
            <x14:sparkline>
              <xm:f>Combine!U274:AD274</xm:f>
              <xm:sqref>T274</xm:sqref>
            </x14:sparkline>
            <x14:sparkline>
              <xm:f>Combine!U275:AD275</xm:f>
              <xm:sqref>T275</xm:sqref>
            </x14:sparkline>
            <x14:sparkline>
              <xm:f>Combine!U276:AD276</xm:f>
              <xm:sqref>T276</xm:sqref>
            </x14:sparkline>
            <x14:sparkline>
              <xm:f>Combine!U277:AD277</xm:f>
              <xm:sqref>T277</xm:sqref>
            </x14:sparkline>
            <x14:sparkline>
              <xm:f>Combine!U278:AD278</xm:f>
              <xm:sqref>T278</xm:sqref>
            </x14:sparkline>
            <x14:sparkline>
              <xm:f>Combine!U279:AD279</xm:f>
              <xm:sqref>T279</xm:sqref>
            </x14:sparkline>
            <x14:sparkline>
              <xm:f>Combine!U280:AD280</xm:f>
              <xm:sqref>T280</xm:sqref>
            </x14:sparkline>
            <x14:sparkline>
              <xm:f>Combine!U281:AD281</xm:f>
              <xm:sqref>T281</xm:sqref>
            </x14:sparkline>
            <x14:sparkline>
              <xm:f>Combine!U282:AD282</xm:f>
              <xm:sqref>T282</xm:sqref>
            </x14:sparkline>
            <x14:sparkline>
              <xm:f>Combine!U283:AD283</xm:f>
              <xm:sqref>T283</xm:sqref>
            </x14:sparkline>
            <x14:sparkline>
              <xm:f>Combine!U284:AD284</xm:f>
              <xm:sqref>T284</xm:sqref>
            </x14:sparkline>
            <x14:sparkline>
              <xm:f>Combine!U285:AD285</xm:f>
              <xm:sqref>T285</xm:sqref>
            </x14:sparkline>
            <x14:sparkline>
              <xm:f>Combine!U286:AD286</xm:f>
              <xm:sqref>T286</xm:sqref>
            </x14:sparkline>
            <x14:sparkline>
              <xm:f>Combine!U287:AD287</xm:f>
              <xm:sqref>T287</xm:sqref>
            </x14:sparkline>
            <x14:sparkline>
              <xm:f>Combine!U288:AD288</xm:f>
              <xm:sqref>T288</xm:sqref>
            </x14:sparkline>
            <x14:sparkline>
              <xm:f>Combine!U289:AD289</xm:f>
              <xm:sqref>T289</xm:sqref>
            </x14:sparkline>
            <x14:sparkline>
              <xm:f>Combine!U290:AD290</xm:f>
              <xm:sqref>T290</xm:sqref>
            </x14:sparkline>
            <x14:sparkline>
              <xm:f>Combine!U291:AD291</xm:f>
              <xm:sqref>T291</xm:sqref>
            </x14:sparkline>
            <x14:sparkline>
              <xm:f>Combine!U292:AD292</xm:f>
              <xm:sqref>T292</xm:sqref>
            </x14:sparkline>
            <x14:sparkline>
              <xm:f>Combine!U293:AD293</xm:f>
              <xm:sqref>T293</xm:sqref>
            </x14:sparkline>
            <x14:sparkline>
              <xm:f>Combine!U294:AD294</xm:f>
              <xm:sqref>T294</xm:sqref>
            </x14:sparkline>
            <x14:sparkline>
              <xm:f>Combine!U295:AD295</xm:f>
              <xm:sqref>T295</xm:sqref>
            </x14:sparkline>
            <x14:sparkline>
              <xm:f>Combine!U296:AD296</xm:f>
              <xm:sqref>T296</xm:sqref>
            </x14:sparkline>
            <x14:sparkline>
              <xm:f>Combine!U297:AD297</xm:f>
              <xm:sqref>T297</xm:sqref>
            </x14:sparkline>
            <x14:sparkline>
              <xm:f>Combine!U298:AD298</xm:f>
              <xm:sqref>T298</xm:sqref>
            </x14:sparkline>
            <x14:sparkline>
              <xm:f>Combine!U299:AD299</xm:f>
              <xm:sqref>T299</xm:sqref>
            </x14:sparkline>
            <x14:sparkline>
              <xm:f>Combine!U300:AD300</xm:f>
              <xm:sqref>T300</xm:sqref>
            </x14:sparkline>
            <x14:sparkline>
              <xm:f>Combine!U301:AD301</xm:f>
              <xm:sqref>T301</xm:sqref>
            </x14:sparkline>
            <x14:sparkline>
              <xm:f>Combine!U302:AD302</xm:f>
              <xm:sqref>T302</xm:sqref>
            </x14:sparkline>
            <x14:sparkline>
              <xm:f>Combine!U303:AD303</xm:f>
              <xm:sqref>T303</xm:sqref>
            </x14:sparkline>
            <x14:sparkline>
              <xm:f>Combine!U304:AD304</xm:f>
              <xm:sqref>T304</xm:sqref>
            </x14:sparkline>
            <x14:sparkline>
              <xm:f>Combine!U305:AD305</xm:f>
              <xm:sqref>T305</xm:sqref>
            </x14:sparkline>
            <x14:sparkline>
              <xm:f>Combine!U306:AD306</xm:f>
              <xm:sqref>T306</xm:sqref>
            </x14:sparkline>
            <x14:sparkline>
              <xm:f>Combine!U307:AD307</xm:f>
              <xm:sqref>T307</xm:sqref>
            </x14:sparkline>
            <x14:sparkline>
              <xm:f>Combine!U308:AD308</xm:f>
              <xm:sqref>T308</xm:sqref>
            </x14:sparkline>
            <x14:sparkline>
              <xm:f>Combine!U309:AD309</xm:f>
              <xm:sqref>T309</xm:sqref>
            </x14:sparkline>
            <x14:sparkline>
              <xm:f>Combine!U310:AD310</xm:f>
              <xm:sqref>T310</xm:sqref>
            </x14:sparkline>
            <x14:sparkline>
              <xm:f>Combine!U311:AD311</xm:f>
              <xm:sqref>T311</xm:sqref>
            </x14:sparkline>
            <x14:sparkline>
              <xm:f>Combine!U312:AD312</xm:f>
              <xm:sqref>T312</xm:sqref>
            </x14:sparkline>
            <x14:sparkline>
              <xm:f>Combine!U313:AD313</xm:f>
              <xm:sqref>T313</xm:sqref>
            </x14:sparkline>
            <x14:sparkline>
              <xm:f>Combine!U314:AD314</xm:f>
              <xm:sqref>T314</xm:sqref>
            </x14:sparkline>
            <x14:sparkline>
              <xm:f>Combine!U315:AD315</xm:f>
              <xm:sqref>T315</xm:sqref>
            </x14:sparkline>
            <x14:sparkline>
              <xm:f>Combine!U316:AD316</xm:f>
              <xm:sqref>T316</xm:sqref>
            </x14:sparkline>
            <x14:sparkline>
              <xm:f>Combine!U317:AD317</xm:f>
              <xm:sqref>T317</xm:sqref>
            </x14:sparkline>
            <x14:sparkline>
              <xm:f>Combine!U318:AD318</xm:f>
              <xm:sqref>T318</xm:sqref>
            </x14:sparkline>
            <x14:sparkline>
              <xm:f>Combine!U319:AD319</xm:f>
              <xm:sqref>T319</xm:sqref>
            </x14:sparkline>
            <x14:sparkline>
              <xm:f>Combine!U320:AD320</xm:f>
              <xm:sqref>T320</xm:sqref>
            </x14:sparkline>
            <x14:sparkline>
              <xm:f>Combine!U321:AD321</xm:f>
              <xm:sqref>T321</xm:sqref>
            </x14:sparkline>
            <x14:sparkline>
              <xm:f>Combine!U322:AD322</xm:f>
              <xm:sqref>T322</xm:sqref>
            </x14:sparkline>
            <x14:sparkline>
              <xm:f>Combine!U323:AD323</xm:f>
              <xm:sqref>T323</xm:sqref>
            </x14:sparkline>
            <x14:sparkline>
              <xm:f>Combine!U324:AD324</xm:f>
              <xm:sqref>T324</xm:sqref>
            </x14:sparkline>
            <x14:sparkline>
              <xm:f>Combine!U325:AD325</xm:f>
              <xm:sqref>T325</xm:sqref>
            </x14:sparkline>
            <x14:sparkline>
              <xm:f>Combine!U326:AD326</xm:f>
              <xm:sqref>T326</xm:sqref>
            </x14:sparkline>
            <x14:sparkline>
              <xm:f>Combine!U327:AD327</xm:f>
              <xm:sqref>T327</xm:sqref>
            </x14:sparkline>
            <x14:sparkline>
              <xm:f>Combine!U328:AD328</xm:f>
              <xm:sqref>T328</xm:sqref>
            </x14:sparkline>
            <x14:sparkline>
              <xm:f>Combine!U329:AD329</xm:f>
              <xm:sqref>T329</xm:sqref>
            </x14:sparkline>
            <x14:sparkline>
              <xm:f>Combine!U330:AD330</xm:f>
              <xm:sqref>T330</xm:sqref>
            </x14:sparkline>
            <x14:sparkline>
              <xm:f>Combine!U331:AD331</xm:f>
              <xm:sqref>T331</xm:sqref>
            </x14:sparkline>
            <x14:sparkline>
              <xm:f>Combine!U332:AD332</xm:f>
              <xm:sqref>T332</xm:sqref>
            </x14:sparkline>
            <x14:sparkline>
              <xm:f>Combine!U333:AD333</xm:f>
              <xm:sqref>T333</xm:sqref>
            </x14:sparkline>
            <x14:sparkline>
              <xm:f>Combine!U334:AD334</xm:f>
              <xm:sqref>T334</xm:sqref>
            </x14:sparkline>
            <x14:sparkline>
              <xm:f>Combine!U335:AD335</xm:f>
              <xm:sqref>T335</xm:sqref>
            </x14:sparkline>
            <x14:sparkline>
              <xm:f>Combine!U336:AD336</xm:f>
              <xm:sqref>T336</xm:sqref>
            </x14:sparkline>
            <x14:sparkline>
              <xm:f>Combine!U337:AD337</xm:f>
              <xm:sqref>T337</xm:sqref>
            </x14:sparkline>
            <x14:sparkline>
              <xm:f>Combine!U338:AD338</xm:f>
              <xm:sqref>T338</xm:sqref>
            </x14:sparkline>
            <x14:sparkline>
              <xm:f>Combine!U339:AD339</xm:f>
              <xm:sqref>T339</xm:sqref>
            </x14:sparkline>
            <x14:sparkline>
              <xm:f>Combine!U340:AD340</xm:f>
              <xm:sqref>T340</xm:sqref>
            </x14:sparkline>
            <x14:sparkline>
              <xm:f>Combine!U341:AD341</xm:f>
              <xm:sqref>T341</xm:sqref>
            </x14:sparkline>
            <x14:sparkline>
              <xm:f>Combine!U342:AD342</xm:f>
              <xm:sqref>T342</xm:sqref>
            </x14:sparkline>
            <x14:sparkline>
              <xm:f>Combine!U343:AD343</xm:f>
              <xm:sqref>T343</xm:sqref>
            </x14:sparkline>
            <x14:sparkline>
              <xm:f>Combine!U344:AD344</xm:f>
              <xm:sqref>T344</xm:sqref>
            </x14:sparkline>
            <x14:sparkline>
              <xm:f>Combine!U345:AD345</xm:f>
              <xm:sqref>T345</xm:sqref>
            </x14:sparkline>
            <x14:sparkline>
              <xm:f>Combine!U346:AD346</xm:f>
              <xm:sqref>T346</xm:sqref>
            </x14:sparkline>
            <x14:sparkline>
              <xm:f>Combine!U347:AD347</xm:f>
              <xm:sqref>T347</xm:sqref>
            </x14:sparkline>
            <x14:sparkline>
              <xm:f>Combine!U348:AD348</xm:f>
              <xm:sqref>T348</xm:sqref>
            </x14:sparkline>
            <x14:sparkline>
              <xm:f>Combine!U349:AD349</xm:f>
              <xm:sqref>T349</xm:sqref>
            </x14:sparkline>
            <x14:sparkline>
              <xm:f>Combine!U350:AD350</xm:f>
              <xm:sqref>T350</xm:sqref>
            </x14:sparkline>
            <x14:sparkline>
              <xm:f>Combine!U351:AD351</xm:f>
              <xm:sqref>T351</xm:sqref>
            </x14:sparkline>
            <x14:sparkline>
              <xm:f>Combine!U352:AD352</xm:f>
              <xm:sqref>T352</xm:sqref>
            </x14:sparkline>
            <x14:sparkline>
              <xm:f>Combine!U353:AD353</xm:f>
              <xm:sqref>T353</xm:sqref>
            </x14:sparkline>
            <x14:sparkline>
              <xm:f>Combine!U354:AD354</xm:f>
              <xm:sqref>T354</xm:sqref>
            </x14:sparkline>
            <x14:sparkline>
              <xm:f>Combine!U355:AD355</xm:f>
              <xm:sqref>T355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Combine!H309:Q309</xm:f>
              <xm:sqref>R309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Combine!H317:Q317</xm:f>
              <xm:sqref>R317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Combine!H325:Q325</xm:f>
              <xm:sqref>R325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Combine!H328:Q328</xm:f>
              <xm:sqref>R328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Combine!H331:Q331</xm:f>
              <xm:sqref>R331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Combine!H351:Q351</xm:f>
              <xm:sqref>R351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workbookViewId="0">
      <selection activeCell="H49" sqref="H49"/>
    </sheetView>
  </sheetViews>
  <sheetFormatPr defaultRowHeight="15" x14ac:dyDescent="0.25"/>
  <cols>
    <col min="1" max="1" width="9.140625" style="33"/>
    <col min="9" max="9" width="9.140625" style="1"/>
  </cols>
  <sheetData>
    <row r="1" spans="1:30" ht="23.25" x14ac:dyDescent="0.25">
      <c r="A1" s="39"/>
      <c r="B1" s="39"/>
      <c r="C1" t="s">
        <v>389</v>
      </c>
      <c r="D1" s="40" t="s">
        <v>387</v>
      </c>
      <c r="E1" t="s">
        <v>394</v>
      </c>
      <c r="F1" s="39" t="s">
        <v>379</v>
      </c>
      <c r="G1" s="43" t="s">
        <v>4</v>
      </c>
      <c r="H1" s="43" t="s">
        <v>5</v>
      </c>
      <c r="I1" s="39" t="s">
        <v>378</v>
      </c>
      <c r="J1" s="43" t="s">
        <v>329</v>
      </c>
      <c r="K1" s="43" t="s">
        <v>47</v>
      </c>
      <c r="L1" s="43" t="s">
        <v>7</v>
      </c>
      <c r="M1" s="39"/>
      <c r="P1" s="40" t="s">
        <v>380</v>
      </c>
      <c r="Q1" s="40" t="s">
        <v>381</v>
      </c>
      <c r="R1" s="41" t="s">
        <v>382</v>
      </c>
      <c r="S1" s="41" t="s">
        <v>383</v>
      </c>
      <c r="T1" s="41" t="s">
        <v>384</v>
      </c>
      <c r="U1" s="41" t="s">
        <v>385</v>
      </c>
      <c r="V1" s="41" t="s">
        <v>386</v>
      </c>
      <c r="X1" s="40" t="s">
        <v>388</v>
      </c>
      <c r="Z1" t="s">
        <v>390</v>
      </c>
      <c r="AA1" t="s">
        <v>391</v>
      </c>
      <c r="AB1" t="s">
        <v>392</v>
      </c>
      <c r="AC1" t="s">
        <v>393</v>
      </c>
    </row>
    <row r="2" spans="1:30" x14ac:dyDescent="0.25">
      <c r="A2" s="37" t="s">
        <v>332</v>
      </c>
      <c r="B2" s="38">
        <v>13</v>
      </c>
      <c r="C2">
        <v>25.816666666666666</v>
      </c>
      <c r="D2">
        <v>3.0833333333333335</v>
      </c>
      <c r="E2">
        <v>11.450000000000003</v>
      </c>
      <c r="F2">
        <v>8.6816666666666666</v>
      </c>
      <c r="G2" s="38">
        <v>29.541666666666668</v>
      </c>
      <c r="H2" s="42">
        <v>3.6316666666666668</v>
      </c>
      <c r="I2">
        <v>26.100029100268426</v>
      </c>
      <c r="J2" s="42">
        <f>AVERAGE(H2:I2)</f>
        <v>14.865847883467547</v>
      </c>
      <c r="K2">
        <v>2.5766666666666667</v>
      </c>
      <c r="L2" s="42">
        <f>AVERAGE(J2:K2)</f>
        <v>8.7212572750671065</v>
      </c>
      <c r="M2" s="38"/>
      <c r="P2">
        <v>4.4666666666666668</v>
      </c>
      <c r="Q2">
        <v>3.6833333333333331</v>
      </c>
      <c r="R2">
        <f>AVERAGE(P2:Q2)</f>
        <v>4.0750000000000002</v>
      </c>
      <c r="S2">
        <v>3.2300000000000004</v>
      </c>
      <c r="T2">
        <v>8.4166666666666661</v>
      </c>
      <c r="U2">
        <v>6.3666666666666671</v>
      </c>
      <c r="V2">
        <f>AVERAGE(T2:U2)</f>
        <v>7.3916666666666666</v>
      </c>
      <c r="X2">
        <v>3.9499999999999997</v>
      </c>
      <c r="Z2">
        <v>11.566666666666668</v>
      </c>
      <c r="AA2">
        <v>4.3500000000000005</v>
      </c>
      <c r="AB2">
        <v>28.400000000000002</v>
      </c>
      <c r="AC2">
        <v>30.683333333333334</v>
      </c>
      <c r="AD2">
        <f>AVERAGE(R2:S2)</f>
        <v>3.6525000000000003</v>
      </c>
    </row>
    <row r="3" spans="1:30" x14ac:dyDescent="0.25">
      <c r="A3" s="37" t="s">
        <v>333</v>
      </c>
      <c r="B3" s="38">
        <v>25</v>
      </c>
      <c r="C3">
        <v>0.64333333333333331</v>
      </c>
      <c r="D3">
        <v>8.1666666666666665E-2</v>
      </c>
      <c r="E3">
        <v>8.3333333333333332E-3</v>
      </c>
      <c r="F3">
        <v>0</v>
      </c>
      <c r="G3" s="38">
        <v>0.2166666666666667</v>
      </c>
      <c r="H3" s="42">
        <v>0.12333333333333334</v>
      </c>
      <c r="I3">
        <v>3.2429026190624814E-2</v>
      </c>
      <c r="J3" s="42">
        <f t="shared" ref="J3:J48" si="0">AVERAGE(H3:I3)</f>
        <v>7.7881179761979072E-2</v>
      </c>
      <c r="K3">
        <v>7.333333333333332E-2</v>
      </c>
      <c r="L3" s="42">
        <f t="shared" ref="L3:L48" si="1">AVERAGE(J3:K3)</f>
        <v>7.5607256547656196E-2</v>
      </c>
      <c r="M3" s="38"/>
      <c r="P3">
        <v>0.17</v>
      </c>
      <c r="Q3">
        <v>0.24</v>
      </c>
      <c r="R3" s="42">
        <f t="shared" ref="R3:R48" si="2">AVERAGE(P3:Q3)</f>
        <v>0.20500000000000002</v>
      </c>
      <c r="S3">
        <v>0.13833333333333334</v>
      </c>
      <c r="T3">
        <v>0.30333333333333329</v>
      </c>
      <c r="U3">
        <v>2.6666666666666668E-2</v>
      </c>
      <c r="V3" s="42">
        <f t="shared" ref="V3:V48" si="3">AVERAGE(T3:U3)</f>
        <v>0.16499999999999998</v>
      </c>
      <c r="X3">
        <v>0.24166666666666667</v>
      </c>
      <c r="Z3">
        <v>0.19333333333333336</v>
      </c>
      <c r="AA3">
        <v>0.21999999999999997</v>
      </c>
      <c r="AB3">
        <v>0.16833333333333333</v>
      </c>
      <c r="AC3">
        <v>0.26500000000000007</v>
      </c>
      <c r="AD3" s="42">
        <f t="shared" ref="AD3:AD48" si="4">AVERAGE(R3:S3)</f>
        <v>0.17166666666666669</v>
      </c>
    </row>
    <row r="4" spans="1:30" x14ac:dyDescent="0.25">
      <c r="A4" s="37" t="s">
        <v>334</v>
      </c>
      <c r="B4" s="38">
        <v>30</v>
      </c>
      <c r="C4">
        <v>2.3666666666666667</v>
      </c>
      <c r="D4">
        <v>0.18833333333333335</v>
      </c>
      <c r="E4">
        <v>0.89333333333333342</v>
      </c>
      <c r="F4">
        <v>0.18500000000000003</v>
      </c>
      <c r="G4" s="38">
        <v>1.1466666666666665</v>
      </c>
      <c r="H4" s="42">
        <v>0.49416666666666664</v>
      </c>
      <c r="I4">
        <v>0.30508918944089114</v>
      </c>
      <c r="J4" s="42">
        <f t="shared" si="0"/>
        <v>0.39962792805377889</v>
      </c>
      <c r="K4">
        <v>0.18333333333333332</v>
      </c>
      <c r="L4" s="42">
        <f t="shared" si="1"/>
        <v>0.29148063069355612</v>
      </c>
      <c r="M4" s="38"/>
      <c r="P4">
        <v>0.41166666666666668</v>
      </c>
      <c r="Q4">
        <v>0.4283333333333334</v>
      </c>
      <c r="R4" s="42">
        <f t="shared" si="2"/>
        <v>0.42000000000000004</v>
      </c>
      <c r="S4">
        <v>0.42499999999999999</v>
      </c>
      <c r="T4">
        <v>0.48166666666666669</v>
      </c>
      <c r="U4">
        <v>0.40166666666666662</v>
      </c>
      <c r="V4" s="42">
        <f t="shared" si="3"/>
        <v>0.44166666666666665</v>
      </c>
      <c r="X4">
        <v>0.36166666666666664</v>
      </c>
      <c r="Z4">
        <v>0.95166666666666666</v>
      </c>
      <c r="AA4">
        <v>0.39333333333333331</v>
      </c>
      <c r="AB4">
        <v>1.0999999999999999</v>
      </c>
      <c r="AC4">
        <v>1.1933333333333334</v>
      </c>
      <c r="AD4" s="42">
        <f t="shared" si="4"/>
        <v>0.42249999999999999</v>
      </c>
    </row>
    <row r="5" spans="1:30" x14ac:dyDescent="0.25">
      <c r="A5" s="37" t="s">
        <v>335</v>
      </c>
      <c r="B5" s="38">
        <v>65</v>
      </c>
      <c r="C5">
        <v>16.95</v>
      </c>
      <c r="D5">
        <v>4.5666666666666664</v>
      </c>
      <c r="E5">
        <v>2.0766666666666667</v>
      </c>
      <c r="F5">
        <v>3.0716666666666672</v>
      </c>
      <c r="G5" s="38">
        <v>15.958333333333332</v>
      </c>
      <c r="H5" s="42">
        <v>2.6491666666666669</v>
      </c>
      <c r="I5">
        <v>14.98772137963973</v>
      </c>
      <c r="J5" s="42">
        <f t="shared" si="0"/>
        <v>8.818444023153198</v>
      </c>
      <c r="K5">
        <v>2.5050000000000003</v>
      </c>
      <c r="L5" s="42">
        <f t="shared" si="1"/>
        <v>5.6617220115765994</v>
      </c>
      <c r="M5" s="38"/>
      <c r="P5">
        <v>2.9766666666666666</v>
      </c>
      <c r="Q5">
        <v>4.0666666666666664</v>
      </c>
      <c r="R5" s="42">
        <f t="shared" si="2"/>
        <v>3.5216666666666665</v>
      </c>
      <c r="S5">
        <v>1.9649999999999999</v>
      </c>
      <c r="T5">
        <v>4.1349999999999998</v>
      </c>
      <c r="U5">
        <v>2.7833333333333332</v>
      </c>
      <c r="V5" s="42">
        <f t="shared" si="3"/>
        <v>3.4591666666666665</v>
      </c>
      <c r="X5">
        <v>5.4333333333333336</v>
      </c>
      <c r="Z5">
        <v>4.2533333333333339</v>
      </c>
      <c r="AA5">
        <v>4.1833333333333336</v>
      </c>
      <c r="AB5">
        <v>14.333333333333334</v>
      </c>
      <c r="AC5">
        <v>17.583333333333332</v>
      </c>
      <c r="AD5" s="42">
        <f t="shared" si="4"/>
        <v>2.7433333333333332</v>
      </c>
    </row>
    <row r="6" spans="1:30" x14ac:dyDescent="0.25">
      <c r="A6" s="37" t="s">
        <v>336</v>
      </c>
      <c r="B6" s="38">
        <v>72</v>
      </c>
      <c r="C6">
        <v>0.20666666666666667</v>
      </c>
      <c r="D6">
        <v>0</v>
      </c>
      <c r="E6">
        <v>3.6666666666666674E-2</v>
      </c>
      <c r="F6">
        <v>3.3333333333333335E-3</v>
      </c>
      <c r="G6" s="38">
        <v>0.12083333333333335</v>
      </c>
      <c r="H6" s="42">
        <v>2.5000000000000001E-4</v>
      </c>
      <c r="I6">
        <v>0.18951311985746933</v>
      </c>
      <c r="J6" s="42">
        <f t="shared" si="0"/>
        <v>9.4881559928734663E-2</v>
      </c>
      <c r="K6">
        <v>0</v>
      </c>
      <c r="L6" s="42">
        <f t="shared" si="1"/>
        <v>4.7440779964367331E-2</v>
      </c>
      <c r="M6" s="38"/>
      <c r="P6">
        <v>0</v>
      </c>
      <c r="Q6">
        <v>0.16833333333333333</v>
      </c>
      <c r="R6" s="42">
        <f t="shared" si="2"/>
        <v>8.4166666666666667E-2</v>
      </c>
      <c r="S6">
        <v>0</v>
      </c>
      <c r="T6">
        <v>0</v>
      </c>
      <c r="U6">
        <v>0</v>
      </c>
      <c r="V6" s="42">
        <f t="shared" si="3"/>
        <v>0</v>
      </c>
      <c r="X6">
        <v>0</v>
      </c>
      <c r="Z6">
        <v>5.1666666666666666E-2</v>
      </c>
      <c r="AA6">
        <v>0</v>
      </c>
      <c r="AB6">
        <v>0.12666666666666668</v>
      </c>
      <c r="AC6">
        <v>0.115</v>
      </c>
      <c r="AD6" s="42">
        <f t="shared" si="4"/>
        <v>4.2083333333333334E-2</v>
      </c>
    </row>
    <row r="7" spans="1:30" x14ac:dyDescent="0.25">
      <c r="A7" s="37" t="s">
        <v>337</v>
      </c>
      <c r="B7" s="38">
        <v>84</v>
      </c>
      <c r="C7">
        <v>1.2</v>
      </c>
      <c r="D7">
        <v>1.4999999999999999E-2</v>
      </c>
      <c r="E7">
        <v>0.23</v>
      </c>
      <c r="F7">
        <v>0.39333333333333337</v>
      </c>
      <c r="G7" s="38">
        <v>0.62749999999999995</v>
      </c>
      <c r="H7" s="42">
        <v>1.4999999999999999E-2</v>
      </c>
      <c r="I7">
        <v>0.50669032696281591</v>
      </c>
      <c r="J7" s="42">
        <f t="shared" si="0"/>
        <v>0.26084516348140796</v>
      </c>
      <c r="K7">
        <v>4.5000000000000005E-2</v>
      </c>
      <c r="L7" s="42">
        <f t="shared" si="1"/>
        <v>0.15292258174070397</v>
      </c>
      <c r="M7" s="38"/>
      <c r="P7">
        <v>0.53666666666666663</v>
      </c>
      <c r="Q7">
        <v>0</v>
      </c>
      <c r="R7" s="42">
        <f t="shared" si="2"/>
        <v>0.26833333333333331</v>
      </c>
      <c r="S7">
        <v>1.1666666666666667E-2</v>
      </c>
      <c r="T7">
        <v>0.12833333333333333</v>
      </c>
      <c r="U7">
        <v>6.3333333333333339E-2</v>
      </c>
      <c r="V7" s="42">
        <f t="shared" si="3"/>
        <v>9.5833333333333326E-2</v>
      </c>
      <c r="X7">
        <v>2.6666666666666668E-2</v>
      </c>
      <c r="Z7">
        <v>0.74833333333333341</v>
      </c>
      <c r="AA7">
        <v>0.11833333333333333</v>
      </c>
      <c r="AB7">
        <v>0.71166666666666656</v>
      </c>
      <c r="AC7">
        <v>0.54333333333333333</v>
      </c>
      <c r="AD7" s="42">
        <f t="shared" si="4"/>
        <v>0.13999999999999999</v>
      </c>
    </row>
    <row r="8" spans="1:30" x14ac:dyDescent="0.25">
      <c r="A8" s="37" t="s">
        <v>338</v>
      </c>
      <c r="B8" s="38">
        <v>96</v>
      </c>
      <c r="C8">
        <v>0.36999999999999994</v>
      </c>
      <c r="D8">
        <v>5.0000000000000001E-3</v>
      </c>
      <c r="E8">
        <v>0.125</v>
      </c>
      <c r="F8">
        <v>8.3333333333333332E-3</v>
      </c>
      <c r="G8" s="38">
        <v>0.13583333333333333</v>
      </c>
      <c r="H8" s="42">
        <v>0</v>
      </c>
      <c r="I8">
        <v>4.0034088616405582E-2</v>
      </c>
      <c r="J8" s="42">
        <f t="shared" si="0"/>
        <v>2.0017044308202791E-2</v>
      </c>
      <c r="K8">
        <v>1.6666666666666666E-2</v>
      </c>
      <c r="L8" s="42">
        <f t="shared" si="1"/>
        <v>1.8341855487434729E-2</v>
      </c>
      <c r="M8" s="38"/>
      <c r="P8">
        <v>0</v>
      </c>
      <c r="Q8">
        <v>0</v>
      </c>
      <c r="R8" s="42">
        <f t="shared" si="2"/>
        <v>0</v>
      </c>
      <c r="S8">
        <v>0</v>
      </c>
      <c r="T8">
        <v>1.4999999999999999E-2</v>
      </c>
      <c r="U8">
        <v>1.8333333333333333E-2</v>
      </c>
      <c r="V8" s="42">
        <f t="shared" si="3"/>
        <v>1.6666666666666666E-2</v>
      </c>
      <c r="X8">
        <v>5.0000000000000001E-3</v>
      </c>
      <c r="Z8">
        <v>0.11499999999999999</v>
      </c>
      <c r="AA8">
        <v>0.13333333333333333</v>
      </c>
      <c r="AB8">
        <v>6.8333333333333343E-2</v>
      </c>
      <c r="AC8">
        <v>0.20333333333333334</v>
      </c>
      <c r="AD8" s="42">
        <f t="shared" si="4"/>
        <v>0</v>
      </c>
    </row>
    <row r="9" spans="1:30" x14ac:dyDescent="0.25">
      <c r="A9" s="37" t="s">
        <v>339</v>
      </c>
      <c r="B9" s="38">
        <v>98</v>
      </c>
      <c r="C9">
        <v>0.36999999999999994</v>
      </c>
      <c r="D9">
        <v>0.21666666666666667</v>
      </c>
      <c r="E9">
        <v>0.22666666666666668</v>
      </c>
      <c r="F9">
        <v>7.3333333333333334E-2</v>
      </c>
      <c r="G9" s="38">
        <v>0.2</v>
      </c>
      <c r="H9" s="42">
        <v>7.166666666666667E-2</v>
      </c>
      <c r="I9">
        <v>3.3345424283167842E-2</v>
      </c>
      <c r="J9" s="42">
        <f t="shared" si="0"/>
        <v>5.2506045474917259E-2</v>
      </c>
      <c r="K9">
        <v>0.20333333333333337</v>
      </c>
      <c r="L9" s="42">
        <f t="shared" si="1"/>
        <v>0.12791968940412532</v>
      </c>
      <c r="M9" s="38"/>
      <c r="P9">
        <v>7.0000000000000007E-2</v>
      </c>
      <c r="Q9">
        <v>6.6666666666666666E-2</v>
      </c>
      <c r="R9" s="42">
        <f t="shared" si="2"/>
        <v>6.8333333333333329E-2</v>
      </c>
      <c r="S9">
        <v>5.3333333333333337E-2</v>
      </c>
      <c r="T9">
        <v>1.4999999999999999E-2</v>
      </c>
      <c r="U9">
        <v>4.5000000000000005E-2</v>
      </c>
      <c r="V9" s="42">
        <f t="shared" si="3"/>
        <v>3.0000000000000002E-2</v>
      </c>
      <c r="X9">
        <v>0.18666666666666668</v>
      </c>
      <c r="Z9">
        <v>0.15833333333333335</v>
      </c>
      <c r="AA9">
        <v>3.8333333333333337E-2</v>
      </c>
      <c r="AB9">
        <v>0.21333333333333335</v>
      </c>
      <c r="AC9">
        <v>0.18666666666666668</v>
      </c>
      <c r="AD9" s="42">
        <f t="shared" si="4"/>
        <v>6.0833333333333336E-2</v>
      </c>
    </row>
    <row r="10" spans="1:30" x14ac:dyDescent="0.25">
      <c r="A10" s="37" t="s">
        <v>340</v>
      </c>
      <c r="B10" s="38">
        <v>115</v>
      </c>
      <c r="C10">
        <v>0.37333333333333335</v>
      </c>
      <c r="D10">
        <v>0.15033333333333335</v>
      </c>
      <c r="E10">
        <v>0.156</v>
      </c>
      <c r="F10">
        <v>1E-3</v>
      </c>
      <c r="G10" s="38">
        <v>0.255</v>
      </c>
      <c r="H10" s="42">
        <v>0.13049999999999998</v>
      </c>
      <c r="I10">
        <v>1.5001491781606558E-3</v>
      </c>
      <c r="J10" s="42">
        <f t="shared" si="0"/>
        <v>6.6000074589080318E-2</v>
      </c>
      <c r="K10">
        <v>9.6000000000000016E-2</v>
      </c>
      <c r="L10" s="42">
        <f t="shared" si="1"/>
        <v>8.1000037294540167E-2</v>
      </c>
      <c r="M10" s="38"/>
      <c r="P10">
        <v>1.6666666666666666E-4</v>
      </c>
      <c r="Q10">
        <v>0</v>
      </c>
      <c r="R10" s="42">
        <f t="shared" si="2"/>
        <v>8.3333333333333331E-5</v>
      </c>
      <c r="S10">
        <v>7.9333333333333325E-2</v>
      </c>
      <c r="T10">
        <v>0</v>
      </c>
      <c r="U10">
        <v>1.4999999999999998E-3</v>
      </c>
      <c r="V10" s="42">
        <f t="shared" si="3"/>
        <v>7.4999999999999991E-4</v>
      </c>
      <c r="X10">
        <v>0.14333333333333334</v>
      </c>
      <c r="Z10">
        <v>0.155</v>
      </c>
      <c r="AA10">
        <v>3.6666666666666667E-2</v>
      </c>
      <c r="AB10">
        <v>0.27166666666666667</v>
      </c>
      <c r="AC10">
        <v>0.23833333333333331</v>
      </c>
      <c r="AD10" s="42">
        <f t="shared" si="4"/>
        <v>3.9708333333333332E-2</v>
      </c>
    </row>
    <row r="11" spans="1:30" x14ac:dyDescent="0.25">
      <c r="A11" s="37" t="s">
        <v>341</v>
      </c>
      <c r="B11" s="38">
        <v>117</v>
      </c>
      <c r="C11">
        <v>1.0349999999999999</v>
      </c>
      <c r="D11">
        <v>0.21333333333333335</v>
      </c>
      <c r="E11">
        <v>0.15333333333333335</v>
      </c>
      <c r="F11">
        <v>0.13166666666666668</v>
      </c>
      <c r="G11" s="38">
        <v>0.6333333333333333</v>
      </c>
      <c r="H11" s="42">
        <v>2.9166666666666667E-2</v>
      </c>
      <c r="I11">
        <v>3.5205091903342547E-2</v>
      </c>
      <c r="J11" s="42">
        <f t="shared" si="0"/>
        <v>3.2185879285004604E-2</v>
      </c>
      <c r="K11">
        <v>7.6833333333333337E-2</v>
      </c>
      <c r="L11" s="42">
        <f t="shared" si="1"/>
        <v>5.450960630916897E-2</v>
      </c>
      <c r="M11" s="38"/>
      <c r="P11">
        <v>0.22333333333333336</v>
      </c>
      <c r="Q11">
        <v>5.1666666666666673E-2</v>
      </c>
      <c r="R11" s="42">
        <f t="shared" si="2"/>
        <v>0.13750000000000001</v>
      </c>
      <c r="S11">
        <v>3.6666666666666667E-2</v>
      </c>
      <c r="T11">
        <v>0.17</v>
      </c>
      <c r="U11">
        <v>0.10333333333333335</v>
      </c>
      <c r="V11" s="42">
        <f t="shared" si="3"/>
        <v>0.13666666666666669</v>
      </c>
      <c r="X11">
        <v>0.15</v>
      </c>
      <c r="Z11">
        <v>0.66333333333333333</v>
      </c>
      <c r="AA11">
        <v>4.9999999999999989E-2</v>
      </c>
      <c r="AB11">
        <v>0.43500000000000005</v>
      </c>
      <c r="AC11">
        <v>0.83166666666666655</v>
      </c>
      <c r="AD11" s="42">
        <f t="shared" si="4"/>
        <v>8.7083333333333346E-2</v>
      </c>
    </row>
    <row r="12" spans="1:30" x14ac:dyDescent="0.25">
      <c r="A12" s="37" t="s">
        <v>342</v>
      </c>
      <c r="B12" s="38">
        <v>125</v>
      </c>
      <c r="C12">
        <v>0.14000000000000001</v>
      </c>
      <c r="D12">
        <v>0</v>
      </c>
      <c r="E12">
        <v>1.1666666666666667E-2</v>
      </c>
      <c r="F12">
        <v>8.8333333333333333E-2</v>
      </c>
      <c r="G12" s="38">
        <v>0.11416666666666667</v>
      </c>
      <c r="H12" s="42">
        <v>2.8333333333333332E-2</v>
      </c>
      <c r="I12">
        <v>0.10227444565191131</v>
      </c>
      <c r="J12" s="42">
        <f t="shared" si="0"/>
        <v>6.5303889492622322E-2</v>
      </c>
      <c r="K12">
        <v>8.3333333333333332E-3</v>
      </c>
      <c r="L12" s="42">
        <f t="shared" si="1"/>
        <v>3.6818611412977827E-2</v>
      </c>
      <c r="M12" s="38"/>
      <c r="P12">
        <v>5.3333333333333337E-2</v>
      </c>
      <c r="Q12">
        <v>2.8333333333333332E-2</v>
      </c>
      <c r="R12" s="42">
        <f t="shared" si="2"/>
        <v>4.0833333333333333E-2</v>
      </c>
      <c r="S12">
        <v>1.8333333333333333E-2</v>
      </c>
      <c r="T12">
        <v>6.3333333333333339E-2</v>
      </c>
      <c r="U12">
        <v>0.03</v>
      </c>
      <c r="V12" s="42">
        <f t="shared" si="3"/>
        <v>4.6666666666666669E-2</v>
      </c>
      <c r="X12">
        <v>0</v>
      </c>
      <c r="Z12">
        <v>4.1666666666666664E-2</v>
      </c>
      <c r="AA12">
        <v>0.02</v>
      </c>
      <c r="AB12">
        <v>0.12</v>
      </c>
      <c r="AC12">
        <v>0.10833333333333335</v>
      </c>
      <c r="AD12" s="42">
        <f t="shared" si="4"/>
        <v>2.9583333333333333E-2</v>
      </c>
    </row>
    <row r="13" spans="1:30" x14ac:dyDescent="0.25">
      <c r="A13" s="37" t="s">
        <v>343</v>
      </c>
      <c r="B13" s="38">
        <v>139</v>
      </c>
      <c r="C13">
        <v>11.950000000000001</v>
      </c>
      <c r="D13">
        <v>1.2066666666666668</v>
      </c>
      <c r="E13">
        <v>2.2499999999999996</v>
      </c>
      <c r="F13">
        <v>0.31166666666666665</v>
      </c>
      <c r="G13" s="38">
        <v>9.8716666666666679</v>
      </c>
      <c r="H13" s="42">
        <v>0.4341666666666667</v>
      </c>
      <c r="I13">
        <v>0.43002423816515584</v>
      </c>
      <c r="J13" s="42">
        <f t="shared" si="0"/>
        <v>0.4320954524159113</v>
      </c>
      <c r="K13">
        <v>0.11666666666666665</v>
      </c>
      <c r="L13" s="42">
        <f t="shared" si="1"/>
        <v>0.274381059541289</v>
      </c>
      <c r="M13" s="38"/>
      <c r="P13">
        <v>2.313333333333333</v>
      </c>
      <c r="Q13">
        <v>4.47</v>
      </c>
      <c r="R13" s="42">
        <f t="shared" si="2"/>
        <v>3.3916666666666666</v>
      </c>
      <c r="S13">
        <v>0.41333333333333333</v>
      </c>
      <c r="T13">
        <v>0.29833333333333334</v>
      </c>
      <c r="U13">
        <v>0.34333333333333332</v>
      </c>
      <c r="V13" s="42">
        <f t="shared" si="3"/>
        <v>0.3208333333333333</v>
      </c>
      <c r="X13">
        <v>1.2966666666666666</v>
      </c>
      <c r="Z13">
        <v>4.7733333333333343</v>
      </c>
      <c r="AA13">
        <v>0.79666666666666675</v>
      </c>
      <c r="AB13">
        <v>14.183333333333335</v>
      </c>
      <c r="AC13">
        <v>5.56</v>
      </c>
      <c r="AD13" s="42">
        <f t="shared" si="4"/>
        <v>1.9024999999999999</v>
      </c>
    </row>
    <row r="14" spans="1:30" x14ac:dyDescent="0.25">
      <c r="A14" s="37" t="s">
        <v>344</v>
      </c>
      <c r="B14" s="38">
        <v>142</v>
      </c>
      <c r="C14">
        <v>5.4033333333333333</v>
      </c>
      <c r="D14">
        <v>4.9999999999999996E-2</v>
      </c>
      <c r="E14">
        <v>0.76000000000000012</v>
      </c>
      <c r="F14">
        <v>0.41666666666666669</v>
      </c>
      <c r="G14" s="38">
        <v>3.3250000000000002</v>
      </c>
      <c r="H14" s="42">
        <v>1.645</v>
      </c>
      <c r="I14">
        <v>0.16168632806012598</v>
      </c>
      <c r="J14" s="42">
        <f t="shared" si="0"/>
        <v>0.90334316403006298</v>
      </c>
      <c r="K14">
        <v>3.266666666666667E-2</v>
      </c>
      <c r="L14" s="42">
        <f t="shared" si="1"/>
        <v>0.4680049153483648</v>
      </c>
      <c r="M14" s="38"/>
      <c r="P14">
        <v>0.19000000000000003</v>
      </c>
      <c r="Q14">
        <v>5.2166666666666674E-2</v>
      </c>
      <c r="R14" s="42">
        <f t="shared" si="2"/>
        <v>0.12108333333333335</v>
      </c>
      <c r="S14">
        <v>1.8</v>
      </c>
      <c r="T14">
        <v>0.58833333333333337</v>
      </c>
      <c r="U14">
        <v>6.3333333333333339E-2</v>
      </c>
      <c r="V14" s="42">
        <f t="shared" si="3"/>
        <v>0.32583333333333336</v>
      </c>
      <c r="X14">
        <v>0.15166666666666667</v>
      </c>
      <c r="Z14">
        <v>1.7889999999999999</v>
      </c>
      <c r="AA14">
        <v>0.14000000000000001</v>
      </c>
      <c r="AB14">
        <v>2.8000000000000003</v>
      </c>
      <c r="AC14">
        <v>3.8499999999999996</v>
      </c>
      <c r="AD14" s="42">
        <f t="shared" si="4"/>
        <v>0.96054166666666674</v>
      </c>
    </row>
    <row r="15" spans="1:30" x14ac:dyDescent="0.25">
      <c r="A15" s="37" t="s">
        <v>345</v>
      </c>
      <c r="B15" s="38">
        <v>155</v>
      </c>
      <c r="C15">
        <v>37.06666666666667</v>
      </c>
      <c r="D15">
        <v>7.1000000000000005</v>
      </c>
      <c r="E15">
        <v>7.2166666666666659</v>
      </c>
      <c r="F15">
        <v>13.15</v>
      </c>
      <c r="G15" s="38">
        <v>30.358333333333338</v>
      </c>
      <c r="H15" s="42">
        <v>6.4833333333333343</v>
      </c>
      <c r="I15">
        <v>30.70000047419984</v>
      </c>
      <c r="J15" s="42">
        <f t="shared" si="0"/>
        <v>18.591666903766587</v>
      </c>
      <c r="K15">
        <v>4.3616666666666664</v>
      </c>
      <c r="L15" s="42">
        <f t="shared" si="1"/>
        <v>11.476666785216626</v>
      </c>
      <c r="M15" s="38"/>
      <c r="P15">
        <v>10.633333333333333</v>
      </c>
      <c r="Q15">
        <v>11.433333333333332</v>
      </c>
      <c r="R15" s="42">
        <f t="shared" si="2"/>
        <v>11.033333333333331</v>
      </c>
      <c r="S15">
        <v>4.8166666666666673</v>
      </c>
      <c r="T15">
        <v>10.016666666666667</v>
      </c>
      <c r="U15">
        <v>7.1000000000000005</v>
      </c>
      <c r="V15" s="42">
        <f t="shared" si="3"/>
        <v>8.5583333333333336</v>
      </c>
      <c r="X15">
        <v>6.6833333333333327</v>
      </c>
      <c r="Z15">
        <v>10.433333333333335</v>
      </c>
      <c r="AA15">
        <v>7.916666666666667</v>
      </c>
      <c r="AB15">
        <v>31.733333333333338</v>
      </c>
      <c r="AC15">
        <v>28.983333333333338</v>
      </c>
      <c r="AD15" s="42">
        <f t="shared" si="4"/>
        <v>7.9249999999999989</v>
      </c>
    </row>
    <row r="16" spans="1:30" x14ac:dyDescent="0.25">
      <c r="A16" s="37" t="s">
        <v>346</v>
      </c>
      <c r="B16" s="38">
        <v>158</v>
      </c>
      <c r="C16">
        <v>54.254999999999995</v>
      </c>
      <c r="D16">
        <v>0.85500000000000009</v>
      </c>
      <c r="E16">
        <v>20.791666666666664</v>
      </c>
      <c r="F16">
        <v>2.7683333333333331</v>
      </c>
      <c r="G16" s="38">
        <v>42.095000000000006</v>
      </c>
      <c r="H16" s="42">
        <v>0.58083333333333331</v>
      </c>
      <c r="I16">
        <v>16.883554016188189</v>
      </c>
      <c r="J16" s="42">
        <f t="shared" si="0"/>
        <v>8.7321936747607616</v>
      </c>
      <c r="K16">
        <v>0.62</v>
      </c>
      <c r="L16" s="42">
        <f t="shared" si="1"/>
        <v>4.6760968373803804</v>
      </c>
      <c r="M16" s="38"/>
      <c r="P16">
        <v>0.72833333333333339</v>
      </c>
      <c r="Q16">
        <v>1.0533333333333335</v>
      </c>
      <c r="R16" s="42">
        <f t="shared" si="2"/>
        <v>0.89083333333333337</v>
      </c>
      <c r="S16">
        <v>0.38333333333333336</v>
      </c>
      <c r="T16">
        <v>1.6000000000000003</v>
      </c>
      <c r="U16">
        <v>1.3716666666666664</v>
      </c>
      <c r="V16" s="42">
        <f t="shared" si="3"/>
        <v>1.4858333333333333</v>
      </c>
      <c r="X16">
        <v>1.18</v>
      </c>
      <c r="Z16">
        <v>12.225000000000001</v>
      </c>
      <c r="AA16">
        <v>0.30000000000000004</v>
      </c>
      <c r="AB16">
        <v>50.390000000000008</v>
      </c>
      <c r="AC16">
        <v>33.800000000000004</v>
      </c>
      <c r="AD16" s="42">
        <f t="shared" si="4"/>
        <v>0.63708333333333333</v>
      </c>
    </row>
    <row r="17" spans="1:30" x14ac:dyDescent="0.25">
      <c r="A17" s="37" t="s">
        <v>347</v>
      </c>
      <c r="B17" s="38">
        <v>163</v>
      </c>
      <c r="C17">
        <v>117.86666666666667</v>
      </c>
      <c r="D17">
        <v>15.700000000000001</v>
      </c>
      <c r="E17">
        <v>10.616666666666667</v>
      </c>
      <c r="F17">
        <v>41.35</v>
      </c>
      <c r="G17" s="38">
        <v>84.166666666666657</v>
      </c>
      <c r="H17" s="42">
        <v>22.083333333333336</v>
      </c>
      <c r="I17">
        <v>80.896149961314464</v>
      </c>
      <c r="J17" s="42">
        <f t="shared" si="0"/>
        <v>51.489741647323896</v>
      </c>
      <c r="K17">
        <v>21.549999999999997</v>
      </c>
      <c r="L17" s="42">
        <f t="shared" si="1"/>
        <v>36.519870823661947</v>
      </c>
      <c r="M17" s="38"/>
      <c r="P17">
        <v>22.849999999999998</v>
      </c>
      <c r="Q17">
        <v>28.099999999999998</v>
      </c>
      <c r="R17" s="42">
        <f t="shared" si="2"/>
        <v>25.474999999999998</v>
      </c>
      <c r="S17">
        <v>21.916666666666668</v>
      </c>
      <c r="T17">
        <v>23.616666666666664</v>
      </c>
      <c r="U17">
        <v>24.399999999999995</v>
      </c>
      <c r="V17" s="42">
        <f t="shared" si="3"/>
        <v>24.008333333333329</v>
      </c>
      <c r="X17">
        <v>13.516666666666666</v>
      </c>
      <c r="Z17">
        <v>54.483333333333341</v>
      </c>
      <c r="AA17">
        <v>16.883333333333336</v>
      </c>
      <c r="AB17">
        <v>68.38333333333334</v>
      </c>
      <c r="AC17">
        <v>99.949999999999989</v>
      </c>
      <c r="AD17" s="42">
        <f t="shared" si="4"/>
        <v>23.695833333333333</v>
      </c>
    </row>
    <row r="18" spans="1:30" x14ac:dyDescent="0.25">
      <c r="A18" s="37" t="s">
        <v>348</v>
      </c>
      <c r="B18" s="38">
        <v>165</v>
      </c>
      <c r="C18">
        <v>353.61666666666662</v>
      </c>
      <c r="D18">
        <v>38.43333333333333</v>
      </c>
      <c r="E18">
        <v>160.94999999999999</v>
      </c>
      <c r="F18">
        <v>76.833333333333329</v>
      </c>
      <c r="G18" s="38">
        <v>354.63333333333333</v>
      </c>
      <c r="H18" s="42">
        <v>52.7</v>
      </c>
      <c r="I18">
        <v>141.06290263304865</v>
      </c>
      <c r="J18" s="42">
        <f t="shared" si="0"/>
        <v>96.881451316524334</v>
      </c>
      <c r="K18">
        <v>62.633333333333326</v>
      </c>
      <c r="L18" s="42">
        <f t="shared" si="1"/>
        <v>79.75739232492883</v>
      </c>
      <c r="M18" s="38"/>
      <c r="P18">
        <v>41.516666666666659</v>
      </c>
      <c r="Q18">
        <v>66.516666666666666</v>
      </c>
      <c r="R18" s="42">
        <f t="shared" si="2"/>
        <v>54.016666666666666</v>
      </c>
      <c r="S18">
        <v>49.416666666666664</v>
      </c>
      <c r="T18">
        <v>40.349999999999994</v>
      </c>
      <c r="U18">
        <v>55.54999999999999</v>
      </c>
      <c r="V18" s="42">
        <f t="shared" si="3"/>
        <v>47.949999999999989</v>
      </c>
      <c r="X18">
        <v>32.666666666666664</v>
      </c>
      <c r="Z18">
        <v>165.51666666666668</v>
      </c>
      <c r="AA18">
        <v>31.45</v>
      </c>
      <c r="AB18">
        <v>377.41666666666669</v>
      </c>
      <c r="AC18">
        <v>331.84999999999997</v>
      </c>
      <c r="AD18" s="42">
        <f t="shared" si="4"/>
        <v>51.716666666666669</v>
      </c>
    </row>
    <row r="19" spans="1:30" x14ac:dyDescent="0.25">
      <c r="A19" s="37" t="s">
        <v>349</v>
      </c>
      <c r="B19" s="38">
        <v>166</v>
      </c>
      <c r="C19">
        <v>353.61666666666662</v>
      </c>
      <c r="D19">
        <v>38.43333333333333</v>
      </c>
      <c r="E19">
        <v>160.94999999999999</v>
      </c>
      <c r="F19">
        <v>76.833333333333329</v>
      </c>
      <c r="G19" s="38">
        <v>354.63333333333333</v>
      </c>
      <c r="H19" s="42">
        <v>52.7</v>
      </c>
      <c r="I19">
        <v>141.06290263304865</v>
      </c>
      <c r="J19" s="42">
        <f t="shared" si="0"/>
        <v>96.881451316524334</v>
      </c>
      <c r="K19">
        <v>62.633333333333326</v>
      </c>
      <c r="L19" s="42">
        <f t="shared" si="1"/>
        <v>79.75739232492883</v>
      </c>
      <c r="M19" s="38"/>
      <c r="P19">
        <v>41.516666666666659</v>
      </c>
      <c r="Q19">
        <v>66.516666666666666</v>
      </c>
      <c r="R19" s="42">
        <f t="shared" si="2"/>
        <v>54.016666666666666</v>
      </c>
      <c r="S19">
        <v>49.416666666666664</v>
      </c>
      <c r="T19">
        <v>40.349999999999994</v>
      </c>
      <c r="U19">
        <v>55.54999999999999</v>
      </c>
      <c r="V19" s="42">
        <f t="shared" si="3"/>
        <v>47.949999999999989</v>
      </c>
      <c r="X19">
        <v>32.666666666666664</v>
      </c>
      <c r="Z19">
        <v>165.51666666666668</v>
      </c>
      <c r="AA19">
        <v>31.45</v>
      </c>
      <c r="AB19">
        <v>377.41666666666669</v>
      </c>
      <c r="AC19">
        <v>331.84999999999997</v>
      </c>
      <c r="AD19" s="42">
        <f t="shared" si="4"/>
        <v>51.716666666666669</v>
      </c>
    </row>
    <row r="20" spans="1:30" x14ac:dyDescent="0.25">
      <c r="A20" s="37" t="s">
        <v>350</v>
      </c>
      <c r="B20" s="38">
        <v>167</v>
      </c>
      <c r="C20">
        <v>353.61666666666662</v>
      </c>
      <c r="D20">
        <v>38.43333333333333</v>
      </c>
      <c r="E20">
        <v>160.94999999999999</v>
      </c>
      <c r="F20">
        <v>76.833333333333329</v>
      </c>
      <c r="G20" s="38">
        <v>354.63333333333333</v>
      </c>
      <c r="H20" s="42">
        <v>52.7</v>
      </c>
      <c r="I20">
        <v>141.06290263304865</v>
      </c>
      <c r="J20" s="42">
        <f t="shared" si="0"/>
        <v>96.881451316524334</v>
      </c>
      <c r="K20">
        <v>62.633333333333326</v>
      </c>
      <c r="L20" s="42">
        <f t="shared" si="1"/>
        <v>79.75739232492883</v>
      </c>
      <c r="M20" s="38"/>
      <c r="P20">
        <v>41.516666666666659</v>
      </c>
      <c r="Q20">
        <v>66.516666666666666</v>
      </c>
      <c r="R20" s="42">
        <f t="shared" si="2"/>
        <v>54.016666666666666</v>
      </c>
      <c r="S20">
        <v>49.416666666666664</v>
      </c>
      <c r="T20">
        <v>40.349999999999994</v>
      </c>
      <c r="U20">
        <v>55.54999999999999</v>
      </c>
      <c r="V20" s="42">
        <f t="shared" si="3"/>
        <v>47.949999999999989</v>
      </c>
      <c r="X20">
        <v>32.666666666666664</v>
      </c>
      <c r="Z20">
        <v>165.51666666666668</v>
      </c>
      <c r="AA20">
        <v>31.45</v>
      </c>
      <c r="AB20">
        <v>377.41666666666669</v>
      </c>
      <c r="AC20">
        <v>331.84999999999997</v>
      </c>
      <c r="AD20" s="42">
        <f t="shared" si="4"/>
        <v>51.716666666666669</v>
      </c>
    </row>
    <row r="21" spans="1:30" x14ac:dyDescent="0.25">
      <c r="A21" s="37" t="s">
        <v>351</v>
      </c>
      <c r="B21" s="38">
        <v>168</v>
      </c>
      <c r="C21">
        <v>353.61666666666662</v>
      </c>
      <c r="D21">
        <v>38.43333333333333</v>
      </c>
      <c r="E21">
        <v>160.94999999999999</v>
      </c>
      <c r="F21">
        <v>76.833333333333329</v>
      </c>
      <c r="G21" s="38">
        <v>354.63333333333333</v>
      </c>
      <c r="H21" s="42">
        <v>52.7</v>
      </c>
      <c r="I21">
        <v>141.06290263304865</v>
      </c>
      <c r="J21" s="42">
        <f t="shared" si="0"/>
        <v>96.881451316524334</v>
      </c>
      <c r="K21">
        <v>62.633333333333326</v>
      </c>
      <c r="L21" s="42">
        <f t="shared" si="1"/>
        <v>79.75739232492883</v>
      </c>
      <c r="M21" s="38"/>
      <c r="P21">
        <v>41.516666666666659</v>
      </c>
      <c r="Q21">
        <v>66.516666666666666</v>
      </c>
      <c r="R21" s="42">
        <f t="shared" si="2"/>
        <v>54.016666666666666</v>
      </c>
      <c r="S21">
        <v>49.416666666666664</v>
      </c>
      <c r="T21">
        <v>40.349999999999994</v>
      </c>
      <c r="U21">
        <v>55.54999999999999</v>
      </c>
      <c r="V21" s="42">
        <f t="shared" si="3"/>
        <v>47.949999999999989</v>
      </c>
      <c r="X21">
        <v>32.666666666666664</v>
      </c>
      <c r="Z21">
        <v>165.51666666666668</v>
      </c>
      <c r="AA21">
        <v>31.45</v>
      </c>
      <c r="AB21">
        <v>377.41666666666669</v>
      </c>
      <c r="AC21">
        <v>331.84999999999997</v>
      </c>
      <c r="AD21" s="42">
        <f t="shared" si="4"/>
        <v>51.716666666666669</v>
      </c>
    </row>
    <row r="22" spans="1:30" x14ac:dyDescent="0.25">
      <c r="A22" s="37" t="s">
        <v>352</v>
      </c>
      <c r="B22" s="38">
        <v>169</v>
      </c>
      <c r="C22">
        <v>353.61666666666662</v>
      </c>
      <c r="D22">
        <v>38.43333333333333</v>
      </c>
      <c r="E22">
        <v>160.94999999999999</v>
      </c>
      <c r="F22">
        <v>76.833333333333329</v>
      </c>
      <c r="G22" s="38">
        <v>354.63333333333333</v>
      </c>
      <c r="H22" s="42">
        <v>52.7</v>
      </c>
      <c r="I22">
        <v>141.06290263304865</v>
      </c>
      <c r="J22" s="42">
        <f t="shared" si="0"/>
        <v>96.881451316524334</v>
      </c>
      <c r="K22">
        <v>62.633333333333326</v>
      </c>
      <c r="L22" s="42">
        <f t="shared" si="1"/>
        <v>79.75739232492883</v>
      </c>
      <c r="M22" s="38"/>
      <c r="P22">
        <v>41.516666666666659</v>
      </c>
      <c r="Q22">
        <v>66.516666666666666</v>
      </c>
      <c r="R22" s="42">
        <f t="shared" si="2"/>
        <v>54.016666666666666</v>
      </c>
      <c r="S22">
        <v>49.416666666666664</v>
      </c>
      <c r="T22">
        <v>40.349999999999994</v>
      </c>
      <c r="U22">
        <v>55.54999999999999</v>
      </c>
      <c r="V22" s="42">
        <f t="shared" si="3"/>
        <v>47.949999999999989</v>
      </c>
      <c r="X22">
        <v>32.666666666666664</v>
      </c>
      <c r="Z22">
        <v>165.51666666666668</v>
      </c>
      <c r="AA22">
        <v>31.45</v>
      </c>
      <c r="AB22">
        <v>377.41666666666669</v>
      </c>
      <c r="AC22">
        <v>331.84999999999997</v>
      </c>
      <c r="AD22" s="42">
        <f t="shared" si="4"/>
        <v>51.716666666666669</v>
      </c>
    </row>
    <row r="23" spans="1:30" x14ac:dyDescent="0.25">
      <c r="A23" s="37" t="s">
        <v>353</v>
      </c>
      <c r="B23" s="38">
        <v>171</v>
      </c>
      <c r="C23">
        <v>353.61666666666662</v>
      </c>
      <c r="D23">
        <v>38.43333333333333</v>
      </c>
      <c r="E23">
        <v>160.94999999999999</v>
      </c>
      <c r="F23">
        <v>76.833333333333329</v>
      </c>
      <c r="G23" s="38">
        <v>354.63333333333333</v>
      </c>
      <c r="H23" s="42">
        <v>52.7</v>
      </c>
      <c r="I23">
        <v>141.06290263304865</v>
      </c>
      <c r="J23" s="42">
        <f t="shared" si="0"/>
        <v>96.881451316524334</v>
      </c>
      <c r="K23">
        <v>62.633333333333326</v>
      </c>
      <c r="L23" s="42">
        <f t="shared" si="1"/>
        <v>79.75739232492883</v>
      </c>
      <c r="M23" s="38"/>
      <c r="P23">
        <v>41.516666666666659</v>
      </c>
      <c r="Q23">
        <v>66.516666666666666</v>
      </c>
      <c r="R23" s="42">
        <f t="shared" si="2"/>
        <v>54.016666666666666</v>
      </c>
      <c r="S23">
        <v>49.416666666666664</v>
      </c>
      <c r="T23">
        <v>40.349999999999994</v>
      </c>
      <c r="U23">
        <v>55.54999999999999</v>
      </c>
      <c r="V23" s="42">
        <f t="shared" si="3"/>
        <v>47.949999999999989</v>
      </c>
      <c r="X23">
        <v>32.666666666666664</v>
      </c>
      <c r="Z23">
        <v>165.51666666666668</v>
      </c>
      <c r="AA23">
        <v>31.45</v>
      </c>
      <c r="AB23">
        <v>377.41666666666669</v>
      </c>
      <c r="AC23">
        <v>331.84999999999997</v>
      </c>
      <c r="AD23" s="42">
        <f t="shared" si="4"/>
        <v>51.716666666666669</v>
      </c>
    </row>
    <row r="24" spans="1:30" x14ac:dyDescent="0.25">
      <c r="A24" s="37" t="s">
        <v>354</v>
      </c>
      <c r="B24" s="38">
        <v>172</v>
      </c>
      <c r="C24">
        <v>353.61666666666662</v>
      </c>
      <c r="D24">
        <v>38.43333333333333</v>
      </c>
      <c r="E24">
        <v>160.94999999999999</v>
      </c>
      <c r="F24">
        <v>76.833333333333329</v>
      </c>
      <c r="G24" s="38">
        <v>354.63333333333333</v>
      </c>
      <c r="H24" s="42">
        <v>52.7</v>
      </c>
      <c r="I24">
        <v>141.06290263304865</v>
      </c>
      <c r="J24" s="42">
        <f t="shared" si="0"/>
        <v>96.881451316524334</v>
      </c>
      <c r="K24">
        <v>62.633333333333326</v>
      </c>
      <c r="L24" s="42">
        <f t="shared" si="1"/>
        <v>79.75739232492883</v>
      </c>
      <c r="M24" s="38"/>
      <c r="P24">
        <v>41.516666666666659</v>
      </c>
      <c r="Q24">
        <v>66.516666666666666</v>
      </c>
      <c r="R24" s="42">
        <f t="shared" si="2"/>
        <v>54.016666666666666</v>
      </c>
      <c r="S24">
        <v>49.416666666666664</v>
      </c>
      <c r="T24">
        <v>40.349999999999994</v>
      </c>
      <c r="U24">
        <v>55.54999999999999</v>
      </c>
      <c r="V24" s="42">
        <f t="shared" si="3"/>
        <v>47.949999999999989</v>
      </c>
      <c r="X24">
        <v>32.666666666666664</v>
      </c>
      <c r="Z24">
        <v>165.51666666666668</v>
      </c>
      <c r="AA24">
        <v>31.45</v>
      </c>
      <c r="AB24">
        <v>377.41666666666669</v>
      </c>
      <c r="AC24">
        <v>331.84999999999997</v>
      </c>
      <c r="AD24" s="42">
        <f t="shared" si="4"/>
        <v>51.716666666666669</v>
      </c>
    </row>
    <row r="25" spans="1:30" x14ac:dyDescent="0.25">
      <c r="A25" s="37" t="s">
        <v>355</v>
      </c>
      <c r="B25" s="38">
        <v>173</v>
      </c>
      <c r="C25">
        <v>353.61666666666662</v>
      </c>
      <c r="D25">
        <v>38.43333333333333</v>
      </c>
      <c r="E25">
        <v>160.94999999999999</v>
      </c>
      <c r="F25">
        <v>76.833333333333329</v>
      </c>
      <c r="G25" s="38">
        <v>354.63333333333333</v>
      </c>
      <c r="H25" s="42">
        <v>52.7</v>
      </c>
      <c r="I25">
        <v>141.06290263304865</v>
      </c>
      <c r="J25" s="42">
        <f t="shared" si="0"/>
        <v>96.881451316524334</v>
      </c>
      <c r="K25">
        <v>62.633333333333326</v>
      </c>
      <c r="L25" s="42">
        <f t="shared" si="1"/>
        <v>79.75739232492883</v>
      </c>
      <c r="M25" s="38"/>
      <c r="P25">
        <v>41.516666666666659</v>
      </c>
      <c r="Q25">
        <v>66.516666666666666</v>
      </c>
      <c r="R25" s="42">
        <f t="shared" si="2"/>
        <v>54.016666666666666</v>
      </c>
      <c r="S25">
        <v>49.416666666666664</v>
      </c>
      <c r="T25">
        <v>40.349999999999994</v>
      </c>
      <c r="U25">
        <v>55.54999999999999</v>
      </c>
      <c r="V25" s="42">
        <f t="shared" si="3"/>
        <v>47.949999999999989</v>
      </c>
      <c r="X25">
        <v>32.666666666666664</v>
      </c>
      <c r="Z25">
        <v>165.51666666666668</v>
      </c>
      <c r="AA25">
        <v>31.45</v>
      </c>
      <c r="AB25">
        <v>377.41666666666669</v>
      </c>
      <c r="AC25">
        <v>331.84999999999997</v>
      </c>
      <c r="AD25" s="42">
        <f t="shared" si="4"/>
        <v>51.716666666666669</v>
      </c>
    </row>
    <row r="26" spans="1:30" x14ac:dyDescent="0.25">
      <c r="A26" s="37" t="s">
        <v>356</v>
      </c>
      <c r="B26" s="38">
        <v>174</v>
      </c>
      <c r="C26">
        <v>353.61666666666662</v>
      </c>
      <c r="D26">
        <v>38.43333333333333</v>
      </c>
      <c r="E26">
        <v>160.94999999999999</v>
      </c>
      <c r="F26">
        <v>76.833333333333329</v>
      </c>
      <c r="G26" s="38">
        <v>354.63333333333333</v>
      </c>
      <c r="H26" s="42">
        <v>52.7</v>
      </c>
      <c r="I26">
        <v>141.06290263304865</v>
      </c>
      <c r="J26" s="42">
        <f t="shared" si="0"/>
        <v>96.881451316524334</v>
      </c>
      <c r="K26">
        <v>62.633333333333326</v>
      </c>
      <c r="L26" s="42">
        <f t="shared" si="1"/>
        <v>79.75739232492883</v>
      </c>
      <c r="M26" s="38"/>
      <c r="P26">
        <v>41.516666666666659</v>
      </c>
      <c r="Q26">
        <v>66.516666666666666</v>
      </c>
      <c r="R26" s="42">
        <f t="shared" si="2"/>
        <v>54.016666666666666</v>
      </c>
      <c r="S26">
        <v>49.416666666666664</v>
      </c>
      <c r="T26">
        <v>40.349999999999994</v>
      </c>
      <c r="U26">
        <v>55.54999999999999</v>
      </c>
      <c r="V26" s="42">
        <f t="shared" si="3"/>
        <v>47.949999999999989</v>
      </c>
      <c r="X26">
        <v>32.666666666666664</v>
      </c>
      <c r="Z26">
        <v>165.51666666666668</v>
      </c>
      <c r="AA26">
        <v>31.45</v>
      </c>
      <c r="AB26">
        <v>377.41666666666669</v>
      </c>
      <c r="AC26">
        <v>331.84999999999997</v>
      </c>
      <c r="AD26" s="42">
        <f t="shared" si="4"/>
        <v>51.716666666666669</v>
      </c>
    </row>
    <row r="27" spans="1:30" x14ac:dyDescent="0.25">
      <c r="A27" s="37" t="s">
        <v>357</v>
      </c>
      <c r="B27" s="38">
        <v>177</v>
      </c>
      <c r="C27">
        <v>190.71666666666667</v>
      </c>
      <c r="D27">
        <v>17.7</v>
      </c>
      <c r="E27">
        <v>20.56666666666667</v>
      </c>
      <c r="F27">
        <v>45.733333333333327</v>
      </c>
      <c r="G27" s="38">
        <v>158.125</v>
      </c>
      <c r="H27" s="42">
        <v>29.56666666666667</v>
      </c>
      <c r="I27">
        <v>64.509344452025118</v>
      </c>
      <c r="J27" s="42">
        <f t="shared" si="0"/>
        <v>47.038005559345891</v>
      </c>
      <c r="K27">
        <v>27.833333333333332</v>
      </c>
      <c r="L27" s="42">
        <f t="shared" si="1"/>
        <v>37.43566944633961</v>
      </c>
      <c r="M27" s="38"/>
      <c r="P27">
        <v>25.25</v>
      </c>
      <c r="Q27">
        <v>36.266666666666659</v>
      </c>
      <c r="R27" s="42">
        <f t="shared" si="2"/>
        <v>30.758333333333329</v>
      </c>
      <c r="S27">
        <v>29.983333333333334</v>
      </c>
      <c r="T27">
        <v>20.016666666666666</v>
      </c>
      <c r="U27">
        <v>31.733333333333334</v>
      </c>
      <c r="V27" s="42">
        <f t="shared" si="3"/>
        <v>25.875</v>
      </c>
      <c r="X27">
        <v>15.250000000000002</v>
      </c>
      <c r="Z27">
        <v>90.216666666666654</v>
      </c>
      <c r="AA27">
        <v>17.216666666666669</v>
      </c>
      <c r="AB27">
        <v>184</v>
      </c>
      <c r="AC27">
        <v>132.25</v>
      </c>
      <c r="AD27" s="42">
        <f t="shared" si="4"/>
        <v>30.37083333333333</v>
      </c>
    </row>
    <row r="28" spans="1:30" x14ac:dyDescent="0.25">
      <c r="A28" s="37" t="s">
        <v>358</v>
      </c>
      <c r="B28" s="38">
        <v>178</v>
      </c>
      <c r="C28">
        <v>117.86666666666667</v>
      </c>
      <c r="D28">
        <v>15.700000000000001</v>
      </c>
      <c r="E28">
        <v>10.616666666666667</v>
      </c>
      <c r="F28">
        <v>41.35</v>
      </c>
      <c r="G28" s="38">
        <v>84.166666666666657</v>
      </c>
      <c r="H28" s="42">
        <v>22.083333333333336</v>
      </c>
      <c r="I28">
        <v>80.896149961314464</v>
      </c>
      <c r="J28" s="42">
        <f t="shared" si="0"/>
        <v>51.489741647323896</v>
      </c>
      <c r="K28">
        <v>21.549999999999997</v>
      </c>
      <c r="L28" s="42">
        <f t="shared" si="1"/>
        <v>36.519870823661947</v>
      </c>
      <c r="M28" s="38"/>
      <c r="P28">
        <v>22.849999999999998</v>
      </c>
      <c r="Q28">
        <v>28.099999999999998</v>
      </c>
      <c r="R28" s="42">
        <f t="shared" si="2"/>
        <v>25.474999999999998</v>
      </c>
      <c r="S28">
        <v>21.916666666666668</v>
      </c>
      <c r="T28">
        <v>23.616666666666664</v>
      </c>
      <c r="U28">
        <v>24.399999999999995</v>
      </c>
      <c r="V28" s="42">
        <f t="shared" si="3"/>
        <v>24.008333333333329</v>
      </c>
      <c r="X28">
        <v>13.516666666666666</v>
      </c>
      <c r="Z28">
        <v>54.483333333333341</v>
      </c>
      <c r="AA28">
        <v>16.883333333333336</v>
      </c>
      <c r="AB28">
        <v>68.38333333333334</v>
      </c>
      <c r="AC28">
        <v>99.949999999999989</v>
      </c>
      <c r="AD28" s="42">
        <f t="shared" si="4"/>
        <v>23.695833333333333</v>
      </c>
    </row>
    <row r="29" spans="1:30" x14ac:dyDescent="0.25">
      <c r="A29" s="37" t="s">
        <v>359</v>
      </c>
      <c r="B29" s="38">
        <v>180</v>
      </c>
      <c r="C29">
        <v>91.116666666666674</v>
      </c>
      <c r="D29">
        <v>9.0666666666666664</v>
      </c>
      <c r="E29">
        <v>38.083333333333336</v>
      </c>
      <c r="F29">
        <v>23.716666666666669</v>
      </c>
      <c r="G29" s="38">
        <v>90.691666666666663</v>
      </c>
      <c r="H29" s="42">
        <v>7.0333333333333332</v>
      </c>
      <c r="I29">
        <v>75.968412162372161</v>
      </c>
      <c r="J29" s="42">
        <f t="shared" si="0"/>
        <v>41.500872747852746</v>
      </c>
      <c r="K29">
        <v>12.616666666666665</v>
      </c>
      <c r="L29" s="42">
        <f t="shared" si="1"/>
        <v>27.058769707259707</v>
      </c>
      <c r="M29" s="38"/>
      <c r="P29">
        <v>10.666666666666666</v>
      </c>
      <c r="Q29">
        <v>14.366666666666667</v>
      </c>
      <c r="R29" s="42">
        <f t="shared" si="2"/>
        <v>12.516666666666666</v>
      </c>
      <c r="S29">
        <v>7.05</v>
      </c>
      <c r="T29">
        <v>13.066666666666665</v>
      </c>
      <c r="U29">
        <v>15.833333333333334</v>
      </c>
      <c r="V29" s="42">
        <f t="shared" si="3"/>
        <v>14.45</v>
      </c>
      <c r="X29">
        <v>6.8833333333333337</v>
      </c>
      <c r="Z29">
        <v>35.783333333333331</v>
      </c>
      <c r="AA29">
        <v>4.916666666666667</v>
      </c>
      <c r="AB29">
        <v>95.133333333333326</v>
      </c>
      <c r="AC29">
        <v>86.25</v>
      </c>
      <c r="AD29" s="42">
        <f t="shared" si="4"/>
        <v>9.7833333333333332</v>
      </c>
    </row>
    <row r="30" spans="1:30" x14ac:dyDescent="0.25">
      <c r="A30" s="37" t="s">
        <v>360</v>
      </c>
      <c r="B30" s="38">
        <v>181</v>
      </c>
      <c r="C30">
        <v>63.866666666666667</v>
      </c>
      <c r="D30">
        <v>6.333333333333333</v>
      </c>
      <c r="E30">
        <v>26.716666666666669</v>
      </c>
      <c r="F30">
        <v>16.599999999999998</v>
      </c>
      <c r="G30" s="38">
        <v>63.475000000000001</v>
      </c>
      <c r="H30" s="42">
        <v>4.9250000000000007</v>
      </c>
      <c r="I30">
        <v>53.168424493908155</v>
      </c>
      <c r="J30" s="42">
        <f t="shared" si="0"/>
        <v>29.04671224695408</v>
      </c>
      <c r="K30">
        <v>8.8166666666666664</v>
      </c>
      <c r="L30" s="42">
        <f t="shared" si="1"/>
        <v>18.931689456810375</v>
      </c>
      <c r="M30" s="38"/>
      <c r="P30">
        <v>7.4666666666666659</v>
      </c>
      <c r="Q30">
        <v>10.050000000000001</v>
      </c>
      <c r="R30" s="42">
        <f t="shared" si="2"/>
        <v>8.7583333333333329</v>
      </c>
      <c r="S30">
        <v>4.9333333333333336</v>
      </c>
      <c r="T30">
        <v>9.1333333333333329</v>
      </c>
      <c r="U30">
        <v>11.066666666666668</v>
      </c>
      <c r="V30" s="42">
        <f t="shared" si="3"/>
        <v>10.100000000000001</v>
      </c>
      <c r="X30">
        <v>4.833333333333333</v>
      </c>
      <c r="Z30">
        <v>25.033333333333335</v>
      </c>
      <c r="AA30">
        <v>3.4499999999999997</v>
      </c>
      <c r="AB30">
        <v>66.516666666666666</v>
      </c>
      <c r="AC30">
        <v>60.433333333333337</v>
      </c>
      <c r="AD30" s="42">
        <f t="shared" si="4"/>
        <v>6.8458333333333332</v>
      </c>
    </row>
    <row r="31" spans="1:30" x14ac:dyDescent="0.25">
      <c r="A31" s="37" t="s">
        <v>361</v>
      </c>
      <c r="B31" s="38">
        <v>182</v>
      </c>
      <c r="C31">
        <v>353.61666666666662</v>
      </c>
      <c r="D31">
        <v>38.43333333333333</v>
      </c>
      <c r="E31">
        <v>160.94999999999999</v>
      </c>
      <c r="F31">
        <v>76.833333333333329</v>
      </c>
      <c r="G31" s="38">
        <v>354.63333333333333</v>
      </c>
      <c r="H31" s="42">
        <v>52.7</v>
      </c>
      <c r="I31">
        <v>141.06290263304865</v>
      </c>
      <c r="J31" s="42">
        <f t="shared" si="0"/>
        <v>96.881451316524334</v>
      </c>
      <c r="K31">
        <v>62.633333333333326</v>
      </c>
      <c r="L31" s="42">
        <f t="shared" si="1"/>
        <v>79.75739232492883</v>
      </c>
      <c r="M31" s="38"/>
      <c r="P31">
        <v>41.516666666666659</v>
      </c>
      <c r="Q31">
        <v>66.516666666666666</v>
      </c>
      <c r="R31" s="42">
        <f t="shared" si="2"/>
        <v>54.016666666666666</v>
      </c>
      <c r="S31">
        <v>49.416666666666664</v>
      </c>
      <c r="T31">
        <v>40.349999999999994</v>
      </c>
      <c r="U31">
        <v>55.54999999999999</v>
      </c>
      <c r="V31" s="42">
        <f t="shared" si="3"/>
        <v>47.949999999999989</v>
      </c>
      <c r="X31">
        <v>32.666666666666664</v>
      </c>
      <c r="Z31">
        <v>165.51666666666668</v>
      </c>
      <c r="AA31">
        <v>31.45</v>
      </c>
      <c r="AB31">
        <v>377.41666666666669</v>
      </c>
      <c r="AC31">
        <v>331.84999999999997</v>
      </c>
      <c r="AD31" s="42">
        <f t="shared" si="4"/>
        <v>51.716666666666669</v>
      </c>
    </row>
    <row r="32" spans="1:30" x14ac:dyDescent="0.25">
      <c r="A32" s="37" t="s">
        <v>362</v>
      </c>
      <c r="B32" s="38">
        <v>185</v>
      </c>
      <c r="C32">
        <v>18.466666666666665</v>
      </c>
      <c r="D32">
        <v>4.416666666666667</v>
      </c>
      <c r="E32">
        <v>0.59166666666666667</v>
      </c>
      <c r="F32">
        <v>5.9666666666666659</v>
      </c>
      <c r="G32" s="38">
        <v>10.71</v>
      </c>
      <c r="H32" s="42">
        <v>2.4016666666666668</v>
      </c>
      <c r="I32">
        <v>18.933905361430693</v>
      </c>
      <c r="J32" s="42">
        <f t="shared" si="0"/>
        <v>10.66778601404868</v>
      </c>
      <c r="K32">
        <v>0.89500000000000002</v>
      </c>
      <c r="L32" s="42">
        <f t="shared" si="1"/>
        <v>5.7813930070243398</v>
      </c>
      <c r="M32" s="38"/>
      <c r="P32">
        <v>4.4316666666666658</v>
      </c>
      <c r="Q32">
        <v>3.413333333333334</v>
      </c>
      <c r="R32" s="42">
        <f t="shared" si="2"/>
        <v>3.9224999999999999</v>
      </c>
      <c r="S32">
        <v>0.98666666666666669</v>
      </c>
      <c r="T32">
        <v>6.583333333333333</v>
      </c>
      <c r="U32">
        <v>2.6383333333333332</v>
      </c>
      <c r="V32" s="42">
        <f t="shared" si="3"/>
        <v>4.6108333333333329</v>
      </c>
      <c r="X32">
        <v>4.7166666666666668</v>
      </c>
      <c r="Z32">
        <v>6.0633333333333335</v>
      </c>
      <c r="AA32">
        <v>0.28333333333333333</v>
      </c>
      <c r="AB32">
        <v>13.036666666666669</v>
      </c>
      <c r="AC32">
        <v>8.3833333333333329</v>
      </c>
      <c r="AD32" s="42">
        <f t="shared" si="4"/>
        <v>2.4545833333333333</v>
      </c>
    </row>
    <row r="33" spans="1:30" x14ac:dyDescent="0.25">
      <c r="A33" s="37" t="s">
        <v>363</v>
      </c>
      <c r="B33" s="38">
        <v>251</v>
      </c>
      <c r="C33">
        <v>0.33</v>
      </c>
      <c r="D33">
        <v>5.8333333333333341E-2</v>
      </c>
      <c r="E33">
        <v>0.12666666666666668</v>
      </c>
      <c r="F33">
        <v>9.3333333333333324E-2</v>
      </c>
      <c r="G33" s="38">
        <v>0.10833333333333334</v>
      </c>
      <c r="H33" s="42">
        <v>3.3333333333333333E-2</v>
      </c>
      <c r="I33">
        <v>0.18188132363574863</v>
      </c>
      <c r="J33" s="42">
        <f t="shared" si="0"/>
        <v>0.10760732848454098</v>
      </c>
      <c r="K33">
        <v>3.3333333333333333E-2</v>
      </c>
      <c r="L33" s="42">
        <f t="shared" si="1"/>
        <v>7.0470330908937159E-2</v>
      </c>
      <c r="M33" s="38"/>
      <c r="P33">
        <v>8.8333333333333333E-2</v>
      </c>
      <c r="Q33">
        <v>5.1666666666666666E-2</v>
      </c>
      <c r="R33" s="42">
        <f t="shared" si="2"/>
        <v>7.0000000000000007E-2</v>
      </c>
      <c r="S33">
        <v>0.04</v>
      </c>
      <c r="T33">
        <v>2.1666666666666667E-2</v>
      </c>
      <c r="U33">
        <v>4.9999999999999996E-2</v>
      </c>
      <c r="V33" s="42">
        <f t="shared" si="3"/>
        <v>3.5833333333333328E-2</v>
      </c>
      <c r="X33">
        <v>9.5000000000000015E-2</v>
      </c>
      <c r="Z33">
        <v>0.12833333333333333</v>
      </c>
      <c r="AA33">
        <v>3.1666666666666669E-2</v>
      </c>
      <c r="AB33">
        <v>0.13500000000000001</v>
      </c>
      <c r="AC33">
        <v>8.1666666666666679E-2</v>
      </c>
      <c r="AD33" s="42">
        <f t="shared" si="4"/>
        <v>5.5000000000000007E-2</v>
      </c>
    </row>
    <row r="34" spans="1:30" x14ac:dyDescent="0.25">
      <c r="A34" s="37" t="s">
        <v>364</v>
      </c>
      <c r="B34" s="38">
        <v>255</v>
      </c>
      <c r="C34">
        <v>0.39333333333333331</v>
      </c>
      <c r="D34">
        <v>5.6666666666666671E-2</v>
      </c>
      <c r="E34">
        <v>0.28166666666666668</v>
      </c>
      <c r="F34">
        <v>4.6666666666666669E-2</v>
      </c>
      <c r="G34" s="38">
        <v>0.3041666666666667</v>
      </c>
      <c r="H34" s="42">
        <v>1.2500000000000001E-2</v>
      </c>
      <c r="I34">
        <v>0.26716413210556322</v>
      </c>
      <c r="J34" s="42">
        <f t="shared" si="0"/>
        <v>0.13983206605278162</v>
      </c>
      <c r="K34">
        <v>0</v>
      </c>
      <c r="L34" s="42">
        <f t="shared" si="1"/>
        <v>6.9916033026390809E-2</v>
      </c>
      <c r="M34" s="38"/>
      <c r="P34">
        <v>2.1666666666666667E-2</v>
      </c>
      <c r="Q34">
        <v>1.6666666666666666E-2</v>
      </c>
      <c r="R34" s="42">
        <f t="shared" si="2"/>
        <v>1.9166666666666665E-2</v>
      </c>
      <c r="S34">
        <v>3.3333333333333335E-3</v>
      </c>
      <c r="T34">
        <v>3.3333333333333333E-2</v>
      </c>
      <c r="U34">
        <v>0.01</v>
      </c>
      <c r="V34" s="42">
        <f t="shared" si="3"/>
        <v>2.1666666666666667E-2</v>
      </c>
      <c r="X34">
        <v>1.8333333333333333E-2</v>
      </c>
      <c r="Z34">
        <v>0.15166666666666667</v>
      </c>
      <c r="AA34">
        <v>1.1666666666666667E-2</v>
      </c>
      <c r="AB34">
        <v>0.34499999999999997</v>
      </c>
      <c r="AC34">
        <v>0.26333333333333336</v>
      </c>
      <c r="AD34" s="42">
        <f t="shared" si="4"/>
        <v>1.125E-2</v>
      </c>
    </row>
    <row r="35" spans="1:30" x14ac:dyDescent="0.25">
      <c r="A35" s="37" t="s">
        <v>365</v>
      </c>
      <c r="B35" s="38">
        <v>265</v>
      </c>
      <c r="C35">
        <v>7.8176666666666668</v>
      </c>
      <c r="D35">
        <v>2.7666666666666669E-2</v>
      </c>
      <c r="E35">
        <v>0.91833333333333333</v>
      </c>
      <c r="F35">
        <v>3.0666666666666665E-2</v>
      </c>
      <c r="G35" s="38">
        <v>4.83</v>
      </c>
      <c r="H35" s="42">
        <v>3.5758333333333332</v>
      </c>
      <c r="I35">
        <v>5.3333358921481638E-2</v>
      </c>
      <c r="J35" s="42">
        <f t="shared" si="0"/>
        <v>1.8145833461274075</v>
      </c>
      <c r="K35">
        <v>4.9166666666666671E-2</v>
      </c>
      <c r="L35" s="42">
        <f t="shared" si="1"/>
        <v>0.93187500639703702</v>
      </c>
      <c r="M35" s="38"/>
      <c r="P35">
        <v>7.4999999999999997E-2</v>
      </c>
      <c r="Q35">
        <v>0.16166666666666668</v>
      </c>
      <c r="R35" s="42">
        <f t="shared" si="2"/>
        <v>0.11833333333333335</v>
      </c>
      <c r="S35">
        <v>4.0166666666666666</v>
      </c>
      <c r="T35">
        <v>1.2933333333333334</v>
      </c>
      <c r="U35">
        <v>0.40666666666666673</v>
      </c>
      <c r="V35" s="42">
        <f t="shared" si="3"/>
        <v>0.85000000000000009</v>
      </c>
      <c r="X35">
        <v>0.06</v>
      </c>
      <c r="Z35">
        <v>1.8666666666666669</v>
      </c>
      <c r="AA35">
        <v>8.1666666666666665E-2</v>
      </c>
      <c r="AB35">
        <v>4.5766666666666671</v>
      </c>
      <c r="AC35">
        <v>5.083333333333333</v>
      </c>
      <c r="AD35" s="42">
        <f t="shared" si="4"/>
        <v>2.0674999999999999</v>
      </c>
    </row>
    <row r="36" spans="1:30" x14ac:dyDescent="0.25">
      <c r="A36" s="37" t="s">
        <v>366</v>
      </c>
      <c r="B36" s="38">
        <v>268</v>
      </c>
      <c r="C36">
        <v>0.24666666666666667</v>
      </c>
      <c r="D36">
        <v>3.6666666666666674E-2</v>
      </c>
      <c r="E36">
        <v>2.6333333333333334E-2</v>
      </c>
      <c r="F36">
        <v>0.13</v>
      </c>
      <c r="G36" s="38">
        <v>0.16833333333333333</v>
      </c>
      <c r="H36" s="42">
        <v>7.5833333333333322E-2</v>
      </c>
      <c r="I36">
        <v>0.22105926219146466</v>
      </c>
      <c r="J36" s="42">
        <f t="shared" si="0"/>
        <v>0.14844629776239898</v>
      </c>
      <c r="K36">
        <v>1.4999999999999998E-3</v>
      </c>
      <c r="L36" s="42">
        <f t="shared" si="1"/>
        <v>7.4973148881199492E-2</v>
      </c>
      <c r="M36" s="38"/>
      <c r="P36">
        <v>0.06</v>
      </c>
      <c r="Q36">
        <v>9.8333333333333328E-2</v>
      </c>
      <c r="R36" s="42">
        <f t="shared" si="2"/>
        <v>7.9166666666666663E-2</v>
      </c>
      <c r="S36">
        <v>4.1666666666666664E-2</v>
      </c>
      <c r="T36">
        <v>6.8333333333333329E-2</v>
      </c>
      <c r="U36">
        <v>0.06</v>
      </c>
      <c r="V36" s="42">
        <f t="shared" si="3"/>
        <v>6.4166666666666664E-2</v>
      </c>
      <c r="X36">
        <v>5.1666666666666666E-2</v>
      </c>
      <c r="Z36">
        <v>0.12000000000000004</v>
      </c>
      <c r="AA36">
        <v>5.0000000000000001E-3</v>
      </c>
      <c r="AB36">
        <v>0.16833333333333333</v>
      </c>
      <c r="AC36">
        <v>0.16833333333333333</v>
      </c>
      <c r="AD36" s="42">
        <f t="shared" si="4"/>
        <v>6.041666666666666E-2</v>
      </c>
    </row>
    <row r="37" spans="1:30" x14ac:dyDescent="0.25">
      <c r="A37" s="37" t="s">
        <v>367</v>
      </c>
      <c r="B37" s="38">
        <v>272</v>
      </c>
      <c r="C37">
        <v>0.77666666666666673</v>
      </c>
      <c r="D37">
        <v>0.08</v>
      </c>
      <c r="E37">
        <v>0.10333333333333333</v>
      </c>
      <c r="F37">
        <v>1.8333333333333337E-2</v>
      </c>
      <c r="G37" s="38">
        <v>0.29749999999999999</v>
      </c>
      <c r="H37" s="42">
        <v>2.1666666666666667E-2</v>
      </c>
      <c r="I37">
        <v>4.5564215370441009E-2</v>
      </c>
      <c r="J37" s="42">
        <f t="shared" si="0"/>
        <v>3.3615441018553835E-2</v>
      </c>
      <c r="K37">
        <v>2.4999999999999998E-2</v>
      </c>
      <c r="L37" s="42">
        <f t="shared" si="1"/>
        <v>2.9307720509276915E-2</v>
      </c>
      <c r="M37" s="38"/>
      <c r="P37">
        <v>3.3333333333333333E-2</v>
      </c>
      <c r="Q37">
        <v>0</v>
      </c>
      <c r="R37" s="42">
        <f t="shared" si="2"/>
        <v>1.6666666666666666E-2</v>
      </c>
      <c r="S37">
        <v>1.4999999999999999E-2</v>
      </c>
      <c r="T37">
        <v>0</v>
      </c>
      <c r="U37">
        <v>0</v>
      </c>
      <c r="V37" s="42">
        <f t="shared" si="3"/>
        <v>0</v>
      </c>
      <c r="X37">
        <v>0</v>
      </c>
      <c r="Z37">
        <v>0.19833333333333333</v>
      </c>
      <c r="AA37">
        <v>0</v>
      </c>
      <c r="AB37">
        <v>0.21166666666666667</v>
      </c>
      <c r="AC37">
        <v>0.3833333333333333</v>
      </c>
      <c r="AD37" s="42">
        <f t="shared" si="4"/>
        <v>1.5833333333333331E-2</v>
      </c>
    </row>
    <row r="38" spans="1:30" x14ac:dyDescent="0.25">
      <c r="A38" s="37" t="s">
        <v>368</v>
      </c>
      <c r="B38" s="38">
        <v>277</v>
      </c>
      <c r="C38">
        <v>0.75499999999999989</v>
      </c>
      <c r="D38">
        <v>5.2999999999999992E-2</v>
      </c>
      <c r="E38">
        <v>0.21283333333333332</v>
      </c>
      <c r="F38">
        <v>0.57999999999999996</v>
      </c>
      <c r="G38" s="38">
        <v>0.77583333333333337</v>
      </c>
      <c r="H38" s="42">
        <v>6.1083333333333337E-2</v>
      </c>
      <c r="I38">
        <v>0.31874785479554846</v>
      </c>
      <c r="J38" s="42">
        <f t="shared" si="0"/>
        <v>0.18991559406444089</v>
      </c>
      <c r="K38">
        <v>6.8833333333333344E-2</v>
      </c>
      <c r="L38" s="42">
        <f t="shared" si="1"/>
        <v>0.12937446369888711</v>
      </c>
      <c r="M38" s="38"/>
      <c r="P38">
        <v>0.36166666666666664</v>
      </c>
      <c r="Q38">
        <v>8.1666666666666679E-2</v>
      </c>
      <c r="R38" s="42">
        <f t="shared" si="2"/>
        <v>0.22166666666666665</v>
      </c>
      <c r="S38">
        <v>5.050000000000001E-2</v>
      </c>
      <c r="T38">
        <v>8.1666666666666679E-2</v>
      </c>
      <c r="U38">
        <v>4.5000000000000005E-2</v>
      </c>
      <c r="V38" s="42">
        <f t="shared" si="3"/>
        <v>6.3333333333333339E-2</v>
      </c>
      <c r="X38">
        <v>9.8333333333333328E-2</v>
      </c>
      <c r="Z38">
        <v>0.28000000000000003</v>
      </c>
      <c r="AA38">
        <v>5.6666666666666671E-2</v>
      </c>
      <c r="AB38">
        <v>0.32</v>
      </c>
      <c r="AC38">
        <v>1.2316666666666667</v>
      </c>
      <c r="AD38" s="42">
        <f t="shared" si="4"/>
        <v>0.13608333333333333</v>
      </c>
    </row>
    <row r="39" spans="1:30" x14ac:dyDescent="0.25">
      <c r="A39" s="37" t="s">
        <v>369</v>
      </c>
      <c r="B39" s="38">
        <v>282</v>
      </c>
      <c r="C39">
        <v>0.34333333333333332</v>
      </c>
      <c r="D39">
        <v>5.5E-2</v>
      </c>
      <c r="E39">
        <v>0.10166666666666668</v>
      </c>
      <c r="F39">
        <v>0.11666666666666668</v>
      </c>
      <c r="G39" s="38">
        <v>0.16316666666666668</v>
      </c>
      <c r="H39" s="42">
        <v>7.7833333333333338E-2</v>
      </c>
      <c r="I39">
        <v>0.16517015181192243</v>
      </c>
      <c r="J39" s="42">
        <f t="shared" si="0"/>
        <v>0.12150174257262789</v>
      </c>
      <c r="K39">
        <v>5.000000000000001E-2</v>
      </c>
      <c r="L39" s="42">
        <f t="shared" si="1"/>
        <v>8.5750871286313951E-2</v>
      </c>
      <c r="M39" s="38"/>
      <c r="P39">
        <v>8.1666666666666665E-2</v>
      </c>
      <c r="Q39">
        <v>2.0500000000000001E-2</v>
      </c>
      <c r="R39" s="42">
        <f t="shared" si="2"/>
        <v>5.1083333333333335E-2</v>
      </c>
      <c r="S39">
        <v>8.0666666666666678E-2</v>
      </c>
      <c r="T39">
        <v>8.1666666666666679E-2</v>
      </c>
      <c r="U39">
        <v>0.12</v>
      </c>
      <c r="V39" s="42">
        <f t="shared" si="3"/>
        <v>0.10083333333333333</v>
      </c>
      <c r="X39">
        <v>4.3833333333333335E-2</v>
      </c>
      <c r="Z39">
        <v>0.17333333333333334</v>
      </c>
      <c r="AA39">
        <v>0.12833333333333333</v>
      </c>
      <c r="AB39">
        <v>0.15166666666666667</v>
      </c>
      <c r="AC39">
        <v>0.17466666666666666</v>
      </c>
      <c r="AD39" s="42">
        <f t="shared" si="4"/>
        <v>6.5875000000000003E-2</v>
      </c>
    </row>
    <row r="40" spans="1:30" x14ac:dyDescent="0.25">
      <c r="A40" s="37" t="s">
        <v>370</v>
      </c>
      <c r="B40" s="38">
        <v>284</v>
      </c>
      <c r="C40">
        <v>10.966666666666667</v>
      </c>
      <c r="D40">
        <v>2.4133333333333336</v>
      </c>
      <c r="E40">
        <v>3.9750000000000001</v>
      </c>
      <c r="F40">
        <v>3.933333333333334</v>
      </c>
      <c r="G40" s="38">
        <v>7.7</v>
      </c>
      <c r="H40" s="42">
        <v>1.9408333333333336</v>
      </c>
      <c r="I40">
        <v>7.1879907606093418</v>
      </c>
      <c r="J40" s="42">
        <f t="shared" si="0"/>
        <v>4.5644120469713378</v>
      </c>
      <c r="K40">
        <v>1.6499999999999997</v>
      </c>
      <c r="L40" s="42">
        <f t="shared" si="1"/>
        <v>3.1072060234856687</v>
      </c>
      <c r="M40" s="38"/>
      <c r="P40">
        <v>3.0533333333333332</v>
      </c>
      <c r="Q40">
        <v>2.5666666666666664</v>
      </c>
      <c r="R40" s="42">
        <f t="shared" si="2"/>
        <v>2.8099999999999996</v>
      </c>
      <c r="S40">
        <v>1.1366666666666667</v>
      </c>
      <c r="T40">
        <v>3.0549999999999997</v>
      </c>
      <c r="U40">
        <v>3.2566666666666664</v>
      </c>
      <c r="V40" s="42">
        <f t="shared" si="3"/>
        <v>3.1558333333333328</v>
      </c>
      <c r="X40">
        <v>2.8450000000000002</v>
      </c>
      <c r="Z40">
        <v>5.0916666666666659</v>
      </c>
      <c r="AA40">
        <v>1.8816666666666666</v>
      </c>
      <c r="AB40">
        <v>6.9833333333333343</v>
      </c>
      <c r="AC40">
        <v>8.4166666666666661</v>
      </c>
      <c r="AD40" s="42">
        <f t="shared" si="4"/>
        <v>1.9733333333333332</v>
      </c>
    </row>
    <row r="41" spans="1:30" x14ac:dyDescent="0.25">
      <c r="A41" s="37" t="s">
        <v>371</v>
      </c>
      <c r="B41" s="38">
        <v>288</v>
      </c>
      <c r="C41">
        <v>0.25499999999999995</v>
      </c>
      <c r="D41">
        <v>8.3333333333333332E-3</v>
      </c>
      <c r="E41">
        <v>9.633333333333334E-2</v>
      </c>
      <c r="F41">
        <v>0.10833333333333334</v>
      </c>
      <c r="G41" s="38">
        <v>0.20083333333333331</v>
      </c>
      <c r="H41" s="42">
        <v>2.1666666666666667E-2</v>
      </c>
      <c r="I41">
        <v>0.2393820497483504</v>
      </c>
      <c r="J41" s="42">
        <f t="shared" si="0"/>
        <v>0.13052435820750852</v>
      </c>
      <c r="K41">
        <v>0.02</v>
      </c>
      <c r="L41" s="42">
        <f t="shared" si="1"/>
        <v>7.5262179103754254E-2</v>
      </c>
      <c r="M41" s="38"/>
      <c r="P41">
        <v>1.3333333333333334E-2</v>
      </c>
      <c r="Q41">
        <v>8.3333333333333332E-3</v>
      </c>
      <c r="R41" s="42">
        <f t="shared" si="2"/>
        <v>1.0833333333333334E-2</v>
      </c>
      <c r="S41">
        <v>0.03</v>
      </c>
      <c r="T41">
        <v>4.3333333333333335E-2</v>
      </c>
      <c r="U41">
        <v>7.166666666666667E-2</v>
      </c>
      <c r="V41" s="42">
        <f t="shared" si="3"/>
        <v>5.7500000000000002E-2</v>
      </c>
      <c r="X41">
        <v>1.6666666666666666E-2</v>
      </c>
      <c r="Z41">
        <v>0.11833333333333335</v>
      </c>
      <c r="AA41">
        <v>2.1666666666666667E-2</v>
      </c>
      <c r="AB41">
        <v>0.17833333333333332</v>
      </c>
      <c r="AC41">
        <v>0.2233333333333333</v>
      </c>
      <c r="AD41" s="42">
        <f t="shared" si="4"/>
        <v>2.0416666666666666E-2</v>
      </c>
    </row>
    <row r="42" spans="1:30" x14ac:dyDescent="0.25">
      <c r="A42" s="37" t="s">
        <v>372</v>
      </c>
      <c r="B42" s="38">
        <v>290</v>
      </c>
      <c r="C42">
        <v>28.650000000000002</v>
      </c>
      <c r="D42">
        <v>3.2249999999999996</v>
      </c>
      <c r="E42">
        <v>4.9066666666666672</v>
      </c>
      <c r="F42">
        <v>7.4349999999999996</v>
      </c>
      <c r="G42" s="38">
        <v>19.193333333333335</v>
      </c>
      <c r="H42" s="42">
        <v>3.1083333333333325</v>
      </c>
      <c r="I42">
        <v>10.89357454630075</v>
      </c>
      <c r="J42" s="42">
        <f t="shared" si="0"/>
        <v>7.0009539398170411</v>
      </c>
      <c r="K42">
        <v>2.1716666666666669</v>
      </c>
      <c r="L42" s="42">
        <f t="shared" si="1"/>
        <v>4.586310303241854</v>
      </c>
      <c r="M42" s="38"/>
      <c r="P42">
        <v>2.4666666666666668</v>
      </c>
      <c r="Q42">
        <v>4.3999999999999995</v>
      </c>
      <c r="R42" s="42">
        <f t="shared" si="2"/>
        <v>3.4333333333333331</v>
      </c>
      <c r="S42">
        <v>2.5999999999999996</v>
      </c>
      <c r="T42">
        <v>2.3816666666666664</v>
      </c>
      <c r="U42">
        <v>3.1333333333333333</v>
      </c>
      <c r="V42" s="42">
        <f t="shared" si="3"/>
        <v>2.7574999999999998</v>
      </c>
      <c r="X42">
        <v>2.9166666666666674</v>
      </c>
      <c r="Z42">
        <v>3.5133333333333332</v>
      </c>
      <c r="AA42">
        <v>2.2450000000000001</v>
      </c>
      <c r="AB42">
        <v>17.136666666666667</v>
      </c>
      <c r="AC42">
        <v>21.250000000000004</v>
      </c>
      <c r="AD42" s="42">
        <f t="shared" si="4"/>
        <v>3.0166666666666666</v>
      </c>
    </row>
    <row r="43" spans="1:30" x14ac:dyDescent="0.25">
      <c r="A43" s="37" t="s">
        <v>373</v>
      </c>
      <c r="B43" s="38">
        <v>306</v>
      </c>
      <c r="C43">
        <v>1.1933333333333331</v>
      </c>
      <c r="D43">
        <v>6.9999999999999993E-2</v>
      </c>
      <c r="E43">
        <v>0.14333333333333334</v>
      </c>
      <c r="F43">
        <v>3.5000000000000003E-2</v>
      </c>
      <c r="G43" s="38">
        <v>0.32583333333333331</v>
      </c>
      <c r="H43" s="42">
        <v>0.10083333333333334</v>
      </c>
      <c r="I43">
        <v>1.769835103412418E-2</v>
      </c>
      <c r="J43" s="42">
        <f t="shared" si="0"/>
        <v>5.9265842183728761E-2</v>
      </c>
      <c r="K43">
        <v>4.1666666666666664E-2</v>
      </c>
      <c r="L43" s="42">
        <f t="shared" si="1"/>
        <v>5.0466254425197712E-2</v>
      </c>
      <c r="M43" s="38"/>
      <c r="P43">
        <v>0.20333333333333337</v>
      </c>
      <c r="Q43">
        <v>6.0000000000000005E-2</v>
      </c>
      <c r="R43" s="42">
        <f t="shared" si="2"/>
        <v>0.13166666666666668</v>
      </c>
      <c r="S43">
        <v>0.04</v>
      </c>
      <c r="T43">
        <v>0.2283333333333333</v>
      </c>
      <c r="U43">
        <v>9.9999999999999992E-2</v>
      </c>
      <c r="V43" s="42">
        <f t="shared" si="3"/>
        <v>0.16416666666666666</v>
      </c>
      <c r="X43">
        <v>9.1666666666666674E-2</v>
      </c>
      <c r="Z43">
        <v>0.60499999999999998</v>
      </c>
      <c r="AA43">
        <v>3.1666666666666669E-2</v>
      </c>
      <c r="AB43">
        <v>0.22</v>
      </c>
      <c r="AC43">
        <v>0.43166666666666664</v>
      </c>
      <c r="AD43" s="42">
        <f t="shared" si="4"/>
        <v>8.5833333333333345E-2</v>
      </c>
    </row>
    <row r="44" spans="1:30" x14ac:dyDescent="0.25">
      <c r="A44" s="37" t="s">
        <v>374</v>
      </c>
      <c r="B44" s="38">
        <v>314</v>
      </c>
      <c r="C44">
        <v>2.0683333333333334</v>
      </c>
      <c r="D44">
        <v>0.19000000000000003</v>
      </c>
      <c r="E44">
        <v>0.49499999999999994</v>
      </c>
      <c r="F44">
        <v>0.21</v>
      </c>
      <c r="G44" s="38">
        <v>1.5575000000000001</v>
      </c>
      <c r="H44" s="42">
        <v>0.51749999999999996</v>
      </c>
      <c r="I44">
        <v>0.31671593253742897</v>
      </c>
      <c r="J44" s="42">
        <f t="shared" si="0"/>
        <v>0.41710796626871449</v>
      </c>
      <c r="K44">
        <v>0.44999999999999996</v>
      </c>
      <c r="L44" s="42">
        <f t="shared" si="1"/>
        <v>0.43355398313435722</v>
      </c>
      <c r="M44" s="38"/>
      <c r="P44">
        <v>0.25166666666666665</v>
      </c>
      <c r="Q44">
        <v>0.06</v>
      </c>
      <c r="R44" s="42">
        <f t="shared" si="2"/>
        <v>0.15583333333333332</v>
      </c>
      <c r="S44">
        <v>0.55833333333333335</v>
      </c>
      <c r="T44">
        <v>1.2849999999999999</v>
      </c>
      <c r="U44">
        <v>1.3916666666666666</v>
      </c>
      <c r="V44" s="42">
        <f t="shared" si="3"/>
        <v>1.3383333333333334</v>
      </c>
      <c r="X44">
        <v>0.46833333333333332</v>
      </c>
      <c r="Z44">
        <v>0.91166666666666663</v>
      </c>
      <c r="AA44">
        <v>0.32666666666666666</v>
      </c>
      <c r="AB44">
        <v>1.2750000000000001</v>
      </c>
      <c r="AC44">
        <v>1.84</v>
      </c>
      <c r="AD44" s="42">
        <f t="shared" si="4"/>
        <v>0.35708333333333331</v>
      </c>
    </row>
    <row r="45" spans="1:30" x14ac:dyDescent="0.25">
      <c r="A45" s="37" t="s">
        <v>375</v>
      </c>
      <c r="B45" s="38">
        <v>322</v>
      </c>
      <c r="C45">
        <v>0.27933333333333338</v>
      </c>
      <c r="D45">
        <v>4.933333333333334E-2</v>
      </c>
      <c r="E45">
        <v>0.1515</v>
      </c>
      <c r="F45">
        <v>1E-3</v>
      </c>
      <c r="G45" s="38">
        <v>0.24666666666666667</v>
      </c>
      <c r="H45" s="42">
        <v>9.3333333333333341E-3</v>
      </c>
      <c r="I45">
        <v>3.9193207775380821E-6</v>
      </c>
      <c r="J45" s="42">
        <f t="shared" si="0"/>
        <v>4.6686263270554361E-3</v>
      </c>
      <c r="K45">
        <v>0.02</v>
      </c>
      <c r="L45" s="42">
        <f t="shared" si="1"/>
        <v>1.2334313163527719E-2</v>
      </c>
      <c r="M45" s="38"/>
      <c r="P45">
        <v>3.2500000000000001E-2</v>
      </c>
      <c r="Q45">
        <v>6.6666666666666671E-3</v>
      </c>
      <c r="R45" s="42">
        <f t="shared" si="2"/>
        <v>1.9583333333333335E-2</v>
      </c>
      <c r="S45">
        <v>1.5833333333333335E-2</v>
      </c>
      <c r="T45">
        <v>3.3833333333333333E-2</v>
      </c>
      <c r="U45">
        <v>2.3166666666666665E-2</v>
      </c>
      <c r="V45" s="42">
        <f t="shared" si="3"/>
        <v>2.8499999999999998E-2</v>
      </c>
      <c r="X45">
        <v>5.3333333333333337E-2</v>
      </c>
      <c r="Z45">
        <v>9.1666666666666674E-2</v>
      </c>
      <c r="AA45">
        <v>6.6666666666666664E-4</v>
      </c>
      <c r="AB45">
        <v>0.13500000000000001</v>
      </c>
      <c r="AC45">
        <v>0.35833333333333334</v>
      </c>
      <c r="AD45" s="42">
        <f t="shared" si="4"/>
        <v>1.7708333333333333E-2</v>
      </c>
    </row>
    <row r="46" spans="1:30" x14ac:dyDescent="0.25">
      <c r="A46" s="37" t="s">
        <v>209</v>
      </c>
      <c r="B46" s="38">
        <v>324</v>
      </c>
      <c r="C46">
        <v>4.2866666666666662</v>
      </c>
      <c r="D46">
        <v>1.165</v>
      </c>
      <c r="E46">
        <v>1.54</v>
      </c>
      <c r="F46">
        <v>2.4833333333333338</v>
      </c>
      <c r="G46" s="38">
        <v>3.3083333333333336</v>
      </c>
      <c r="H46" s="42">
        <v>1.1325000000000001</v>
      </c>
      <c r="I46">
        <v>2.070045021864066</v>
      </c>
      <c r="J46" s="42">
        <f t="shared" si="0"/>
        <v>1.6012725109320329</v>
      </c>
      <c r="K46">
        <v>0.94000000000000006</v>
      </c>
      <c r="L46" s="42">
        <f t="shared" si="1"/>
        <v>1.2706362554660164</v>
      </c>
      <c r="M46" s="38"/>
      <c r="P46">
        <v>0.72666666666666668</v>
      </c>
      <c r="Q46">
        <v>0.68500000000000005</v>
      </c>
      <c r="R46" s="42">
        <f t="shared" si="2"/>
        <v>0.70583333333333331</v>
      </c>
      <c r="S46">
        <v>1.33</v>
      </c>
      <c r="T46">
        <v>0.77500000000000002</v>
      </c>
      <c r="U46">
        <v>1.18</v>
      </c>
      <c r="V46" s="42">
        <f t="shared" si="3"/>
        <v>0.97750000000000004</v>
      </c>
      <c r="X46">
        <v>1.6566666666666665</v>
      </c>
      <c r="Z46">
        <v>1.8283333333333334</v>
      </c>
      <c r="AA46">
        <v>1.6933333333333334</v>
      </c>
      <c r="AB46">
        <v>3.4333333333333336</v>
      </c>
      <c r="AC46">
        <v>3.1833333333333331</v>
      </c>
      <c r="AD46" s="42">
        <f t="shared" si="4"/>
        <v>1.0179166666666668</v>
      </c>
    </row>
    <row r="47" spans="1:30" x14ac:dyDescent="0.25">
      <c r="A47" s="37" t="s">
        <v>376</v>
      </c>
      <c r="B47" s="38">
        <v>327</v>
      </c>
      <c r="C47">
        <v>6.1016666666666666</v>
      </c>
      <c r="D47">
        <v>0.57166666666666666</v>
      </c>
      <c r="E47">
        <v>1.0883333333333334</v>
      </c>
      <c r="F47">
        <v>2.3316666666666666</v>
      </c>
      <c r="G47" s="38">
        <v>3.6866666666666665</v>
      </c>
      <c r="H47" s="42">
        <v>1.1683333333333334</v>
      </c>
      <c r="I47">
        <v>4.0367719802144544</v>
      </c>
      <c r="J47" s="42">
        <f t="shared" si="0"/>
        <v>2.6025526567738941</v>
      </c>
      <c r="K47">
        <v>0.60333333333333339</v>
      </c>
      <c r="L47" s="42">
        <f t="shared" si="1"/>
        <v>1.6029429950536138</v>
      </c>
      <c r="M47" s="38"/>
      <c r="P47">
        <v>2.0766666666666662</v>
      </c>
      <c r="Q47">
        <v>0.9916666666666667</v>
      </c>
      <c r="R47" s="42">
        <f t="shared" si="2"/>
        <v>1.5341666666666665</v>
      </c>
      <c r="S47">
        <v>0.72833333333333339</v>
      </c>
      <c r="T47">
        <v>1.1883333333333335</v>
      </c>
      <c r="U47">
        <v>1.2333333333333334</v>
      </c>
      <c r="V47" s="42">
        <f t="shared" si="3"/>
        <v>1.2108333333333334</v>
      </c>
      <c r="X47">
        <v>0.92333333333333345</v>
      </c>
      <c r="Z47">
        <v>1.5450000000000002</v>
      </c>
      <c r="AA47">
        <v>0.625</v>
      </c>
      <c r="AB47">
        <v>3.15</v>
      </c>
      <c r="AC47">
        <v>4.2233333333333336</v>
      </c>
      <c r="AD47" s="42">
        <f t="shared" si="4"/>
        <v>1.1312499999999999</v>
      </c>
    </row>
    <row r="48" spans="1:30" x14ac:dyDescent="0.25">
      <c r="A48" s="37" t="s">
        <v>377</v>
      </c>
      <c r="B48" s="38">
        <v>348</v>
      </c>
      <c r="C48">
        <v>0.59833333333333327</v>
      </c>
      <c r="D48">
        <v>0.27833333333333332</v>
      </c>
      <c r="E48">
        <v>6.5000000000000002E-2</v>
      </c>
      <c r="F48">
        <v>8.666666666666667E-2</v>
      </c>
      <c r="G48" s="38">
        <v>0.28083333333333332</v>
      </c>
      <c r="H48" s="42">
        <v>7.7500000000000013E-2</v>
      </c>
      <c r="I48">
        <v>6.9393969607484202E-2</v>
      </c>
      <c r="J48" s="42">
        <f t="shared" si="0"/>
        <v>7.3446984803742107E-2</v>
      </c>
      <c r="K48">
        <v>0.21</v>
      </c>
      <c r="L48" s="42">
        <f t="shared" si="1"/>
        <v>0.14172349240187104</v>
      </c>
      <c r="M48" s="38"/>
      <c r="P48">
        <v>0.115</v>
      </c>
      <c r="Q48">
        <v>0</v>
      </c>
      <c r="R48" s="42">
        <f t="shared" si="2"/>
        <v>5.7500000000000002E-2</v>
      </c>
      <c r="S48">
        <v>0.11166666666666668</v>
      </c>
      <c r="T48">
        <v>6.6666666666666671E-3</v>
      </c>
      <c r="U48">
        <v>7.4999999999999997E-2</v>
      </c>
      <c r="V48" s="42">
        <f t="shared" si="3"/>
        <v>4.0833333333333333E-2</v>
      </c>
      <c r="X48">
        <v>0.27833333333333332</v>
      </c>
      <c r="Z48">
        <v>0.22333333333333336</v>
      </c>
      <c r="AA48">
        <v>0</v>
      </c>
      <c r="AB48">
        <v>0.11166666666666668</v>
      </c>
      <c r="AC48">
        <v>0.45</v>
      </c>
      <c r="AD48" s="42">
        <f t="shared" si="4"/>
        <v>8.4583333333333344E-2</v>
      </c>
    </row>
    <row r="49" spans="9:9" ht="21" x14ac:dyDescent="0.35">
      <c r="I49" s="12"/>
    </row>
    <row r="50" spans="9:9" ht="21" x14ac:dyDescent="0.35">
      <c r="I50" s="12"/>
    </row>
    <row r="51" spans="9:9" ht="21" x14ac:dyDescent="0.35">
      <c r="I51" s="12"/>
    </row>
    <row r="52" spans="9:9" ht="21" x14ac:dyDescent="0.35">
      <c r="I52" s="12"/>
    </row>
    <row r="53" spans="9:9" ht="21" x14ac:dyDescent="0.35">
      <c r="I53" s="12"/>
    </row>
    <row r="54" spans="9:9" ht="21" x14ac:dyDescent="0.35">
      <c r="I54" s="12"/>
    </row>
    <row r="55" spans="9:9" ht="21" x14ac:dyDescent="0.35">
      <c r="I55" s="12"/>
    </row>
    <row r="56" spans="9:9" ht="21" x14ac:dyDescent="0.35">
      <c r="I56" s="12"/>
    </row>
    <row r="57" spans="9:9" ht="21" x14ac:dyDescent="0.35">
      <c r="I57" s="12"/>
    </row>
    <row r="58" spans="9:9" ht="21" x14ac:dyDescent="0.35">
      <c r="I58" s="12"/>
    </row>
    <row r="59" spans="9:9" ht="21" x14ac:dyDescent="0.35">
      <c r="I59" s="12"/>
    </row>
    <row r="60" spans="9:9" ht="21" x14ac:dyDescent="0.35">
      <c r="I60" s="12"/>
    </row>
    <row r="61" spans="9:9" ht="21" x14ac:dyDescent="0.35">
      <c r="I61" s="12"/>
    </row>
    <row r="62" spans="9:9" ht="21" x14ac:dyDescent="0.35">
      <c r="I62" s="12"/>
    </row>
    <row r="63" spans="9:9" ht="21" x14ac:dyDescent="0.35">
      <c r="I63" s="12"/>
    </row>
    <row r="64" spans="9:9" ht="21" x14ac:dyDescent="0.35">
      <c r="I64" s="12"/>
    </row>
    <row r="65" spans="9:9" ht="21" x14ac:dyDescent="0.35">
      <c r="I65" s="12"/>
    </row>
    <row r="66" spans="9:9" ht="21" x14ac:dyDescent="0.35">
      <c r="I66" s="12"/>
    </row>
    <row r="67" spans="9:9" ht="21" x14ac:dyDescent="0.35">
      <c r="I67" s="12"/>
    </row>
    <row r="68" spans="9:9" ht="21" x14ac:dyDescent="0.35">
      <c r="I68" s="12"/>
    </row>
    <row r="69" spans="9:9" ht="21" x14ac:dyDescent="0.35">
      <c r="I69" s="12"/>
    </row>
    <row r="70" spans="9:9" ht="21" x14ac:dyDescent="0.35">
      <c r="I70" s="12"/>
    </row>
    <row r="71" spans="9:9" ht="21" x14ac:dyDescent="0.35">
      <c r="I71" s="12"/>
    </row>
    <row r="72" spans="9:9" ht="21" x14ac:dyDescent="0.35">
      <c r="I72" s="12"/>
    </row>
    <row r="73" spans="9:9" ht="21" x14ac:dyDescent="0.35">
      <c r="I73" s="12"/>
    </row>
    <row r="74" spans="9:9" ht="21" x14ac:dyDescent="0.35">
      <c r="I74" s="12"/>
    </row>
    <row r="75" spans="9:9" ht="21" x14ac:dyDescent="0.35">
      <c r="I75" s="12"/>
    </row>
    <row r="76" spans="9:9" ht="21" x14ac:dyDescent="0.35">
      <c r="I76" s="12"/>
    </row>
    <row r="77" spans="9:9" ht="21" x14ac:dyDescent="0.35">
      <c r="I77" s="12"/>
    </row>
    <row r="78" spans="9:9" ht="21" x14ac:dyDescent="0.35">
      <c r="I78" s="12"/>
    </row>
    <row r="79" spans="9:9" ht="21" x14ac:dyDescent="0.35">
      <c r="I79" s="12"/>
    </row>
    <row r="80" spans="9:9" ht="21" x14ac:dyDescent="0.35">
      <c r="I80" s="12"/>
    </row>
    <row r="81" spans="9:9" ht="21" x14ac:dyDescent="0.35">
      <c r="I81" s="12"/>
    </row>
    <row r="82" spans="9:9" ht="21" x14ac:dyDescent="0.35">
      <c r="I82" s="12"/>
    </row>
    <row r="83" spans="9:9" ht="21" x14ac:dyDescent="0.35">
      <c r="I83" s="12"/>
    </row>
    <row r="84" spans="9:9" ht="21" x14ac:dyDescent="0.35">
      <c r="I84" s="12"/>
    </row>
    <row r="85" spans="9:9" ht="21" x14ac:dyDescent="0.35">
      <c r="I85" s="12"/>
    </row>
    <row r="86" spans="9:9" ht="21" x14ac:dyDescent="0.35">
      <c r="I86" s="12"/>
    </row>
    <row r="87" spans="9:9" ht="21" x14ac:dyDescent="0.35">
      <c r="I87" s="12"/>
    </row>
    <row r="88" spans="9:9" ht="21" x14ac:dyDescent="0.35">
      <c r="I88" s="12"/>
    </row>
    <row r="89" spans="9:9" ht="21" x14ac:dyDescent="0.35">
      <c r="I89" s="12"/>
    </row>
    <row r="90" spans="9:9" ht="21" x14ac:dyDescent="0.35">
      <c r="I90" s="12"/>
    </row>
    <row r="91" spans="9:9" ht="21" x14ac:dyDescent="0.35">
      <c r="I91" s="12"/>
    </row>
    <row r="92" spans="9:9" ht="21" x14ac:dyDescent="0.35">
      <c r="I92" s="12"/>
    </row>
    <row r="93" spans="9:9" ht="21" x14ac:dyDescent="0.35">
      <c r="I93" s="12"/>
    </row>
    <row r="94" spans="9:9" ht="21" x14ac:dyDescent="0.35">
      <c r="I94" s="12"/>
    </row>
    <row r="95" spans="9:9" ht="21" x14ac:dyDescent="0.35">
      <c r="I95" s="12"/>
    </row>
    <row r="96" spans="9:9" ht="21" x14ac:dyDescent="0.35">
      <c r="I96" s="12"/>
    </row>
    <row r="97" spans="9:9" ht="21" x14ac:dyDescent="0.35">
      <c r="I97" s="12"/>
    </row>
    <row r="98" spans="9:9" ht="21" x14ac:dyDescent="0.35">
      <c r="I98" s="12"/>
    </row>
    <row r="99" spans="9:9" ht="21" x14ac:dyDescent="0.35">
      <c r="I99" s="12"/>
    </row>
    <row r="100" spans="9:9" ht="21" x14ac:dyDescent="0.35">
      <c r="I100" s="12"/>
    </row>
    <row r="101" spans="9:9" ht="21" x14ac:dyDescent="0.35">
      <c r="I101" s="12"/>
    </row>
    <row r="102" spans="9:9" ht="21" x14ac:dyDescent="0.35">
      <c r="I102" s="12"/>
    </row>
    <row r="103" spans="9:9" ht="21" x14ac:dyDescent="0.35">
      <c r="I103" s="12"/>
    </row>
    <row r="104" spans="9:9" ht="21" x14ac:dyDescent="0.35">
      <c r="I104" s="12"/>
    </row>
    <row r="105" spans="9:9" ht="21" x14ac:dyDescent="0.35">
      <c r="I105" s="12"/>
    </row>
    <row r="106" spans="9:9" ht="21" x14ac:dyDescent="0.35">
      <c r="I106" s="12"/>
    </row>
    <row r="107" spans="9:9" ht="21" x14ac:dyDescent="0.35">
      <c r="I107" s="12"/>
    </row>
    <row r="108" spans="9:9" ht="21" x14ac:dyDescent="0.35">
      <c r="I108" s="12"/>
    </row>
    <row r="109" spans="9:9" ht="21" x14ac:dyDescent="0.35">
      <c r="I109" s="12"/>
    </row>
    <row r="110" spans="9:9" ht="21" x14ac:dyDescent="0.35">
      <c r="I110" s="12"/>
    </row>
    <row r="111" spans="9:9" ht="21" x14ac:dyDescent="0.35">
      <c r="I111" s="12"/>
    </row>
    <row r="112" spans="9:9" ht="21" x14ac:dyDescent="0.35">
      <c r="I112" s="12"/>
    </row>
    <row r="113" spans="9:9" ht="21" x14ac:dyDescent="0.35">
      <c r="I113" s="12"/>
    </row>
    <row r="114" spans="9:9" ht="21" x14ac:dyDescent="0.35">
      <c r="I114" s="12"/>
    </row>
    <row r="115" spans="9:9" ht="21" x14ac:dyDescent="0.35">
      <c r="I115" s="12"/>
    </row>
  </sheetData>
  <sortState ref="I1:I880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</dc:creator>
  <cp:lastModifiedBy>Sung</cp:lastModifiedBy>
  <dcterms:created xsi:type="dcterms:W3CDTF">2014-11-04T22:42:03Z</dcterms:created>
  <dcterms:modified xsi:type="dcterms:W3CDTF">2016-12-26T10:46:25Z</dcterms:modified>
</cp:coreProperties>
</file>