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gan\Documents\DataAnalyticsBootCamp\4 Excel Fundations\"/>
    </mc:Choice>
  </mc:AlternateContent>
  <xr:revisionPtr revIDLastSave="0" documentId="13_ncr:1_{0EE40621-0A3A-435B-9D25-2300DED7832C}" xr6:coauthVersionLast="47" xr6:coauthVersionMax="47" xr10:uidLastSave="{00000000-0000-0000-0000-000000000000}"/>
  <bookViews>
    <workbookView xWindow="-120" yWindow="-18120" windowWidth="29040" windowHeight="17520" activeTab="2" xr2:uid="{8FB28E69-3DA3-0B4A-9F60-C4E8C3F04E2C}"/>
  </bookViews>
  <sheets>
    <sheet name="IMBd Movie Data 2015" sheetId="4" r:id="rId1"/>
    <sheet name="SUMIFS Practice" sheetId="2" r:id="rId2"/>
    <sheet name="AVERAGEIFS Practice" sheetId="3" r:id="rId3"/>
    <sheet name="Validation" sheetId="5" state="hidden" r:id="rId4"/>
  </sheets>
  <definedNames>
    <definedName name="_xlnm._FilterDatabase" localSheetId="0" hidden="1">'IMBd Movie Data 2015'!$A$1:$V$128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4" i="3"/>
  <c r="E4" i="3"/>
  <c r="E5" i="3"/>
  <c r="E6" i="3"/>
  <c r="E7" i="3"/>
  <c r="E8" i="3"/>
  <c r="E9" i="3"/>
  <c r="C6" i="2"/>
  <c r="D6" i="2"/>
  <c r="E6" i="2"/>
  <c r="F6" i="2"/>
  <c r="G6" i="2"/>
  <c r="H6" i="2"/>
  <c r="I6" i="2"/>
  <c r="J6" i="2"/>
  <c r="K6" i="2"/>
  <c r="L6" i="2"/>
  <c r="M6" i="2"/>
  <c r="N6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C10" i="2"/>
  <c r="D10" i="2"/>
  <c r="E10" i="2"/>
  <c r="F10" i="2"/>
  <c r="G10" i="2"/>
  <c r="H10" i="2"/>
  <c r="I10" i="2"/>
  <c r="J10" i="2"/>
  <c r="K10" i="2"/>
  <c r="L10" i="2"/>
  <c r="M10" i="2"/>
  <c r="N10" i="2"/>
  <c r="C11" i="2"/>
  <c r="D11" i="2"/>
  <c r="E11" i="2"/>
  <c r="F11" i="2"/>
  <c r="G11" i="2"/>
  <c r="H11" i="2"/>
  <c r="I11" i="2"/>
  <c r="J11" i="2"/>
  <c r="K11" i="2"/>
  <c r="L11" i="2"/>
  <c r="M11" i="2"/>
  <c r="N11" i="2"/>
  <c r="C12" i="2"/>
  <c r="D12" i="2"/>
  <c r="E12" i="2"/>
  <c r="F12" i="2"/>
  <c r="G12" i="2"/>
  <c r="H12" i="2"/>
  <c r="I12" i="2"/>
  <c r="J12" i="2"/>
  <c r="K12" i="2"/>
  <c r="L12" i="2"/>
  <c r="M12" i="2"/>
  <c r="N12" i="2"/>
  <c r="C13" i="2"/>
  <c r="D13" i="2"/>
  <c r="E13" i="2"/>
  <c r="F13" i="2"/>
  <c r="G13" i="2"/>
  <c r="H13" i="2"/>
  <c r="I13" i="2"/>
  <c r="J13" i="2"/>
  <c r="K13" i="2"/>
  <c r="L13" i="2"/>
  <c r="M13" i="2"/>
  <c r="N13" i="2"/>
  <c r="C14" i="2"/>
  <c r="D14" i="2"/>
  <c r="E14" i="2"/>
  <c r="F14" i="2"/>
  <c r="G14" i="2"/>
  <c r="H14" i="2"/>
  <c r="I14" i="2"/>
  <c r="J14" i="2"/>
  <c r="K14" i="2"/>
  <c r="L14" i="2"/>
  <c r="M14" i="2"/>
  <c r="N14" i="2"/>
  <c r="C15" i="2"/>
  <c r="D15" i="2"/>
  <c r="E15" i="2"/>
  <c r="F15" i="2"/>
  <c r="G15" i="2"/>
  <c r="H15" i="2"/>
  <c r="I15" i="2"/>
  <c r="J15" i="2"/>
  <c r="K15" i="2"/>
  <c r="L15" i="2"/>
  <c r="M15" i="2"/>
  <c r="N15" i="2"/>
  <c r="C16" i="2"/>
  <c r="D16" i="2"/>
  <c r="E16" i="2"/>
  <c r="F16" i="2"/>
  <c r="G16" i="2"/>
  <c r="H16" i="2"/>
  <c r="I16" i="2"/>
  <c r="J16" i="2"/>
  <c r="K16" i="2"/>
  <c r="L16" i="2"/>
  <c r="M16" i="2"/>
  <c r="N16" i="2"/>
  <c r="D5" i="2"/>
  <c r="E5" i="2"/>
  <c r="F5" i="2"/>
  <c r="G5" i="2"/>
  <c r="H5" i="2"/>
  <c r="I5" i="2"/>
  <c r="J5" i="2"/>
  <c r="K5" i="2"/>
  <c r="L5" i="2"/>
  <c r="M5" i="2"/>
  <c r="N5" i="2"/>
  <c r="C22" i="2"/>
  <c r="C5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2" i="4"/>
  <c r="O12" i="2" l="1"/>
  <c r="O16" i="2"/>
  <c r="O14" i="2"/>
  <c r="O10" i="2"/>
  <c r="O8" i="2"/>
  <c r="O6" i="2"/>
  <c r="O5" i="2"/>
  <c r="O15" i="2"/>
  <c r="O11" i="2"/>
  <c r="O9" i="2"/>
  <c r="O7" i="2"/>
  <c r="O13" i="2"/>
</calcChain>
</file>

<file path=xl/sharedStrings.xml><?xml version="1.0" encoding="utf-8"?>
<sst xmlns="http://schemas.openxmlformats.org/spreadsheetml/2006/main" count="1096" uniqueCount="438">
  <si>
    <t>Title</t>
  </si>
  <si>
    <t>Release Date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</si>
  <si>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</si>
  <si>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</si>
  <si>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</si>
  <si>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</si>
  <si>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</si>
  <si>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</si>
  <si>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</si>
  <si>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</si>
  <si>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</si>
  <si>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</si>
  <si>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</si>
  <si>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</si>
  <si>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</si>
  <si>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</si>
  <si>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</si>
  <si>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</si>
  <si>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Black and White</t>
  </si>
  <si>
    <t>Crime</t>
  </si>
  <si>
    <t>English</t>
  </si>
  <si>
    <t>USA</t>
  </si>
  <si>
    <t>Not Rated</t>
  </si>
  <si>
    <t>Drama</t>
  </si>
  <si>
    <t>Comedy</t>
  </si>
  <si>
    <t>G</t>
  </si>
  <si>
    <t>Color</t>
  </si>
  <si>
    <t>Animation</t>
  </si>
  <si>
    <t>Adventure</t>
  </si>
  <si>
    <t>Biography</t>
  </si>
  <si>
    <t>Action</t>
  </si>
  <si>
    <t>Japan</t>
  </si>
  <si>
    <t>UK</t>
  </si>
  <si>
    <t>PG</t>
  </si>
  <si>
    <t>Horror</t>
  </si>
  <si>
    <t>R</t>
  </si>
  <si>
    <t>PG-13</t>
  </si>
  <si>
    <t>France</t>
  </si>
  <si>
    <t>Documentary</t>
  </si>
  <si>
    <t>Al Pacino</t>
  </si>
  <si>
    <t>Harrison Ford</t>
  </si>
  <si>
    <t>Robert De Niro</t>
  </si>
  <si>
    <t>Steven Spielberg</t>
  </si>
  <si>
    <t>Sylvester Stallone</t>
  </si>
  <si>
    <t>Ridley Scott</t>
  </si>
  <si>
    <t>Mystery</t>
  </si>
  <si>
    <t>Jeff Bridges</t>
  </si>
  <si>
    <t>Jerry Jameson</t>
  </si>
  <si>
    <t>Fantasy</t>
  </si>
  <si>
    <t>Australia</t>
  </si>
  <si>
    <t>George Miller</t>
  </si>
  <si>
    <t>Canada</t>
  </si>
  <si>
    <t>Sci-Fi</t>
  </si>
  <si>
    <t>Tom Cruise</t>
  </si>
  <si>
    <t>Johnny Depp</t>
  </si>
  <si>
    <t>Tom Hanks</t>
  </si>
  <si>
    <t>Ron Howard</t>
  </si>
  <si>
    <t>Liam Neeson</t>
  </si>
  <si>
    <t>Joely Richardson</t>
  </si>
  <si>
    <t>Robert Zemeckis</t>
  </si>
  <si>
    <t>Brazil</t>
  </si>
  <si>
    <t>Christopher Lambert</t>
  </si>
  <si>
    <t>China</t>
  </si>
  <si>
    <t>Kenneth Branagh</t>
  </si>
  <si>
    <t>Chris Columbus</t>
  </si>
  <si>
    <t>Quentin Tarantino</t>
  </si>
  <si>
    <t>Michael Mann</t>
  </si>
  <si>
    <t>Brad Pitt</t>
  </si>
  <si>
    <t>Kate Winslet</t>
  </si>
  <si>
    <t>Jennifer Jason Leigh</t>
  </si>
  <si>
    <t>Cantonese</t>
  </si>
  <si>
    <t>Hong Kong</t>
  </si>
  <si>
    <t>Will Smith</t>
  </si>
  <si>
    <t>F. Gary Gray</t>
  </si>
  <si>
    <t>Angelina Jolie Pitt</t>
  </si>
  <si>
    <t>Leonardo DiCaprio</t>
  </si>
  <si>
    <t>Steve Buscemi</t>
  </si>
  <si>
    <t>Lana Wachowski</t>
  </si>
  <si>
    <t>Rob Cohen</t>
  </si>
  <si>
    <t>J.K. Simmons</t>
  </si>
  <si>
    <t>David O. Russell</t>
  </si>
  <si>
    <t>Alexa PenaVega</t>
  </si>
  <si>
    <t>Roland Emmerich</t>
  </si>
  <si>
    <t>Cameron Crowe</t>
  </si>
  <si>
    <t>Tom Wilkinson</t>
  </si>
  <si>
    <t>Joseph Gordon-Levitt</t>
  </si>
  <si>
    <t>Danny Boyle</t>
  </si>
  <si>
    <t>Will Ferrell</t>
  </si>
  <si>
    <t>Matt Damon</t>
  </si>
  <si>
    <t>George Tillman Jr.</t>
  </si>
  <si>
    <t>Joan Allen</t>
  </si>
  <si>
    <t>Portuguese</t>
  </si>
  <si>
    <t>Djimon Hounsou</t>
  </si>
  <si>
    <t>Mexico</t>
  </si>
  <si>
    <t>Jason Statham</t>
  </si>
  <si>
    <t>Guy Ritchie</t>
  </si>
  <si>
    <t>John Madden</t>
  </si>
  <si>
    <t>Antoine Fuqua</t>
  </si>
  <si>
    <t>Sam Mendes</t>
  </si>
  <si>
    <t>Amy Poehler</t>
  </si>
  <si>
    <t>Ryan Reynolds</t>
  </si>
  <si>
    <t>Billy Crudup</t>
  </si>
  <si>
    <t>Brian Helgeland</t>
  </si>
  <si>
    <t>Czech Republic</t>
  </si>
  <si>
    <t>David Koepp</t>
  </si>
  <si>
    <t>Vin Diesel</t>
  </si>
  <si>
    <t>Brad Bird</t>
  </si>
  <si>
    <t>M. Night Shyamalan</t>
  </si>
  <si>
    <t>Rick Famuyiwa</t>
  </si>
  <si>
    <t>Judy Greer</t>
  </si>
  <si>
    <t>Michael Polish</t>
  </si>
  <si>
    <t>Alejandro G. IÃ±Ã¡rritu</t>
  </si>
  <si>
    <t>Julie Walters</t>
  </si>
  <si>
    <t>Peyton Reed</t>
  </si>
  <si>
    <t>Mandarin</t>
  </si>
  <si>
    <t>Taiwan</t>
  </si>
  <si>
    <t>India</t>
  </si>
  <si>
    <t>David Gordon Green</t>
  </si>
  <si>
    <t>Jon Gunn</t>
  </si>
  <si>
    <t>Ryan Gosling</t>
  </si>
  <si>
    <t>Boaz Yakin</t>
  </si>
  <si>
    <t>Tarsem Singh</t>
  </si>
  <si>
    <t>Christopher McQuarrie</t>
  </si>
  <si>
    <t>Nancy Meyers</t>
  </si>
  <si>
    <t>Hugh Jackman</t>
  </si>
  <si>
    <t>Jake Gyllenhaal</t>
  </si>
  <si>
    <t>Daniel Radcliffe</t>
  </si>
  <si>
    <t>Jessie Nelson</t>
  </si>
  <si>
    <t>Pete Docter</t>
  </si>
  <si>
    <t>Peter Dinklage</t>
  </si>
  <si>
    <t>Tim Blake Nelson</t>
  </si>
  <si>
    <t>Dwayne Johnson</t>
  </si>
  <si>
    <t>Peter Sollett</t>
  </si>
  <si>
    <t>Tom Hardy</t>
  </si>
  <si>
    <t>Henry Cavill</t>
  </si>
  <si>
    <t>Walt Becker</t>
  </si>
  <si>
    <t>Niki Caro</t>
  </si>
  <si>
    <t>Hayden Christensen</t>
  </si>
  <si>
    <t>Tom McCarthy</t>
  </si>
  <si>
    <t>Ireland</t>
  </si>
  <si>
    <t>Adam McKay</t>
  </si>
  <si>
    <t>Pierre Morel</t>
  </si>
  <si>
    <t>James Wan</t>
  </si>
  <si>
    <t>Steve Carell</t>
  </si>
  <si>
    <t>Bryce Dallas Howard</t>
  </si>
  <si>
    <t>Busy Philipps</t>
  </si>
  <si>
    <t>Paul McGuigan</t>
  </si>
  <si>
    <t>David Oyelowo</t>
  </si>
  <si>
    <t>Channing Tatum</t>
  </si>
  <si>
    <t>Olivia Wilde</t>
  </si>
  <si>
    <t>Robert Schwentke</t>
  </si>
  <si>
    <t>Jay Hernandez</t>
  </si>
  <si>
    <t>Jaume Collet-Serra</t>
  </si>
  <si>
    <t>Adam Scott</t>
  </si>
  <si>
    <t>Joe Wright</t>
  </si>
  <si>
    <t>Breck Eisner</t>
  </si>
  <si>
    <t>Joss Whedon</t>
  </si>
  <si>
    <t>Judd Apatow</t>
  </si>
  <si>
    <t>Ray Winstone</t>
  </si>
  <si>
    <t>Alejandro Monteverde</t>
  </si>
  <si>
    <t>Mark Neveldine</t>
  </si>
  <si>
    <t>Bradley Cooper</t>
  </si>
  <si>
    <t>Tim Johnson</t>
  </si>
  <si>
    <t>Andy Fickman</t>
  </si>
  <si>
    <t>Lin Shaye</t>
  </si>
  <si>
    <t>Anne Fletcher</t>
  </si>
  <si>
    <t>Hebrew</t>
  </si>
  <si>
    <t>Israel</t>
  </si>
  <si>
    <t>Matt Bomer</t>
  </si>
  <si>
    <t>Francis Lawrence</t>
  </si>
  <si>
    <t>Charles Ferguson</t>
  </si>
  <si>
    <t>Emma Stone</t>
  </si>
  <si>
    <t>Jim Gaffigan</t>
  </si>
  <si>
    <t>Seth MacFarlane</t>
  </si>
  <si>
    <t>Mark Osborne</t>
  </si>
  <si>
    <t>Jennifer Ehle</t>
  </si>
  <si>
    <t>John Erick Dowdle</t>
  </si>
  <si>
    <t>Sean Anders</t>
  </si>
  <si>
    <t>Chris Hemsworth</t>
  </si>
  <si>
    <t>Scott Cooper</t>
  </si>
  <si>
    <t>Michael Kelly</t>
  </si>
  <si>
    <t>Neill Blomkamp</t>
  </si>
  <si>
    <t>Glenn Ficarra</t>
  </si>
  <si>
    <t>Rob Letterman</t>
  </si>
  <si>
    <t>Julian Richings</t>
  </si>
  <si>
    <t>Brad Peyton</t>
  </si>
  <si>
    <t>Steve Pink</t>
  </si>
  <si>
    <t>Denis Villeneuve</t>
  </si>
  <si>
    <t>Anna Kendrick</t>
  </si>
  <si>
    <t>Jennifer Lawrence</t>
  </si>
  <si>
    <t>Alexander SkarsgÃ¥rd</t>
  </si>
  <si>
    <t>Simon Curtis</t>
  </si>
  <si>
    <t>Christoph Waltz</t>
  </si>
  <si>
    <t>Jeremy Irvine</t>
  </si>
  <si>
    <t>Josh Trank</t>
  </si>
  <si>
    <t>Baltasar KormÃ¡kur</t>
  </si>
  <si>
    <t>Genndy Tartakovsky</t>
  </si>
  <si>
    <t>Steve Martino</t>
  </si>
  <si>
    <t>Jake Schreier</t>
  </si>
  <si>
    <t>Daniel Espinosa</t>
  </si>
  <si>
    <t>Colin Trevorrow</t>
  </si>
  <si>
    <t>Ryan Guzman</t>
  </si>
  <si>
    <t>Hayley Atwell</t>
  </si>
  <si>
    <t>John Wells</t>
  </si>
  <si>
    <t>Jeremy Saulnier</t>
  </si>
  <si>
    <t>Ken Scott</t>
  </si>
  <si>
    <t>Ryan Coogler</t>
  </si>
  <si>
    <t>Elizabeth Banks</t>
  </si>
  <si>
    <t>Alan Taylor</t>
  </si>
  <si>
    <t>Bella Thorne</t>
  </si>
  <si>
    <t>Camille Delamarre</t>
  </si>
  <si>
    <t>Ki Hong Lee</t>
  </si>
  <si>
    <t>Wes Ball</t>
  </si>
  <si>
    <t>Jim Parsons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</si>
  <si>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</si>
  <si>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</si>
  <si>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</si>
  <si>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</si>
  <si>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</si>
  <si>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</si>
  <si>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</si>
  <si>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</si>
  <si>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</si>
  <si>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</si>
  <si>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</si>
  <si>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</si>
  <si>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</si>
  <si>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</si>
  <si>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</si>
  <si>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</si>
  <si>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</si>
  <si>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</si>
  <si>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</si>
  <si>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</si>
  <si>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</si>
  <si>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</si>
  <si>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</si>
  <si>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</si>
  <si>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</si>
  <si>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</si>
  <si>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</si>
  <si>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</si>
  <si>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</si>
  <si>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</si>
  <si>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</si>
  <si>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</si>
  <si>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</si>
  <si>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</si>
  <si>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</si>
  <si>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</si>
  <si>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</si>
  <si>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</si>
  <si>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</si>
  <si>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</si>
  <si>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</si>
  <si>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</si>
  <si>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</si>
  <si>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</si>
  <si>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</si>
  <si>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</si>
  <si>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</si>
  <si>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</si>
  <si>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</si>
  <si>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</si>
  <si>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</si>
  <si>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</si>
  <si>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</si>
  <si>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</si>
  <si>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</si>
  <si>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</si>
  <si>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</si>
  <si>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</si>
  <si>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</si>
  <si>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</si>
  <si>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</si>
  <si>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</si>
  <si>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</si>
  <si>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</si>
  <si>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</si>
  <si>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</si>
  <si>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</si>
  <si>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</si>
  <si>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</si>
  <si>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</si>
  <si>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</si>
  <si>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</si>
  <si>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</si>
  <si>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</si>
  <si>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</si>
  <si>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</si>
  <si>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</si>
  <si>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</si>
  <si>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</si>
  <si>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</si>
  <si>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</si>
  <si>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</si>
  <si>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</si>
  <si>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</si>
  <si>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</si>
  <si>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</si>
  <si>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</si>
  <si>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</si>
  <si>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</si>
  <si>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</si>
  <si>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</si>
  <si>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</si>
  <si>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</si>
  <si>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</si>
  <si>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</si>
  <si>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</si>
  <si>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</si>
  <si>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</si>
  <si>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</si>
  <si>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</si>
  <si>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</si>
  <si>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</si>
  <si>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</si>
  <si>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</si>
  <si>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</si>
  <si>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</si>
  <si>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</si>
  <si>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</si>
  <si>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</si>
  <si>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</si>
  <si>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</si>
  <si>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</si>
  <si>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</si>
  <si>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</si>
  <si>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</si>
  <si>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</si>
  <si>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</si>
  <si>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</si>
  <si>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</si>
  <si>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</si>
  <si>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</si>
  <si>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</si>
  <si>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</si>
  <si>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</si>
  <si>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</si>
  <si>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</si>
  <si>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</si>
  <si>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</si>
  <si>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</si>
  <si>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</si>
  <si>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</si>
  <si>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</si>
  <si>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</si>
  <si>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</si>
  <si>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</si>
  <si>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</si>
  <si>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</si>
  <si>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</si>
  <si>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</si>
  <si>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</si>
  <si>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</si>
  <si>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</si>
  <si>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</si>
  <si>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</si>
  <si>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</si>
  <si>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</si>
  <si>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</si>
  <si>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</si>
  <si>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</si>
  <si>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</si>
  <si>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</si>
  <si>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</si>
  <si>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</si>
  <si>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</si>
  <si>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</si>
  <si>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</si>
  <si>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</si>
  <si>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</si>
  <si>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</si>
  <si>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</si>
  <si>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</si>
  <si>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</si>
  <si>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</si>
  <si>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</si>
  <si>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</si>
  <si>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</si>
  <si>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</si>
  <si>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</si>
  <si>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</si>
  <si>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</si>
  <si>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</si>
  <si>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</si>
  <si>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</si>
  <si>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</si>
  <si>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</si>
  <si>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</si>
  <si>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</si>
  <si>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</si>
  <si>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</si>
  <si>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</si>
  <si>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</si>
  <si>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</si>
  <si>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</si>
  <si>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</si>
  <si>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</si>
  <si>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</si>
  <si>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</si>
  <si>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</si>
  <si>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</si>
  <si>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</si>
  <si>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</si>
  <si>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</si>
  <si>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</si>
  <si>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</si>
  <si>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</si>
  <si>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</si>
  <si>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</si>
  <si>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</si>
  <si>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</si>
  <si>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</si>
  <si>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</si>
  <si>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</si>
  <si>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</si>
  <si>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</si>
  <si>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</si>
  <si>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</si>
  <si>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Start Month</t>
  </si>
  <si>
    <t>End Month</t>
  </si>
  <si>
    <t>Average IMDb Score (1-10)</t>
  </si>
  <si>
    <t>Release Month</t>
  </si>
  <si>
    <t>Release Year</t>
  </si>
  <si>
    <t>Profit</t>
  </si>
  <si>
    <t>Release Month Number</t>
  </si>
  <si>
    <t>Total</t>
  </si>
  <si>
    <t>All</t>
  </si>
  <si>
    <t>Average Profit</t>
  </si>
  <si>
    <t>Release Period</t>
  </si>
  <si>
    <t>Jan - Feb</t>
  </si>
  <si>
    <t>Mar - Apr</t>
  </si>
  <si>
    <t>May - Jun</t>
  </si>
  <si>
    <t>Jul - Aug</t>
  </si>
  <si>
    <t>Sep - Oct</t>
  </si>
  <si>
    <t>Nov - Dec</t>
  </si>
  <si>
    <t xml:space="preserve"> =SUMIFS('IMBd Movie Data 2015'!$T:$T,
'IMBd Movie Data 2015'!$I:$I, IF($A$2="All","*",$A$2),
'IMBd Movie Data 2015'!$G:$G,$B5,
'IMBd Movie Data 2015'!$C:$C,C$4)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</si>
</sst>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[$-409]mmm\-yy;@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3" fillId="3" borderId="0" xfId="0" applyFont="1" applyFill="1"/>
    <xf numFmtId="165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2" borderId="0" xfId="0" applyFont="1" applyFill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wrapText="1"/>
    </xf>
    <xf numFmtId="43" fontId="0" fillId="0" borderId="0" xfId="1" applyFont="1"/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12C0-3E95-468D-84C2-349B33A1E3CD}">
  <dimension ref="A1:V128"/>
  <sheetViews>
    <sheetView zoomScale="70" zoomScaleNormal="70" workbookViewId="0">
      <selection activeCell="C5" sqref="C5"/>
    </sheetView>
  </sheetViews>
  <sheetFormatPr defaultRowHeight="15.75" x14ac:dyDescent="0.25"/>
  <cols>
    <col min="1" max="1" width="38.875" bestFit="1" customWidth="1"/>
    <col min="2" max="2" width="11.75" bestFit="1" customWidth="1"/>
    <col min="3" max="3" width="13.625" bestFit="1" customWidth="1"/>
    <col min="4" max="4" width="21" bestFit="1" customWidth="1"/>
    <col min="5" max="5" width="11.5" bestFit="1" customWidth="1"/>
    <col min="6" max="6" width="14.625" bestFit="1" customWidth="1"/>
    <col min="7" max="7" width="12.125" bestFit="1" customWidth="1"/>
    <col min="8" max="8" width="10.25" bestFit="1" customWidth="1"/>
    <col min="9" max="9" width="13.5" bestFit="1" customWidth="1"/>
    <col min="10" max="10" width="9.375" bestFit="1" customWidth="1"/>
    <col min="11" max="11" width="19.25" bestFit="1" customWidth="1"/>
    <col min="12" max="12" width="20.375" bestFit="1" customWidth="1"/>
    <col min="13" max="13" width="16.875" bestFit="1" customWidth="1"/>
    <col min="14" max="14" width="11.5" bestFit="1" customWidth="1"/>
    <col min="15" max="15" width="14.75" bestFit="1" customWidth="1"/>
    <col min="16" max="16" width="13.25" bestFit="1" customWidth="1"/>
    <col min="17" max="17" width="15.75" bestFit="1" customWidth="1"/>
    <col min="18" max="18" width="12.375" bestFit="1" customWidth="1"/>
    <col min="19" max="19" width="13.25" bestFit="1" customWidth="1"/>
    <col min="20" max="20" width="13.375" bestFit="1" customWidth="1"/>
    <col min="21" max="21" width="9.875" bestFit="1" customWidth="1"/>
    <col min="22" max="22" width="9.5" bestFit="1" customWidth="1"/>
  </cols>
  <sheetData>
    <row r="1" spans="1:22" x14ac:dyDescent="0.25">
      <c r="A1" t="s">
        <v>0</v>
      </c>
      <c r="B1" s="1" t="s">
        <v>1</v>
      </c>
      <c r="C1" s="1" t="s">
        <v>423</v>
      </c>
      <c r="D1" s="1" t="s">
        <v>426</v>
      </c>
      <c r="E1" s="1" t="s">
        <v>424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425</v>
      </c>
    </row>
    <row r="2" spans="1:22" x14ac:dyDescent="0.25">
      <c r="A2" t="s">
        <v>214</v>
      </c>
      <c r="B2" s="1">
        <v>42130</v>
      </c>
      <c r="C2" s="1">
        <f>EOMONTH(B2,-1)+1</f>
        <v>42125</v>
      </c>
      <c r="D2">
        <v>5</v>
      </c>
      <c r="E2">
        <v>2015</v>
      </c>
      <c r="F2" t="s">
        <v>26</v>
      </c>
      <c r="G2" t="s">
        <v>23</v>
      </c>
      <c r="H2" t="s">
        <v>20</v>
      </c>
      <c r="I2" t="s">
        <v>21</v>
      </c>
      <c r="J2" t="s">
        <v>35</v>
      </c>
      <c r="K2" t="s">
        <v>61</v>
      </c>
      <c r="L2" t="s">
        <v>215</v>
      </c>
      <c r="M2">
        <v>1000</v>
      </c>
      <c r="N2">
        <v>2059</v>
      </c>
      <c r="O2">
        <v>0</v>
      </c>
      <c r="P2">
        <v>26000</v>
      </c>
      <c r="Q2">
        <v>7.5</v>
      </c>
      <c r="R2">
        <v>1</v>
      </c>
      <c r="S2">
        <v>111</v>
      </c>
      <c r="T2">
        <v>14616</v>
      </c>
      <c r="U2">
        <v>12000000</v>
      </c>
      <c r="V2">
        <f>T2-U2</f>
        <v>-11985384</v>
      </c>
    </row>
    <row r="3" spans="1:22" x14ac:dyDescent="0.25">
      <c r="A3" t="s">
        <v>216</v>
      </c>
      <c r="B3" s="1">
        <v>42276</v>
      </c>
      <c r="C3" s="5">
        <f t="shared" ref="C3:C66" si="0">EOMONTH(B3,-1)+1</f>
        <v>42248</v>
      </c>
      <c r="D3">
        <v>9</v>
      </c>
      <c r="E3">
        <v>2015</v>
      </c>
      <c r="F3" t="s">
        <v>26</v>
      </c>
      <c r="G3" t="s">
        <v>23</v>
      </c>
      <c r="H3" t="s">
        <v>20</v>
      </c>
      <c r="I3" t="s">
        <v>21</v>
      </c>
      <c r="J3" t="s">
        <v>36</v>
      </c>
      <c r="K3" t="s">
        <v>137</v>
      </c>
      <c r="L3" t="s">
        <v>110</v>
      </c>
      <c r="M3">
        <v>4000</v>
      </c>
      <c r="N3">
        <v>6617</v>
      </c>
      <c r="O3">
        <v>35</v>
      </c>
      <c r="P3">
        <v>0</v>
      </c>
      <c r="Q3">
        <v>4.5999999999999996</v>
      </c>
      <c r="R3">
        <v>12</v>
      </c>
      <c r="S3">
        <v>121</v>
      </c>
      <c r="T3">
        <v>4700361</v>
      </c>
      <c r="U3">
        <v>5000000</v>
      </c>
      <c r="V3">
        <f t="shared" ref="V3:V66" si="1">T3-U3</f>
        <v>-299639</v>
      </c>
    </row>
    <row r="4" spans="1:22" x14ac:dyDescent="0.25">
      <c r="A4" t="s">
        <v>217</v>
      </c>
      <c r="B4" s="1">
        <v>42042</v>
      </c>
      <c r="C4" s="5">
        <f t="shared" si="0"/>
        <v>42036</v>
      </c>
      <c r="D4">
        <v>2</v>
      </c>
      <c r="E4">
        <v>2015</v>
      </c>
      <c r="F4" t="s">
        <v>26</v>
      </c>
      <c r="G4" t="s">
        <v>24</v>
      </c>
      <c r="H4" t="s">
        <v>20</v>
      </c>
      <c r="I4" t="s">
        <v>21</v>
      </c>
      <c r="J4" t="s">
        <v>36</v>
      </c>
      <c r="K4" t="s">
        <v>171</v>
      </c>
      <c r="L4" t="s">
        <v>83</v>
      </c>
      <c r="M4">
        <v>15000</v>
      </c>
      <c r="N4">
        <v>44037</v>
      </c>
      <c r="O4">
        <v>488</v>
      </c>
      <c r="P4">
        <v>11000</v>
      </c>
      <c r="Q4">
        <v>5.4</v>
      </c>
      <c r="R4">
        <v>138</v>
      </c>
      <c r="S4">
        <v>105</v>
      </c>
      <c r="T4">
        <v>20991497</v>
      </c>
      <c r="U4">
        <v>37000000</v>
      </c>
      <c r="V4">
        <f t="shared" si="1"/>
        <v>-16008503</v>
      </c>
    </row>
    <row r="5" spans="1:22" x14ac:dyDescent="0.25">
      <c r="A5" t="s">
        <v>218</v>
      </c>
      <c r="B5" s="1">
        <v>42068</v>
      </c>
      <c r="C5" s="5">
        <f t="shared" si="0"/>
        <v>42064</v>
      </c>
      <c r="D5">
        <v>3</v>
      </c>
      <c r="E5">
        <v>2015</v>
      </c>
      <c r="F5" t="s">
        <v>26</v>
      </c>
      <c r="G5" t="s">
        <v>28</v>
      </c>
      <c r="H5" t="s">
        <v>20</v>
      </c>
      <c r="I5" t="s">
        <v>21</v>
      </c>
      <c r="J5" t="s">
        <v>33</v>
      </c>
      <c r="K5" t="s">
        <v>209</v>
      </c>
      <c r="L5" t="s">
        <v>135</v>
      </c>
      <c r="M5">
        <v>35000</v>
      </c>
      <c r="N5">
        <v>38450</v>
      </c>
      <c r="O5">
        <v>12</v>
      </c>
      <c r="P5">
        <v>0</v>
      </c>
      <c r="Q5">
        <v>5</v>
      </c>
      <c r="R5">
        <v>70</v>
      </c>
      <c r="S5">
        <v>92</v>
      </c>
      <c r="T5">
        <v>85884815</v>
      </c>
      <c r="U5">
        <v>90000000</v>
      </c>
      <c r="V5">
        <f t="shared" si="1"/>
        <v>-4115185</v>
      </c>
    </row>
    <row r="6" spans="1:22" x14ac:dyDescent="0.25">
      <c r="A6" t="s">
        <v>219</v>
      </c>
      <c r="B6" s="1">
        <v>42205</v>
      </c>
      <c r="C6" s="5">
        <f t="shared" si="0"/>
        <v>42186</v>
      </c>
      <c r="D6">
        <v>7</v>
      </c>
      <c r="E6">
        <v>2015</v>
      </c>
      <c r="F6" t="s">
        <v>26</v>
      </c>
      <c r="G6" t="s">
        <v>27</v>
      </c>
      <c r="H6" t="s">
        <v>20</v>
      </c>
      <c r="I6" t="s">
        <v>21</v>
      </c>
      <c r="J6" t="s">
        <v>35</v>
      </c>
      <c r="K6" t="s">
        <v>69</v>
      </c>
      <c r="L6" t="s">
        <v>220</v>
      </c>
      <c r="M6">
        <v>1000</v>
      </c>
      <c r="N6">
        <v>1442</v>
      </c>
      <c r="O6">
        <v>26</v>
      </c>
      <c r="P6">
        <v>0</v>
      </c>
      <c r="Q6">
        <v>7.3</v>
      </c>
      <c r="R6">
        <v>328</v>
      </c>
      <c r="S6">
        <v>90</v>
      </c>
      <c r="T6">
        <v>3442820</v>
      </c>
      <c r="U6">
        <v>8000000</v>
      </c>
      <c r="V6">
        <f t="shared" si="1"/>
        <v>-4557180</v>
      </c>
    </row>
    <row r="7" spans="1:22" x14ac:dyDescent="0.25">
      <c r="A7" t="s">
        <v>221</v>
      </c>
      <c r="B7" s="1">
        <v>42057</v>
      </c>
      <c r="C7" s="5">
        <f t="shared" si="0"/>
        <v>42036</v>
      </c>
      <c r="D7">
        <v>2</v>
      </c>
      <c r="E7">
        <v>2015</v>
      </c>
      <c r="F7" t="s">
        <v>26</v>
      </c>
      <c r="G7" t="s">
        <v>28</v>
      </c>
      <c r="H7" t="s">
        <v>20</v>
      </c>
      <c r="I7" t="s">
        <v>21</v>
      </c>
      <c r="K7" t="s">
        <v>222</v>
      </c>
      <c r="L7" t="s">
        <v>223</v>
      </c>
      <c r="M7">
        <v>0</v>
      </c>
      <c r="N7">
        <v>0</v>
      </c>
      <c r="O7">
        <v>0</v>
      </c>
      <c r="P7">
        <v>215</v>
      </c>
      <c r="Q7">
        <v>7</v>
      </c>
      <c r="R7">
        <v>5</v>
      </c>
      <c r="S7">
        <v>72</v>
      </c>
      <c r="T7">
        <v>4914</v>
      </c>
      <c r="U7">
        <v>150000</v>
      </c>
      <c r="V7">
        <f t="shared" si="1"/>
        <v>-145086</v>
      </c>
    </row>
    <row r="8" spans="1:22" x14ac:dyDescent="0.25">
      <c r="A8" t="s">
        <v>224</v>
      </c>
      <c r="B8" s="1">
        <v>42040</v>
      </c>
      <c r="C8" s="5">
        <f t="shared" si="0"/>
        <v>42036</v>
      </c>
      <c r="D8">
        <v>2</v>
      </c>
      <c r="E8">
        <v>2015</v>
      </c>
      <c r="F8" t="s">
        <v>26</v>
      </c>
      <c r="G8" t="s">
        <v>30</v>
      </c>
      <c r="H8" t="s">
        <v>20</v>
      </c>
      <c r="I8" t="s">
        <v>21</v>
      </c>
      <c r="J8" t="s">
        <v>36</v>
      </c>
      <c r="K8" t="s">
        <v>109</v>
      </c>
      <c r="L8" t="s">
        <v>113</v>
      </c>
      <c r="M8">
        <v>2000</v>
      </c>
      <c r="N8">
        <v>5730</v>
      </c>
      <c r="O8">
        <v>235</v>
      </c>
      <c r="P8">
        <v>61000</v>
      </c>
      <c r="Q8">
        <v>7.4</v>
      </c>
      <c r="R8">
        <v>517</v>
      </c>
      <c r="S8">
        <v>117</v>
      </c>
      <c r="T8">
        <v>180191634</v>
      </c>
      <c r="U8">
        <v>130000000</v>
      </c>
      <c r="V8">
        <f t="shared" si="1"/>
        <v>50191634</v>
      </c>
    </row>
    <row r="9" spans="1:22" x14ac:dyDescent="0.25">
      <c r="A9" t="s">
        <v>225</v>
      </c>
      <c r="B9" s="1">
        <v>42055</v>
      </c>
      <c r="C9" s="5">
        <f t="shared" si="0"/>
        <v>42036</v>
      </c>
      <c r="D9">
        <v>2</v>
      </c>
      <c r="E9">
        <v>2015</v>
      </c>
      <c r="F9" t="s">
        <v>26</v>
      </c>
      <c r="G9" t="s">
        <v>30</v>
      </c>
      <c r="H9" t="s">
        <v>20</v>
      </c>
      <c r="I9" t="s">
        <v>21</v>
      </c>
      <c r="J9" t="s">
        <v>36</v>
      </c>
      <c r="K9" t="s">
        <v>178</v>
      </c>
      <c r="L9" t="s">
        <v>156</v>
      </c>
      <c r="M9">
        <v>26000</v>
      </c>
      <c r="N9">
        <v>92000</v>
      </c>
      <c r="O9">
        <v>0</v>
      </c>
      <c r="P9">
        <v>118000</v>
      </c>
      <c r="Q9">
        <v>7.5</v>
      </c>
      <c r="R9">
        <v>635</v>
      </c>
      <c r="S9">
        <v>141</v>
      </c>
      <c r="T9">
        <v>458991599</v>
      </c>
      <c r="U9">
        <v>250000000</v>
      </c>
      <c r="V9">
        <f t="shared" si="1"/>
        <v>208991599</v>
      </c>
    </row>
    <row r="10" spans="1:22" x14ac:dyDescent="0.25">
      <c r="A10" t="s">
        <v>226</v>
      </c>
      <c r="B10" s="1">
        <v>42182</v>
      </c>
      <c r="C10" s="5">
        <f t="shared" si="0"/>
        <v>42156</v>
      </c>
      <c r="D10">
        <v>6</v>
      </c>
      <c r="E10">
        <v>2015</v>
      </c>
      <c r="F10" t="s">
        <v>26</v>
      </c>
      <c r="G10" t="s">
        <v>30</v>
      </c>
      <c r="H10" t="s">
        <v>227</v>
      </c>
      <c r="I10" t="s">
        <v>116</v>
      </c>
      <c r="K10" t="s">
        <v>228</v>
      </c>
      <c r="L10" t="s">
        <v>229</v>
      </c>
      <c r="M10">
        <v>218</v>
      </c>
      <c r="N10">
        <v>554</v>
      </c>
      <c r="O10">
        <v>50</v>
      </c>
      <c r="P10">
        <v>21000</v>
      </c>
      <c r="Q10">
        <v>8.4</v>
      </c>
      <c r="R10">
        <v>44</v>
      </c>
      <c r="S10">
        <v>159</v>
      </c>
      <c r="T10">
        <v>6498000</v>
      </c>
      <c r="U10">
        <v>18026148</v>
      </c>
      <c r="V10">
        <f t="shared" si="1"/>
        <v>-11528148</v>
      </c>
    </row>
    <row r="11" spans="1:22" x14ac:dyDescent="0.25">
      <c r="A11" t="s">
        <v>230</v>
      </c>
      <c r="B11" s="1">
        <v>42115</v>
      </c>
      <c r="C11" s="5">
        <f t="shared" si="0"/>
        <v>42095</v>
      </c>
      <c r="D11">
        <v>4</v>
      </c>
      <c r="E11">
        <v>2015</v>
      </c>
      <c r="F11" t="s">
        <v>26</v>
      </c>
      <c r="G11" t="s">
        <v>29</v>
      </c>
      <c r="H11" t="s">
        <v>20</v>
      </c>
      <c r="I11" t="s">
        <v>21</v>
      </c>
      <c r="J11" t="s">
        <v>35</v>
      </c>
      <c r="K11" t="s">
        <v>54</v>
      </c>
      <c r="L11" t="s">
        <v>179</v>
      </c>
      <c r="M11">
        <v>40000</v>
      </c>
      <c r="N11">
        <v>63769</v>
      </c>
      <c r="O11">
        <v>108</v>
      </c>
      <c r="P11">
        <v>44000</v>
      </c>
      <c r="Q11">
        <v>7</v>
      </c>
      <c r="R11">
        <v>391</v>
      </c>
      <c r="S11">
        <v>123</v>
      </c>
      <c r="T11">
        <v>62563543</v>
      </c>
      <c r="U11">
        <v>53000000</v>
      </c>
      <c r="V11">
        <f t="shared" si="1"/>
        <v>9563543</v>
      </c>
    </row>
    <row r="12" spans="1:22" x14ac:dyDescent="0.25">
      <c r="A12" t="s">
        <v>231</v>
      </c>
      <c r="B12" s="1">
        <v>42257</v>
      </c>
      <c r="C12" s="5">
        <f t="shared" si="0"/>
        <v>42248</v>
      </c>
      <c r="D12">
        <v>9</v>
      </c>
      <c r="E12">
        <v>2015</v>
      </c>
      <c r="F12" t="s">
        <v>26</v>
      </c>
      <c r="G12" t="s">
        <v>30</v>
      </c>
      <c r="H12" t="s">
        <v>20</v>
      </c>
      <c r="I12" t="s">
        <v>21</v>
      </c>
      <c r="J12" t="s">
        <v>35</v>
      </c>
      <c r="K12" t="s">
        <v>178</v>
      </c>
      <c r="L12" t="s">
        <v>66</v>
      </c>
      <c r="M12">
        <v>26000</v>
      </c>
      <c r="N12">
        <v>28129</v>
      </c>
      <c r="O12">
        <v>0</v>
      </c>
      <c r="P12">
        <v>11000</v>
      </c>
      <c r="Q12">
        <v>5.4</v>
      </c>
      <c r="R12">
        <v>261</v>
      </c>
      <c r="S12">
        <v>133</v>
      </c>
      <c r="T12">
        <v>7097125</v>
      </c>
      <c r="U12">
        <v>70000000</v>
      </c>
      <c r="V12">
        <f t="shared" si="1"/>
        <v>-62902875</v>
      </c>
    </row>
    <row r="13" spans="1:22" x14ac:dyDescent="0.25">
      <c r="A13" t="s">
        <v>232</v>
      </c>
      <c r="B13" s="1">
        <v>42099</v>
      </c>
      <c r="C13" s="5">
        <f t="shared" si="0"/>
        <v>42095</v>
      </c>
      <c r="D13">
        <v>4</v>
      </c>
      <c r="E13">
        <v>2015</v>
      </c>
      <c r="F13" t="s">
        <v>26</v>
      </c>
      <c r="G13" t="s">
        <v>23</v>
      </c>
      <c r="H13" t="s">
        <v>20</v>
      </c>
      <c r="I13" t="s">
        <v>21</v>
      </c>
      <c r="J13" t="s">
        <v>36</v>
      </c>
      <c r="K13" t="s">
        <v>55</v>
      </c>
      <c r="L13" t="s">
        <v>42</v>
      </c>
      <c r="M13">
        <v>15000</v>
      </c>
      <c r="N13">
        <v>16944</v>
      </c>
      <c r="O13">
        <v>14000</v>
      </c>
      <c r="P13">
        <v>55000</v>
      </c>
      <c r="Q13">
        <v>7.6</v>
      </c>
      <c r="R13">
        <v>459</v>
      </c>
      <c r="S13">
        <v>142</v>
      </c>
      <c r="T13">
        <v>72306065</v>
      </c>
      <c r="U13">
        <v>40000000</v>
      </c>
      <c r="V13">
        <f t="shared" si="1"/>
        <v>32306065</v>
      </c>
    </row>
    <row r="14" spans="1:22" x14ac:dyDescent="0.25">
      <c r="A14" t="s">
        <v>233</v>
      </c>
      <c r="B14" s="1">
        <v>42164</v>
      </c>
      <c r="C14" s="5">
        <f t="shared" si="0"/>
        <v>42156</v>
      </c>
      <c r="D14">
        <v>6</v>
      </c>
      <c r="E14">
        <v>2015</v>
      </c>
      <c r="F14" t="s">
        <v>26</v>
      </c>
      <c r="G14" t="s">
        <v>23</v>
      </c>
      <c r="H14" t="s">
        <v>20</v>
      </c>
      <c r="I14" t="s">
        <v>32</v>
      </c>
      <c r="J14" t="s">
        <v>36</v>
      </c>
      <c r="K14" t="s">
        <v>112</v>
      </c>
      <c r="L14" t="s">
        <v>234</v>
      </c>
      <c r="M14">
        <v>838</v>
      </c>
      <c r="N14">
        <v>995</v>
      </c>
      <c r="O14">
        <v>34</v>
      </c>
      <c r="P14">
        <v>36000</v>
      </c>
      <c r="Q14">
        <v>7.5</v>
      </c>
      <c r="R14">
        <v>351</v>
      </c>
      <c r="S14">
        <v>111</v>
      </c>
      <c r="T14">
        <v>38317535</v>
      </c>
      <c r="U14">
        <v>11000000</v>
      </c>
      <c r="V14">
        <f t="shared" si="1"/>
        <v>27317535</v>
      </c>
    </row>
    <row r="15" spans="1:22" x14ac:dyDescent="0.25">
      <c r="A15" t="s">
        <v>235</v>
      </c>
      <c r="B15" s="1">
        <v>42196</v>
      </c>
      <c r="C15" s="5">
        <f t="shared" si="0"/>
        <v>42186</v>
      </c>
      <c r="D15">
        <v>7</v>
      </c>
      <c r="E15">
        <v>2015</v>
      </c>
      <c r="F15" t="s">
        <v>26</v>
      </c>
      <c r="G15" t="s">
        <v>23</v>
      </c>
      <c r="H15" t="s">
        <v>20</v>
      </c>
      <c r="I15" t="s">
        <v>21</v>
      </c>
      <c r="J15" t="s">
        <v>35</v>
      </c>
      <c r="K15" t="s">
        <v>236</v>
      </c>
      <c r="L15" t="s">
        <v>237</v>
      </c>
      <c r="M15">
        <v>628</v>
      </c>
      <c r="N15">
        <v>4249</v>
      </c>
      <c r="O15">
        <v>47</v>
      </c>
      <c r="P15">
        <v>1000</v>
      </c>
      <c r="Q15">
        <v>7.2</v>
      </c>
      <c r="R15">
        <v>10</v>
      </c>
      <c r="S15">
        <v>89</v>
      </c>
      <c r="T15">
        <v>444044</v>
      </c>
      <c r="U15">
        <v>1900000</v>
      </c>
      <c r="V15">
        <f t="shared" si="1"/>
        <v>-1455956</v>
      </c>
    </row>
    <row r="16" spans="1:22" x14ac:dyDescent="0.25">
      <c r="A16" t="s">
        <v>238</v>
      </c>
      <c r="B16" s="1">
        <v>42213</v>
      </c>
      <c r="C16" s="5">
        <f t="shared" si="0"/>
        <v>42186</v>
      </c>
      <c r="D16">
        <v>7</v>
      </c>
      <c r="E16">
        <v>2015</v>
      </c>
      <c r="F16" t="s">
        <v>26</v>
      </c>
      <c r="G16" t="s">
        <v>24</v>
      </c>
      <c r="H16" t="s">
        <v>20</v>
      </c>
      <c r="I16" t="s">
        <v>21</v>
      </c>
      <c r="J16" t="s">
        <v>35</v>
      </c>
      <c r="K16" t="s">
        <v>161</v>
      </c>
      <c r="L16" t="s">
        <v>203</v>
      </c>
      <c r="M16">
        <v>14000</v>
      </c>
      <c r="N16">
        <v>16926</v>
      </c>
      <c r="O16">
        <v>53</v>
      </c>
      <c r="P16">
        <v>25000</v>
      </c>
      <c r="Q16">
        <v>6.6</v>
      </c>
      <c r="R16">
        <v>175</v>
      </c>
      <c r="S16">
        <v>101</v>
      </c>
      <c r="T16">
        <v>13650738</v>
      </c>
      <c r="U16">
        <v>20000000</v>
      </c>
      <c r="V16">
        <f t="shared" si="1"/>
        <v>-6349262</v>
      </c>
    </row>
    <row r="17" spans="1:22" x14ac:dyDescent="0.25">
      <c r="A17" t="s">
        <v>239</v>
      </c>
      <c r="B17" s="1">
        <v>42181</v>
      </c>
      <c r="C17" s="5">
        <f t="shared" si="0"/>
        <v>42156</v>
      </c>
      <c r="D17">
        <v>6</v>
      </c>
      <c r="E17">
        <v>2015</v>
      </c>
      <c r="F17" t="s">
        <v>26</v>
      </c>
      <c r="G17" t="s">
        <v>23</v>
      </c>
      <c r="H17" t="s">
        <v>20</v>
      </c>
      <c r="I17" t="s">
        <v>21</v>
      </c>
      <c r="J17" t="s">
        <v>35</v>
      </c>
      <c r="K17" t="s">
        <v>67</v>
      </c>
      <c r="L17" t="s">
        <v>74</v>
      </c>
      <c r="M17">
        <v>11000</v>
      </c>
      <c r="N17">
        <v>22319</v>
      </c>
      <c r="O17">
        <v>11000</v>
      </c>
      <c r="P17">
        <v>0</v>
      </c>
      <c r="Q17">
        <v>5.3</v>
      </c>
      <c r="R17">
        <v>131</v>
      </c>
      <c r="S17">
        <v>122</v>
      </c>
      <c r="T17">
        <v>531009</v>
      </c>
      <c r="U17">
        <v>10000000</v>
      </c>
      <c r="V17">
        <f t="shared" si="1"/>
        <v>-9468991</v>
      </c>
    </row>
    <row r="18" spans="1:22" x14ac:dyDescent="0.25">
      <c r="A18" t="s">
        <v>240</v>
      </c>
      <c r="B18" s="1">
        <v>42358</v>
      </c>
      <c r="C18" s="5">
        <f t="shared" si="0"/>
        <v>42339</v>
      </c>
      <c r="D18">
        <v>12</v>
      </c>
      <c r="E18">
        <v>2015</v>
      </c>
      <c r="F18" t="s">
        <v>26</v>
      </c>
      <c r="G18" t="s">
        <v>19</v>
      </c>
      <c r="H18" t="s">
        <v>20</v>
      </c>
      <c r="I18" t="s">
        <v>21</v>
      </c>
      <c r="J18" t="s">
        <v>36</v>
      </c>
      <c r="K18" t="s">
        <v>147</v>
      </c>
      <c r="L18" t="s">
        <v>47</v>
      </c>
      <c r="M18">
        <v>1000</v>
      </c>
      <c r="N18">
        <v>2739</v>
      </c>
      <c r="O18">
        <v>5</v>
      </c>
      <c r="P18">
        <v>0</v>
      </c>
      <c r="Q18">
        <v>5.3</v>
      </c>
      <c r="R18">
        <v>39</v>
      </c>
      <c r="S18">
        <v>97</v>
      </c>
      <c r="T18">
        <v>2557668</v>
      </c>
      <c r="U18">
        <v>2000000</v>
      </c>
      <c r="V18">
        <f t="shared" si="1"/>
        <v>557668</v>
      </c>
    </row>
    <row r="19" spans="1:22" x14ac:dyDescent="0.25">
      <c r="A19" t="s">
        <v>241</v>
      </c>
      <c r="B19" s="1">
        <v>42276</v>
      </c>
      <c r="C19" s="5">
        <f t="shared" si="0"/>
        <v>42248</v>
      </c>
      <c r="D19">
        <v>9</v>
      </c>
      <c r="E19">
        <v>2015</v>
      </c>
      <c r="F19" t="s">
        <v>26</v>
      </c>
      <c r="G19" t="s">
        <v>38</v>
      </c>
      <c r="H19" t="s">
        <v>166</v>
      </c>
      <c r="I19" t="s">
        <v>167</v>
      </c>
      <c r="K19" t="s">
        <v>242</v>
      </c>
      <c r="L19" t="s">
        <v>243</v>
      </c>
      <c r="M19">
        <v>3</v>
      </c>
      <c r="N19">
        <v>3</v>
      </c>
      <c r="O19">
        <v>0</v>
      </c>
      <c r="P19">
        <v>111</v>
      </c>
      <c r="Q19">
        <v>7.2</v>
      </c>
      <c r="R19">
        <v>23</v>
      </c>
      <c r="S19">
        <v>84</v>
      </c>
      <c r="T19">
        <v>34151</v>
      </c>
      <c r="U19">
        <v>450000</v>
      </c>
      <c r="V19">
        <f t="shared" si="1"/>
        <v>-415849</v>
      </c>
    </row>
    <row r="20" spans="1:22" x14ac:dyDescent="0.25">
      <c r="A20" t="s">
        <v>244</v>
      </c>
      <c r="B20" s="1">
        <v>42254</v>
      </c>
      <c r="C20" s="5">
        <f t="shared" si="0"/>
        <v>42248</v>
      </c>
      <c r="D20">
        <v>9</v>
      </c>
      <c r="E20">
        <v>2015</v>
      </c>
      <c r="F20" t="s">
        <v>26</v>
      </c>
      <c r="G20" t="s">
        <v>30</v>
      </c>
      <c r="H20" t="s">
        <v>20</v>
      </c>
      <c r="I20" t="s">
        <v>21</v>
      </c>
      <c r="J20" t="s">
        <v>35</v>
      </c>
      <c r="K20" t="s">
        <v>124</v>
      </c>
      <c r="L20" t="s">
        <v>181</v>
      </c>
      <c r="M20">
        <v>20000</v>
      </c>
      <c r="N20">
        <v>23051</v>
      </c>
      <c r="O20">
        <v>662</v>
      </c>
      <c r="P20">
        <v>67000</v>
      </c>
      <c r="Q20">
        <v>6.9</v>
      </c>
      <c r="R20">
        <v>371</v>
      </c>
      <c r="S20">
        <v>120</v>
      </c>
      <c r="T20">
        <v>31569268</v>
      </c>
      <c r="U20">
        <v>49000000</v>
      </c>
      <c r="V20">
        <f t="shared" si="1"/>
        <v>-17430732</v>
      </c>
    </row>
    <row r="21" spans="1:22" x14ac:dyDescent="0.25">
      <c r="A21" t="s">
        <v>245</v>
      </c>
      <c r="B21" s="1">
        <v>42280</v>
      </c>
      <c r="C21" s="5">
        <f t="shared" si="0"/>
        <v>42278</v>
      </c>
      <c r="D21">
        <v>10</v>
      </c>
      <c r="E21">
        <v>2015</v>
      </c>
      <c r="F21" t="s">
        <v>26</v>
      </c>
      <c r="G21" t="s">
        <v>19</v>
      </c>
      <c r="H21" t="s">
        <v>20</v>
      </c>
      <c r="I21" t="s">
        <v>103</v>
      </c>
      <c r="J21" t="s">
        <v>35</v>
      </c>
      <c r="K21" t="s">
        <v>133</v>
      </c>
      <c r="L21" t="s">
        <v>199</v>
      </c>
      <c r="M21">
        <v>27000</v>
      </c>
      <c r="N21">
        <v>27666</v>
      </c>
      <c r="O21">
        <v>79</v>
      </c>
      <c r="P21">
        <v>18000</v>
      </c>
      <c r="Q21">
        <v>6.4</v>
      </c>
      <c r="R21">
        <v>172</v>
      </c>
      <c r="S21">
        <v>137</v>
      </c>
      <c r="T21">
        <v>1206135</v>
      </c>
      <c r="U21">
        <v>50000000</v>
      </c>
      <c r="V21">
        <f t="shared" si="1"/>
        <v>-48793865</v>
      </c>
    </row>
    <row r="22" spans="1:22" x14ac:dyDescent="0.25">
      <c r="A22" t="s">
        <v>246</v>
      </c>
      <c r="B22" s="1">
        <v>42012</v>
      </c>
      <c r="C22" s="5">
        <f t="shared" si="0"/>
        <v>42005</v>
      </c>
      <c r="D22">
        <v>1</v>
      </c>
      <c r="E22">
        <v>2015</v>
      </c>
      <c r="F22" t="s">
        <v>26</v>
      </c>
      <c r="G22" t="s">
        <v>23</v>
      </c>
      <c r="H22" t="s">
        <v>20</v>
      </c>
      <c r="I22" t="s">
        <v>21</v>
      </c>
      <c r="J22" t="s">
        <v>33</v>
      </c>
      <c r="K22" t="s">
        <v>202</v>
      </c>
      <c r="L22" t="s">
        <v>63</v>
      </c>
      <c r="M22">
        <v>2000</v>
      </c>
      <c r="N22">
        <v>4671</v>
      </c>
      <c r="O22">
        <v>0</v>
      </c>
      <c r="P22">
        <v>56000</v>
      </c>
      <c r="Q22">
        <v>7</v>
      </c>
      <c r="R22">
        <v>343</v>
      </c>
      <c r="S22">
        <v>105</v>
      </c>
      <c r="T22">
        <v>201148159</v>
      </c>
      <c r="U22">
        <v>95000000</v>
      </c>
      <c r="V22">
        <f t="shared" si="1"/>
        <v>106148159</v>
      </c>
    </row>
    <row r="23" spans="1:22" x14ac:dyDescent="0.25">
      <c r="A23" t="s">
        <v>247</v>
      </c>
      <c r="B23" s="1">
        <v>42343</v>
      </c>
      <c r="C23" s="5">
        <f t="shared" si="0"/>
        <v>42339</v>
      </c>
      <c r="D23">
        <v>12</v>
      </c>
      <c r="E23">
        <v>2015</v>
      </c>
      <c r="F23" t="s">
        <v>26</v>
      </c>
      <c r="G23" t="s">
        <v>29</v>
      </c>
      <c r="H23" t="s">
        <v>20</v>
      </c>
      <c r="I23" t="s">
        <v>32</v>
      </c>
      <c r="J23" t="s">
        <v>36</v>
      </c>
      <c r="K23" t="s">
        <v>72</v>
      </c>
      <c r="L23" t="s">
        <v>248</v>
      </c>
      <c r="M23">
        <v>10000</v>
      </c>
      <c r="N23">
        <v>13371</v>
      </c>
      <c r="O23">
        <v>15</v>
      </c>
      <c r="P23">
        <v>23000</v>
      </c>
      <c r="Q23">
        <v>7.1</v>
      </c>
      <c r="R23">
        <v>219</v>
      </c>
      <c r="S23">
        <v>123</v>
      </c>
      <c r="T23">
        <v>34531832</v>
      </c>
      <c r="U23">
        <v>35000000</v>
      </c>
      <c r="V23">
        <f t="shared" si="1"/>
        <v>-468168</v>
      </c>
    </row>
    <row r="24" spans="1:22" x14ac:dyDescent="0.25">
      <c r="A24" t="s">
        <v>249</v>
      </c>
      <c r="B24" s="1">
        <v>42178</v>
      </c>
      <c r="C24" s="5">
        <f t="shared" si="0"/>
        <v>42156</v>
      </c>
      <c r="D24">
        <v>6</v>
      </c>
      <c r="E24">
        <v>2015</v>
      </c>
      <c r="F24" t="s">
        <v>26</v>
      </c>
      <c r="G24" t="s">
        <v>29</v>
      </c>
      <c r="H24" t="s">
        <v>20</v>
      </c>
      <c r="I24" t="s">
        <v>21</v>
      </c>
      <c r="J24" t="s">
        <v>33</v>
      </c>
      <c r="K24" t="s">
        <v>250</v>
      </c>
      <c r="L24" t="s">
        <v>251</v>
      </c>
      <c r="M24">
        <v>2000</v>
      </c>
      <c r="N24">
        <v>3384</v>
      </c>
      <c r="O24">
        <v>14</v>
      </c>
      <c r="P24">
        <v>0</v>
      </c>
      <c r="Q24">
        <v>7</v>
      </c>
      <c r="R24">
        <v>27</v>
      </c>
      <c r="S24">
        <v>118</v>
      </c>
      <c r="T24">
        <v>2246000</v>
      </c>
      <c r="U24">
        <v>20000000</v>
      </c>
      <c r="V24">
        <f t="shared" si="1"/>
        <v>-17754000</v>
      </c>
    </row>
    <row r="25" spans="1:22" x14ac:dyDescent="0.25">
      <c r="A25" t="s">
        <v>252</v>
      </c>
      <c r="B25" s="1">
        <v>42248</v>
      </c>
      <c r="C25" s="5">
        <f t="shared" si="0"/>
        <v>42248</v>
      </c>
      <c r="D25">
        <v>9</v>
      </c>
      <c r="E25">
        <v>2015</v>
      </c>
      <c r="F25" t="s">
        <v>26</v>
      </c>
      <c r="G25" t="s">
        <v>23</v>
      </c>
      <c r="H25" t="s">
        <v>20</v>
      </c>
      <c r="I25" t="s">
        <v>21</v>
      </c>
      <c r="J25" t="s">
        <v>35</v>
      </c>
      <c r="K25" t="s">
        <v>253</v>
      </c>
      <c r="L25" t="s">
        <v>254</v>
      </c>
      <c r="M25">
        <v>446</v>
      </c>
      <c r="N25">
        <v>928</v>
      </c>
      <c r="O25">
        <v>4</v>
      </c>
      <c r="P25">
        <v>793</v>
      </c>
      <c r="Q25">
        <v>5.5</v>
      </c>
      <c r="R25">
        <v>36</v>
      </c>
      <c r="S25">
        <v>97</v>
      </c>
      <c r="T25">
        <v>62480</v>
      </c>
      <c r="U25">
        <v>1000000</v>
      </c>
      <c r="V25">
        <f t="shared" si="1"/>
        <v>-937520</v>
      </c>
    </row>
    <row r="26" spans="1:22" x14ac:dyDescent="0.25">
      <c r="A26" t="s">
        <v>255</v>
      </c>
      <c r="B26" s="1">
        <v>42037</v>
      </c>
      <c r="C26" s="5">
        <f t="shared" si="0"/>
        <v>42036</v>
      </c>
      <c r="D26">
        <v>2</v>
      </c>
      <c r="E26">
        <v>2015</v>
      </c>
      <c r="F26" t="s">
        <v>26</v>
      </c>
      <c r="G26" t="s">
        <v>23</v>
      </c>
      <c r="H26" t="s">
        <v>20</v>
      </c>
      <c r="I26" t="s">
        <v>21</v>
      </c>
      <c r="J26" t="s">
        <v>36</v>
      </c>
      <c r="K26" t="s">
        <v>43</v>
      </c>
      <c r="L26" t="s">
        <v>206</v>
      </c>
      <c r="M26">
        <v>13000</v>
      </c>
      <c r="N26">
        <v>15106</v>
      </c>
      <c r="O26">
        <v>0</v>
      </c>
      <c r="P26">
        <v>70000</v>
      </c>
      <c r="Q26">
        <v>7.7</v>
      </c>
      <c r="R26">
        <v>437</v>
      </c>
      <c r="S26">
        <v>133</v>
      </c>
      <c r="T26">
        <v>109712885</v>
      </c>
      <c r="U26">
        <v>35000000</v>
      </c>
      <c r="V26">
        <f t="shared" si="1"/>
        <v>74712885</v>
      </c>
    </row>
    <row r="27" spans="1:22" x14ac:dyDescent="0.25">
      <c r="A27" t="s">
        <v>256</v>
      </c>
      <c r="B27" s="1">
        <v>42146</v>
      </c>
      <c r="C27" s="5">
        <f t="shared" si="0"/>
        <v>42125</v>
      </c>
      <c r="D27">
        <v>5</v>
      </c>
      <c r="E27">
        <v>2015</v>
      </c>
      <c r="F27" t="s">
        <v>26</v>
      </c>
      <c r="G27" t="s">
        <v>24</v>
      </c>
      <c r="H27" t="s">
        <v>20</v>
      </c>
      <c r="I27" t="s">
        <v>21</v>
      </c>
      <c r="J27" t="s">
        <v>36</v>
      </c>
      <c r="K27" t="s">
        <v>87</v>
      </c>
      <c r="L27" t="s">
        <v>177</v>
      </c>
      <c r="M27">
        <v>8000</v>
      </c>
      <c r="N27">
        <v>10886</v>
      </c>
      <c r="O27">
        <v>51</v>
      </c>
      <c r="P27">
        <v>13000</v>
      </c>
      <c r="Q27">
        <v>6.1</v>
      </c>
      <c r="R27">
        <v>145</v>
      </c>
      <c r="S27">
        <v>96</v>
      </c>
      <c r="T27">
        <v>150315155</v>
      </c>
      <c r="U27">
        <v>50000000</v>
      </c>
      <c r="V27">
        <f t="shared" si="1"/>
        <v>100315155</v>
      </c>
    </row>
    <row r="28" spans="1:22" x14ac:dyDescent="0.25">
      <c r="A28" t="s">
        <v>257</v>
      </c>
      <c r="B28" s="1">
        <v>42132</v>
      </c>
      <c r="C28" s="5">
        <f t="shared" si="0"/>
        <v>42125</v>
      </c>
      <c r="D28">
        <v>5</v>
      </c>
      <c r="E28">
        <v>2015</v>
      </c>
      <c r="F28" t="s">
        <v>26</v>
      </c>
      <c r="G28" t="s">
        <v>24</v>
      </c>
      <c r="H28" t="s">
        <v>20</v>
      </c>
      <c r="I28" t="s">
        <v>21</v>
      </c>
      <c r="J28" t="s">
        <v>35</v>
      </c>
      <c r="K28" t="s">
        <v>39</v>
      </c>
      <c r="L28" t="s">
        <v>258</v>
      </c>
      <c r="M28">
        <v>14000</v>
      </c>
      <c r="N28">
        <v>18712</v>
      </c>
      <c r="O28">
        <v>102</v>
      </c>
      <c r="P28">
        <v>0</v>
      </c>
      <c r="Q28">
        <v>7.1</v>
      </c>
      <c r="R28">
        <v>139</v>
      </c>
      <c r="S28">
        <v>106</v>
      </c>
      <c r="T28">
        <v>5348317</v>
      </c>
      <c r="U28">
        <v>10000000</v>
      </c>
      <c r="V28">
        <f t="shared" si="1"/>
        <v>-4651683</v>
      </c>
    </row>
    <row r="29" spans="1:22" x14ac:dyDescent="0.25">
      <c r="A29" t="s">
        <v>259</v>
      </c>
      <c r="B29" s="1">
        <v>42270</v>
      </c>
      <c r="C29" s="5">
        <f t="shared" si="0"/>
        <v>42248</v>
      </c>
      <c r="D29">
        <v>9</v>
      </c>
      <c r="E29">
        <v>2015</v>
      </c>
      <c r="F29" t="s">
        <v>26</v>
      </c>
      <c r="G29" t="s">
        <v>23</v>
      </c>
      <c r="H29" t="s">
        <v>20</v>
      </c>
      <c r="I29" t="s">
        <v>21</v>
      </c>
      <c r="J29" t="s">
        <v>36</v>
      </c>
      <c r="K29" t="s">
        <v>81</v>
      </c>
      <c r="L29" t="s">
        <v>118</v>
      </c>
      <c r="M29">
        <v>2000</v>
      </c>
      <c r="N29">
        <v>6752</v>
      </c>
      <c r="O29">
        <v>16</v>
      </c>
      <c r="P29">
        <v>13000</v>
      </c>
      <c r="Q29">
        <v>5.9</v>
      </c>
      <c r="R29">
        <v>11</v>
      </c>
      <c r="S29">
        <v>120</v>
      </c>
      <c r="T29">
        <v>12985267</v>
      </c>
      <c r="U29">
        <v>2300000</v>
      </c>
      <c r="V29">
        <f t="shared" si="1"/>
        <v>10685267</v>
      </c>
    </row>
    <row r="30" spans="1:22" x14ac:dyDescent="0.25">
      <c r="A30" t="s">
        <v>260</v>
      </c>
      <c r="B30" s="1">
        <v>42061</v>
      </c>
      <c r="C30" s="5">
        <f t="shared" si="0"/>
        <v>42036</v>
      </c>
      <c r="D30">
        <v>2</v>
      </c>
      <c r="E30">
        <v>2015</v>
      </c>
      <c r="F30" t="s">
        <v>26</v>
      </c>
      <c r="G30" t="s">
        <v>24</v>
      </c>
      <c r="H30" t="s">
        <v>20</v>
      </c>
      <c r="I30" t="s">
        <v>21</v>
      </c>
      <c r="J30" t="s">
        <v>35</v>
      </c>
      <c r="K30" t="s">
        <v>261</v>
      </c>
      <c r="L30" t="s">
        <v>108</v>
      </c>
      <c r="M30">
        <v>637</v>
      </c>
      <c r="N30">
        <v>1342</v>
      </c>
      <c r="O30">
        <v>44</v>
      </c>
      <c r="P30">
        <v>23000</v>
      </c>
      <c r="Q30">
        <v>7.3</v>
      </c>
      <c r="R30">
        <v>180</v>
      </c>
      <c r="S30">
        <v>103</v>
      </c>
      <c r="T30">
        <v>17474107</v>
      </c>
      <c r="U30">
        <v>7000000</v>
      </c>
      <c r="V30">
        <f t="shared" si="1"/>
        <v>10474107</v>
      </c>
    </row>
    <row r="31" spans="1:22" x14ac:dyDescent="0.25">
      <c r="A31" t="s">
        <v>262</v>
      </c>
      <c r="B31" s="1">
        <v>42235</v>
      </c>
      <c r="C31" s="5">
        <f t="shared" si="0"/>
        <v>42217</v>
      </c>
      <c r="D31">
        <v>8</v>
      </c>
      <c r="E31">
        <v>2015</v>
      </c>
      <c r="F31" t="s">
        <v>26</v>
      </c>
      <c r="G31" t="s">
        <v>30</v>
      </c>
      <c r="H31" t="s">
        <v>114</v>
      </c>
      <c r="I31" t="s">
        <v>62</v>
      </c>
      <c r="J31" t="s">
        <v>35</v>
      </c>
      <c r="K31" t="s">
        <v>263</v>
      </c>
      <c r="L31" t="s">
        <v>264</v>
      </c>
      <c r="M31">
        <v>21</v>
      </c>
      <c r="N31">
        <v>58</v>
      </c>
      <c r="O31">
        <v>10</v>
      </c>
      <c r="P31">
        <v>0</v>
      </c>
      <c r="Q31">
        <v>6.1</v>
      </c>
      <c r="R31">
        <v>68</v>
      </c>
      <c r="S31">
        <v>103</v>
      </c>
      <c r="T31">
        <v>72413</v>
      </c>
      <c r="U31">
        <v>65000000</v>
      </c>
      <c r="V31">
        <f t="shared" si="1"/>
        <v>-64927587</v>
      </c>
    </row>
    <row r="32" spans="1:22" x14ac:dyDescent="0.25">
      <c r="A32" t="s">
        <v>265</v>
      </c>
      <c r="B32" s="1">
        <v>42187</v>
      </c>
      <c r="C32" s="5">
        <f t="shared" si="0"/>
        <v>42186</v>
      </c>
      <c r="D32">
        <v>7</v>
      </c>
      <c r="E32">
        <v>2015</v>
      </c>
      <c r="F32" t="s">
        <v>26</v>
      </c>
      <c r="G32" t="s">
        <v>28</v>
      </c>
      <c r="H32" t="s">
        <v>20</v>
      </c>
      <c r="I32" t="s">
        <v>32</v>
      </c>
      <c r="J32" t="s">
        <v>36</v>
      </c>
      <c r="K32" t="s">
        <v>180</v>
      </c>
      <c r="L32" t="s">
        <v>195</v>
      </c>
      <c r="M32">
        <v>963</v>
      </c>
      <c r="N32">
        <v>2131</v>
      </c>
      <c r="O32">
        <v>175</v>
      </c>
      <c r="P32">
        <v>40000</v>
      </c>
      <c r="Q32">
        <v>7.1</v>
      </c>
      <c r="R32">
        <v>361</v>
      </c>
      <c r="S32">
        <v>121</v>
      </c>
      <c r="T32">
        <v>43247140</v>
      </c>
      <c r="U32">
        <v>55000000</v>
      </c>
      <c r="V32">
        <f t="shared" si="1"/>
        <v>-11752860</v>
      </c>
    </row>
    <row r="33" spans="1:22" x14ac:dyDescent="0.25">
      <c r="A33" t="s">
        <v>266</v>
      </c>
      <c r="B33" s="1">
        <v>42046</v>
      </c>
      <c r="C33" s="5">
        <f t="shared" si="0"/>
        <v>42036</v>
      </c>
      <c r="D33">
        <v>2</v>
      </c>
      <c r="E33">
        <v>2015</v>
      </c>
      <c r="F33" t="s">
        <v>18</v>
      </c>
      <c r="G33" t="s">
        <v>23</v>
      </c>
      <c r="H33" t="s">
        <v>20</v>
      </c>
      <c r="I33" t="s">
        <v>32</v>
      </c>
      <c r="J33" t="s">
        <v>35</v>
      </c>
      <c r="K33" t="s">
        <v>267</v>
      </c>
      <c r="L33" t="s">
        <v>268</v>
      </c>
      <c r="M33">
        <v>149</v>
      </c>
      <c r="N33">
        <v>430</v>
      </c>
      <c r="O33">
        <v>232</v>
      </c>
      <c r="P33">
        <v>109000</v>
      </c>
      <c r="Q33">
        <v>7.7</v>
      </c>
      <c r="R33">
        <v>489</v>
      </c>
      <c r="S33">
        <v>108</v>
      </c>
      <c r="T33">
        <v>25440971</v>
      </c>
      <c r="U33">
        <v>15000000</v>
      </c>
      <c r="V33">
        <f t="shared" si="1"/>
        <v>10440971</v>
      </c>
    </row>
    <row r="34" spans="1:22" x14ac:dyDescent="0.25">
      <c r="A34" t="s">
        <v>269</v>
      </c>
      <c r="B34" s="1">
        <v>42069</v>
      </c>
      <c r="C34" s="5">
        <f t="shared" si="0"/>
        <v>42064</v>
      </c>
      <c r="D34">
        <v>3</v>
      </c>
      <c r="E34">
        <v>2015</v>
      </c>
      <c r="F34" t="s">
        <v>26</v>
      </c>
      <c r="G34" t="s">
        <v>30</v>
      </c>
      <c r="H34" t="s">
        <v>20</v>
      </c>
      <c r="I34" t="s">
        <v>21</v>
      </c>
      <c r="J34" t="s">
        <v>36</v>
      </c>
      <c r="K34" t="s">
        <v>130</v>
      </c>
      <c r="L34" t="s">
        <v>194</v>
      </c>
      <c r="M34">
        <v>596</v>
      </c>
      <c r="N34">
        <v>1261</v>
      </c>
      <c r="O34">
        <v>128</v>
      </c>
      <c r="P34">
        <v>41000</v>
      </c>
      <c r="Q34">
        <v>4.3</v>
      </c>
      <c r="R34">
        <v>369</v>
      </c>
      <c r="S34">
        <v>100</v>
      </c>
      <c r="T34">
        <v>56114221</v>
      </c>
      <c r="U34">
        <v>120000000</v>
      </c>
      <c r="V34">
        <f t="shared" si="1"/>
        <v>-63885779</v>
      </c>
    </row>
    <row r="35" spans="1:22" x14ac:dyDescent="0.25">
      <c r="A35" t="s">
        <v>270</v>
      </c>
      <c r="B35" s="1">
        <v>42077</v>
      </c>
      <c r="C35" s="5">
        <f t="shared" si="0"/>
        <v>42064</v>
      </c>
      <c r="D35">
        <v>3</v>
      </c>
      <c r="E35">
        <v>2015</v>
      </c>
      <c r="F35" t="s">
        <v>26</v>
      </c>
      <c r="G35" t="s">
        <v>23</v>
      </c>
      <c r="H35" t="s">
        <v>20</v>
      </c>
      <c r="I35" t="s">
        <v>21</v>
      </c>
      <c r="J35" t="s">
        <v>35</v>
      </c>
      <c r="K35" t="s">
        <v>175</v>
      </c>
      <c r="L35" t="s">
        <v>271</v>
      </c>
      <c r="M35">
        <v>1000</v>
      </c>
      <c r="N35">
        <v>4585</v>
      </c>
      <c r="O35">
        <v>456</v>
      </c>
      <c r="P35">
        <v>101000</v>
      </c>
      <c r="Q35">
        <v>4.0999999999999996</v>
      </c>
      <c r="R35">
        <v>362</v>
      </c>
      <c r="S35">
        <v>129</v>
      </c>
      <c r="T35">
        <v>166147885</v>
      </c>
      <c r="U35">
        <v>40000000</v>
      </c>
      <c r="V35">
        <f t="shared" si="1"/>
        <v>126147885</v>
      </c>
    </row>
    <row r="36" spans="1:22" x14ac:dyDescent="0.25">
      <c r="A36" t="s">
        <v>272</v>
      </c>
      <c r="B36" s="1">
        <v>42175</v>
      </c>
      <c r="C36" s="5">
        <f t="shared" si="0"/>
        <v>42156</v>
      </c>
      <c r="D36">
        <v>6</v>
      </c>
      <c r="E36">
        <v>2015</v>
      </c>
      <c r="F36" t="s">
        <v>26</v>
      </c>
      <c r="G36" t="s">
        <v>24</v>
      </c>
      <c r="H36" t="s">
        <v>20</v>
      </c>
      <c r="I36" t="s">
        <v>21</v>
      </c>
      <c r="J36" t="s">
        <v>35</v>
      </c>
      <c r="K36" t="s">
        <v>72</v>
      </c>
      <c r="L36" t="s">
        <v>182</v>
      </c>
      <c r="M36">
        <v>10000</v>
      </c>
      <c r="N36">
        <v>11943</v>
      </c>
      <c r="O36">
        <v>43</v>
      </c>
      <c r="P36">
        <v>23000</v>
      </c>
      <c r="Q36">
        <v>6.6</v>
      </c>
      <c r="R36">
        <v>279</v>
      </c>
      <c r="S36">
        <v>105</v>
      </c>
      <c r="T36">
        <v>53846915</v>
      </c>
      <c r="U36">
        <v>50100000</v>
      </c>
      <c r="V36">
        <f t="shared" si="1"/>
        <v>3746915</v>
      </c>
    </row>
    <row r="37" spans="1:22" x14ac:dyDescent="0.25">
      <c r="A37" t="s">
        <v>273</v>
      </c>
      <c r="B37" s="1">
        <v>42272</v>
      </c>
      <c r="C37" s="5">
        <f t="shared" si="0"/>
        <v>42248</v>
      </c>
      <c r="D37">
        <v>9</v>
      </c>
      <c r="E37">
        <v>2015</v>
      </c>
      <c r="F37" t="s">
        <v>26</v>
      </c>
      <c r="G37" t="s">
        <v>29</v>
      </c>
      <c r="H37" t="s">
        <v>20</v>
      </c>
      <c r="I37" t="s">
        <v>21</v>
      </c>
      <c r="J37" t="s">
        <v>36</v>
      </c>
      <c r="K37" t="s">
        <v>143</v>
      </c>
      <c r="L37" t="s">
        <v>132</v>
      </c>
      <c r="M37">
        <v>7000</v>
      </c>
      <c r="N37">
        <v>9660</v>
      </c>
      <c r="O37">
        <v>6</v>
      </c>
      <c r="P37">
        <v>0</v>
      </c>
      <c r="Q37">
        <v>6.5</v>
      </c>
      <c r="R37">
        <v>133</v>
      </c>
      <c r="S37">
        <v>103</v>
      </c>
      <c r="T37">
        <v>532988</v>
      </c>
      <c r="U37">
        <v>7000000</v>
      </c>
      <c r="V37">
        <f t="shared" si="1"/>
        <v>-6467012</v>
      </c>
    </row>
    <row r="38" spans="1:22" x14ac:dyDescent="0.25">
      <c r="A38" t="s">
        <v>274</v>
      </c>
      <c r="B38" s="1">
        <v>42012</v>
      </c>
      <c r="C38" s="5">
        <f t="shared" si="0"/>
        <v>42005</v>
      </c>
      <c r="D38">
        <v>1</v>
      </c>
      <c r="E38">
        <v>2015</v>
      </c>
      <c r="F38" t="s">
        <v>26</v>
      </c>
      <c r="G38" t="s">
        <v>30</v>
      </c>
      <c r="H38" t="s">
        <v>20</v>
      </c>
      <c r="I38" t="s">
        <v>21</v>
      </c>
      <c r="J38" t="s">
        <v>36</v>
      </c>
      <c r="K38" t="s">
        <v>94</v>
      </c>
      <c r="L38" t="s">
        <v>142</v>
      </c>
      <c r="M38">
        <v>26000</v>
      </c>
      <c r="N38">
        <v>79150</v>
      </c>
      <c r="O38">
        <v>0</v>
      </c>
      <c r="P38">
        <v>94000</v>
      </c>
      <c r="Q38">
        <v>7.2</v>
      </c>
      <c r="R38">
        <v>424</v>
      </c>
      <c r="S38">
        <v>140</v>
      </c>
      <c r="T38">
        <v>350034110</v>
      </c>
      <c r="U38">
        <v>190000000</v>
      </c>
      <c r="V38">
        <f t="shared" si="1"/>
        <v>160034110</v>
      </c>
    </row>
    <row r="39" spans="1:22" x14ac:dyDescent="0.25">
      <c r="A39" t="s">
        <v>275</v>
      </c>
      <c r="B39" s="1">
        <v>42181</v>
      </c>
      <c r="C39" s="5">
        <f t="shared" si="0"/>
        <v>42156</v>
      </c>
      <c r="D39">
        <v>6</v>
      </c>
      <c r="E39">
        <v>2015</v>
      </c>
      <c r="F39" t="s">
        <v>26</v>
      </c>
      <c r="G39" t="s">
        <v>24</v>
      </c>
      <c r="H39" t="s">
        <v>20</v>
      </c>
      <c r="I39" t="s">
        <v>21</v>
      </c>
      <c r="J39" t="s">
        <v>35</v>
      </c>
      <c r="K39" t="s">
        <v>87</v>
      </c>
      <c r="L39" t="s">
        <v>276</v>
      </c>
      <c r="M39">
        <v>8000</v>
      </c>
      <c r="N39">
        <v>12556</v>
      </c>
      <c r="O39">
        <v>164</v>
      </c>
      <c r="P39">
        <v>14000</v>
      </c>
      <c r="Q39">
        <v>6</v>
      </c>
      <c r="R39">
        <v>173</v>
      </c>
      <c r="S39">
        <v>107</v>
      </c>
      <c r="T39">
        <v>90353764</v>
      </c>
      <c r="U39">
        <v>40000000</v>
      </c>
      <c r="V39">
        <f t="shared" si="1"/>
        <v>50353764</v>
      </c>
    </row>
    <row r="40" spans="1:22" x14ac:dyDescent="0.25">
      <c r="A40" t="s">
        <v>277</v>
      </c>
      <c r="B40" s="1">
        <v>42234</v>
      </c>
      <c r="C40" s="5">
        <f t="shared" si="0"/>
        <v>42217</v>
      </c>
      <c r="D40">
        <v>8</v>
      </c>
      <c r="E40">
        <v>2015</v>
      </c>
      <c r="F40" t="s">
        <v>26</v>
      </c>
      <c r="G40" t="s">
        <v>28</v>
      </c>
      <c r="H40" t="s">
        <v>20</v>
      </c>
      <c r="I40" t="s">
        <v>21</v>
      </c>
      <c r="J40" t="s">
        <v>33</v>
      </c>
      <c r="K40" t="s">
        <v>278</v>
      </c>
      <c r="L40" t="s">
        <v>183</v>
      </c>
      <c r="M40">
        <v>2000</v>
      </c>
      <c r="N40">
        <v>5497</v>
      </c>
      <c r="O40">
        <v>11</v>
      </c>
      <c r="P40">
        <v>35000</v>
      </c>
      <c r="Q40">
        <v>6.4</v>
      </c>
      <c r="R40">
        <v>218</v>
      </c>
      <c r="S40">
        <v>103</v>
      </c>
      <c r="T40">
        <v>80021740</v>
      </c>
      <c r="U40">
        <v>58000000</v>
      </c>
      <c r="V40">
        <f t="shared" si="1"/>
        <v>22021740</v>
      </c>
    </row>
    <row r="41" spans="1:22" x14ac:dyDescent="0.25">
      <c r="A41" t="s">
        <v>279</v>
      </c>
      <c r="B41" s="1">
        <v>42230</v>
      </c>
      <c r="C41" s="5">
        <f t="shared" si="0"/>
        <v>42217</v>
      </c>
      <c r="D41">
        <v>8</v>
      </c>
      <c r="E41">
        <v>2015</v>
      </c>
      <c r="F41" t="s">
        <v>26</v>
      </c>
      <c r="G41" t="s">
        <v>19</v>
      </c>
      <c r="H41" t="s">
        <v>20</v>
      </c>
      <c r="I41" t="s">
        <v>21</v>
      </c>
      <c r="J41" t="s">
        <v>35</v>
      </c>
      <c r="K41" t="s">
        <v>280</v>
      </c>
      <c r="L41" t="s">
        <v>204</v>
      </c>
      <c r="M41">
        <v>727</v>
      </c>
      <c r="N41">
        <v>1836</v>
      </c>
      <c r="O41">
        <v>57</v>
      </c>
      <c r="P41">
        <v>10000</v>
      </c>
      <c r="Q41">
        <v>7.1</v>
      </c>
      <c r="R41">
        <v>322</v>
      </c>
      <c r="S41">
        <v>95</v>
      </c>
      <c r="T41">
        <v>3219029</v>
      </c>
      <c r="U41">
        <v>5000000</v>
      </c>
      <c r="V41">
        <f t="shared" si="1"/>
        <v>-1780971</v>
      </c>
    </row>
    <row r="42" spans="1:22" x14ac:dyDescent="0.25">
      <c r="A42" t="s">
        <v>281</v>
      </c>
      <c r="B42" s="1">
        <v>42006</v>
      </c>
      <c r="C42" s="5">
        <f t="shared" si="0"/>
        <v>42005</v>
      </c>
      <c r="D42">
        <v>1</v>
      </c>
      <c r="E42">
        <v>2015</v>
      </c>
      <c r="F42" t="s">
        <v>26</v>
      </c>
      <c r="G42" t="s">
        <v>28</v>
      </c>
      <c r="H42" t="s">
        <v>20</v>
      </c>
      <c r="I42" t="s">
        <v>21</v>
      </c>
      <c r="J42" t="s">
        <v>33</v>
      </c>
      <c r="K42" t="s">
        <v>213</v>
      </c>
      <c r="L42" t="s">
        <v>162</v>
      </c>
      <c r="M42">
        <v>17000</v>
      </c>
      <c r="N42">
        <v>17883</v>
      </c>
      <c r="O42">
        <v>12</v>
      </c>
      <c r="P42">
        <v>26000</v>
      </c>
      <c r="Q42">
        <v>6.7</v>
      </c>
      <c r="R42">
        <v>165</v>
      </c>
      <c r="S42">
        <v>94</v>
      </c>
      <c r="T42">
        <v>177343675</v>
      </c>
      <c r="U42">
        <v>135000000</v>
      </c>
      <c r="V42">
        <f t="shared" si="1"/>
        <v>42343675</v>
      </c>
    </row>
    <row r="43" spans="1:22" x14ac:dyDescent="0.25">
      <c r="A43" t="s">
        <v>282</v>
      </c>
      <c r="B43" s="1">
        <v>42031</v>
      </c>
      <c r="C43" s="5">
        <f t="shared" si="0"/>
        <v>42005</v>
      </c>
      <c r="D43">
        <v>1</v>
      </c>
      <c r="E43">
        <v>2015</v>
      </c>
      <c r="F43" t="s">
        <v>26</v>
      </c>
      <c r="G43" t="s">
        <v>30</v>
      </c>
      <c r="H43" t="s">
        <v>20</v>
      </c>
      <c r="I43" t="s">
        <v>21</v>
      </c>
      <c r="J43" t="s">
        <v>36</v>
      </c>
      <c r="K43" t="s">
        <v>172</v>
      </c>
      <c r="L43" t="s">
        <v>165</v>
      </c>
      <c r="M43">
        <v>472</v>
      </c>
      <c r="N43">
        <v>1679</v>
      </c>
      <c r="O43">
        <v>98</v>
      </c>
      <c r="P43">
        <v>0</v>
      </c>
      <c r="Q43">
        <v>5.0999999999999996</v>
      </c>
      <c r="R43">
        <v>155</v>
      </c>
      <c r="S43">
        <v>87</v>
      </c>
      <c r="T43">
        <v>34507079</v>
      </c>
      <c r="U43">
        <v>35000000</v>
      </c>
      <c r="V43">
        <f t="shared" si="1"/>
        <v>-492921</v>
      </c>
    </row>
    <row r="44" spans="1:22" x14ac:dyDescent="0.25">
      <c r="A44" t="s">
        <v>283</v>
      </c>
      <c r="B44" s="1">
        <v>42127</v>
      </c>
      <c r="C44" s="5">
        <f t="shared" si="0"/>
        <v>42125</v>
      </c>
      <c r="D44">
        <v>5</v>
      </c>
      <c r="E44">
        <v>2015</v>
      </c>
      <c r="F44" t="s">
        <v>26</v>
      </c>
      <c r="G44" t="s">
        <v>24</v>
      </c>
      <c r="H44" t="s">
        <v>20</v>
      </c>
      <c r="I44" t="s">
        <v>21</v>
      </c>
      <c r="J44" t="s">
        <v>35</v>
      </c>
      <c r="K44" t="s">
        <v>153</v>
      </c>
      <c r="L44" t="s">
        <v>186</v>
      </c>
      <c r="M44">
        <v>3000</v>
      </c>
      <c r="N44">
        <v>4702</v>
      </c>
      <c r="O44">
        <v>38</v>
      </c>
      <c r="P44">
        <v>0</v>
      </c>
      <c r="Q44">
        <v>5.0999999999999996</v>
      </c>
      <c r="R44">
        <v>107</v>
      </c>
      <c r="S44">
        <v>99</v>
      </c>
      <c r="T44">
        <v>12282677</v>
      </c>
      <c r="U44">
        <v>14000000</v>
      </c>
      <c r="V44">
        <f t="shared" si="1"/>
        <v>-1717323</v>
      </c>
    </row>
    <row r="45" spans="1:22" x14ac:dyDescent="0.25">
      <c r="A45" t="s">
        <v>284</v>
      </c>
      <c r="B45" s="1">
        <v>42326</v>
      </c>
      <c r="C45" s="5">
        <f t="shared" si="0"/>
        <v>42309</v>
      </c>
      <c r="D45">
        <v>11</v>
      </c>
      <c r="E45">
        <v>2015</v>
      </c>
      <c r="F45" t="s">
        <v>26</v>
      </c>
      <c r="G45" t="s">
        <v>27</v>
      </c>
      <c r="H45" t="s">
        <v>20</v>
      </c>
      <c r="I45" t="s">
        <v>21</v>
      </c>
      <c r="J45" t="s">
        <v>33</v>
      </c>
      <c r="K45" t="s">
        <v>76</v>
      </c>
      <c r="L45" t="s">
        <v>196</v>
      </c>
      <c r="M45">
        <v>12000</v>
      </c>
      <c r="N45">
        <v>26839</v>
      </c>
      <c r="O45">
        <v>266</v>
      </c>
      <c r="P45">
        <v>16000</v>
      </c>
      <c r="Q45">
        <v>6.7</v>
      </c>
      <c r="R45">
        <v>152</v>
      </c>
      <c r="S45">
        <v>89</v>
      </c>
      <c r="T45">
        <v>169692572</v>
      </c>
      <c r="U45">
        <v>80000000</v>
      </c>
      <c r="V45">
        <f t="shared" si="1"/>
        <v>89692572</v>
      </c>
    </row>
    <row r="46" spans="1:22" x14ac:dyDescent="0.25">
      <c r="A46" t="s">
        <v>285</v>
      </c>
      <c r="B46" s="1">
        <v>42245</v>
      </c>
      <c r="C46" s="5">
        <f t="shared" si="0"/>
        <v>42217</v>
      </c>
      <c r="D46">
        <v>8</v>
      </c>
      <c r="E46">
        <v>2015</v>
      </c>
      <c r="F46" t="s">
        <v>26</v>
      </c>
      <c r="G46" t="s">
        <v>30</v>
      </c>
      <c r="H46" t="s">
        <v>20</v>
      </c>
      <c r="I46" t="s">
        <v>21</v>
      </c>
      <c r="J46" t="s">
        <v>36</v>
      </c>
      <c r="K46" t="s">
        <v>178</v>
      </c>
      <c r="L46" t="s">
        <v>56</v>
      </c>
      <c r="M46">
        <v>26000</v>
      </c>
      <c r="N46">
        <v>28328</v>
      </c>
      <c r="O46">
        <v>2000</v>
      </c>
      <c r="P46">
        <v>27000</v>
      </c>
      <c r="Q46">
        <v>7</v>
      </c>
      <c r="R46">
        <v>289</v>
      </c>
      <c r="S46">
        <v>122</v>
      </c>
      <c r="T46">
        <v>24985612</v>
      </c>
      <c r="U46">
        <v>100000000</v>
      </c>
      <c r="V46">
        <f t="shared" si="1"/>
        <v>-75014388</v>
      </c>
    </row>
    <row r="47" spans="1:22" x14ac:dyDescent="0.25">
      <c r="A47" t="s">
        <v>286</v>
      </c>
      <c r="B47" s="1">
        <v>42104</v>
      </c>
      <c r="C47" s="5">
        <f t="shared" si="0"/>
        <v>42095</v>
      </c>
      <c r="D47">
        <v>4</v>
      </c>
      <c r="E47">
        <v>2015</v>
      </c>
      <c r="F47" t="s">
        <v>26</v>
      </c>
      <c r="G47" t="s">
        <v>28</v>
      </c>
      <c r="H47" t="s">
        <v>20</v>
      </c>
      <c r="I47" t="s">
        <v>21</v>
      </c>
      <c r="J47" t="s">
        <v>33</v>
      </c>
      <c r="K47" t="s">
        <v>99</v>
      </c>
      <c r="L47" t="s">
        <v>128</v>
      </c>
      <c r="M47">
        <v>1000</v>
      </c>
      <c r="N47">
        <v>2944</v>
      </c>
      <c r="O47">
        <v>0</v>
      </c>
      <c r="P47">
        <v>118000</v>
      </c>
      <c r="Q47">
        <v>8.3000000000000007</v>
      </c>
      <c r="R47">
        <v>536</v>
      </c>
      <c r="S47">
        <v>95</v>
      </c>
      <c r="T47">
        <v>356454367</v>
      </c>
      <c r="U47">
        <v>175000000</v>
      </c>
      <c r="V47">
        <f t="shared" si="1"/>
        <v>181454367</v>
      </c>
    </row>
    <row r="48" spans="1:22" x14ac:dyDescent="0.25">
      <c r="A48" t="s">
        <v>287</v>
      </c>
      <c r="B48" s="1">
        <v>42310</v>
      </c>
      <c r="C48" s="5">
        <f t="shared" si="0"/>
        <v>42309</v>
      </c>
      <c r="D48">
        <v>11</v>
      </c>
      <c r="E48">
        <v>2015</v>
      </c>
      <c r="F48" t="s">
        <v>26</v>
      </c>
      <c r="G48" t="s">
        <v>48</v>
      </c>
      <c r="H48" t="s">
        <v>20</v>
      </c>
      <c r="I48" t="s">
        <v>51</v>
      </c>
      <c r="J48" t="s">
        <v>36</v>
      </c>
      <c r="K48" t="s">
        <v>164</v>
      </c>
      <c r="L48" t="s">
        <v>288</v>
      </c>
      <c r="M48">
        <v>852</v>
      </c>
      <c r="N48">
        <v>2426</v>
      </c>
      <c r="O48">
        <v>482</v>
      </c>
      <c r="P48">
        <v>29000</v>
      </c>
      <c r="Q48">
        <v>6.1</v>
      </c>
      <c r="R48">
        <v>242</v>
      </c>
      <c r="S48">
        <v>97</v>
      </c>
      <c r="T48">
        <v>52200504</v>
      </c>
      <c r="U48">
        <v>10000000</v>
      </c>
      <c r="V48">
        <f t="shared" si="1"/>
        <v>42200504</v>
      </c>
    </row>
    <row r="49" spans="1:22" x14ac:dyDescent="0.25">
      <c r="A49" t="s">
        <v>289</v>
      </c>
      <c r="B49" s="1">
        <v>42031</v>
      </c>
      <c r="C49" s="5">
        <f t="shared" si="0"/>
        <v>42005</v>
      </c>
      <c r="D49">
        <v>1</v>
      </c>
      <c r="E49">
        <v>2015</v>
      </c>
      <c r="F49" t="s">
        <v>26</v>
      </c>
      <c r="G49" t="s">
        <v>28</v>
      </c>
      <c r="H49" t="s">
        <v>20</v>
      </c>
      <c r="I49" t="s">
        <v>21</v>
      </c>
      <c r="J49" t="s">
        <v>36</v>
      </c>
      <c r="K49" t="s">
        <v>68</v>
      </c>
      <c r="L49" t="s">
        <v>150</v>
      </c>
      <c r="M49">
        <v>14000</v>
      </c>
      <c r="N49">
        <v>22622</v>
      </c>
      <c r="O49">
        <v>124</v>
      </c>
      <c r="P49">
        <v>27000</v>
      </c>
      <c r="Q49">
        <v>6.3</v>
      </c>
      <c r="R49">
        <v>263</v>
      </c>
      <c r="S49">
        <v>119</v>
      </c>
      <c r="T49">
        <v>129995817</v>
      </c>
      <c r="U49">
        <v>110000000</v>
      </c>
      <c r="V49">
        <f t="shared" si="1"/>
        <v>19995817</v>
      </c>
    </row>
    <row r="50" spans="1:22" x14ac:dyDescent="0.25">
      <c r="A50" t="s">
        <v>290</v>
      </c>
      <c r="B50" s="1">
        <v>42130</v>
      </c>
      <c r="C50" s="5">
        <f t="shared" si="0"/>
        <v>42125</v>
      </c>
      <c r="D50">
        <v>5</v>
      </c>
      <c r="E50">
        <v>2015</v>
      </c>
      <c r="F50" t="s">
        <v>26</v>
      </c>
      <c r="G50" t="s">
        <v>30</v>
      </c>
      <c r="H50" t="s">
        <v>70</v>
      </c>
      <c r="I50" t="s">
        <v>71</v>
      </c>
      <c r="J50" t="s">
        <v>36</v>
      </c>
      <c r="K50" t="s">
        <v>291</v>
      </c>
      <c r="L50" t="s">
        <v>292</v>
      </c>
      <c r="M50">
        <v>461</v>
      </c>
      <c r="N50">
        <v>615</v>
      </c>
      <c r="O50">
        <v>25</v>
      </c>
      <c r="P50">
        <v>12000</v>
      </c>
      <c r="Q50">
        <v>7.2</v>
      </c>
      <c r="R50">
        <v>78</v>
      </c>
      <c r="S50">
        <v>105</v>
      </c>
      <c r="T50">
        <v>2126511</v>
      </c>
      <c r="U50">
        <v>36000000</v>
      </c>
      <c r="V50">
        <f t="shared" si="1"/>
        <v>-33873489</v>
      </c>
    </row>
    <row r="51" spans="1:22" x14ac:dyDescent="0.25">
      <c r="A51" t="s">
        <v>293</v>
      </c>
      <c r="B51" s="1">
        <v>42344</v>
      </c>
      <c r="C51" s="5">
        <f t="shared" si="0"/>
        <v>42339</v>
      </c>
      <c r="D51">
        <v>12</v>
      </c>
      <c r="E51">
        <v>2015</v>
      </c>
      <c r="F51" t="s">
        <v>26</v>
      </c>
      <c r="G51" t="s">
        <v>29</v>
      </c>
      <c r="H51" t="s">
        <v>20</v>
      </c>
      <c r="I51" t="s">
        <v>21</v>
      </c>
      <c r="J51" t="s">
        <v>36</v>
      </c>
      <c r="K51" t="s">
        <v>189</v>
      </c>
      <c r="L51" t="s">
        <v>80</v>
      </c>
      <c r="M51">
        <v>34000</v>
      </c>
      <c r="N51">
        <v>75793</v>
      </c>
      <c r="O51">
        <v>737</v>
      </c>
      <c r="P51">
        <v>24000</v>
      </c>
      <c r="Q51">
        <v>6.6</v>
      </c>
      <c r="R51">
        <v>315</v>
      </c>
      <c r="S51">
        <v>124</v>
      </c>
      <c r="T51">
        <v>56443482</v>
      </c>
      <c r="U51">
        <v>60000000</v>
      </c>
      <c r="V51">
        <f t="shared" si="1"/>
        <v>-3556518</v>
      </c>
    </row>
    <row r="52" spans="1:22" x14ac:dyDescent="0.25">
      <c r="A52" t="s">
        <v>294</v>
      </c>
      <c r="B52" s="1">
        <v>42043</v>
      </c>
      <c r="C52" s="5">
        <f t="shared" si="0"/>
        <v>42036</v>
      </c>
      <c r="D52">
        <v>2</v>
      </c>
      <c r="E52">
        <v>2015</v>
      </c>
      <c r="F52" t="s">
        <v>26</v>
      </c>
      <c r="G52" t="s">
        <v>30</v>
      </c>
      <c r="H52" t="s">
        <v>20</v>
      </c>
      <c r="I52" t="s">
        <v>21</v>
      </c>
      <c r="J52" t="s">
        <v>36</v>
      </c>
      <c r="K52" t="s">
        <v>148</v>
      </c>
      <c r="L52" t="s">
        <v>77</v>
      </c>
      <c r="M52">
        <v>17000</v>
      </c>
      <c r="N52">
        <v>47334</v>
      </c>
      <c r="O52">
        <v>0</v>
      </c>
      <c r="P52">
        <v>44000</v>
      </c>
      <c r="Q52">
        <v>5.4</v>
      </c>
      <c r="R52">
        <v>384</v>
      </c>
      <c r="S52">
        <v>127</v>
      </c>
      <c r="T52">
        <v>47375327</v>
      </c>
      <c r="U52">
        <v>176000000</v>
      </c>
      <c r="V52">
        <f t="shared" si="1"/>
        <v>-128624673</v>
      </c>
    </row>
    <row r="53" spans="1:22" x14ac:dyDescent="0.25">
      <c r="A53" t="s">
        <v>295</v>
      </c>
      <c r="B53" s="1">
        <v>42188</v>
      </c>
      <c r="C53" s="5">
        <f t="shared" si="0"/>
        <v>42186</v>
      </c>
      <c r="D53">
        <v>7</v>
      </c>
      <c r="E53">
        <v>2015</v>
      </c>
      <c r="F53" t="s">
        <v>26</v>
      </c>
      <c r="G53" t="s">
        <v>30</v>
      </c>
      <c r="H53" t="s">
        <v>20</v>
      </c>
      <c r="I53" t="s">
        <v>21</v>
      </c>
      <c r="J53" t="s">
        <v>36</v>
      </c>
      <c r="K53" t="s">
        <v>144</v>
      </c>
      <c r="L53" t="s">
        <v>200</v>
      </c>
      <c r="M53">
        <v>3000</v>
      </c>
      <c r="N53">
        <v>8458</v>
      </c>
      <c r="O53">
        <v>365</v>
      </c>
      <c r="P53">
        <v>150000</v>
      </c>
      <c r="Q53">
        <v>7</v>
      </c>
      <c r="R53">
        <v>644</v>
      </c>
      <c r="S53">
        <v>124</v>
      </c>
      <c r="T53">
        <v>652177271</v>
      </c>
      <c r="U53">
        <v>150000000</v>
      </c>
      <c r="V53">
        <f t="shared" si="1"/>
        <v>502177271</v>
      </c>
    </row>
    <row r="54" spans="1:22" x14ac:dyDescent="0.25">
      <c r="A54" t="s">
        <v>296</v>
      </c>
      <c r="B54" s="1">
        <v>42285</v>
      </c>
      <c r="C54" s="5">
        <f t="shared" si="0"/>
        <v>42278</v>
      </c>
      <c r="D54">
        <v>10</v>
      </c>
      <c r="E54">
        <v>2015</v>
      </c>
      <c r="F54" t="s">
        <v>26</v>
      </c>
      <c r="G54" t="s">
        <v>24</v>
      </c>
      <c r="H54" t="s">
        <v>20</v>
      </c>
      <c r="I54" t="s">
        <v>21</v>
      </c>
      <c r="J54" t="s">
        <v>36</v>
      </c>
      <c r="K54" t="s">
        <v>153</v>
      </c>
      <c r="L54" t="s">
        <v>297</v>
      </c>
      <c r="M54">
        <v>3000</v>
      </c>
      <c r="N54">
        <v>4567</v>
      </c>
      <c r="O54">
        <v>66</v>
      </c>
      <c r="P54">
        <v>27000</v>
      </c>
      <c r="Q54">
        <v>6.2</v>
      </c>
      <c r="R54">
        <v>198</v>
      </c>
      <c r="S54">
        <v>98</v>
      </c>
      <c r="T54">
        <v>42592530</v>
      </c>
      <c r="U54">
        <v>15000000</v>
      </c>
      <c r="V54">
        <f t="shared" si="1"/>
        <v>27592530</v>
      </c>
    </row>
    <row r="55" spans="1:22" x14ac:dyDescent="0.25">
      <c r="A55" t="s">
        <v>298</v>
      </c>
      <c r="B55" s="1">
        <v>42255</v>
      </c>
      <c r="C55" s="5">
        <f t="shared" si="0"/>
        <v>42248</v>
      </c>
      <c r="D55">
        <v>9</v>
      </c>
      <c r="E55">
        <v>2015</v>
      </c>
      <c r="F55" t="s">
        <v>26</v>
      </c>
      <c r="G55" t="s">
        <v>29</v>
      </c>
      <c r="H55" t="s">
        <v>20</v>
      </c>
      <c r="I55" t="s">
        <v>32</v>
      </c>
      <c r="J55" t="s">
        <v>35</v>
      </c>
      <c r="K55" t="s">
        <v>133</v>
      </c>
      <c r="L55" t="s">
        <v>102</v>
      </c>
      <c r="M55">
        <v>27000</v>
      </c>
      <c r="N55">
        <v>27659</v>
      </c>
      <c r="O55">
        <v>241</v>
      </c>
      <c r="P55">
        <v>43000</v>
      </c>
      <c r="Q55">
        <v>7</v>
      </c>
      <c r="R55">
        <v>260</v>
      </c>
      <c r="S55">
        <v>132</v>
      </c>
      <c r="T55">
        <v>1865774</v>
      </c>
      <c r="U55">
        <v>30000000</v>
      </c>
      <c r="V55">
        <f t="shared" si="1"/>
        <v>-28134226</v>
      </c>
    </row>
    <row r="56" spans="1:22" x14ac:dyDescent="0.25">
      <c r="A56" t="s">
        <v>299</v>
      </c>
      <c r="B56" s="1">
        <v>42059</v>
      </c>
      <c r="C56" s="5">
        <f t="shared" si="0"/>
        <v>42036</v>
      </c>
      <c r="D56">
        <v>2</v>
      </c>
      <c r="E56">
        <v>2015</v>
      </c>
      <c r="F56" t="s">
        <v>26</v>
      </c>
      <c r="G56" t="s">
        <v>23</v>
      </c>
      <c r="H56" t="s">
        <v>20</v>
      </c>
      <c r="I56" t="s">
        <v>93</v>
      </c>
      <c r="J56" t="s">
        <v>36</v>
      </c>
      <c r="K56" t="s">
        <v>84</v>
      </c>
      <c r="L56" t="s">
        <v>159</v>
      </c>
      <c r="M56">
        <v>1000</v>
      </c>
      <c r="N56">
        <v>5705</v>
      </c>
      <c r="O56">
        <v>38</v>
      </c>
      <c r="P56">
        <v>15000</v>
      </c>
      <c r="Q56">
        <v>7.4</v>
      </c>
      <c r="R56">
        <v>45</v>
      </c>
      <c r="S56">
        <v>106</v>
      </c>
      <c r="T56">
        <v>6420319</v>
      </c>
      <c r="U56">
        <v>20000000</v>
      </c>
      <c r="V56">
        <f t="shared" si="1"/>
        <v>-13579681</v>
      </c>
    </row>
    <row r="57" spans="1:22" x14ac:dyDescent="0.25">
      <c r="A57" t="s">
        <v>300</v>
      </c>
      <c r="B57" s="1">
        <v>42164</v>
      </c>
      <c r="C57" s="5">
        <f t="shared" si="0"/>
        <v>42156</v>
      </c>
      <c r="D57">
        <v>6</v>
      </c>
      <c r="E57">
        <v>2015</v>
      </c>
      <c r="F57" t="s">
        <v>26</v>
      </c>
      <c r="G57" t="s">
        <v>24</v>
      </c>
      <c r="H57" t="s">
        <v>20</v>
      </c>
      <c r="I57" t="s">
        <v>21</v>
      </c>
      <c r="J57" t="s">
        <v>36</v>
      </c>
      <c r="K57" t="s">
        <v>149</v>
      </c>
      <c r="L57" t="s">
        <v>127</v>
      </c>
      <c r="M57">
        <v>10000</v>
      </c>
      <c r="N57">
        <v>10691</v>
      </c>
      <c r="O57">
        <v>24</v>
      </c>
      <c r="P57">
        <v>0</v>
      </c>
      <c r="Q57">
        <v>5.7</v>
      </c>
      <c r="R57">
        <v>97</v>
      </c>
      <c r="S57">
        <v>107</v>
      </c>
      <c r="T57">
        <v>26284475</v>
      </c>
      <c r="U57">
        <v>17000000</v>
      </c>
      <c r="V57">
        <f t="shared" si="1"/>
        <v>9284475</v>
      </c>
    </row>
    <row r="58" spans="1:22" x14ac:dyDescent="0.25">
      <c r="A58" t="s">
        <v>301</v>
      </c>
      <c r="B58" s="1">
        <v>42096</v>
      </c>
      <c r="C58" s="5">
        <f t="shared" si="0"/>
        <v>42095</v>
      </c>
      <c r="D58">
        <v>4</v>
      </c>
      <c r="E58">
        <v>2015</v>
      </c>
      <c r="F58" t="s">
        <v>26</v>
      </c>
      <c r="G58" t="s">
        <v>30</v>
      </c>
      <c r="H58" t="s">
        <v>20</v>
      </c>
      <c r="I58" t="s">
        <v>49</v>
      </c>
      <c r="J58" t="s">
        <v>35</v>
      </c>
      <c r="K58" t="s">
        <v>133</v>
      </c>
      <c r="L58" t="s">
        <v>50</v>
      </c>
      <c r="M58">
        <v>27000</v>
      </c>
      <c r="N58">
        <v>40025</v>
      </c>
      <c r="O58">
        <v>750</v>
      </c>
      <c r="P58">
        <v>191000</v>
      </c>
      <c r="Q58">
        <v>8.1</v>
      </c>
      <c r="R58">
        <v>739</v>
      </c>
      <c r="S58">
        <v>120</v>
      </c>
      <c r="T58">
        <v>153629485</v>
      </c>
      <c r="U58">
        <v>150000000</v>
      </c>
      <c r="V58">
        <f t="shared" si="1"/>
        <v>3629485</v>
      </c>
    </row>
    <row r="59" spans="1:22" x14ac:dyDescent="0.25">
      <c r="A59" t="s">
        <v>302</v>
      </c>
      <c r="B59" s="1">
        <v>42320</v>
      </c>
      <c r="C59" s="5">
        <f t="shared" si="0"/>
        <v>42309</v>
      </c>
      <c r="D59">
        <v>11</v>
      </c>
      <c r="E59">
        <v>2015</v>
      </c>
      <c r="F59" t="s">
        <v>26</v>
      </c>
      <c r="G59" t="s">
        <v>23</v>
      </c>
      <c r="H59" t="s">
        <v>20</v>
      </c>
      <c r="I59" t="s">
        <v>21</v>
      </c>
      <c r="J59" t="s">
        <v>36</v>
      </c>
      <c r="K59" t="s">
        <v>58</v>
      </c>
      <c r="L59" t="s">
        <v>303</v>
      </c>
      <c r="M59">
        <v>584</v>
      </c>
      <c r="N59">
        <v>1885</v>
      </c>
      <c r="O59">
        <v>9</v>
      </c>
      <c r="P59">
        <v>22000</v>
      </c>
      <c r="Q59">
        <v>5.6</v>
      </c>
      <c r="R59">
        <v>256</v>
      </c>
      <c r="S59">
        <v>95</v>
      </c>
      <c r="T59">
        <v>131175</v>
      </c>
      <c r="U59">
        <v>8500000</v>
      </c>
      <c r="V59">
        <f t="shared" si="1"/>
        <v>-8368825</v>
      </c>
    </row>
    <row r="60" spans="1:22" x14ac:dyDescent="0.25">
      <c r="A60" t="s">
        <v>304</v>
      </c>
      <c r="B60" s="1">
        <v>42085</v>
      </c>
      <c r="C60" s="5">
        <f t="shared" si="0"/>
        <v>42064</v>
      </c>
      <c r="D60">
        <v>3</v>
      </c>
      <c r="E60">
        <v>2015</v>
      </c>
      <c r="F60" t="s">
        <v>26</v>
      </c>
      <c r="G60" t="s">
        <v>24</v>
      </c>
      <c r="H60" t="s">
        <v>20</v>
      </c>
      <c r="I60" t="s">
        <v>21</v>
      </c>
      <c r="J60" t="s">
        <v>35</v>
      </c>
      <c r="K60" t="s">
        <v>168</v>
      </c>
      <c r="L60" t="s">
        <v>305</v>
      </c>
      <c r="M60">
        <v>20000</v>
      </c>
      <c r="N60">
        <v>38963</v>
      </c>
      <c r="O60">
        <v>13</v>
      </c>
      <c r="P60">
        <v>41000</v>
      </c>
      <c r="Q60">
        <v>5.7</v>
      </c>
      <c r="R60">
        <v>222</v>
      </c>
      <c r="S60">
        <v>115</v>
      </c>
      <c r="T60">
        <v>66009973</v>
      </c>
      <c r="U60">
        <v>14800000</v>
      </c>
      <c r="V60">
        <f t="shared" si="1"/>
        <v>51209973</v>
      </c>
    </row>
    <row r="61" spans="1:22" x14ac:dyDescent="0.25">
      <c r="A61" t="s">
        <v>306</v>
      </c>
      <c r="B61" s="1">
        <v>42236</v>
      </c>
      <c r="C61" s="5">
        <f t="shared" si="0"/>
        <v>42217</v>
      </c>
      <c r="D61">
        <v>8</v>
      </c>
      <c r="E61">
        <v>2015</v>
      </c>
      <c r="F61" t="s">
        <v>26</v>
      </c>
      <c r="G61" t="s">
        <v>28</v>
      </c>
      <c r="H61" t="s">
        <v>20</v>
      </c>
      <c r="I61" t="s">
        <v>21</v>
      </c>
      <c r="J61" t="s">
        <v>33</v>
      </c>
      <c r="K61" t="s">
        <v>151</v>
      </c>
      <c r="L61" t="s">
        <v>120</v>
      </c>
      <c r="M61">
        <v>1000</v>
      </c>
      <c r="N61">
        <v>2851</v>
      </c>
      <c r="O61">
        <v>132</v>
      </c>
      <c r="P61">
        <v>33000</v>
      </c>
      <c r="Q61">
        <v>6.8</v>
      </c>
      <c r="R61">
        <v>61</v>
      </c>
      <c r="S61">
        <v>111</v>
      </c>
      <c r="T61">
        <v>42652003</v>
      </c>
      <c r="U61">
        <v>20000000</v>
      </c>
      <c r="V61">
        <f t="shared" si="1"/>
        <v>22652003</v>
      </c>
    </row>
    <row r="62" spans="1:22" x14ac:dyDescent="0.25">
      <c r="A62" t="s">
        <v>307</v>
      </c>
      <c r="B62" s="1">
        <v>42194</v>
      </c>
      <c r="C62" s="5">
        <f t="shared" si="0"/>
        <v>42186</v>
      </c>
      <c r="D62">
        <v>7</v>
      </c>
      <c r="E62">
        <v>2015</v>
      </c>
      <c r="F62" t="s">
        <v>26</v>
      </c>
      <c r="G62" t="s">
        <v>29</v>
      </c>
      <c r="H62" t="s">
        <v>20</v>
      </c>
      <c r="I62" t="s">
        <v>21</v>
      </c>
      <c r="J62" t="s">
        <v>33</v>
      </c>
      <c r="K62" t="s">
        <v>308</v>
      </c>
      <c r="L62" t="s">
        <v>136</v>
      </c>
      <c r="M62">
        <v>427</v>
      </c>
      <c r="N62">
        <v>952</v>
      </c>
      <c r="O62">
        <v>51</v>
      </c>
      <c r="P62">
        <v>21000</v>
      </c>
      <c r="Q62">
        <v>7.4</v>
      </c>
      <c r="R62">
        <v>113</v>
      </c>
      <c r="S62">
        <v>129</v>
      </c>
      <c r="T62">
        <v>44469602</v>
      </c>
      <c r="U62">
        <v>17000000</v>
      </c>
      <c r="V62">
        <f t="shared" si="1"/>
        <v>27469602</v>
      </c>
    </row>
    <row r="63" spans="1:22" x14ac:dyDescent="0.25">
      <c r="A63" t="s">
        <v>309</v>
      </c>
      <c r="B63" s="1">
        <v>42224</v>
      </c>
      <c r="C63" s="5">
        <f t="shared" si="0"/>
        <v>42217</v>
      </c>
      <c r="D63">
        <v>8</v>
      </c>
      <c r="E63">
        <v>2015</v>
      </c>
      <c r="F63" t="s">
        <v>26</v>
      </c>
      <c r="G63" t="s">
        <v>19</v>
      </c>
      <c r="H63" t="s">
        <v>20</v>
      </c>
      <c r="I63" t="s">
        <v>21</v>
      </c>
      <c r="J63" t="s">
        <v>35</v>
      </c>
      <c r="K63" t="s">
        <v>310</v>
      </c>
      <c r="L63" t="s">
        <v>311</v>
      </c>
      <c r="M63">
        <v>128</v>
      </c>
      <c r="N63">
        <v>214</v>
      </c>
      <c r="O63">
        <v>7</v>
      </c>
      <c r="P63">
        <v>305</v>
      </c>
      <c r="Q63">
        <v>7.2</v>
      </c>
      <c r="R63">
        <v>4</v>
      </c>
      <c r="S63">
        <v>125</v>
      </c>
      <c r="T63">
        <v>3330</v>
      </c>
      <c r="U63">
        <v>2100000</v>
      </c>
      <c r="V63">
        <f t="shared" si="1"/>
        <v>-2096670</v>
      </c>
    </row>
    <row r="64" spans="1:22" x14ac:dyDescent="0.25">
      <c r="A64" t="s">
        <v>312</v>
      </c>
      <c r="B64" s="1">
        <v>42220</v>
      </c>
      <c r="C64" s="5">
        <f t="shared" si="0"/>
        <v>42217</v>
      </c>
      <c r="D64">
        <v>8</v>
      </c>
      <c r="E64">
        <v>2015</v>
      </c>
      <c r="F64" t="s">
        <v>26</v>
      </c>
      <c r="G64" t="s">
        <v>30</v>
      </c>
      <c r="H64" t="s">
        <v>20</v>
      </c>
      <c r="I64" t="s">
        <v>21</v>
      </c>
      <c r="J64" t="s">
        <v>33</v>
      </c>
      <c r="K64" t="s">
        <v>143</v>
      </c>
      <c r="L64" t="s">
        <v>313</v>
      </c>
      <c r="M64">
        <v>7000</v>
      </c>
      <c r="N64">
        <v>13616</v>
      </c>
      <c r="O64">
        <v>22</v>
      </c>
      <c r="P64">
        <v>70000</v>
      </c>
      <c r="Q64">
        <v>6.4</v>
      </c>
      <c r="R64">
        <v>308</v>
      </c>
      <c r="S64">
        <v>91</v>
      </c>
      <c r="T64">
        <v>336029560</v>
      </c>
      <c r="U64">
        <v>74000000</v>
      </c>
      <c r="V64">
        <f t="shared" si="1"/>
        <v>262029560</v>
      </c>
    </row>
    <row r="65" spans="1:22" x14ac:dyDescent="0.25">
      <c r="A65" t="s">
        <v>314</v>
      </c>
      <c r="B65" s="1">
        <v>42304</v>
      </c>
      <c r="C65" s="5">
        <f t="shared" si="0"/>
        <v>42278</v>
      </c>
      <c r="D65">
        <v>10</v>
      </c>
      <c r="E65">
        <v>2015</v>
      </c>
      <c r="F65" t="s">
        <v>26</v>
      </c>
      <c r="G65" t="s">
        <v>30</v>
      </c>
      <c r="H65" t="s">
        <v>20</v>
      </c>
      <c r="I65" t="s">
        <v>62</v>
      </c>
      <c r="J65" t="s">
        <v>36</v>
      </c>
      <c r="K65" t="s">
        <v>53</v>
      </c>
      <c r="L65" t="s">
        <v>122</v>
      </c>
      <c r="M65">
        <v>10000</v>
      </c>
      <c r="N65">
        <v>21840</v>
      </c>
      <c r="O65">
        <v>188</v>
      </c>
      <c r="P65">
        <v>47000</v>
      </c>
      <c r="Q65">
        <v>7.4</v>
      </c>
      <c r="R65">
        <v>465</v>
      </c>
      <c r="S65">
        <v>131</v>
      </c>
      <c r="T65">
        <v>195000874</v>
      </c>
      <c r="U65">
        <v>150000000</v>
      </c>
      <c r="V65">
        <f t="shared" si="1"/>
        <v>45000874</v>
      </c>
    </row>
    <row r="66" spans="1:22" x14ac:dyDescent="0.25">
      <c r="A66" t="s">
        <v>315</v>
      </c>
      <c r="B66" s="1">
        <v>42077</v>
      </c>
      <c r="C66" s="5">
        <f t="shared" si="0"/>
        <v>42064</v>
      </c>
      <c r="D66">
        <v>3</v>
      </c>
      <c r="E66">
        <v>2015</v>
      </c>
      <c r="F66" t="s">
        <v>26</v>
      </c>
      <c r="G66" t="s">
        <v>30</v>
      </c>
      <c r="H66" t="s">
        <v>20</v>
      </c>
      <c r="I66" t="s">
        <v>32</v>
      </c>
      <c r="J66" t="s">
        <v>35</v>
      </c>
      <c r="K66" t="s">
        <v>54</v>
      </c>
      <c r="L66" t="s">
        <v>104</v>
      </c>
      <c r="M66">
        <v>40000</v>
      </c>
      <c r="N66">
        <v>42683</v>
      </c>
      <c r="O66">
        <v>192</v>
      </c>
      <c r="P66">
        <v>12000</v>
      </c>
      <c r="Q66">
        <v>5.5</v>
      </c>
      <c r="R66">
        <v>181</v>
      </c>
      <c r="S66">
        <v>107</v>
      </c>
      <c r="T66">
        <v>7605668</v>
      </c>
      <c r="U66">
        <v>60000000</v>
      </c>
      <c r="V66">
        <f t="shared" si="1"/>
        <v>-52394332</v>
      </c>
    </row>
    <row r="67" spans="1:22" x14ac:dyDescent="0.25">
      <c r="A67" t="s">
        <v>316</v>
      </c>
      <c r="B67" s="1">
        <v>42016</v>
      </c>
      <c r="C67" s="5">
        <f t="shared" ref="C67:C128" si="2">EOMONTH(B67,-1)+1</f>
        <v>42005</v>
      </c>
      <c r="D67">
        <v>1</v>
      </c>
      <c r="E67">
        <v>2015</v>
      </c>
      <c r="F67" t="s">
        <v>26</v>
      </c>
      <c r="G67" t="s">
        <v>30</v>
      </c>
      <c r="H67" t="s">
        <v>20</v>
      </c>
      <c r="I67" t="s">
        <v>21</v>
      </c>
      <c r="J67" t="s">
        <v>35</v>
      </c>
      <c r="K67" t="s">
        <v>317</v>
      </c>
      <c r="L67" t="s">
        <v>176</v>
      </c>
      <c r="M67">
        <v>155</v>
      </c>
      <c r="N67">
        <v>259</v>
      </c>
      <c r="O67">
        <v>66</v>
      </c>
      <c r="P67">
        <v>16000</v>
      </c>
      <c r="Q67">
        <v>6.8</v>
      </c>
      <c r="R67">
        <v>203</v>
      </c>
      <c r="S67">
        <v>103</v>
      </c>
      <c r="T67">
        <v>27285953</v>
      </c>
      <c r="U67">
        <v>5000000</v>
      </c>
      <c r="V67">
        <f t="shared" ref="V67:V128" si="3">T67-U67</f>
        <v>22285953</v>
      </c>
    </row>
    <row r="68" spans="1:22" x14ac:dyDescent="0.25">
      <c r="A68" t="s">
        <v>318</v>
      </c>
      <c r="B68" s="1">
        <v>42283</v>
      </c>
      <c r="C68" s="5">
        <f t="shared" si="2"/>
        <v>42278</v>
      </c>
      <c r="D68">
        <v>10</v>
      </c>
      <c r="E68">
        <v>2015</v>
      </c>
      <c r="F68" t="s">
        <v>26</v>
      </c>
      <c r="G68" t="s">
        <v>24</v>
      </c>
      <c r="H68" t="s">
        <v>20</v>
      </c>
      <c r="I68" t="s">
        <v>21</v>
      </c>
      <c r="J68" t="s">
        <v>35</v>
      </c>
      <c r="K68" t="s">
        <v>319</v>
      </c>
      <c r="L68" t="s">
        <v>117</v>
      </c>
      <c r="M68">
        <v>1000</v>
      </c>
      <c r="N68">
        <v>3944</v>
      </c>
      <c r="O68">
        <v>234</v>
      </c>
      <c r="P68">
        <v>0</v>
      </c>
      <c r="Q68">
        <v>6.1</v>
      </c>
      <c r="R68">
        <v>125</v>
      </c>
      <c r="S68">
        <v>107</v>
      </c>
      <c r="T68">
        <v>6998324</v>
      </c>
      <c r="U68">
        <v>28000000</v>
      </c>
      <c r="V68">
        <f t="shared" si="3"/>
        <v>-21001676</v>
      </c>
    </row>
    <row r="69" spans="1:22" x14ac:dyDescent="0.25">
      <c r="A69" t="s">
        <v>320</v>
      </c>
      <c r="B69" s="1">
        <v>42055</v>
      </c>
      <c r="C69" s="5">
        <f t="shared" si="2"/>
        <v>42036</v>
      </c>
      <c r="D69">
        <v>2</v>
      </c>
      <c r="E69">
        <v>2015</v>
      </c>
      <c r="F69" t="s">
        <v>26</v>
      </c>
      <c r="G69" t="s">
        <v>28</v>
      </c>
      <c r="H69" t="s">
        <v>20</v>
      </c>
      <c r="I69" t="s">
        <v>21</v>
      </c>
      <c r="J69" t="s">
        <v>33</v>
      </c>
      <c r="K69" t="s">
        <v>124</v>
      </c>
      <c r="L69" t="s">
        <v>154</v>
      </c>
      <c r="M69">
        <v>20000</v>
      </c>
      <c r="N69">
        <v>21393</v>
      </c>
      <c r="O69">
        <v>456</v>
      </c>
      <c r="P69">
        <v>24000</v>
      </c>
      <c r="Q69">
        <v>5.8</v>
      </c>
      <c r="R69">
        <v>256</v>
      </c>
      <c r="S69">
        <v>111</v>
      </c>
      <c r="T69">
        <v>34964818</v>
      </c>
      <c r="U69">
        <v>150000000</v>
      </c>
      <c r="V69">
        <f t="shared" si="3"/>
        <v>-115035182</v>
      </c>
    </row>
    <row r="70" spans="1:22" x14ac:dyDescent="0.25">
      <c r="A70" t="s">
        <v>321</v>
      </c>
      <c r="B70" s="1">
        <v>42290</v>
      </c>
      <c r="C70" s="5">
        <f t="shared" si="2"/>
        <v>42278</v>
      </c>
      <c r="D70">
        <v>10</v>
      </c>
      <c r="E70">
        <v>2015</v>
      </c>
      <c r="F70" t="s">
        <v>26</v>
      </c>
      <c r="G70" t="s">
        <v>23</v>
      </c>
      <c r="H70" t="s">
        <v>20</v>
      </c>
      <c r="I70" t="s">
        <v>21</v>
      </c>
      <c r="J70" t="s">
        <v>36</v>
      </c>
      <c r="K70" t="s">
        <v>322</v>
      </c>
      <c r="L70" t="s">
        <v>198</v>
      </c>
      <c r="M70">
        <v>733</v>
      </c>
      <c r="N70">
        <v>2753</v>
      </c>
      <c r="O70">
        <v>14</v>
      </c>
      <c r="P70">
        <v>0</v>
      </c>
      <c r="Q70">
        <v>6.4</v>
      </c>
      <c r="R70">
        <v>191</v>
      </c>
      <c r="S70">
        <v>109</v>
      </c>
      <c r="T70">
        <v>31990064</v>
      </c>
      <c r="U70">
        <v>12000000</v>
      </c>
      <c r="V70">
        <f t="shared" si="3"/>
        <v>19990064</v>
      </c>
    </row>
    <row r="71" spans="1:22" x14ac:dyDescent="0.25">
      <c r="A71" t="s">
        <v>323</v>
      </c>
      <c r="B71" s="1">
        <v>42350</v>
      </c>
      <c r="C71" s="5">
        <f t="shared" si="2"/>
        <v>42339</v>
      </c>
      <c r="D71">
        <v>12</v>
      </c>
      <c r="E71">
        <v>2015</v>
      </c>
      <c r="F71" t="s">
        <v>26</v>
      </c>
      <c r="G71" t="s">
        <v>30</v>
      </c>
      <c r="H71" t="s">
        <v>20</v>
      </c>
      <c r="I71" t="s">
        <v>21</v>
      </c>
      <c r="J71" t="s">
        <v>33</v>
      </c>
      <c r="K71" t="s">
        <v>324</v>
      </c>
      <c r="L71" t="s">
        <v>163</v>
      </c>
      <c r="M71">
        <v>598</v>
      </c>
      <c r="N71">
        <v>3552</v>
      </c>
      <c r="O71">
        <v>99</v>
      </c>
      <c r="P71">
        <v>8000</v>
      </c>
      <c r="Q71">
        <v>4.4000000000000004</v>
      </c>
      <c r="R71">
        <v>76</v>
      </c>
      <c r="S71">
        <v>94</v>
      </c>
      <c r="T71">
        <v>71038190</v>
      </c>
      <c r="U71">
        <v>30000000</v>
      </c>
      <c r="V71">
        <f t="shared" si="3"/>
        <v>41038190</v>
      </c>
    </row>
    <row r="72" spans="1:22" x14ac:dyDescent="0.25">
      <c r="A72" t="s">
        <v>325</v>
      </c>
      <c r="B72" s="1">
        <v>42106</v>
      </c>
      <c r="C72" s="5">
        <f t="shared" si="2"/>
        <v>42095</v>
      </c>
      <c r="D72">
        <v>4</v>
      </c>
      <c r="E72">
        <v>2015</v>
      </c>
      <c r="F72" t="s">
        <v>26</v>
      </c>
      <c r="G72" t="s">
        <v>24</v>
      </c>
      <c r="H72" t="s">
        <v>20</v>
      </c>
      <c r="I72" t="s">
        <v>21</v>
      </c>
      <c r="J72" t="s">
        <v>36</v>
      </c>
      <c r="K72" t="s">
        <v>188</v>
      </c>
      <c r="L72" t="s">
        <v>207</v>
      </c>
      <c r="M72">
        <v>10000</v>
      </c>
      <c r="N72">
        <v>13159</v>
      </c>
      <c r="O72">
        <v>0</v>
      </c>
      <c r="P72">
        <v>40000</v>
      </c>
      <c r="Q72">
        <v>6.5</v>
      </c>
      <c r="R72">
        <v>221</v>
      </c>
      <c r="S72">
        <v>115</v>
      </c>
      <c r="T72">
        <v>183436380</v>
      </c>
      <c r="U72">
        <v>29000000</v>
      </c>
      <c r="V72">
        <f t="shared" si="3"/>
        <v>154436380</v>
      </c>
    </row>
    <row r="73" spans="1:22" x14ac:dyDescent="0.25">
      <c r="A73" t="s">
        <v>326</v>
      </c>
      <c r="B73" s="1">
        <v>42164</v>
      </c>
      <c r="C73" s="5">
        <f t="shared" si="2"/>
        <v>42156</v>
      </c>
      <c r="D73">
        <v>6</v>
      </c>
      <c r="E73">
        <v>2015</v>
      </c>
      <c r="F73" t="s">
        <v>26</v>
      </c>
      <c r="G73" t="s">
        <v>30</v>
      </c>
      <c r="H73" t="s">
        <v>20</v>
      </c>
      <c r="I73" t="s">
        <v>21</v>
      </c>
      <c r="J73" t="s">
        <v>36</v>
      </c>
      <c r="K73" t="s">
        <v>129</v>
      </c>
      <c r="L73" t="s">
        <v>64</v>
      </c>
      <c r="M73">
        <v>22000</v>
      </c>
      <c r="N73">
        <v>35367</v>
      </c>
      <c r="O73">
        <v>0</v>
      </c>
      <c r="P73">
        <v>39000</v>
      </c>
      <c r="Q73">
        <v>5.6</v>
      </c>
      <c r="R73">
        <v>253</v>
      </c>
      <c r="S73">
        <v>106</v>
      </c>
      <c r="T73">
        <v>78747585</v>
      </c>
      <c r="U73">
        <v>88000000</v>
      </c>
      <c r="V73">
        <f t="shared" si="3"/>
        <v>-9252415</v>
      </c>
    </row>
    <row r="74" spans="1:22" x14ac:dyDescent="0.25">
      <c r="A74" t="s">
        <v>327</v>
      </c>
      <c r="B74" s="1">
        <v>42287</v>
      </c>
      <c r="C74" s="5">
        <f t="shared" si="2"/>
        <v>42278</v>
      </c>
      <c r="D74">
        <v>10</v>
      </c>
      <c r="E74">
        <v>2015</v>
      </c>
      <c r="F74" t="s">
        <v>26</v>
      </c>
      <c r="G74" t="s">
        <v>30</v>
      </c>
      <c r="H74" t="s">
        <v>20</v>
      </c>
      <c r="I74" t="s">
        <v>21</v>
      </c>
      <c r="J74" t="s">
        <v>36</v>
      </c>
      <c r="K74" t="s">
        <v>158</v>
      </c>
      <c r="L74" t="s">
        <v>328</v>
      </c>
      <c r="M74">
        <v>1000</v>
      </c>
      <c r="N74">
        <v>3962</v>
      </c>
      <c r="O74">
        <v>19</v>
      </c>
      <c r="P74">
        <v>37000</v>
      </c>
      <c r="Q74">
        <v>5.3</v>
      </c>
      <c r="R74">
        <v>163</v>
      </c>
      <c r="S74">
        <v>114</v>
      </c>
      <c r="T74">
        <v>28772222</v>
      </c>
      <c r="U74">
        <v>105000000</v>
      </c>
      <c r="V74">
        <f t="shared" si="3"/>
        <v>-76227778</v>
      </c>
    </row>
    <row r="75" spans="1:22" x14ac:dyDescent="0.25">
      <c r="A75" t="s">
        <v>329</v>
      </c>
      <c r="B75" s="1">
        <v>42099</v>
      </c>
      <c r="C75" s="5">
        <f t="shared" si="2"/>
        <v>42095</v>
      </c>
      <c r="D75">
        <v>4</v>
      </c>
      <c r="E75">
        <v>2015</v>
      </c>
      <c r="F75" t="s">
        <v>26</v>
      </c>
      <c r="G75" t="s">
        <v>52</v>
      </c>
      <c r="H75" t="s">
        <v>20</v>
      </c>
      <c r="I75" t="s">
        <v>21</v>
      </c>
      <c r="J75" t="s">
        <v>36</v>
      </c>
      <c r="K75" t="s">
        <v>330</v>
      </c>
      <c r="L75" t="s">
        <v>331</v>
      </c>
      <c r="M75">
        <v>452</v>
      </c>
      <c r="N75">
        <v>1819</v>
      </c>
      <c r="O75">
        <v>16</v>
      </c>
      <c r="P75">
        <v>0</v>
      </c>
      <c r="Q75">
        <v>6.4</v>
      </c>
      <c r="R75">
        <v>177</v>
      </c>
      <c r="S75">
        <v>106</v>
      </c>
      <c r="T75">
        <v>22331028</v>
      </c>
      <c r="U75">
        <v>12000000</v>
      </c>
      <c r="V75">
        <f t="shared" si="3"/>
        <v>10331028</v>
      </c>
    </row>
    <row r="76" spans="1:22" x14ac:dyDescent="0.25">
      <c r="A76" t="s">
        <v>332</v>
      </c>
      <c r="B76" s="1">
        <v>42311</v>
      </c>
      <c r="C76" s="5">
        <f t="shared" si="2"/>
        <v>42309</v>
      </c>
      <c r="D76">
        <v>11</v>
      </c>
      <c r="E76">
        <v>2015</v>
      </c>
      <c r="F76" t="s">
        <v>26</v>
      </c>
      <c r="G76" t="s">
        <v>24</v>
      </c>
      <c r="H76" t="s">
        <v>20</v>
      </c>
      <c r="I76" t="s">
        <v>21</v>
      </c>
      <c r="K76" t="s">
        <v>333</v>
      </c>
      <c r="L76" t="s">
        <v>334</v>
      </c>
      <c r="M76">
        <v>563</v>
      </c>
      <c r="N76">
        <v>2628</v>
      </c>
      <c r="O76">
        <v>102</v>
      </c>
      <c r="P76">
        <v>212</v>
      </c>
      <c r="Q76">
        <v>6.1</v>
      </c>
      <c r="R76">
        <v>14</v>
      </c>
      <c r="S76">
        <v>98</v>
      </c>
      <c r="T76">
        <v>105943</v>
      </c>
      <c r="U76">
        <v>1500000</v>
      </c>
      <c r="V76">
        <f t="shared" si="3"/>
        <v>-1394057</v>
      </c>
    </row>
    <row r="77" spans="1:22" x14ac:dyDescent="0.25">
      <c r="A77" t="s">
        <v>335</v>
      </c>
      <c r="B77" s="1">
        <v>42194</v>
      </c>
      <c r="C77" s="5">
        <f t="shared" si="2"/>
        <v>42186</v>
      </c>
      <c r="D77">
        <v>7</v>
      </c>
      <c r="E77">
        <v>2015</v>
      </c>
      <c r="F77" t="s">
        <v>26</v>
      </c>
      <c r="G77" t="s">
        <v>23</v>
      </c>
      <c r="H77" t="s">
        <v>20</v>
      </c>
      <c r="I77" t="s">
        <v>139</v>
      </c>
      <c r="J77" t="s">
        <v>35</v>
      </c>
      <c r="K77" t="s">
        <v>90</v>
      </c>
      <c r="L77" t="s">
        <v>336</v>
      </c>
      <c r="M77">
        <v>805</v>
      </c>
      <c r="N77">
        <v>2499</v>
      </c>
      <c r="O77">
        <v>412</v>
      </c>
      <c r="P77">
        <v>72000</v>
      </c>
      <c r="Q77">
        <v>8.3000000000000007</v>
      </c>
      <c r="R77">
        <v>421</v>
      </c>
      <c r="S77">
        <v>118</v>
      </c>
      <c r="T77">
        <v>14677654</v>
      </c>
      <c r="U77">
        <v>13000000</v>
      </c>
      <c r="V77">
        <f t="shared" si="3"/>
        <v>1677654</v>
      </c>
    </row>
    <row r="78" spans="1:22" x14ac:dyDescent="0.25">
      <c r="A78" t="s">
        <v>337</v>
      </c>
      <c r="B78" s="1">
        <v>42284</v>
      </c>
      <c r="C78" s="5">
        <f t="shared" si="2"/>
        <v>42278</v>
      </c>
      <c r="D78">
        <v>10</v>
      </c>
      <c r="E78">
        <v>2015</v>
      </c>
      <c r="F78" t="s">
        <v>26</v>
      </c>
      <c r="G78" t="s">
        <v>30</v>
      </c>
      <c r="H78" t="s">
        <v>20</v>
      </c>
      <c r="I78" t="s">
        <v>21</v>
      </c>
      <c r="J78" t="s">
        <v>35</v>
      </c>
      <c r="K78" t="s">
        <v>57</v>
      </c>
      <c r="L78" t="s">
        <v>152</v>
      </c>
      <c r="M78">
        <v>14000</v>
      </c>
      <c r="N78">
        <v>16992</v>
      </c>
      <c r="O78">
        <v>174</v>
      </c>
      <c r="P78">
        <v>15000</v>
      </c>
      <c r="Q78">
        <v>6.6</v>
      </c>
      <c r="R78">
        <v>236</v>
      </c>
      <c r="S78">
        <v>114</v>
      </c>
      <c r="T78">
        <v>26442251</v>
      </c>
      <c r="U78">
        <v>50000000</v>
      </c>
      <c r="V78">
        <f t="shared" si="3"/>
        <v>-23557749</v>
      </c>
    </row>
    <row r="79" spans="1:22" x14ac:dyDescent="0.25">
      <c r="A79" t="s">
        <v>338</v>
      </c>
      <c r="B79" s="1">
        <v>42263</v>
      </c>
      <c r="C79" s="5">
        <f t="shared" si="2"/>
        <v>42248</v>
      </c>
      <c r="D79">
        <v>9</v>
      </c>
      <c r="E79">
        <v>2015</v>
      </c>
      <c r="F79" t="s">
        <v>26</v>
      </c>
      <c r="G79" t="s">
        <v>30</v>
      </c>
      <c r="H79" t="s">
        <v>20</v>
      </c>
      <c r="I79" t="s">
        <v>21</v>
      </c>
      <c r="J79" t="s">
        <v>36</v>
      </c>
      <c r="K79" t="s">
        <v>131</v>
      </c>
      <c r="L79" t="s">
        <v>185</v>
      </c>
      <c r="M79">
        <v>12000</v>
      </c>
      <c r="N79">
        <v>16718</v>
      </c>
      <c r="O79">
        <v>62</v>
      </c>
      <c r="P79">
        <v>52000</v>
      </c>
      <c r="Q79">
        <v>6.1</v>
      </c>
      <c r="R79">
        <v>358</v>
      </c>
      <c r="S79">
        <v>114</v>
      </c>
      <c r="T79">
        <v>155181732</v>
      </c>
      <c r="U79">
        <v>110000000</v>
      </c>
      <c r="V79">
        <f t="shared" si="3"/>
        <v>45181732</v>
      </c>
    </row>
    <row r="80" spans="1:22" x14ac:dyDescent="0.25">
      <c r="A80" t="s">
        <v>339</v>
      </c>
      <c r="B80" s="1">
        <v>42157</v>
      </c>
      <c r="C80" s="5">
        <f t="shared" si="2"/>
        <v>42156</v>
      </c>
      <c r="D80">
        <v>6</v>
      </c>
      <c r="E80">
        <v>2015</v>
      </c>
      <c r="F80" t="s">
        <v>26</v>
      </c>
      <c r="G80" t="s">
        <v>30</v>
      </c>
      <c r="H80" t="s">
        <v>20</v>
      </c>
      <c r="I80" t="s">
        <v>21</v>
      </c>
      <c r="J80" t="s">
        <v>36</v>
      </c>
      <c r="K80" t="s">
        <v>100</v>
      </c>
      <c r="L80" t="s">
        <v>121</v>
      </c>
      <c r="M80">
        <v>16000</v>
      </c>
      <c r="N80">
        <v>17847</v>
      </c>
      <c r="O80">
        <v>763</v>
      </c>
      <c r="P80">
        <v>11000</v>
      </c>
      <c r="Q80">
        <v>6.5</v>
      </c>
      <c r="R80">
        <v>178</v>
      </c>
      <c r="S80">
        <v>117</v>
      </c>
      <c r="T80">
        <v>12276810</v>
      </c>
      <c r="U80">
        <v>26000000</v>
      </c>
      <c r="V80">
        <f t="shared" si="3"/>
        <v>-13723190</v>
      </c>
    </row>
    <row r="81" spans="1:22" x14ac:dyDescent="0.25">
      <c r="A81" t="s">
        <v>340</v>
      </c>
      <c r="B81" s="1">
        <v>42322</v>
      </c>
      <c r="C81" s="5">
        <f t="shared" si="2"/>
        <v>42309</v>
      </c>
      <c r="D81">
        <v>11</v>
      </c>
      <c r="E81">
        <v>2015</v>
      </c>
      <c r="F81" t="s">
        <v>26</v>
      </c>
      <c r="G81" t="s">
        <v>30</v>
      </c>
      <c r="H81" t="s">
        <v>20</v>
      </c>
      <c r="I81" t="s">
        <v>21</v>
      </c>
      <c r="J81" t="s">
        <v>35</v>
      </c>
      <c r="K81" t="s">
        <v>341</v>
      </c>
      <c r="L81" t="s">
        <v>187</v>
      </c>
      <c r="M81">
        <v>455</v>
      </c>
      <c r="N81">
        <v>1467</v>
      </c>
      <c r="O81">
        <v>777</v>
      </c>
      <c r="P81">
        <v>59000</v>
      </c>
      <c r="Q81">
        <v>7.6</v>
      </c>
      <c r="R81">
        <v>478</v>
      </c>
      <c r="S81">
        <v>121</v>
      </c>
      <c r="T81">
        <v>46875468</v>
      </c>
      <c r="U81">
        <v>30000000</v>
      </c>
      <c r="V81">
        <f t="shared" si="3"/>
        <v>16875468</v>
      </c>
    </row>
    <row r="82" spans="1:22" x14ac:dyDescent="0.25">
      <c r="A82" t="s">
        <v>342</v>
      </c>
      <c r="B82" s="1">
        <v>42041</v>
      </c>
      <c r="C82" s="5">
        <f t="shared" si="2"/>
        <v>42036</v>
      </c>
      <c r="D82">
        <v>2</v>
      </c>
      <c r="E82">
        <v>2015</v>
      </c>
      <c r="F82" t="s">
        <v>26</v>
      </c>
      <c r="G82" t="s">
        <v>34</v>
      </c>
      <c r="H82" t="s">
        <v>20</v>
      </c>
      <c r="I82" t="s">
        <v>21</v>
      </c>
      <c r="J82" t="s">
        <v>35</v>
      </c>
      <c r="K82" t="s">
        <v>343</v>
      </c>
      <c r="L82" t="s">
        <v>344</v>
      </c>
      <c r="M82">
        <v>1000</v>
      </c>
      <c r="N82">
        <v>2403</v>
      </c>
      <c r="O82">
        <v>11</v>
      </c>
      <c r="P82">
        <v>13000</v>
      </c>
      <c r="Q82">
        <v>5.2</v>
      </c>
      <c r="R82">
        <v>189</v>
      </c>
      <c r="S82">
        <v>97</v>
      </c>
      <c r="T82">
        <v>27736779</v>
      </c>
      <c r="U82">
        <v>10000000</v>
      </c>
      <c r="V82">
        <f t="shared" si="3"/>
        <v>17736779</v>
      </c>
    </row>
    <row r="83" spans="1:22" x14ac:dyDescent="0.25">
      <c r="A83" t="s">
        <v>345</v>
      </c>
      <c r="B83" s="1">
        <v>42136</v>
      </c>
      <c r="C83" s="5">
        <f t="shared" si="2"/>
        <v>42125</v>
      </c>
      <c r="D83">
        <v>5</v>
      </c>
      <c r="E83">
        <v>2015</v>
      </c>
      <c r="F83" t="s">
        <v>26</v>
      </c>
      <c r="G83" t="s">
        <v>23</v>
      </c>
      <c r="H83" t="s">
        <v>20</v>
      </c>
      <c r="I83" t="s">
        <v>21</v>
      </c>
      <c r="J83" t="s">
        <v>35</v>
      </c>
      <c r="K83" t="s">
        <v>125</v>
      </c>
      <c r="L83" t="s">
        <v>97</v>
      </c>
      <c r="M83">
        <v>15000</v>
      </c>
      <c r="N83">
        <v>16881</v>
      </c>
      <c r="O83">
        <v>845</v>
      </c>
      <c r="P83">
        <v>44000</v>
      </c>
      <c r="Q83">
        <v>7.5</v>
      </c>
      <c r="R83">
        <v>305</v>
      </c>
      <c r="S83">
        <v>124</v>
      </c>
      <c r="T83">
        <v>52418902</v>
      </c>
      <c r="U83">
        <v>30000000</v>
      </c>
      <c r="V83">
        <f t="shared" si="3"/>
        <v>22418902</v>
      </c>
    </row>
    <row r="84" spans="1:22" x14ac:dyDescent="0.25">
      <c r="A84" t="s">
        <v>346</v>
      </c>
      <c r="B84" s="1">
        <v>42164</v>
      </c>
      <c r="C84" s="5">
        <f t="shared" si="2"/>
        <v>42156</v>
      </c>
      <c r="D84">
        <v>6</v>
      </c>
      <c r="E84">
        <v>2015</v>
      </c>
      <c r="F84" t="s">
        <v>26</v>
      </c>
      <c r="G84" t="s">
        <v>30</v>
      </c>
      <c r="H84" t="s">
        <v>20</v>
      </c>
      <c r="I84" t="s">
        <v>32</v>
      </c>
      <c r="J84" t="s">
        <v>36</v>
      </c>
      <c r="K84" t="s">
        <v>192</v>
      </c>
      <c r="L84" t="s">
        <v>98</v>
      </c>
      <c r="M84">
        <v>11000</v>
      </c>
      <c r="N84">
        <v>11700</v>
      </c>
      <c r="O84">
        <v>0</v>
      </c>
      <c r="P84">
        <v>85000</v>
      </c>
      <c r="Q84">
        <v>6.8</v>
      </c>
      <c r="R84">
        <v>602</v>
      </c>
      <c r="S84">
        <v>148</v>
      </c>
      <c r="T84">
        <v>200074175</v>
      </c>
      <c r="U84">
        <v>245000000</v>
      </c>
      <c r="V84">
        <f t="shared" si="3"/>
        <v>-44925825</v>
      </c>
    </row>
    <row r="85" spans="1:22" x14ac:dyDescent="0.25">
      <c r="A85" t="s">
        <v>347</v>
      </c>
      <c r="B85" s="1">
        <v>42097</v>
      </c>
      <c r="C85" s="5">
        <f t="shared" si="2"/>
        <v>42095</v>
      </c>
      <c r="D85">
        <v>4</v>
      </c>
      <c r="E85">
        <v>2015</v>
      </c>
      <c r="F85" t="s">
        <v>26</v>
      </c>
      <c r="G85" t="s">
        <v>29</v>
      </c>
      <c r="H85" t="s">
        <v>20</v>
      </c>
      <c r="I85" t="s">
        <v>21</v>
      </c>
      <c r="J85" t="s">
        <v>35</v>
      </c>
      <c r="K85" t="s">
        <v>101</v>
      </c>
      <c r="L85" t="s">
        <v>138</v>
      </c>
      <c r="M85">
        <v>745</v>
      </c>
      <c r="N85">
        <v>1058</v>
      </c>
      <c r="O85">
        <v>310</v>
      </c>
      <c r="P85">
        <v>80000</v>
      </c>
      <c r="Q85">
        <v>8.1</v>
      </c>
      <c r="R85">
        <v>474</v>
      </c>
      <c r="S85">
        <v>128</v>
      </c>
      <c r="T85">
        <v>44988180</v>
      </c>
      <c r="U85">
        <v>20000000</v>
      </c>
      <c r="V85">
        <f t="shared" si="3"/>
        <v>24988180</v>
      </c>
    </row>
    <row r="86" spans="1:22" x14ac:dyDescent="0.25">
      <c r="A86" t="s">
        <v>348</v>
      </c>
      <c r="B86" s="1">
        <v>42181</v>
      </c>
      <c r="C86" s="5">
        <f t="shared" si="2"/>
        <v>42156</v>
      </c>
      <c r="D86">
        <v>6</v>
      </c>
      <c r="E86">
        <v>2015</v>
      </c>
      <c r="F86" t="s">
        <v>26</v>
      </c>
      <c r="G86" t="s">
        <v>29</v>
      </c>
      <c r="H86" t="s">
        <v>20</v>
      </c>
      <c r="I86" t="s">
        <v>32</v>
      </c>
      <c r="J86" t="s">
        <v>35</v>
      </c>
      <c r="K86" t="s">
        <v>68</v>
      </c>
      <c r="L86" t="s">
        <v>86</v>
      </c>
      <c r="M86">
        <v>14000</v>
      </c>
      <c r="N86">
        <v>28933</v>
      </c>
      <c r="O86">
        <v>0</v>
      </c>
      <c r="P86">
        <v>23000</v>
      </c>
      <c r="Q86">
        <v>7.2</v>
      </c>
      <c r="R86">
        <v>412</v>
      </c>
      <c r="S86">
        <v>122</v>
      </c>
      <c r="T86">
        <v>17750583</v>
      </c>
      <c r="U86">
        <v>30000000</v>
      </c>
      <c r="V86">
        <f t="shared" si="3"/>
        <v>-12249417</v>
      </c>
    </row>
    <row r="87" spans="1:22" x14ac:dyDescent="0.25">
      <c r="A87" t="s">
        <v>349</v>
      </c>
      <c r="B87" s="1">
        <v>42030</v>
      </c>
      <c r="C87" s="5">
        <f t="shared" si="2"/>
        <v>42005</v>
      </c>
      <c r="D87">
        <v>1</v>
      </c>
      <c r="E87">
        <v>2015</v>
      </c>
      <c r="F87" t="s">
        <v>26</v>
      </c>
      <c r="G87" t="s">
        <v>23</v>
      </c>
      <c r="H87" t="s">
        <v>20</v>
      </c>
      <c r="I87" t="s">
        <v>21</v>
      </c>
      <c r="J87" t="s">
        <v>35</v>
      </c>
      <c r="K87" t="s">
        <v>193</v>
      </c>
      <c r="L87" t="s">
        <v>82</v>
      </c>
      <c r="M87">
        <v>25000</v>
      </c>
      <c r="N87">
        <v>26176</v>
      </c>
      <c r="O87">
        <v>776</v>
      </c>
      <c r="P87">
        <v>0</v>
      </c>
      <c r="Q87">
        <v>4.5</v>
      </c>
      <c r="R87">
        <v>74</v>
      </c>
      <c r="S87">
        <v>129</v>
      </c>
      <c r="T87">
        <v>186354</v>
      </c>
      <c r="U87">
        <v>13500000</v>
      </c>
      <c r="V87">
        <f t="shared" si="3"/>
        <v>-13313646</v>
      </c>
    </row>
    <row r="88" spans="1:22" x14ac:dyDescent="0.25">
      <c r="A88" t="s">
        <v>350</v>
      </c>
      <c r="B88" s="1">
        <v>42071</v>
      </c>
      <c r="C88" s="5">
        <f t="shared" si="2"/>
        <v>42064</v>
      </c>
      <c r="D88">
        <v>3</v>
      </c>
      <c r="E88">
        <v>2015</v>
      </c>
      <c r="F88" t="s">
        <v>26</v>
      </c>
      <c r="G88" t="s">
        <v>29</v>
      </c>
      <c r="H88" t="s">
        <v>20</v>
      </c>
      <c r="I88" t="s">
        <v>21</v>
      </c>
      <c r="J88" t="s">
        <v>35</v>
      </c>
      <c r="K88" t="s">
        <v>351</v>
      </c>
      <c r="L88" t="s">
        <v>73</v>
      </c>
      <c r="M88">
        <v>559</v>
      </c>
      <c r="N88">
        <v>2702</v>
      </c>
      <c r="O88">
        <v>473</v>
      </c>
      <c r="P88">
        <v>76000</v>
      </c>
      <c r="Q88">
        <v>7.9</v>
      </c>
      <c r="R88">
        <v>349</v>
      </c>
      <c r="S88">
        <v>167</v>
      </c>
      <c r="T88">
        <v>161029270</v>
      </c>
      <c r="U88">
        <v>28000000</v>
      </c>
      <c r="V88">
        <f t="shared" si="3"/>
        <v>133029270</v>
      </c>
    </row>
    <row r="89" spans="1:22" x14ac:dyDescent="0.25">
      <c r="A89" t="s">
        <v>352</v>
      </c>
      <c r="B89" s="1">
        <v>42321</v>
      </c>
      <c r="C89" s="5">
        <f t="shared" si="2"/>
        <v>42309</v>
      </c>
      <c r="D89">
        <v>11</v>
      </c>
      <c r="E89">
        <v>2015</v>
      </c>
      <c r="F89" t="s">
        <v>26</v>
      </c>
      <c r="G89" t="s">
        <v>24</v>
      </c>
      <c r="H89" t="s">
        <v>20</v>
      </c>
      <c r="I89" t="s">
        <v>21</v>
      </c>
      <c r="J89" t="s">
        <v>35</v>
      </c>
      <c r="K89" t="s">
        <v>57</v>
      </c>
      <c r="L89" t="s">
        <v>173</v>
      </c>
      <c r="M89">
        <v>14000</v>
      </c>
      <c r="N89">
        <v>30010</v>
      </c>
      <c r="O89">
        <v>3000</v>
      </c>
      <c r="P89">
        <v>30000</v>
      </c>
      <c r="Q89">
        <v>6.4</v>
      </c>
      <c r="R89">
        <v>280</v>
      </c>
      <c r="S89">
        <v>125</v>
      </c>
      <c r="T89">
        <v>81257500</v>
      </c>
      <c r="U89">
        <v>68000000</v>
      </c>
      <c r="V89">
        <f t="shared" si="3"/>
        <v>13257500</v>
      </c>
    </row>
    <row r="90" spans="1:22" x14ac:dyDescent="0.25">
      <c r="A90" t="s">
        <v>353</v>
      </c>
      <c r="B90" s="1">
        <v>42170</v>
      </c>
      <c r="C90" s="5">
        <f t="shared" si="2"/>
        <v>42156</v>
      </c>
      <c r="D90">
        <v>6</v>
      </c>
      <c r="E90">
        <v>2015</v>
      </c>
      <c r="F90" t="s">
        <v>26</v>
      </c>
      <c r="G90" t="s">
        <v>30</v>
      </c>
      <c r="H90" t="s">
        <v>20</v>
      </c>
      <c r="I90" t="s">
        <v>21</v>
      </c>
      <c r="J90" t="s">
        <v>36</v>
      </c>
      <c r="K90" t="s">
        <v>79</v>
      </c>
      <c r="L90" t="s">
        <v>208</v>
      </c>
      <c r="M90">
        <v>24000</v>
      </c>
      <c r="N90">
        <v>38873</v>
      </c>
      <c r="O90">
        <v>230</v>
      </c>
      <c r="P90">
        <v>82000</v>
      </c>
      <c r="Q90">
        <v>6.6</v>
      </c>
      <c r="R90">
        <v>474</v>
      </c>
      <c r="S90">
        <v>126</v>
      </c>
      <c r="T90">
        <v>89732035</v>
      </c>
      <c r="U90">
        <v>155000000</v>
      </c>
      <c r="V90">
        <f t="shared" si="3"/>
        <v>-65267965</v>
      </c>
    </row>
    <row r="91" spans="1:22" x14ac:dyDescent="0.25">
      <c r="A91" t="s">
        <v>354</v>
      </c>
      <c r="B91" s="1">
        <v>42340</v>
      </c>
      <c r="C91" s="5">
        <f t="shared" si="2"/>
        <v>42339</v>
      </c>
      <c r="D91">
        <v>12</v>
      </c>
      <c r="E91">
        <v>2015</v>
      </c>
      <c r="F91" t="s">
        <v>26</v>
      </c>
      <c r="G91" t="s">
        <v>29</v>
      </c>
      <c r="H91" t="s">
        <v>20</v>
      </c>
      <c r="I91" t="s">
        <v>355</v>
      </c>
      <c r="J91" t="s">
        <v>36</v>
      </c>
      <c r="K91" t="s">
        <v>356</v>
      </c>
      <c r="L91" t="s">
        <v>357</v>
      </c>
      <c r="M91">
        <v>562</v>
      </c>
      <c r="N91">
        <v>2230</v>
      </c>
      <c r="O91">
        <v>36</v>
      </c>
      <c r="P91">
        <v>0</v>
      </c>
      <c r="Q91">
        <v>6.9</v>
      </c>
      <c r="R91">
        <v>120</v>
      </c>
      <c r="S91">
        <v>127</v>
      </c>
      <c r="T91">
        <v>12188642</v>
      </c>
      <c r="U91">
        <v>26000000</v>
      </c>
      <c r="V91">
        <f t="shared" si="3"/>
        <v>-13811358</v>
      </c>
    </row>
    <row r="92" spans="1:22" x14ac:dyDescent="0.25">
      <c r="A92" t="s">
        <v>358</v>
      </c>
      <c r="B92" s="1">
        <v>42282</v>
      </c>
      <c r="C92" s="5">
        <f t="shared" si="2"/>
        <v>42278</v>
      </c>
      <c r="D92">
        <v>10</v>
      </c>
      <c r="E92">
        <v>2015</v>
      </c>
      <c r="F92" t="s">
        <v>26</v>
      </c>
      <c r="G92" t="s">
        <v>23</v>
      </c>
      <c r="H92" t="s">
        <v>20</v>
      </c>
      <c r="I92" t="s">
        <v>21</v>
      </c>
      <c r="J92" t="s">
        <v>36</v>
      </c>
      <c r="K92" t="s">
        <v>40</v>
      </c>
      <c r="L92" t="s">
        <v>359</v>
      </c>
      <c r="M92">
        <v>11000</v>
      </c>
      <c r="N92">
        <v>15327</v>
      </c>
      <c r="O92">
        <v>43</v>
      </c>
      <c r="P92">
        <v>34000</v>
      </c>
      <c r="Q92">
        <v>7.2</v>
      </c>
      <c r="R92">
        <v>214</v>
      </c>
      <c r="S92">
        <v>112</v>
      </c>
      <c r="T92">
        <v>42478175</v>
      </c>
      <c r="U92">
        <v>25000000</v>
      </c>
      <c r="V92">
        <f t="shared" si="3"/>
        <v>17478175</v>
      </c>
    </row>
    <row r="93" spans="1:22" x14ac:dyDescent="0.25">
      <c r="A93" t="s">
        <v>360</v>
      </c>
      <c r="B93" s="1">
        <v>42007</v>
      </c>
      <c r="C93" s="5">
        <f t="shared" si="2"/>
        <v>42005</v>
      </c>
      <c r="D93">
        <v>1</v>
      </c>
      <c r="E93">
        <v>2015</v>
      </c>
      <c r="F93" t="s">
        <v>26</v>
      </c>
      <c r="G93" t="s">
        <v>30</v>
      </c>
      <c r="H93" t="s">
        <v>114</v>
      </c>
      <c r="I93" t="s">
        <v>115</v>
      </c>
      <c r="J93" t="s">
        <v>22</v>
      </c>
      <c r="K93" t="s">
        <v>361</v>
      </c>
      <c r="L93" t="s">
        <v>362</v>
      </c>
      <c r="M93">
        <v>1000</v>
      </c>
      <c r="N93">
        <v>1172</v>
      </c>
      <c r="O93">
        <v>141</v>
      </c>
      <c r="P93">
        <v>0</v>
      </c>
      <c r="Q93">
        <v>6.4</v>
      </c>
      <c r="R93">
        <v>205</v>
      </c>
      <c r="S93">
        <v>105</v>
      </c>
      <c r="T93">
        <v>613556</v>
      </c>
      <c r="U93">
        <v>15000000</v>
      </c>
      <c r="V93">
        <f t="shared" si="3"/>
        <v>-14386444</v>
      </c>
    </row>
    <row r="94" spans="1:22" x14ac:dyDescent="0.25">
      <c r="A94" t="s">
        <v>363</v>
      </c>
      <c r="B94" s="1">
        <v>42124</v>
      </c>
      <c r="C94" s="5">
        <f t="shared" si="2"/>
        <v>42095</v>
      </c>
      <c r="D94">
        <v>4</v>
      </c>
      <c r="E94">
        <v>2015</v>
      </c>
      <c r="F94" t="s">
        <v>26</v>
      </c>
      <c r="G94" t="s">
        <v>29</v>
      </c>
      <c r="H94" t="s">
        <v>20</v>
      </c>
      <c r="I94" t="s">
        <v>21</v>
      </c>
      <c r="J94" t="s">
        <v>35</v>
      </c>
      <c r="K94" t="s">
        <v>119</v>
      </c>
      <c r="L94" t="s">
        <v>140</v>
      </c>
      <c r="M94">
        <v>33000</v>
      </c>
      <c r="N94">
        <v>57308</v>
      </c>
      <c r="O94">
        <v>285</v>
      </c>
      <c r="P94">
        <v>99000</v>
      </c>
      <c r="Q94">
        <v>7.8</v>
      </c>
      <c r="R94">
        <v>426</v>
      </c>
      <c r="S94">
        <v>130</v>
      </c>
      <c r="T94">
        <v>70235322</v>
      </c>
      <c r="U94">
        <v>28000000</v>
      </c>
      <c r="V94">
        <f t="shared" si="3"/>
        <v>42235322</v>
      </c>
    </row>
    <row r="95" spans="1:22" x14ac:dyDescent="0.25">
      <c r="A95" t="s">
        <v>364</v>
      </c>
      <c r="B95" s="1">
        <v>42221</v>
      </c>
      <c r="C95" s="5">
        <f t="shared" si="2"/>
        <v>42217</v>
      </c>
      <c r="D95">
        <v>8</v>
      </c>
      <c r="E95">
        <v>2015</v>
      </c>
      <c r="F95" t="s">
        <v>26</v>
      </c>
      <c r="G95" t="s">
        <v>45</v>
      </c>
      <c r="H95" t="s">
        <v>20</v>
      </c>
      <c r="I95" t="s">
        <v>21</v>
      </c>
      <c r="J95" t="s">
        <v>35</v>
      </c>
      <c r="K95" t="s">
        <v>201</v>
      </c>
      <c r="L95" t="s">
        <v>78</v>
      </c>
      <c r="M95">
        <v>3000</v>
      </c>
      <c r="N95">
        <v>4807</v>
      </c>
      <c r="O95">
        <v>357</v>
      </c>
      <c r="P95">
        <v>8000</v>
      </c>
      <c r="Q95">
        <v>4.5999999999999996</v>
      </c>
      <c r="R95">
        <v>149</v>
      </c>
      <c r="S95">
        <v>91</v>
      </c>
      <c r="T95">
        <v>35385560</v>
      </c>
      <c r="U95">
        <v>4000000</v>
      </c>
      <c r="V95">
        <f t="shared" si="3"/>
        <v>31385560</v>
      </c>
    </row>
    <row r="96" spans="1:22" x14ac:dyDescent="0.25">
      <c r="A96" t="s">
        <v>365</v>
      </c>
      <c r="B96" s="1">
        <v>42011</v>
      </c>
      <c r="C96" s="5">
        <f t="shared" si="2"/>
        <v>42005</v>
      </c>
      <c r="D96">
        <v>1</v>
      </c>
      <c r="E96">
        <v>2015</v>
      </c>
      <c r="F96" t="s">
        <v>26</v>
      </c>
      <c r="G96" t="s">
        <v>23</v>
      </c>
      <c r="H96" t="s">
        <v>20</v>
      </c>
      <c r="I96" t="s">
        <v>21</v>
      </c>
      <c r="J96" t="s">
        <v>35</v>
      </c>
      <c r="K96" t="s">
        <v>190</v>
      </c>
      <c r="L96" t="s">
        <v>366</v>
      </c>
      <c r="M96">
        <v>10000</v>
      </c>
      <c r="N96">
        <v>11184</v>
      </c>
      <c r="O96">
        <v>22</v>
      </c>
      <c r="P96">
        <v>0</v>
      </c>
      <c r="Q96">
        <v>6.9</v>
      </c>
      <c r="R96">
        <v>168</v>
      </c>
      <c r="S96">
        <v>102</v>
      </c>
      <c r="T96">
        <v>1477002</v>
      </c>
      <c r="U96">
        <v>2000000</v>
      </c>
      <c r="V96">
        <f t="shared" si="3"/>
        <v>-522998</v>
      </c>
    </row>
    <row r="97" spans="1:22" x14ac:dyDescent="0.25">
      <c r="A97" t="s">
        <v>367</v>
      </c>
      <c r="B97" s="1">
        <v>42367</v>
      </c>
      <c r="C97" s="5">
        <f t="shared" si="2"/>
        <v>42339</v>
      </c>
      <c r="D97">
        <v>12</v>
      </c>
      <c r="E97">
        <v>2015</v>
      </c>
      <c r="F97" t="s">
        <v>26</v>
      </c>
      <c r="G97" t="s">
        <v>24</v>
      </c>
      <c r="H97" t="s">
        <v>20</v>
      </c>
      <c r="I97" t="s">
        <v>21</v>
      </c>
      <c r="J97" t="s">
        <v>36</v>
      </c>
      <c r="K97" t="s">
        <v>209</v>
      </c>
      <c r="L97" t="s">
        <v>368</v>
      </c>
      <c r="M97">
        <v>35000</v>
      </c>
      <c r="N97">
        <v>36892</v>
      </c>
      <c r="O97">
        <v>17</v>
      </c>
      <c r="P97">
        <v>8000</v>
      </c>
      <c r="Q97">
        <v>6.5</v>
      </c>
      <c r="R97">
        <v>132</v>
      </c>
      <c r="S97">
        <v>101</v>
      </c>
      <c r="T97">
        <v>34017854</v>
      </c>
      <c r="U97">
        <v>8500000</v>
      </c>
      <c r="V97">
        <f t="shared" si="3"/>
        <v>25517854</v>
      </c>
    </row>
    <row r="98" spans="1:22" x14ac:dyDescent="0.25">
      <c r="A98" t="s">
        <v>369</v>
      </c>
      <c r="B98" s="1">
        <v>42362</v>
      </c>
      <c r="C98" s="5">
        <f t="shared" si="2"/>
        <v>42339</v>
      </c>
      <c r="D98">
        <v>12</v>
      </c>
      <c r="E98">
        <v>2015</v>
      </c>
      <c r="F98" t="s">
        <v>26</v>
      </c>
      <c r="G98" t="s">
        <v>34</v>
      </c>
      <c r="H98" t="s">
        <v>20</v>
      </c>
      <c r="I98" t="s">
        <v>21</v>
      </c>
      <c r="J98" t="s">
        <v>35</v>
      </c>
      <c r="K98" t="s">
        <v>370</v>
      </c>
      <c r="L98" t="s">
        <v>371</v>
      </c>
      <c r="M98">
        <v>220</v>
      </c>
      <c r="N98">
        <v>276</v>
      </c>
      <c r="O98">
        <v>3</v>
      </c>
      <c r="P98">
        <v>0</v>
      </c>
      <c r="Q98">
        <v>4.2</v>
      </c>
      <c r="R98">
        <v>159</v>
      </c>
      <c r="S98">
        <v>81</v>
      </c>
      <c r="T98">
        <v>22757819</v>
      </c>
      <c r="U98">
        <v>100000</v>
      </c>
      <c r="V98">
        <f t="shared" si="3"/>
        <v>22657819</v>
      </c>
    </row>
    <row r="99" spans="1:22" x14ac:dyDescent="0.25">
      <c r="A99" t="s">
        <v>372</v>
      </c>
      <c r="B99" s="1">
        <v>42292</v>
      </c>
      <c r="C99" s="5">
        <f t="shared" si="2"/>
        <v>42278</v>
      </c>
      <c r="D99">
        <v>10</v>
      </c>
      <c r="E99">
        <v>2015</v>
      </c>
      <c r="F99" t="s">
        <v>26</v>
      </c>
      <c r="G99" t="s">
        <v>45</v>
      </c>
      <c r="H99" t="s">
        <v>20</v>
      </c>
      <c r="I99" t="s">
        <v>21</v>
      </c>
      <c r="J99" t="s">
        <v>35</v>
      </c>
      <c r="K99" t="s">
        <v>145</v>
      </c>
      <c r="L99" t="s">
        <v>373</v>
      </c>
      <c r="M99">
        <v>1000</v>
      </c>
      <c r="N99">
        <v>3215</v>
      </c>
      <c r="O99">
        <v>0</v>
      </c>
      <c r="P99">
        <v>15000</v>
      </c>
      <c r="Q99">
        <v>7.1</v>
      </c>
      <c r="R99">
        <v>297</v>
      </c>
      <c r="S99">
        <v>108</v>
      </c>
      <c r="T99">
        <v>43771291</v>
      </c>
      <c r="U99">
        <v>5000000</v>
      </c>
      <c r="V99">
        <f t="shared" si="3"/>
        <v>38771291</v>
      </c>
    </row>
    <row r="100" spans="1:22" x14ac:dyDescent="0.25">
      <c r="A100" t="s">
        <v>374</v>
      </c>
      <c r="B100" s="1">
        <v>42243</v>
      </c>
      <c r="C100" s="5">
        <f t="shared" si="2"/>
        <v>42217</v>
      </c>
      <c r="D100">
        <v>8</v>
      </c>
      <c r="E100">
        <v>2015</v>
      </c>
      <c r="F100" t="s">
        <v>26</v>
      </c>
      <c r="G100" t="s">
        <v>30</v>
      </c>
      <c r="H100" t="s">
        <v>20</v>
      </c>
      <c r="I100" t="s">
        <v>21</v>
      </c>
      <c r="J100" t="s">
        <v>35</v>
      </c>
      <c r="K100" t="s">
        <v>158</v>
      </c>
      <c r="L100" t="s">
        <v>141</v>
      </c>
      <c r="M100">
        <v>1000</v>
      </c>
      <c r="N100">
        <v>1686</v>
      </c>
      <c r="O100">
        <v>180</v>
      </c>
      <c r="P100">
        <v>0</v>
      </c>
      <c r="Q100">
        <v>5.8</v>
      </c>
      <c r="R100">
        <v>224</v>
      </c>
      <c r="S100">
        <v>115</v>
      </c>
      <c r="T100">
        <v>10640645</v>
      </c>
      <c r="U100">
        <v>40000000</v>
      </c>
      <c r="V100">
        <f t="shared" si="3"/>
        <v>-29359355</v>
      </c>
    </row>
    <row r="101" spans="1:22" x14ac:dyDescent="0.25">
      <c r="A101" t="s">
        <v>375</v>
      </c>
      <c r="B101" s="1">
        <v>42037</v>
      </c>
      <c r="C101" s="5">
        <f t="shared" si="2"/>
        <v>42036</v>
      </c>
      <c r="D101">
        <v>2</v>
      </c>
      <c r="E101">
        <v>2015</v>
      </c>
      <c r="F101" t="s">
        <v>26</v>
      </c>
      <c r="G101" t="s">
        <v>19</v>
      </c>
      <c r="H101" t="s">
        <v>20</v>
      </c>
      <c r="I101" t="s">
        <v>21</v>
      </c>
      <c r="J101" t="s">
        <v>35</v>
      </c>
      <c r="K101" t="s">
        <v>376</v>
      </c>
      <c r="L101" t="s">
        <v>65</v>
      </c>
      <c r="M101">
        <v>46000</v>
      </c>
      <c r="N101">
        <v>49912</v>
      </c>
      <c r="O101">
        <v>16000</v>
      </c>
      <c r="P101">
        <v>114000</v>
      </c>
      <c r="Q101">
        <v>7.9</v>
      </c>
      <c r="R101">
        <v>596</v>
      </c>
      <c r="S101">
        <v>187</v>
      </c>
      <c r="T101">
        <v>54116191</v>
      </c>
      <c r="U101">
        <v>44000000</v>
      </c>
      <c r="V101">
        <f t="shared" si="3"/>
        <v>10116191</v>
      </c>
    </row>
    <row r="102" spans="1:22" x14ac:dyDescent="0.25">
      <c r="A102" t="s">
        <v>377</v>
      </c>
      <c r="B102" s="1">
        <v>42032</v>
      </c>
      <c r="C102" s="5">
        <f t="shared" si="2"/>
        <v>42005</v>
      </c>
      <c r="D102">
        <v>1</v>
      </c>
      <c r="E102">
        <v>2015</v>
      </c>
      <c r="F102" t="s">
        <v>26</v>
      </c>
      <c r="G102" t="s">
        <v>28</v>
      </c>
      <c r="H102" t="s">
        <v>20</v>
      </c>
      <c r="I102" t="s">
        <v>21</v>
      </c>
      <c r="J102" t="s">
        <v>36</v>
      </c>
      <c r="K102" t="s">
        <v>189</v>
      </c>
      <c r="L102" t="s">
        <v>169</v>
      </c>
      <c r="M102">
        <v>34000</v>
      </c>
      <c r="N102">
        <v>81385</v>
      </c>
      <c r="O102">
        <v>508</v>
      </c>
      <c r="P102">
        <v>38000</v>
      </c>
      <c r="Q102">
        <v>6.6</v>
      </c>
      <c r="R102">
        <v>389</v>
      </c>
      <c r="S102">
        <v>137</v>
      </c>
      <c r="T102">
        <v>281666058</v>
      </c>
      <c r="U102">
        <v>160000000</v>
      </c>
      <c r="V102">
        <f t="shared" si="3"/>
        <v>121666058</v>
      </c>
    </row>
    <row r="103" spans="1:22" x14ac:dyDescent="0.25">
      <c r="A103" t="s">
        <v>378</v>
      </c>
      <c r="B103" s="1">
        <v>42345</v>
      </c>
      <c r="C103" s="5">
        <f t="shared" si="2"/>
        <v>42339</v>
      </c>
      <c r="D103">
        <v>12</v>
      </c>
      <c r="E103">
        <v>2015</v>
      </c>
      <c r="F103" t="s">
        <v>26</v>
      </c>
      <c r="G103" t="s">
        <v>24</v>
      </c>
      <c r="H103" t="s">
        <v>20</v>
      </c>
      <c r="I103" t="s">
        <v>21</v>
      </c>
      <c r="J103" t="s">
        <v>36</v>
      </c>
      <c r="K103" t="s">
        <v>41</v>
      </c>
      <c r="L103" t="s">
        <v>123</v>
      </c>
      <c r="M103">
        <v>22000</v>
      </c>
      <c r="N103">
        <v>36010</v>
      </c>
      <c r="O103">
        <v>278</v>
      </c>
      <c r="P103">
        <v>54000</v>
      </c>
      <c r="Q103">
        <v>7.2</v>
      </c>
      <c r="R103">
        <v>241</v>
      </c>
      <c r="S103">
        <v>121</v>
      </c>
      <c r="T103">
        <v>75274748</v>
      </c>
      <c r="U103">
        <v>35000000</v>
      </c>
      <c r="V103">
        <f t="shared" si="3"/>
        <v>40274748</v>
      </c>
    </row>
    <row r="104" spans="1:22" x14ac:dyDescent="0.25">
      <c r="A104" t="s">
        <v>379</v>
      </c>
      <c r="B104" s="1">
        <v>42059</v>
      </c>
      <c r="C104" s="5">
        <f t="shared" si="2"/>
        <v>42036</v>
      </c>
      <c r="D104">
        <v>2</v>
      </c>
      <c r="E104">
        <v>2015</v>
      </c>
      <c r="F104" t="s">
        <v>26</v>
      </c>
      <c r="G104" t="s">
        <v>30</v>
      </c>
      <c r="H104" t="s">
        <v>20</v>
      </c>
      <c r="I104" t="s">
        <v>21</v>
      </c>
      <c r="J104" t="s">
        <v>36</v>
      </c>
      <c r="K104" t="s">
        <v>105</v>
      </c>
      <c r="L104" t="s">
        <v>155</v>
      </c>
      <c r="M104">
        <v>14000</v>
      </c>
      <c r="N104">
        <v>16922</v>
      </c>
      <c r="O104">
        <v>42</v>
      </c>
      <c r="P104">
        <v>21000</v>
      </c>
      <c r="Q104">
        <v>6</v>
      </c>
      <c r="R104">
        <v>202</v>
      </c>
      <c r="S104">
        <v>106</v>
      </c>
      <c r="T104">
        <v>27356090</v>
      </c>
      <c r="U104">
        <v>90000000</v>
      </c>
      <c r="V104">
        <f t="shared" si="3"/>
        <v>-62643910</v>
      </c>
    </row>
    <row r="105" spans="1:22" x14ac:dyDescent="0.25">
      <c r="A105" t="s">
        <v>380</v>
      </c>
      <c r="B105" s="1">
        <v>42050</v>
      </c>
      <c r="C105" s="5">
        <f t="shared" si="2"/>
        <v>42036</v>
      </c>
      <c r="D105">
        <v>2</v>
      </c>
      <c r="E105">
        <v>2015</v>
      </c>
      <c r="F105" t="s">
        <v>26</v>
      </c>
      <c r="G105" t="s">
        <v>34</v>
      </c>
      <c r="H105" t="s">
        <v>20</v>
      </c>
      <c r="I105" t="s">
        <v>21</v>
      </c>
      <c r="J105" t="s">
        <v>36</v>
      </c>
      <c r="K105" t="s">
        <v>149</v>
      </c>
      <c r="L105" t="s">
        <v>381</v>
      </c>
      <c r="M105">
        <v>10000</v>
      </c>
      <c r="N105">
        <v>11771</v>
      </c>
      <c r="O105">
        <v>26</v>
      </c>
      <c r="P105">
        <v>0</v>
      </c>
      <c r="Q105">
        <v>5.2</v>
      </c>
      <c r="R105">
        <v>152</v>
      </c>
      <c r="S105">
        <v>83</v>
      </c>
      <c r="T105">
        <v>25799043</v>
      </c>
      <c r="U105">
        <v>3300000</v>
      </c>
      <c r="V105">
        <f t="shared" si="3"/>
        <v>22499043</v>
      </c>
    </row>
    <row r="106" spans="1:22" x14ac:dyDescent="0.25">
      <c r="A106" t="s">
        <v>382</v>
      </c>
      <c r="B106" s="1">
        <v>42173</v>
      </c>
      <c r="C106" s="5">
        <f t="shared" si="2"/>
        <v>42156</v>
      </c>
      <c r="D106">
        <v>6</v>
      </c>
      <c r="E106">
        <v>2015</v>
      </c>
      <c r="F106" t="s">
        <v>26</v>
      </c>
      <c r="G106" t="s">
        <v>28</v>
      </c>
      <c r="H106" t="s">
        <v>20</v>
      </c>
      <c r="I106" t="s">
        <v>37</v>
      </c>
      <c r="J106" t="s">
        <v>33</v>
      </c>
      <c r="K106" t="s">
        <v>46</v>
      </c>
      <c r="L106" t="s">
        <v>174</v>
      </c>
      <c r="M106">
        <v>12000</v>
      </c>
      <c r="N106">
        <v>30230</v>
      </c>
      <c r="O106">
        <v>54</v>
      </c>
      <c r="P106">
        <v>31000</v>
      </c>
      <c r="Q106">
        <v>7.8</v>
      </c>
      <c r="R106">
        <v>119</v>
      </c>
      <c r="S106">
        <v>108</v>
      </c>
      <c r="T106">
        <v>1339152</v>
      </c>
      <c r="U106">
        <v>81200000</v>
      </c>
      <c r="V106">
        <f t="shared" si="3"/>
        <v>-79860848</v>
      </c>
    </row>
    <row r="107" spans="1:22" x14ac:dyDescent="0.25">
      <c r="A107" t="s">
        <v>383</v>
      </c>
      <c r="B107" s="1">
        <v>42016</v>
      </c>
      <c r="C107" s="5">
        <f t="shared" si="2"/>
        <v>42005</v>
      </c>
      <c r="D107">
        <v>1</v>
      </c>
      <c r="E107">
        <v>2015</v>
      </c>
      <c r="F107" t="s">
        <v>26</v>
      </c>
      <c r="G107" t="s">
        <v>23</v>
      </c>
      <c r="H107" t="s">
        <v>20</v>
      </c>
      <c r="I107" t="s">
        <v>21</v>
      </c>
      <c r="J107" t="s">
        <v>36</v>
      </c>
      <c r="K107" t="s">
        <v>384</v>
      </c>
      <c r="L107" t="s">
        <v>89</v>
      </c>
      <c r="M107">
        <v>989</v>
      </c>
      <c r="N107">
        <v>3386</v>
      </c>
      <c r="O107">
        <v>88</v>
      </c>
      <c r="P107">
        <v>23000</v>
      </c>
      <c r="Q107">
        <v>7.1</v>
      </c>
      <c r="R107">
        <v>117</v>
      </c>
      <c r="S107">
        <v>128</v>
      </c>
      <c r="T107">
        <v>37432299</v>
      </c>
      <c r="U107">
        <v>34000000</v>
      </c>
      <c r="V107">
        <f t="shared" si="3"/>
        <v>3432299</v>
      </c>
    </row>
    <row r="108" spans="1:22" x14ac:dyDescent="0.25">
      <c r="A108" t="s">
        <v>385</v>
      </c>
      <c r="B108" s="1">
        <v>42183</v>
      </c>
      <c r="C108" s="5">
        <f t="shared" si="2"/>
        <v>42156</v>
      </c>
      <c r="D108">
        <v>6</v>
      </c>
      <c r="E108">
        <v>2015</v>
      </c>
      <c r="F108" t="s">
        <v>26</v>
      </c>
      <c r="G108" t="s">
        <v>30</v>
      </c>
      <c r="H108" t="s">
        <v>20</v>
      </c>
      <c r="I108" t="s">
        <v>21</v>
      </c>
      <c r="J108" t="s">
        <v>36</v>
      </c>
      <c r="K108" t="s">
        <v>134</v>
      </c>
      <c r="L108" t="s">
        <v>95</v>
      </c>
      <c r="M108">
        <v>15000</v>
      </c>
      <c r="N108">
        <v>15735</v>
      </c>
      <c r="O108">
        <v>0</v>
      </c>
      <c r="P108">
        <v>43000</v>
      </c>
      <c r="Q108">
        <v>7.3</v>
      </c>
      <c r="R108">
        <v>362</v>
      </c>
      <c r="S108">
        <v>116</v>
      </c>
      <c r="T108">
        <v>45434443</v>
      </c>
      <c r="U108">
        <v>75000000</v>
      </c>
      <c r="V108">
        <f t="shared" si="3"/>
        <v>-29565557</v>
      </c>
    </row>
    <row r="109" spans="1:22" x14ac:dyDescent="0.25">
      <c r="A109" t="s">
        <v>386</v>
      </c>
      <c r="B109" s="1">
        <v>42152</v>
      </c>
      <c r="C109" s="5">
        <f t="shared" si="2"/>
        <v>42125</v>
      </c>
      <c r="D109">
        <v>5</v>
      </c>
      <c r="E109">
        <v>2015</v>
      </c>
      <c r="F109" t="s">
        <v>26</v>
      </c>
      <c r="G109" t="s">
        <v>28</v>
      </c>
      <c r="H109" t="s">
        <v>20</v>
      </c>
      <c r="I109" t="s">
        <v>21</v>
      </c>
      <c r="J109" t="s">
        <v>36</v>
      </c>
      <c r="K109" t="s">
        <v>88</v>
      </c>
      <c r="L109" t="s">
        <v>44</v>
      </c>
      <c r="M109">
        <v>13000</v>
      </c>
      <c r="N109">
        <v>14831</v>
      </c>
      <c r="O109">
        <v>0</v>
      </c>
      <c r="P109">
        <v>153000</v>
      </c>
      <c r="Q109">
        <v>8.1</v>
      </c>
      <c r="R109">
        <v>568</v>
      </c>
      <c r="S109">
        <v>151</v>
      </c>
      <c r="T109">
        <v>228430993</v>
      </c>
      <c r="U109">
        <v>108000000</v>
      </c>
      <c r="V109">
        <f t="shared" si="3"/>
        <v>120430993</v>
      </c>
    </row>
    <row r="110" spans="1:22" x14ac:dyDescent="0.25">
      <c r="A110" t="s">
        <v>387</v>
      </c>
      <c r="B110" s="1">
        <v>42109</v>
      </c>
      <c r="C110" s="5">
        <f t="shared" si="2"/>
        <v>42095</v>
      </c>
      <c r="D110">
        <v>4</v>
      </c>
      <c r="E110">
        <v>2015</v>
      </c>
      <c r="F110" t="s">
        <v>26</v>
      </c>
      <c r="G110" t="s">
        <v>28</v>
      </c>
      <c r="H110" t="s">
        <v>20</v>
      </c>
      <c r="I110" t="s">
        <v>21</v>
      </c>
      <c r="J110" t="s">
        <v>25</v>
      </c>
      <c r="K110" t="s">
        <v>388</v>
      </c>
      <c r="L110" t="s">
        <v>197</v>
      </c>
      <c r="M110">
        <v>144</v>
      </c>
      <c r="N110">
        <v>309</v>
      </c>
      <c r="O110">
        <v>20</v>
      </c>
      <c r="P110">
        <v>33000</v>
      </c>
      <c r="Q110">
        <v>7.2</v>
      </c>
      <c r="R110">
        <v>208</v>
      </c>
      <c r="S110">
        <v>88</v>
      </c>
      <c r="T110">
        <v>130174897</v>
      </c>
      <c r="U110">
        <v>99000000</v>
      </c>
      <c r="V110">
        <f t="shared" si="3"/>
        <v>31174897</v>
      </c>
    </row>
    <row r="111" spans="1:22" x14ac:dyDescent="0.25">
      <c r="A111" t="s">
        <v>389</v>
      </c>
      <c r="B111" s="1">
        <v>42171</v>
      </c>
      <c r="C111" s="5">
        <f t="shared" si="2"/>
        <v>42156</v>
      </c>
      <c r="D111">
        <v>6</v>
      </c>
      <c r="E111">
        <v>2015</v>
      </c>
      <c r="F111" t="s">
        <v>26</v>
      </c>
      <c r="G111" t="s">
        <v>28</v>
      </c>
      <c r="H111" t="s">
        <v>20</v>
      </c>
      <c r="I111" t="s">
        <v>21</v>
      </c>
      <c r="J111" t="s">
        <v>35</v>
      </c>
      <c r="K111" t="s">
        <v>75</v>
      </c>
      <c r="L111" t="s">
        <v>111</v>
      </c>
      <c r="M111">
        <v>29000</v>
      </c>
      <c r="N111">
        <v>57108</v>
      </c>
      <c r="O111">
        <v>0</v>
      </c>
      <c r="P111">
        <v>190000</v>
      </c>
      <c r="Q111">
        <v>8.1</v>
      </c>
      <c r="R111">
        <v>556</v>
      </c>
      <c r="S111">
        <v>156</v>
      </c>
      <c r="T111">
        <v>183635922</v>
      </c>
      <c r="U111">
        <v>135000000</v>
      </c>
      <c r="V111">
        <f t="shared" si="3"/>
        <v>48635922</v>
      </c>
    </row>
    <row r="112" spans="1:22" x14ac:dyDescent="0.25">
      <c r="A112" t="s">
        <v>390</v>
      </c>
      <c r="B112" s="1">
        <v>42172</v>
      </c>
      <c r="C112" s="5">
        <f t="shared" si="2"/>
        <v>42156</v>
      </c>
      <c r="D112">
        <v>6</v>
      </c>
      <c r="E112">
        <v>2015</v>
      </c>
      <c r="F112" t="s">
        <v>26</v>
      </c>
      <c r="G112" t="s">
        <v>30</v>
      </c>
      <c r="H112" t="s">
        <v>20</v>
      </c>
      <c r="I112" t="s">
        <v>21</v>
      </c>
      <c r="J112" t="s">
        <v>36</v>
      </c>
      <c r="K112" t="s">
        <v>211</v>
      </c>
      <c r="L112" t="s">
        <v>212</v>
      </c>
      <c r="M112">
        <v>988</v>
      </c>
      <c r="N112">
        <v>2517</v>
      </c>
      <c r="O112">
        <v>47</v>
      </c>
      <c r="P112">
        <v>24000</v>
      </c>
      <c r="Q112">
        <v>6.4</v>
      </c>
      <c r="R112">
        <v>249</v>
      </c>
      <c r="S112">
        <v>132</v>
      </c>
      <c r="T112">
        <v>81687587</v>
      </c>
      <c r="U112">
        <v>61000000</v>
      </c>
      <c r="V112">
        <f t="shared" si="3"/>
        <v>20687587</v>
      </c>
    </row>
    <row r="113" spans="1:22" x14ac:dyDescent="0.25">
      <c r="A113" t="s">
        <v>391</v>
      </c>
      <c r="B113" s="1">
        <v>42149</v>
      </c>
      <c r="C113" s="5">
        <f t="shared" si="2"/>
        <v>42125</v>
      </c>
      <c r="D113">
        <v>5</v>
      </c>
      <c r="E113">
        <v>2015</v>
      </c>
      <c r="F113" t="s">
        <v>26</v>
      </c>
      <c r="G113" t="s">
        <v>24</v>
      </c>
      <c r="H113" t="s">
        <v>20</v>
      </c>
      <c r="I113" t="s">
        <v>32</v>
      </c>
      <c r="J113" t="s">
        <v>33</v>
      </c>
      <c r="K113" t="s">
        <v>392</v>
      </c>
      <c r="L113" t="s">
        <v>96</v>
      </c>
      <c r="M113">
        <v>220</v>
      </c>
      <c r="N113">
        <v>583</v>
      </c>
      <c r="O113">
        <v>108</v>
      </c>
      <c r="P113">
        <v>21000</v>
      </c>
      <c r="Q113">
        <v>6.6</v>
      </c>
      <c r="R113">
        <v>158</v>
      </c>
      <c r="S113">
        <v>122</v>
      </c>
      <c r="T113">
        <v>33071558</v>
      </c>
      <c r="U113">
        <v>10000000</v>
      </c>
      <c r="V113">
        <f t="shared" si="3"/>
        <v>23071558</v>
      </c>
    </row>
    <row r="114" spans="1:22" x14ac:dyDescent="0.25">
      <c r="A114" t="s">
        <v>393</v>
      </c>
      <c r="B114" s="1">
        <v>42038</v>
      </c>
      <c r="C114" s="5">
        <f t="shared" si="2"/>
        <v>42036</v>
      </c>
      <c r="D114">
        <v>2</v>
      </c>
      <c r="E114">
        <v>2015</v>
      </c>
      <c r="F114" t="s">
        <v>26</v>
      </c>
      <c r="G114" t="s">
        <v>24</v>
      </c>
      <c r="H114" t="s">
        <v>91</v>
      </c>
      <c r="I114" t="s">
        <v>60</v>
      </c>
      <c r="J114" t="s">
        <v>35</v>
      </c>
      <c r="K114" t="s">
        <v>394</v>
      </c>
      <c r="L114" t="s">
        <v>395</v>
      </c>
      <c r="M114">
        <v>61</v>
      </c>
      <c r="N114">
        <v>76</v>
      </c>
      <c r="O114">
        <v>9</v>
      </c>
      <c r="P114">
        <v>0</v>
      </c>
      <c r="Q114">
        <v>7.9</v>
      </c>
      <c r="R114">
        <v>111</v>
      </c>
      <c r="S114">
        <v>112</v>
      </c>
      <c r="T114">
        <v>375723</v>
      </c>
      <c r="U114">
        <v>4000000</v>
      </c>
      <c r="V114">
        <f t="shared" si="3"/>
        <v>-3624277</v>
      </c>
    </row>
    <row r="115" spans="1:22" x14ac:dyDescent="0.25">
      <c r="A115" t="s">
        <v>396</v>
      </c>
      <c r="B115" s="1">
        <v>42119</v>
      </c>
      <c r="C115" s="5">
        <f t="shared" si="2"/>
        <v>42095</v>
      </c>
      <c r="D115">
        <v>4</v>
      </c>
      <c r="E115">
        <v>2015</v>
      </c>
      <c r="F115" t="s">
        <v>26</v>
      </c>
      <c r="G115" t="s">
        <v>28</v>
      </c>
      <c r="H115" t="s">
        <v>20</v>
      </c>
      <c r="I115" t="s">
        <v>21</v>
      </c>
      <c r="J115" t="s">
        <v>33</v>
      </c>
      <c r="K115" t="s">
        <v>397</v>
      </c>
      <c r="L115" t="s">
        <v>398</v>
      </c>
      <c r="M115">
        <v>870</v>
      </c>
      <c r="N115">
        <v>5217</v>
      </c>
      <c r="O115">
        <v>5</v>
      </c>
      <c r="P115">
        <v>16000</v>
      </c>
      <c r="Q115">
        <v>6</v>
      </c>
      <c r="R115">
        <v>147</v>
      </c>
      <c r="S115">
        <v>92</v>
      </c>
      <c r="T115">
        <v>162495848</v>
      </c>
      <c r="U115">
        <v>74000000</v>
      </c>
      <c r="V115">
        <f t="shared" si="3"/>
        <v>88495848</v>
      </c>
    </row>
    <row r="116" spans="1:22" x14ac:dyDescent="0.25">
      <c r="A116" t="s">
        <v>399</v>
      </c>
      <c r="B116" s="1">
        <v>42064</v>
      </c>
      <c r="C116" s="5">
        <f t="shared" si="2"/>
        <v>42064</v>
      </c>
      <c r="D116">
        <v>3</v>
      </c>
      <c r="E116">
        <v>2015</v>
      </c>
      <c r="F116" t="s">
        <v>26</v>
      </c>
      <c r="G116" t="s">
        <v>30</v>
      </c>
      <c r="H116" t="s">
        <v>20</v>
      </c>
      <c r="I116" t="s">
        <v>37</v>
      </c>
      <c r="J116" t="s">
        <v>36</v>
      </c>
      <c r="K116" t="s">
        <v>400</v>
      </c>
      <c r="L116" t="s">
        <v>210</v>
      </c>
      <c r="M116">
        <v>805</v>
      </c>
      <c r="N116">
        <v>1411</v>
      </c>
      <c r="O116">
        <v>11</v>
      </c>
      <c r="P116">
        <v>0</v>
      </c>
      <c r="Q116">
        <v>5.0999999999999996</v>
      </c>
      <c r="R116">
        <v>148</v>
      </c>
      <c r="S116">
        <v>96</v>
      </c>
      <c r="T116">
        <v>16027866</v>
      </c>
      <c r="U116">
        <v>25000000</v>
      </c>
      <c r="V116">
        <f t="shared" si="3"/>
        <v>-8972134</v>
      </c>
    </row>
    <row r="117" spans="1:22" x14ac:dyDescent="0.25">
      <c r="A117" t="s">
        <v>401</v>
      </c>
      <c r="B117" s="1">
        <v>42196</v>
      </c>
      <c r="C117" s="5">
        <f t="shared" si="2"/>
        <v>42186</v>
      </c>
      <c r="D117">
        <v>7</v>
      </c>
      <c r="E117">
        <v>2015</v>
      </c>
      <c r="F117" t="s">
        <v>26</v>
      </c>
      <c r="G117" t="s">
        <v>34</v>
      </c>
      <c r="H117" t="s">
        <v>20</v>
      </c>
      <c r="I117" t="s">
        <v>21</v>
      </c>
      <c r="J117" t="s">
        <v>36</v>
      </c>
      <c r="K117" t="s">
        <v>92</v>
      </c>
      <c r="L117" t="s">
        <v>160</v>
      </c>
      <c r="M117">
        <v>3000</v>
      </c>
      <c r="N117">
        <v>7875</v>
      </c>
      <c r="O117">
        <v>83</v>
      </c>
      <c r="P117">
        <v>0</v>
      </c>
      <c r="Q117">
        <v>4.5</v>
      </c>
      <c r="R117">
        <v>93</v>
      </c>
      <c r="S117">
        <v>91</v>
      </c>
      <c r="T117">
        <v>1712111</v>
      </c>
      <c r="U117">
        <v>8495000</v>
      </c>
      <c r="V117">
        <f t="shared" si="3"/>
        <v>-6782889</v>
      </c>
    </row>
    <row r="118" spans="1:22" x14ac:dyDescent="0.25">
      <c r="A118" t="s">
        <v>402</v>
      </c>
      <c r="B118" s="1">
        <v>42088</v>
      </c>
      <c r="C118" s="5">
        <f t="shared" si="2"/>
        <v>42064</v>
      </c>
      <c r="D118">
        <v>3</v>
      </c>
      <c r="E118">
        <v>2015</v>
      </c>
      <c r="F118" t="s">
        <v>26</v>
      </c>
      <c r="G118" t="s">
        <v>34</v>
      </c>
      <c r="H118" t="s">
        <v>20</v>
      </c>
      <c r="I118" t="s">
        <v>21</v>
      </c>
      <c r="J118" t="s">
        <v>36</v>
      </c>
      <c r="K118" t="s">
        <v>403</v>
      </c>
      <c r="L118" t="s">
        <v>107</v>
      </c>
      <c r="M118">
        <v>432</v>
      </c>
      <c r="N118">
        <v>1010</v>
      </c>
      <c r="O118">
        <v>0</v>
      </c>
      <c r="P118">
        <v>27000</v>
      </c>
      <c r="Q118">
        <v>6.2</v>
      </c>
      <c r="R118">
        <v>371</v>
      </c>
      <c r="S118">
        <v>94</v>
      </c>
      <c r="T118">
        <v>65069140</v>
      </c>
      <c r="U118">
        <v>5000000</v>
      </c>
      <c r="V118">
        <f t="shared" si="3"/>
        <v>60069140</v>
      </c>
    </row>
    <row r="119" spans="1:22" x14ac:dyDescent="0.25">
      <c r="A119" t="s">
        <v>404</v>
      </c>
      <c r="B119" s="1">
        <v>42192</v>
      </c>
      <c r="C119" s="5">
        <f t="shared" si="2"/>
        <v>42186</v>
      </c>
      <c r="D119">
        <v>7</v>
      </c>
      <c r="E119">
        <v>2015</v>
      </c>
      <c r="F119" t="s">
        <v>26</v>
      </c>
      <c r="G119" t="s">
        <v>28</v>
      </c>
      <c r="H119" t="s">
        <v>20</v>
      </c>
      <c r="I119" t="s">
        <v>21</v>
      </c>
      <c r="J119" t="s">
        <v>33</v>
      </c>
      <c r="K119" t="s">
        <v>85</v>
      </c>
      <c r="L119" t="s">
        <v>59</v>
      </c>
      <c r="M119">
        <v>23000</v>
      </c>
      <c r="N119">
        <v>23031</v>
      </c>
      <c r="O119">
        <v>0</v>
      </c>
      <c r="P119">
        <v>24000</v>
      </c>
      <c r="Q119">
        <v>7.4</v>
      </c>
      <c r="R119">
        <v>335</v>
      </c>
      <c r="S119">
        <v>123</v>
      </c>
      <c r="T119">
        <v>10137502</v>
      </c>
      <c r="U119">
        <v>35000000</v>
      </c>
      <c r="V119">
        <f t="shared" si="3"/>
        <v>-24862498</v>
      </c>
    </row>
    <row r="120" spans="1:22" x14ac:dyDescent="0.25">
      <c r="A120" t="s">
        <v>405</v>
      </c>
      <c r="B120" s="1">
        <v>42356</v>
      </c>
      <c r="C120" s="5">
        <f t="shared" si="2"/>
        <v>42339</v>
      </c>
      <c r="D120">
        <v>12</v>
      </c>
      <c r="E120">
        <v>2015</v>
      </c>
      <c r="F120" t="s">
        <v>26</v>
      </c>
      <c r="G120" t="s">
        <v>34</v>
      </c>
      <c r="H120" t="s">
        <v>20</v>
      </c>
      <c r="I120" t="s">
        <v>21</v>
      </c>
      <c r="J120" t="s">
        <v>35</v>
      </c>
      <c r="K120" t="s">
        <v>184</v>
      </c>
      <c r="L120" t="s">
        <v>406</v>
      </c>
      <c r="M120">
        <v>648</v>
      </c>
      <c r="N120">
        <v>1122</v>
      </c>
      <c r="O120">
        <v>22</v>
      </c>
      <c r="P120">
        <v>43000</v>
      </c>
      <c r="Q120">
        <v>6.8</v>
      </c>
      <c r="R120">
        <v>425</v>
      </c>
      <c r="S120">
        <v>92</v>
      </c>
      <c r="T120">
        <v>25138292</v>
      </c>
      <c r="U120">
        <v>3500000</v>
      </c>
      <c r="V120">
        <f t="shared" si="3"/>
        <v>21638292</v>
      </c>
    </row>
    <row r="121" spans="1:22" x14ac:dyDescent="0.25">
      <c r="A121" t="s">
        <v>407</v>
      </c>
      <c r="B121" s="1">
        <v>42121</v>
      </c>
      <c r="C121" s="5">
        <f t="shared" si="2"/>
        <v>42095</v>
      </c>
      <c r="D121">
        <v>4</v>
      </c>
      <c r="E121">
        <v>2015</v>
      </c>
      <c r="F121" t="s">
        <v>26</v>
      </c>
      <c r="G121" t="s">
        <v>38</v>
      </c>
      <c r="H121" t="s">
        <v>20</v>
      </c>
      <c r="I121" t="s">
        <v>21</v>
      </c>
      <c r="K121" t="s">
        <v>408</v>
      </c>
      <c r="L121" t="s">
        <v>170</v>
      </c>
      <c r="M121">
        <v>21</v>
      </c>
      <c r="N121">
        <v>24</v>
      </c>
      <c r="O121">
        <v>117</v>
      </c>
      <c r="P121">
        <v>121</v>
      </c>
      <c r="Q121">
        <v>7</v>
      </c>
      <c r="R121">
        <v>6</v>
      </c>
      <c r="S121">
        <v>100</v>
      </c>
      <c r="T121">
        <v>29233</v>
      </c>
      <c r="U121">
        <v>3500000</v>
      </c>
      <c r="V121">
        <f t="shared" si="3"/>
        <v>-3470767</v>
      </c>
    </row>
    <row r="122" spans="1:22" x14ac:dyDescent="0.25">
      <c r="A122" t="s">
        <v>409</v>
      </c>
      <c r="B122" s="1">
        <v>42315</v>
      </c>
      <c r="C122" s="5">
        <f t="shared" si="2"/>
        <v>42309</v>
      </c>
      <c r="D122">
        <v>11</v>
      </c>
      <c r="E122">
        <v>2015</v>
      </c>
      <c r="F122" t="s">
        <v>26</v>
      </c>
      <c r="G122" t="s">
        <v>30</v>
      </c>
      <c r="H122" t="s">
        <v>20</v>
      </c>
      <c r="I122" t="s">
        <v>21</v>
      </c>
      <c r="J122" t="s">
        <v>33</v>
      </c>
      <c r="K122" t="s">
        <v>109</v>
      </c>
      <c r="L122" t="s">
        <v>106</v>
      </c>
      <c r="M122">
        <v>2000</v>
      </c>
      <c r="N122">
        <v>5046</v>
      </c>
      <c r="O122">
        <v>663</v>
      </c>
      <c r="P122">
        <v>37000</v>
      </c>
      <c r="Q122">
        <v>6.5</v>
      </c>
      <c r="R122">
        <v>443</v>
      </c>
      <c r="S122">
        <v>130</v>
      </c>
      <c r="T122">
        <v>93417865</v>
      </c>
      <c r="U122">
        <v>190000000</v>
      </c>
      <c r="V122">
        <f t="shared" si="3"/>
        <v>-96582135</v>
      </c>
    </row>
    <row r="123" spans="1:22" x14ac:dyDescent="0.25">
      <c r="A123" t="s">
        <v>410</v>
      </c>
      <c r="B123" s="1">
        <v>42072</v>
      </c>
      <c r="C123" s="5">
        <f t="shared" si="2"/>
        <v>42064</v>
      </c>
      <c r="D123">
        <v>3</v>
      </c>
      <c r="E123">
        <v>2015</v>
      </c>
      <c r="F123" t="s">
        <v>26</v>
      </c>
      <c r="G123" t="s">
        <v>24</v>
      </c>
      <c r="H123" t="s">
        <v>20</v>
      </c>
      <c r="I123" t="s">
        <v>31</v>
      </c>
      <c r="J123" t="s">
        <v>35</v>
      </c>
      <c r="K123" t="s">
        <v>411</v>
      </c>
      <c r="L123" t="s">
        <v>157</v>
      </c>
      <c r="M123">
        <v>492</v>
      </c>
      <c r="N123">
        <v>1450</v>
      </c>
      <c r="O123">
        <v>0</v>
      </c>
      <c r="P123">
        <v>25000</v>
      </c>
      <c r="Q123">
        <v>6.3</v>
      </c>
      <c r="R123">
        <v>332</v>
      </c>
      <c r="S123">
        <v>129</v>
      </c>
      <c r="T123">
        <v>110008260</v>
      </c>
      <c r="U123">
        <v>35000000</v>
      </c>
      <c r="V123">
        <f t="shared" si="3"/>
        <v>75008260</v>
      </c>
    </row>
    <row r="124" spans="1:22" x14ac:dyDescent="0.25">
      <c r="A124" t="s">
        <v>412</v>
      </c>
      <c r="B124" s="1">
        <v>42060</v>
      </c>
      <c r="C124" s="5">
        <f t="shared" si="2"/>
        <v>42036</v>
      </c>
      <c r="D124">
        <v>2</v>
      </c>
      <c r="E124">
        <v>2015</v>
      </c>
      <c r="F124" t="s">
        <v>26</v>
      </c>
      <c r="G124" t="s">
        <v>24</v>
      </c>
      <c r="H124" t="s">
        <v>20</v>
      </c>
      <c r="I124" t="s">
        <v>21</v>
      </c>
      <c r="J124" t="s">
        <v>35</v>
      </c>
      <c r="K124" t="s">
        <v>84</v>
      </c>
      <c r="L124" t="s">
        <v>205</v>
      </c>
      <c r="M124">
        <v>1000</v>
      </c>
      <c r="N124">
        <v>1564</v>
      </c>
      <c r="O124">
        <v>31</v>
      </c>
      <c r="P124">
        <v>0</v>
      </c>
      <c r="Q124">
        <v>5.4</v>
      </c>
      <c r="R124">
        <v>90</v>
      </c>
      <c r="S124">
        <v>91</v>
      </c>
      <c r="T124">
        <v>10214013</v>
      </c>
      <c r="U124">
        <v>35000000</v>
      </c>
      <c r="V124">
        <f t="shared" si="3"/>
        <v>-24785987</v>
      </c>
    </row>
    <row r="125" spans="1:22" x14ac:dyDescent="0.25">
      <c r="A125" t="s">
        <v>413</v>
      </c>
      <c r="B125" s="1">
        <v>42219</v>
      </c>
      <c r="C125" s="5">
        <f t="shared" si="2"/>
        <v>42217</v>
      </c>
      <c r="D125">
        <v>8</v>
      </c>
      <c r="E125">
        <v>2015</v>
      </c>
      <c r="F125" t="s">
        <v>26</v>
      </c>
      <c r="G125" t="s">
        <v>28</v>
      </c>
      <c r="H125" t="s">
        <v>20</v>
      </c>
      <c r="I125" t="s">
        <v>21</v>
      </c>
      <c r="J125" t="s">
        <v>35</v>
      </c>
      <c r="K125" t="s">
        <v>178</v>
      </c>
      <c r="L125" t="s">
        <v>414</v>
      </c>
      <c r="M125">
        <v>26000</v>
      </c>
      <c r="N125">
        <v>40312</v>
      </c>
      <c r="O125">
        <v>0</v>
      </c>
      <c r="P125">
        <v>28000</v>
      </c>
      <c r="Q125">
        <v>6.1</v>
      </c>
      <c r="R125">
        <v>204</v>
      </c>
      <c r="S125">
        <v>99</v>
      </c>
      <c r="T125">
        <v>58879132</v>
      </c>
      <c r="U125">
        <v>31000000</v>
      </c>
      <c r="V125">
        <f t="shared" si="3"/>
        <v>27879132</v>
      </c>
    </row>
    <row r="126" spans="1:22" x14ac:dyDescent="0.25">
      <c r="A126" t="s">
        <v>415</v>
      </c>
      <c r="B126" s="1">
        <v>42071</v>
      </c>
      <c r="C126" s="5">
        <f t="shared" si="2"/>
        <v>42064</v>
      </c>
      <c r="D126">
        <v>3</v>
      </c>
      <c r="E126">
        <v>2015</v>
      </c>
      <c r="F126" t="s">
        <v>26</v>
      </c>
      <c r="G126" t="s">
        <v>23</v>
      </c>
      <c r="H126" t="s">
        <v>20</v>
      </c>
      <c r="I126" t="s">
        <v>21</v>
      </c>
      <c r="J126" t="s">
        <v>36</v>
      </c>
      <c r="K126" t="s">
        <v>126</v>
      </c>
      <c r="L126" t="s">
        <v>146</v>
      </c>
      <c r="M126">
        <v>11000</v>
      </c>
      <c r="N126">
        <v>12876</v>
      </c>
      <c r="O126">
        <v>118</v>
      </c>
      <c r="P126">
        <v>11000</v>
      </c>
      <c r="Q126">
        <v>6</v>
      </c>
      <c r="R126">
        <v>159</v>
      </c>
      <c r="S126">
        <v>110</v>
      </c>
      <c r="T126">
        <v>5773519</v>
      </c>
      <c r="U126">
        <v>40000000</v>
      </c>
      <c r="V126">
        <f t="shared" si="3"/>
        <v>-34226481</v>
      </c>
    </row>
    <row r="127" spans="1:22" x14ac:dyDescent="0.25">
      <c r="A127" t="s">
        <v>416</v>
      </c>
      <c r="B127" s="1">
        <v>42138</v>
      </c>
      <c r="C127" s="5">
        <f t="shared" si="2"/>
        <v>42125</v>
      </c>
      <c r="D127">
        <v>5</v>
      </c>
      <c r="E127">
        <v>2015</v>
      </c>
      <c r="F127" t="s">
        <v>26</v>
      </c>
      <c r="G127" t="s">
        <v>23</v>
      </c>
      <c r="H127" t="s">
        <v>20</v>
      </c>
      <c r="I127" t="s">
        <v>32</v>
      </c>
      <c r="J127" t="s">
        <v>35</v>
      </c>
      <c r="K127" t="s">
        <v>417</v>
      </c>
      <c r="L127" t="s">
        <v>418</v>
      </c>
      <c r="M127">
        <v>804</v>
      </c>
      <c r="N127">
        <v>3013</v>
      </c>
      <c r="O127">
        <v>31</v>
      </c>
      <c r="P127">
        <v>0</v>
      </c>
      <c r="Q127">
        <v>6.1</v>
      </c>
      <c r="R127">
        <v>158</v>
      </c>
      <c r="S127">
        <v>96</v>
      </c>
      <c r="T127">
        <v>3590010</v>
      </c>
      <c r="U127">
        <v>2000000</v>
      </c>
      <c r="V127">
        <f t="shared" si="3"/>
        <v>1590010</v>
      </c>
    </row>
    <row r="128" spans="1:22" x14ac:dyDescent="0.25">
      <c r="A128" t="s">
        <v>419</v>
      </c>
      <c r="B128" s="1">
        <v>42052</v>
      </c>
      <c r="C128" s="5">
        <f t="shared" si="2"/>
        <v>42036</v>
      </c>
      <c r="D128">
        <v>2</v>
      </c>
      <c r="E128">
        <v>2015</v>
      </c>
      <c r="F128" t="s">
        <v>26</v>
      </c>
      <c r="G128" t="s">
        <v>29</v>
      </c>
      <c r="H128" t="s">
        <v>20</v>
      </c>
      <c r="I128" t="s">
        <v>32</v>
      </c>
      <c r="J128" t="s">
        <v>36</v>
      </c>
      <c r="K128" t="s">
        <v>100</v>
      </c>
      <c r="L128" t="s">
        <v>191</v>
      </c>
      <c r="M128">
        <v>16000</v>
      </c>
      <c r="N128">
        <v>17866</v>
      </c>
      <c r="O128">
        <v>64</v>
      </c>
      <c r="P128">
        <v>34000</v>
      </c>
      <c r="Q128">
        <v>7.3</v>
      </c>
      <c r="R128">
        <v>203</v>
      </c>
      <c r="S128">
        <v>109</v>
      </c>
      <c r="T128">
        <v>33305037</v>
      </c>
      <c r="U128">
        <v>11000000</v>
      </c>
      <c r="V128">
        <f t="shared" si="3"/>
        <v>22305037</v>
      </c>
    </row>
  </sheetData>
  <autoFilter ref="A1:V128" xr:uid="{1F134B22-9E89-412A-903E-CC18EC3B337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F7486-33E0-9549-8D12-E5DDE6ED53A3}">
  <dimension ref="A1:O23"/>
  <sheetViews>
    <sheetView showGridLines="0" workbookViewId="0">
      <selection activeCell="A6" sqref="A6:XFD6"/>
    </sheetView>
  </sheetViews>
  <sheetFormatPr defaultColWidth="11.25" defaultRowHeight="15.75" x14ac:dyDescent="0.25"/>
  <cols>
    <col min="2" max="2" width="12.125" bestFit="1" customWidth="1"/>
    <col min="3" max="3" width="14.75" bestFit="1" customWidth="1"/>
    <col min="4" max="14" width="14.5" bestFit="1" customWidth="1"/>
    <col min="15" max="15" width="16" bestFit="1" customWidth="1"/>
  </cols>
  <sheetData>
    <row r="1" spans="1:15" x14ac:dyDescent="0.25">
      <c r="A1" s="8" t="s">
        <v>5</v>
      </c>
    </row>
    <row r="2" spans="1:15" x14ac:dyDescent="0.25">
      <c r="A2" s="4" t="s">
        <v>21</v>
      </c>
    </row>
    <row r="3" spans="1:15" ht="18.75" x14ac:dyDescent="0.3">
      <c r="B3" s="13" t="s">
        <v>16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5">
      <c r="B4" s="6" t="s">
        <v>3</v>
      </c>
      <c r="C4" s="7">
        <v>42005</v>
      </c>
      <c r="D4" s="7">
        <v>42036</v>
      </c>
      <c r="E4" s="7">
        <v>42064</v>
      </c>
      <c r="F4" s="7">
        <v>42095</v>
      </c>
      <c r="G4" s="7">
        <v>42125</v>
      </c>
      <c r="H4" s="7">
        <v>42156</v>
      </c>
      <c r="I4" s="7">
        <v>42186</v>
      </c>
      <c r="J4" s="7">
        <v>42217</v>
      </c>
      <c r="K4" s="7">
        <v>42248</v>
      </c>
      <c r="L4" s="7">
        <v>42278</v>
      </c>
      <c r="M4" s="7">
        <v>42309</v>
      </c>
      <c r="N4" s="7">
        <v>42339</v>
      </c>
      <c r="O4" s="7" t="s">
        <v>427</v>
      </c>
    </row>
    <row r="5" spans="1:15" x14ac:dyDescent="0.25">
      <c r="B5" t="s">
        <v>30</v>
      </c>
      <c r="C5" s="11">
        <f>SUMIFS('IMBd Movie Data 2015'!$T:$T,
'IMBd Movie Data 2015'!$I:$I, IF($A$2="All","*",$A$2),
'IMBd Movie Data 2015'!$G:$G,$B5,
'IMBd Movie Data 2015'!$C:$C,C$4)</f>
        <v>411827142</v>
      </c>
      <c r="D5" s="11">
        <f>SUMIFS('IMBd Movie Data 2015'!$T:$T,
'IMBd Movie Data 2015'!$I:$I, IF($A$2="All","*",$A$2),
'IMBd Movie Data 2015'!$G:$G,$B5,
'IMBd Movie Data 2015'!$C:$C,D$4)</f>
        <v>713914650</v>
      </c>
      <c r="E5" s="11">
        <f>SUMIFS('IMBd Movie Data 2015'!$T:$T,
'IMBd Movie Data 2015'!$I:$I, IF($A$2="All","*",$A$2),
'IMBd Movie Data 2015'!$G:$G,$B5,
'IMBd Movie Data 2015'!$C:$C,E$4)</f>
        <v>56114221</v>
      </c>
      <c r="F5" s="11">
        <f>SUMIFS('IMBd Movie Data 2015'!$T:$T,
'IMBd Movie Data 2015'!$I:$I, IF($A$2="All","*",$A$2),
'IMBd Movie Data 2015'!$G:$G,$B5,
'IMBd Movie Data 2015'!$C:$C,F$4)</f>
        <v>0</v>
      </c>
      <c r="G5" s="11">
        <f>SUMIFS('IMBd Movie Data 2015'!$T:$T,
'IMBd Movie Data 2015'!$I:$I, IF($A$2="All","*",$A$2),
'IMBd Movie Data 2015'!$G:$G,$B5,
'IMBd Movie Data 2015'!$C:$C,G$4)</f>
        <v>0</v>
      </c>
      <c r="H5" s="11">
        <f>SUMIFS('IMBd Movie Data 2015'!$T:$T,
'IMBd Movie Data 2015'!$I:$I, IF($A$2="All","*",$A$2),
'IMBd Movie Data 2015'!$G:$G,$B5,
'IMBd Movie Data 2015'!$C:$C,H$4)</f>
        <v>307878460</v>
      </c>
      <c r="I5" s="11">
        <f>SUMIFS('IMBd Movie Data 2015'!$T:$T,
'IMBd Movie Data 2015'!$I:$I, IF($A$2="All","*",$A$2),
'IMBd Movie Data 2015'!$G:$G,$B5,
'IMBd Movie Data 2015'!$C:$C,I$4)</f>
        <v>652177271</v>
      </c>
      <c r="J5" s="11">
        <f>SUMIFS('IMBd Movie Data 2015'!$T:$T,
'IMBd Movie Data 2015'!$I:$I, IF($A$2="All","*",$A$2),
'IMBd Movie Data 2015'!$G:$G,$B5,
'IMBd Movie Data 2015'!$C:$C,J$4)</f>
        <v>371655817</v>
      </c>
      <c r="K5" s="11">
        <f>SUMIFS('IMBd Movie Data 2015'!$T:$T,
'IMBd Movie Data 2015'!$I:$I, IF($A$2="All","*",$A$2),
'IMBd Movie Data 2015'!$G:$G,$B5,
'IMBd Movie Data 2015'!$C:$C,K$4)</f>
        <v>193848125</v>
      </c>
      <c r="L5" s="11">
        <f>SUMIFS('IMBd Movie Data 2015'!$T:$T,
'IMBd Movie Data 2015'!$I:$I, IF($A$2="All","*",$A$2),
'IMBd Movie Data 2015'!$G:$G,$B5,
'IMBd Movie Data 2015'!$C:$C,L$4)</f>
        <v>55214473</v>
      </c>
      <c r="M5" s="11">
        <f>SUMIFS('IMBd Movie Data 2015'!$T:$T,
'IMBd Movie Data 2015'!$I:$I, IF($A$2="All","*",$A$2),
'IMBd Movie Data 2015'!$G:$G,$B5,
'IMBd Movie Data 2015'!$C:$C,M$4)</f>
        <v>140293333</v>
      </c>
      <c r="N5" s="11">
        <f>SUMIFS('IMBd Movie Data 2015'!$T:$T,
'IMBd Movie Data 2015'!$I:$I, IF($A$2="All","*",$A$2),
'IMBd Movie Data 2015'!$G:$G,$B5,
'IMBd Movie Data 2015'!$C:$C,N$4)</f>
        <v>71038190</v>
      </c>
      <c r="O5" s="11">
        <f>SUM(C5:N5)</f>
        <v>2973961682</v>
      </c>
    </row>
    <row r="6" spans="1:15" x14ac:dyDescent="0.25">
      <c r="B6" t="s">
        <v>28</v>
      </c>
      <c r="C6" s="11">
        <f>SUMIFS('IMBd Movie Data 2015'!$T:$T,
'IMBd Movie Data 2015'!$I:$I, IF($A$2="All","*",$A$2),
'IMBd Movie Data 2015'!$G:$G,$B6,
'IMBd Movie Data 2015'!$C:$C,C$4)</f>
        <v>589005550</v>
      </c>
      <c r="D6" s="11">
        <f>SUMIFS('IMBd Movie Data 2015'!$T:$T,
'IMBd Movie Data 2015'!$I:$I, IF($A$2="All","*",$A$2),
'IMBd Movie Data 2015'!$G:$G,$B6,
'IMBd Movie Data 2015'!$C:$C,D$4)</f>
        <v>34969732</v>
      </c>
      <c r="E6" s="11">
        <f>SUMIFS('IMBd Movie Data 2015'!$T:$T,
'IMBd Movie Data 2015'!$I:$I, IF($A$2="All","*",$A$2),
'IMBd Movie Data 2015'!$G:$G,$B6,
'IMBd Movie Data 2015'!$C:$C,E$4)</f>
        <v>85884815</v>
      </c>
      <c r="F6" s="11">
        <f>SUMIFS('IMBd Movie Data 2015'!$T:$T,
'IMBd Movie Data 2015'!$I:$I, IF($A$2="All","*",$A$2),
'IMBd Movie Data 2015'!$G:$G,$B6,
'IMBd Movie Data 2015'!$C:$C,F$4)</f>
        <v>649125112</v>
      </c>
      <c r="G6" s="11">
        <f>SUMIFS('IMBd Movie Data 2015'!$T:$T,
'IMBd Movie Data 2015'!$I:$I, IF($A$2="All","*",$A$2),
'IMBd Movie Data 2015'!$G:$G,$B6,
'IMBd Movie Data 2015'!$C:$C,G$4)</f>
        <v>228430993</v>
      </c>
      <c r="H6" s="11">
        <f>SUMIFS('IMBd Movie Data 2015'!$T:$T,
'IMBd Movie Data 2015'!$I:$I, IF($A$2="All","*",$A$2),
'IMBd Movie Data 2015'!$G:$G,$B6,
'IMBd Movie Data 2015'!$C:$C,H$4)</f>
        <v>183635922</v>
      </c>
      <c r="I6" s="11">
        <f>SUMIFS('IMBd Movie Data 2015'!$T:$T,
'IMBd Movie Data 2015'!$I:$I, IF($A$2="All","*",$A$2),
'IMBd Movie Data 2015'!$G:$G,$B6,
'IMBd Movie Data 2015'!$C:$C,I$4)</f>
        <v>10137502</v>
      </c>
      <c r="J6" s="11">
        <f>SUMIFS('IMBd Movie Data 2015'!$T:$T,
'IMBd Movie Data 2015'!$I:$I, IF($A$2="All","*",$A$2),
'IMBd Movie Data 2015'!$G:$G,$B6,
'IMBd Movie Data 2015'!$C:$C,J$4)</f>
        <v>181552875</v>
      </c>
      <c r="K6" s="11">
        <f>SUMIFS('IMBd Movie Data 2015'!$T:$T,
'IMBd Movie Data 2015'!$I:$I, IF($A$2="All","*",$A$2),
'IMBd Movie Data 2015'!$G:$G,$B6,
'IMBd Movie Data 2015'!$C:$C,K$4)</f>
        <v>0</v>
      </c>
      <c r="L6" s="11">
        <f>SUMIFS('IMBd Movie Data 2015'!$T:$T,
'IMBd Movie Data 2015'!$I:$I, IF($A$2="All","*",$A$2),
'IMBd Movie Data 2015'!$G:$G,$B6,
'IMBd Movie Data 2015'!$C:$C,L$4)</f>
        <v>0</v>
      </c>
      <c r="M6" s="11">
        <f>SUMIFS('IMBd Movie Data 2015'!$T:$T,
'IMBd Movie Data 2015'!$I:$I, IF($A$2="All","*",$A$2),
'IMBd Movie Data 2015'!$G:$G,$B6,
'IMBd Movie Data 2015'!$C:$C,M$4)</f>
        <v>0</v>
      </c>
      <c r="N6" s="11">
        <f>SUMIFS('IMBd Movie Data 2015'!$T:$T,
'IMBd Movie Data 2015'!$I:$I, IF($A$2="All","*",$A$2),
'IMBd Movie Data 2015'!$G:$G,$B6,
'IMBd Movie Data 2015'!$C:$C,N$4)</f>
        <v>0</v>
      </c>
      <c r="O6" s="11">
        <f t="shared" ref="O6:O16" si="0">SUM(C6:N6)</f>
        <v>1962742501</v>
      </c>
    </row>
    <row r="7" spans="1:15" x14ac:dyDescent="0.25">
      <c r="B7" t="s">
        <v>27</v>
      </c>
      <c r="C7" s="11">
        <f>SUMIFS('IMBd Movie Data 2015'!$T:$T,
'IMBd Movie Data 2015'!$I:$I, IF($A$2="All","*",$A$2),
'IMBd Movie Data 2015'!$G:$G,$B7,
'IMBd Movie Data 2015'!$C:$C,C$4)</f>
        <v>0</v>
      </c>
      <c r="D7" s="11">
        <f>SUMIFS('IMBd Movie Data 2015'!$T:$T,
'IMBd Movie Data 2015'!$I:$I, IF($A$2="All","*",$A$2),
'IMBd Movie Data 2015'!$G:$G,$B7,
'IMBd Movie Data 2015'!$C:$C,D$4)</f>
        <v>0</v>
      </c>
      <c r="E7" s="11">
        <f>SUMIFS('IMBd Movie Data 2015'!$T:$T,
'IMBd Movie Data 2015'!$I:$I, IF($A$2="All","*",$A$2),
'IMBd Movie Data 2015'!$G:$G,$B7,
'IMBd Movie Data 2015'!$C:$C,E$4)</f>
        <v>0</v>
      </c>
      <c r="F7" s="11">
        <f>SUMIFS('IMBd Movie Data 2015'!$T:$T,
'IMBd Movie Data 2015'!$I:$I, IF($A$2="All","*",$A$2),
'IMBd Movie Data 2015'!$G:$G,$B7,
'IMBd Movie Data 2015'!$C:$C,F$4)</f>
        <v>0</v>
      </c>
      <c r="G7" s="11">
        <f>SUMIFS('IMBd Movie Data 2015'!$T:$T,
'IMBd Movie Data 2015'!$I:$I, IF($A$2="All","*",$A$2),
'IMBd Movie Data 2015'!$G:$G,$B7,
'IMBd Movie Data 2015'!$C:$C,G$4)</f>
        <v>0</v>
      </c>
      <c r="H7" s="11">
        <f>SUMIFS('IMBd Movie Data 2015'!$T:$T,
'IMBd Movie Data 2015'!$I:$I, IF($A$2="All","*",$A$2),
'IMBd Movie Data 2015'!$G:$G,$B7,
'IMBd Movie Data 2015'!$C:$C,H$4)</f>
        <v>0</v>
      </c>
      <c r="I7" s="11">
        <f>SUMIFS('IMBd Movie Data 2015'!$T:$T,
'IMBd Movie Data 2015'!$I:$I, IF($A$2="All","*",$A$2),
'IMBd Movie Data 2015'!$G:$G,$B7,
'IMBd Movie Data 2015'!$C:$C,I$4)</f>
        <v>3442820</v>
      </c>
      <c r="J7" s="11">
        <f>SUMIFS('IMBd Movie Data 2015'!$T:$T,
'IMBd Movie Data 2015'!$I:$I, IF($A$2="All","*",$A$2),
'IMBd Movie Data 2015'!$G:$G,$B7,
'IMBd Movie Data 2015'!$C:$C,J$4)</f>
        <v>0</v>
      </c>
      <c r="K7" s="11">
        <f>SUMIFS('IMBd Movie Data 2015'!$T:$T,
'IMBd Movie Data 2015'!$I:$I, IF($A$2="All","*",$A$2),
'IMBd Movie Data 2015'!$G:$G,$B7,
'IMBd Movie Data 2015'!$C:$C,K$4)</f>
        <v>0</v>
      </c>
      <c r="L7" s="11">
        <f>SUMIFS('IMBd Movie Data 2015'!$T:$T,
'IMBd Movie Data 2015'!$I:$I, IF($A$2="All","*",$A$2),
'IMBd Movie Data 2015'!$G:$G,$B7,
'IMBd Movie Data 2015'!$C:$C,L$4)</f>
        <v>0</v>
      </c>
      <c r="M7" s="11">
        <f>SUMIFS('IMBd Movie Data 2015'!$T:$T,
'IMBd Movie Data 2015'!$I:$I, IF($A$2="All","*",$A$2),
'IMBd Movie Data 2015'!$G:$G,$B7,
'IMBd Movie Data 2015'!$C:$C,M$4)</f>
        <v>169692572</v>
      </c>
      <c r="N7" s="11">
        <f>SUMIFS('IMBd Movie Data 2015'!$T:$T,
'IMBd Movie Data 2015'!$I:$I, IF($A$2="All","*",$A$2),
'IMBd Movie Data 2015'!$G:$G,$B7,
'IMBd Movie Data 2015'!$C:$C,N$4)</f>
        <v>0</v>
      </c>
      <c r="O7" s="11">
        <f t="shared" si="0"/>
        <v>173135392</v>
      </c>
    </row>
    <row r="8" spans="1:15" x14ac:dyDescent="0.25">
      <c r="B8" t="s">
        <v>29</v>
      </c>
      <c r="C8" s="11">
        <f>SUMIFS('IMBd Movie Data 2015'!$T:$T,
'IMBd Movie Data 2015'!$I:$I, IF($A$2="All","*",$A$2),
'IMBd Movie Data 2015'!$G:$G,$B8,
'IMBd Movie Data 2015'!$C:$C,C$4)</f>
        <v>0</v>
      </c>
      <c r="D8" s="11">
        <f>SUMIFS('IMBd Movie Data 2015'!$T:$T,
'IMBd Movie Data 2015'!$I:$I, IF($A$2="All","*",$A$2),
'IMBd Movie Data 2015'!$G:$G,$B8,
'IMBd Movie Data 2015'!$C:$C,D$4)</f>
        <v>0</v>
      </c>
      <c r="E8" s="11">
        <f>SUMIFS('IMBd Movie Data 2015'!$T:$T,
'IMBd Movie Data 2015'!$I:$I, IF($A$2="All","*",$A$2),
'IMBd Movie Data 2015'!$G:$G,$B8,
'IMBd Movie Data 2015'!$C:$C,E$4)</f>
        <v>161029270</v>
      </c>
      <c r="F8" s="11">
        <f>SUMIFS('IMBd Movie Data 2015'!$T:$T,
'IMBd Movie Data 2015'!$I:$I, IF($A$2="All","*",$A$2),
'IMBd Movie Data 2015'!$G:$G,$B8,
'IMBd Movie Data 2015'!$C:$C,F$4)</f>
        <v>177787045</v>
      </c>
      <c r="G8" s="11">
        <f>SUMIFS('IMBd Movie Data 2015'!$T:$T,
'IMBd Movie Data 2015'!$I:$I, IF($A$2="All","*",$A$2),
'IMBd Movie Data 2015'!$G:$G,$B8,
'IMBd Movie Data 2015'!$C:$C,G$4)</f>
        <v>0</v>
      </c>
      <c r="H8" s="11">
        <f>SUMIFS('IMBd Movie Data 2015'!$T:$T,
'IMBd Movie Data 2015'!$I:$I, IF($A$2="All","*",$A$2),
'IMBd Movie Data 2015'!$G:$G,$B8,
'IMBd Movie Data 2015'!$C:$C,H$4)</f>
        <v>2246000</v>
      </c>
      <c r="I8" s="11">
        <f>SUMIFS('IMBd Movie Data 2015'!$T:$T,
'IMBd Movie Data 2015'!$I:$I, IF($A$2="All","*",$A$2),
'IMBd Movie Data 2015'!$G:$G,$B8,
'IMBd Movie Data 2015'!$C:$C,I$4)</f>
        <v>44469602</v>
      </c>
      <c r="J8" s="11">
        <f>SUMIFS('IMBd Movie Data 2015'!$T:$T,
'IMBd Movie Data 2015'!$I:$I, IF($A$2="All","*",$A$2),
'IMBd Movie Data 2015'!$G:$G,$B8,
'IMBd Movie Data 2015'!$C:$C,J$4)</f>
        <v>0</v>
      </c>
      <c r="K8" s="11">
        <f>SUMIFS('IMBd Movie Data 2015'!$T:$T,
'IMBd Movie Data 2015'!$I:$I, IF($A$2="All","*",$A$2),
'IMBd Movie Data 2015'!$G:$G,$B8,
'IMBd Movie Data 2015'!$C:$C,K$4)</f>
        <v>532988</v>
      </c>
      <c r="L8" s="11">
        <f>SUMIFS('IMBd Movie Data 2015'!$T:$T,
'IMBd Movie Data 2015'!$I:$I, IF($A$2="All","*",$A$2),
'IMBd Movie Data 2015'!$G:$G,$B8,
'IMBd Movie Data 2015'!$C:$C,L$4)</f>
        <v>0</v>
      </c>
      <c r="M8" s="11">
        <f>SUMIFS('IMBd Movie Data 2015'!$T:$T,
'IMBd Movie Data 2015'!$I:$I, IF($A$2="All","*",$A$2),
'IMBd Movie Data 2015'!$G:$G,$B8,
'IMBd Movie Data 2015'!$C:$C,M$4)</f>
        <v>0</v>
      </c>
      <c r="N8" s="11">
        <f>SUMIFS('IMBd Movie Data 2015'!$T:$T,
'IMBd Movie Data 2015'!$I:$I, IF($A$2="All","*",$A$2),
'IMBd Movie Data 2015'!$G:$G,$B8,
'IMBd Movie Data 2015'!$C:$C,N$4)</f>
        <v>56443482</v>
      </c>
      <c r="O8" s="11">
        <f t="shared" si="0"/>
        <v>442508387</v>
      </c>
    </row>
    <row r="9" spans="1:15" x14ac:dyDescent="0.25">
      <c r="B9" t="s">
        <v>24</v>
      </c>
      <c r="C9" s="11">
        <f>SUMIFS('IMBd Movie Data 2015'!$T:$T,
'IMBd Movie Data 2015'!$I:$I, IF($A$2="All","*",$A$2),
'IMBd Movie Data 2015'!$G:$G,$B9,
'IMBd Movie Data 2015'!$C:$C,C$4)</f>
        <v>0</v>
      </c>
      <c r="D9" s="11">
        <f>SUMIFS('IMBd Movie Data 2015'!$T:$T,
'IMBd Movie Data 2015'!$I:$I, IF($A$2="All","*",$A$2),
'IMBd Movie Data 2015'!$G:$G,$B9,
'IMBd Movie Data 2015'!$C:$C,D$4)</f>
        <v>48679617</v>
      </c>
      <c r="E9" s="11">
        <f>SUMIFS('IMBd Movie Data 2015'!$T:$T,
'IMBd Movie Data 2015'!$I:$I, IF($A$2="All","*",$A$2),
'IMBd Movie Data 2015'!$G:$G,$B9,
'IMBd Movie Data 2015'!$C:$C,E$4)</f>
        <v>66009973</v>
      </c>
      <c r="F9" s="11">
        <f>SUMIFS('IMBd Movie Data 2015'!$T:$T,
'IMBd Movie Data 2015'!$I:$I, IF($A$2="All","*",$A$2),
'IMBd Movie Data 2015'!$G:$G,$B9,
'IMBd Movie Data 2015'!$C:$C,F$4)</f>
        <v>183436380</v>
      </c>
      <c r="G9" s="11">
        <f>SUMIFS('IMBd Movie Data 2015'!$T:$T,
'IMBd Movie Data 2015'!$I:$I, IF($A$2="All","*",$A$2),
'IMBd Movie Data 2015'!$G:$G,$B9,
'IMBd Movie Data 2015'!$C:$C,G$4)</f>
        <v>167946149</v>
      </c>
      <c r="H9" s="11">
        <f>SUMIFS('IMBd Movie Data 2015'!$T:$T,
'IMBd Movie Data 2015'!$I:$I, IF($A$2="All","*",$A$2),
'IMBd Movie Data 2015'!$G:$G,$B9,
'IMBd Movie Data 2015'!$C:$C,H$4)</f>
        <v>170485154</v>
      </c>
      <c r="I9" s="11">
        <f>SUMIFS('IMBd Movie Data 2015'!$T:$T,
'IMBd Movie Data 2015'!$I:$I, IF($A$2="All","*",$A$2),
'IMBd Movie Data 2015'!$G:$G,$B9,
'IMBd Movie Data 2015'!$C:$C,I$4)</f>
        <v>13650738</v>
      </c>
      <c r="J9" s="11">
        <f>SUMIFS('IMBd Movie Data 2015'!$T:$T,
'IMBd Movie Data 2015'!$I:$I, IF($A$2="All","*",$A$2),
'IMBd Movie Data 2015'!$G:$G,$B9,
'IMBd Movie Data 2015'!$C:$C,J$4)</f>
        <v>0</v>
      </c>
      <c r="K9" s="11">
        <f>SUMIFS('IMBd Movie Data 2015'!$T:$T,
'IMBd Movie Data 2015'!$I:$I, IF($A$2="All","*",$A$2),
'IMBd Movie Data 2015'!$G:$G,$B9,
'IMBd Movie Data 2015'!$C:$C,K$4)</f>
        <v>0</v>
      </c>
      <c r="L9" s="11">
        <f>SUMIFS('IMBd Movie Data 2015'!$T:$T,
'IMBd Movie Data 2015'!$I:$I, IF($A$2="All","*",$A$2),
'IMBd Movie Data 2015'!$G:$G,$B9,
'IMBd Movie Data 2015'!$C:$C,L$4)</f>
        <v>49590854</v>
      </c>
      <c r="M9" s="11">
        <f>SUMIFS('IMBd Movie Data 2015'!$T:$T,
'IMBd Movie Data 2015'!$I:$I, IF($A$2="All","*",$A$2),
'IMBd Movie Data 2015'!$G:$G,$B9,
'IMBd Movie Data 2015'!$C:$C,M$4)</f>
        <v>81363443</v>
      </c>
      <c r="N9" s="11">
        <f>SUMIFS('IMBd Movie Data 2015'!$T:$T,
'IMBd Movie Data 2015'!$I:$I, IF($A$2="All","*",$A$2),
'IMBd Movie Data 2015'!$G:$G,$B9,
'IMBd Movie Data 2015'!$C:$C,N$4)</f>
        <v>109292602</v>
      </c>
      <c r="O9" s="11">
        <f t="shared" si="0"/>
        <v>890454910</v>
      </c>
    </row>
    <row r="10" spans="1:15" x14ac:dyDescent="0.25">
      <c r="B10" t="s">
        <v>19</v>
      </c>
      <c r="C10" s="11">
        <f>SUMIFS('IMBd Movie Data 2015'!$T:$T,
'IMBd Movie Data 2015'!$I:$I, IF($A$2="All","*",$A$2),
'IMBd Movie Data 2015'!$G:$G,$B10,
'IMBd Movie Data 2015'!$C:$C,C$4)</f>
        <v>0</v>
      </c>
      <c r="D10" s="11">
        <f>SUMIFS('IMBd Movie Data 2015'!$T:$T,
'IMBd Movie Data 2015'!$I:$I, IF($A$2="All","*",$A$2),
'IMBd Movie Data 2015'!$G:$G,$B10,
'IMBd Movie Data 2015'!$C:$C,D$4)</f>
        <v>54116191</v>
      </c>
      <c r="E10" s="11">
        <f>SUMIFS('IMBd Movie Data 2015'!$T:$T,
'IMBd Movie Data 2015'!$I:$I, IF($A$2="All","*",$A$2),
'IMBd Movie Data 2015'!$G:$G,$B10,
'IMBd Movie Data 2015'!$C:$C,E$4)</f>
        <v>0</v>
      </c>
      <c r="F10" s="11">
        <f>SUMIFS('IMBd Movie Data 2015'!$T:$T,
'IMBd Movie Data 2015'!$I:$I, IF($A$2="All","*",$A$2),
'IMBd Movie Data 2015'!$G:$G,$B10,
'IMBd Movie Data 2015'!$C:$C,F$4)</f>
        <v>0</v>
      </c>
      <c r="G10" s="11">
        <f>SUMIFS('IMBd Movie Data 2015'!$T:$T,
'IMBd Movie Data 2015'!$I:$I, IF($A$2="All","*",$A$2),
'IMBd Movie Data 2015'!$G:$G,$B10,
'IMBd Movie Data 2015'!$C:$C,G$4)</f>
        <v>0</v>
      </c>
      <c r="H10" s="11">
        <f>SUMIFS('IMBd Movie Data 2015'!$T:$T,
'IMBd Movie Data 2015'!$I:$I, IF($A$2="All","*",$A$2),
'IMBd Movie Data 2015'!$G:$G,$B10,
'IMBd Movie Data 2015'!$C:$C,H$4)</f>
        <v>0</v>
      </c>
      <c r="I10" s="11">
        <f>SUMIFS('IMBd Movie Data 2015'!$T:$T,
'IMBd Movie Data 2015'!$I:$I, IF($A$2="All","*",$A$2),
'IMBd Movie Data 2015'!$G:$G,$B10,
'IMBd Movie Data 2015'!$C:$C,I$4)</f>
        <v>0</v>
      </c>
      <c r="J10" s="11">
        <f>SUMIFS('IMBd Movie Data 2015'!$T:$T,
'IMBd Movie Data 2015'!$I:$I, IF($A$2="All","*",$A$2),
'IMBd Movie Data 2015'!$G:$G,$B10,
'IMBd Movie Data 2015'!$C:$C,J$4)</f>
        <v>3222359</v>
      </c>
      <c r="K10" s="11">
        <f>SUMIFS('IMBd Movie Data 2015'!$T:$T,
'IMBd Movie Data 2015'!$I:$I, IF($A$2="All","*",$A$2),
'IMBd Movie Data 2015'!$G:$G,$B10,
'IMBd Movie Data 2015'!$C:$C,K$4)</f>
        <v>0</v>
      </c>
      <c r="L10" s="11">
        <f>SUMIFS('IMBd Movie Data 2015'!$T:$T,
'IMBd Movie Data 2015'!$I:$I, IF($A$2="All","*",$A$2),
'IMBd Movie Data 2015'!$G:$G,$B10,
'IMBd Movie Data 2015'!$C:$C,L$4)</f>
        <v>0</v>
      </c>
      <c r="M10" s="11">
        <f>SUMIFS('IMBd Movie Data 2015'!$T:$T,
'IMBd Movie Data 2015'!$I:$I, IF($A$2="All","*",$A$2),
'IMBd Movie Data 2015'!$G:$G,$B10,
'IMBd Movie Data 2015'!$C:$C,M$4)</f>
        <v>0</v>
      </c>
      <c r="N10" s="11">
        <f>SUMIFS('IMBd Movie Data 2015'!$T:$T,
'IMBd Movie Data 2015'!$I:$I, IF($A$2="All","*",$A$2),
'IMBd Movie Data 2015'!$G:$G,$B10,
'IMBd Movie Data 2015'!$C:$C,N$4)</f>
        <v>2557668</v>
      </c>
      <c r="O10" s="11">
        <f t="shared" si="0"/>
        <v>59896218</v>
      </c>
    </row>
    <row r="11" spans="1:15" x14ac:dyDescent="0.25">
      <c r="B11" t="s">
        <v>38</v>
      </c>
      <c r="C11" s="11">
        <f>SUMIFS('IMBd Movie Data 2015'!$T:$T,
'IMBd Movie Data 2015'!$I:$I, IF($A$2="All","*",$A$2),
'IMBd Movie Data 2015'!$G:$G,$B11,
'IMBd Movie Data 2015'!$C:$C,C$4)</f>
        <v>0</v>
      </c>
      <c r="D11" s="11">
        <f>SUMIFS('IMBd Movie Data 2015'!$T:$T,
'IMBd Movie Data 2015'!$I:$I, IF($A$2="All","*",$A$2),
'IMBd Movie Data 2015'!$G:$G,$B11,
'IMBd Movie Data 2015'!$C:$C,D$4)</f>
        <v>0</v>
      </c>
      <c r="E11" s="11">
        <f>SUMIFS('IMBd Movie Data 2015'!$T:$T,
'IMBd Movie Data 2015'!$I:$I, IF($A$2="All","*",$A$2),
'IMBd Movie Data 2015'!$G:$G,$B11,
'IMBd Movie Data 2015'!$C:$C,E$4)</f>
        <v>0</v>
      </c>
      <c r="F11" s="11">
        <f>SUMIFS('IMBd Movie Data 2015'!$T:$T,
'IMBd Movie Data 2015'!$I:$I, IF($A$2="All","*",$A$2),
'IMBd Movie Data 2015'!$G:$G,$B11,
'IMBd Movie Data 2015'!$C:$C,F$4)</f>
        <v>29233</v>
      </c>
      <c r="G11" s="11">
        <f>SUMIFS('IMBd Movie Data 2015'!$T:$T,
'IMBd Movie Data 2015'!$I:$I, IF($A$2="All","*",$A$2),
'IMBd Movie Data 2015'!$G:$G,$B11,
'IMBd Movie Data 2015'!$C:$C,G$4)</f>
        <v>0</v>
      </c>
      <c r="H11" s="11">
        <f>SUMIFS('IMBd Movie Data 2015'!$T:$T,
'IMBd Movie Data 2015'!$I:$I, IF($A$2="All","*",$A$2),
'IMBd Movie Data 2015'!$G:$G,$B11,
'IMBd Movie Data 2015'!$C:$C,H$4)</f>
        <v>0</v>
      </c>
      <c r="I11" s="11">
        <f>SUMIFS('IMBd Movie Data 2015'!$T:$T,
'IMBd Movie Data 2015'!$I:$I, IF($A$2="All","*",$A$2),
'IMBd Movie Data 2015'!$G:$G,$B11,
'IMBd Movie Data 2015'!$C:$C,I$4)</f>
        <v>0</v>
      </c>
      <c r="J11" s="11">
        <f>SUMIFS('IMBd Movie Data 2015'!$T:$T,
'IMBd Movie Data 2015'!$I:$I, IF($A$2="All","*",$A$2),
'IMBd Movie Data 2015'!$G:$G,$B11,
'IMBd Movie Data 2015'!$C:$C,J$4)</f>
        <v>0</v>
      </c>
      <c r="K11" s="11">
        <f>SUMIFS('IMBd Movie Data 2015'!$T:$T,
'IMBd Movie Data 2015'!$I:$I, IF($A$2="All","*",$A$2),
'IMBd Movie Data 2015'!$G:$G,$B11,
'IMBd Movie Data 2015'!$C:$C,K$4)</f>
        <v>0</v>
      </c>
      <c r="L11" s="11">
        <f>SUMIFS('IMBd Movie Data 2015'!$T:$T,
'IMBd Movie Data 2015'!$I:$I, IF($A$2="All","*",$A$2),
'IMBd Movie Data 2015'!$G:$G,$B11,
'IMBd Movie Data 2015'!$C:$C,L$4)</f>
        <v>0</v>
      </c>
      <c r="M11" s="11">
        <f>SUMIFS('IMBd Movie Data 2015'!$T:$T,
'IMBd Movie Data 2015'!$I:$I, IF($A$2="All","*",$A$2),
'IMBd Movie Data 2015'!$G:$G,$B11,
'IMBd Movie Data 2015'!$C:$C,M$4)</f>
        <v>0</v>
      </c>
      <c r="N11" s="11">
        <f>SUMIFS('IMBd Movie Data 2015'!$T:$T,
'IMBd Movie Data 2015'!$I:$I, IF($A$2="All","*",$A$2),
'IMBd Movie Data 2015'!$G:$G,$B11,
'IMBd Movie Data 2015'!$C:$C,N$4)</f>
        <v>0</v>
      </c>
      <c r="O11" s="11">
        <f t="shared" si="0"/>
        <v>29233</v>
      </c>
    </row>
    <row r="12" spans="1:15" x14ac:dyDescent="0.25">
      <c r="B12" t="s">
        <v>23</v>
      </c>
      <c r="C12" s="11">
        <f>SUMIFS('IMBd Movie Data 2015'!$T:$T,
'IMBd Movie Data 2015'!$I:$I, IF($A$2="All","*",$A$2),
'IMBd Movie Data 2015'!$G:$G,$B12,
'IMBd Movie Data 2015'!$C:$C,C$4)</f>
        <v>240243814</v>
      </c>
      <c r="D12" s="11">
        <f>SUMIFS('IMBd Movie Data 2015'!$T:$T,
'IMBd Movie Data 2015'!$I:$I, IF($A$2="All","*",$A$2),
'IMBd Movie Data 2015'!$G:$G,$B12,
'IMBd Movie Data 2015'!$C:$C,D$4)</f>
        <v>109712885</v>
      </c>
      <c r="E12" s="11">
        <f>SUMIFS('IMBd Movie Data 2015'!$T:$T,
'IMBd Movie Data 2015'!$I:$I, IF($A$2="All","*",$A$2),
'IMBd Movie Data 2015'!$G:$G,$B12,
'IMBd Movie Data 2015'!$C:$C,E$4)</f>
        <v>171921404</v>
      </c>
      <c r="F12" s="11">
        <f>SUMIFS('IMBd Movie Data 2015'!$T:$T,
'IMBd Movie Data 2015'!$I:$I, IF($A$2="All","*",$A$2),
'IMBd Movie Data 2015'!$G:$G,$B12,
'IMBd Movie Data 2015'!$C:$C,F$4)</f>
        <v>72306065</v>
      </c>
      <c r="G12" s="11">
        <f>SUMIFS('IMBd Movie Data 2015'!$T:$T,
'IMBd Movie Data 2015'!$I:$I, IF($A$2="All","*",$A$2),
'IMBd Movie Data 2015'!$G:$G,$B12,
'IMBd Movie Data 2015'!$C:$C,G$4)</f>
        <v>52433518</v>
      </c>
      <c r="H12" s="11">
        <f>SUMIFS('IMBd Movie Data 2015'!$T:$T,
'IMBd Movie Data 2015'!$I:$I, IF($A$2="All","*",$A$2),
'IMBd Movie Data 2015'!$G:$G,$B12,
'IMBd Movie Data 2015'!$C:$C,H$4)</f>
        <v>531009</v>
      </c>
      <c r="I12" s="11">
        <f>SUMIFS('IMBd Movie Data 2015'!$T:$T,
'IMBd Movie Data 2015'!$I:$I, IF($A$2="All","*",$A$2),
'IMBd Movie Data 2015'!$G:$G,$B12,
'IMBd Movie Data 2015'!$C:$C,I$4)</f>
        <v>444044</v>
      </c>
      <c r="J12" s="11">
        <f>SUMIFS('IMBd Movie Data 2015'!$T:$T,
'IMBd Movie Data 2015'!$I:$I, IF($A$2="All","*",$A$2),
'IMBd Movie Data 2015'!$G:$G,$B12,
'IMBd Movie Data 2015'!$C:$C,J$4)</f>
        <v>0</v>
      </c>
      <c r="K12" s="11">
        <f>SUMIFS('IMBd Movie Data 2015'!$T:$T,
'IMBd Movie Data 2015'!$I:$I, IF($A$2="All","*",$A$2),
'IMBd Movie Data 2015'!$G:$G,$B12,
'IMBd Movie Data 2015'!$C:$C,K$4)</f>
        <v>17748108</v>
      </c>
      <c r="L12" s="11">
        <f>SUMIFS('IMBd Movie Data 2015'!$T:$T,
'IMBd Movie Data 2015'!$I:$I, IF($A$2="All","*",$A$2),
'IMBd Movie Data 2015'!$G:$G,$B12,
'IMBd Movie Data 2015'!$C:$C,L$4)</f>
        <v>74468239</v>
      </c>
      <c r="M12" s="11">
        <f>SUMIFS('IMBd Movie Data 2015'!$T:$T,
'IMBd Movie Data 2015'!$I:$I, IF($A$2="All","*",$A$2),
'IMBd Movie Data 2015'!$G:$G,$B12,
'IMBd Movie Data 2015'!$C:$C,M$4)</f>
        <v>131175</v>
      </c>
      <c r="N12" s="11">
        <f>SUMIFS('IMBd Movie Data 2015'!$T:$T,
'IMBd Movie Data 2015'!$I:$I, IF($A$2="All","*",$A$2),
'IMBd Movie Data 2015'!$G:$G,$B12,
'IMBd Movie Data 2015'!$C:$C,N$4)</f>
        <v>0</v>
      </c>
      <c r="O12" s="11">
        <f t="shared" si="0"/>
        <v>739940261</v>
      </c>
    </row>
    <row r="13" spans="1:15" x14ac:dyDescent="0.25">
      <c r="B13" t="s">
        <v>48</v>
      </c>
      <c r="C13" s="11">
        <f>SUMIFS('IMBd Movie Data 2015'!$T:$T,
'IMBd Movie Data 2015'!$I:$I, IF($A$2="All","*",$A$2),
'IMBd Movie Data 2015'!$G:$G,$B13,
'IMBd Movie Data 2015'!$C:$C,C$4)</f>
        <v>0</v>
      </c>
      <c r="D13" s="11">
        <f>SUMIFS('IMBd Movie Data 2015'!$T:$T,
'IMBd Movie Data 2015'!$I:$I, IF($A$2="All","*",$A$2),
'IMBd Movie Data 2015'!$G:$G,$B13,
'IMBd Movie Data 2015'!$C:$C,D$4)</f>
        <v>0</v>
      </c>
      <c r="E13" s="11">
        <f>SUMIFS('IMBd Movie Data 2015'!$T:$T,
'IMBd Movie Data 2015'!$I:$I, IF($A$2="All","*",$A$2),
'IMBd Movie Data 2015'!$G:$G,$B13,
'IMBd Movie Data 2015'!$C:$C,E$4)</f>
        <v>0</v>
      </c>
      <c r="F13" s="11">
        <f>SUMIFS('IMBd Movie Data 2015'!$T:$T,
'IMBd Movie Data 2015'!$I:$I, IF($A$2="All","*",$A$2),
'IMBd Movie Data 2015'!$G:$G,$B13,
'IMBd Movie Data 2015'!$C:$C,F$4)</f>
        <v>0</v>
      </c>
      <c r="G13" s="11">
        <f>SUMIFS('IMBd Movie Data 2015'!$T:$T,
'IMBd Movie Data 2015'!$I:$I, IF($A$2="All","*",$A$2),
'IMBd Movie Data 2015'!$G:$G,$B13,
'IMBd Movie Data 2015'!$C:$C,G$4)</f>
        <v>0</v>
      </c>
      <c r="H13" s="11">
        <f>SUMIFS('IMBd Movie Data 2015'!$T:$T,
'IMBd Movie Data 2015'!$I:$I, IF($A$2="All","*",$A$2),
'IMBd Movie Data 2015'!$G:$G,$B13,
'IMBd Movie Data 2015'!$C:$C,H$4)</f>
        <v>0</v>
      </c>
      <c r="I13" s="11">
        <f>SUMIFS('IMBd Movie Data 2015'!$T:$T,
'IMBd Movie Data 2015'!$I:$I, IF($A$2="All","*",$A$2),
'IMBd Movie Data 2015'!$G:$G,$B13,
'IMBd Movie Data 2015'!$C:$C,I$4)</f>
        <v>0</v>
      </c>
      <c r="J13" s="11">
        <f>SUMIFS('IMBd Movie Data 2015'!$T:$T,
'IMBd Movie Data 2015'!$I:$I, IF($A$2="All","*",$A$2),
'IMBd Movie Data 2015'!$G:$G,$B13,
'IMBd Movie Data 2015'!$C:$C,J$4)</f>
        <v>0</v>
      </c>
      <c r="K13" s="11">
        <f>SUMIFS('IMBd Movie Data 2015'!$T:$T,
'IMBd Movie Data 2015'!$I:$I, IF($A$2="All","*",$A$2),
'IMBd Movie Data 2015'!$G:$G,$B13,
'IMBd Movie Data 2015'!$C:$C,K$4)</f>
        <v>0</v>
      </c>
      <c r="L13" s="11">
        <f>SUMIFS('IMBd Movie Data 2015'!$T:$T,
'IMBd Movie Data 2015'!$I:$I, IF($A$2="All","*",$A$2),
'IMBd Movie Data 2015'!$G:$G,$B13,
'IMBd Movie Data 2015'!$C:$C,L$4)</f>
        <v>0</v>
      </c>
      <c r="M13" s="11">
        <f>SUMIFS('IMBd Movie Data 2015'!$T:$T,
'IMBd Movie Data 2015'!$I:$I, IF($A$2="All","*",$A$2),
'IMBd Movie Data 2015'!$G:$G,$B13,
'IMBd Movie Data 2015'!$C:$C,M$4)</f>
        <v>0</v>
      </c>
      <c r="N13" s="11">
        <f>SUMIFS('IMBd Movie Data 2015'!$T:$T,
'IMBd Movie Data 2015'!$I:$I, IF($A$2="All","*",$A$2),
'IMBd Movie Data 2015'!$G:$G,$B13,
'IMBd Movie Data 2015'!$C:$C,N$4)</f>
        <v>0</v>
      </c>
      <c r="O13" s="11">
        <f t="shared" si="0"/>
        <v>0</v>
      </c>
    </row>
    <row r="14" spans="1:15" x14ac:dyDescent="0.25">
      <c r="B14" t="s">
        <v>34</v>
      </c>
      <c r="C14" s="11">
        <f>SUMIFS('IMBd Movie Data 2015'!$T:$T,
'IMBd Movie Data 2015'!$I:$I, IF($A$2="All","*",$A$2),
'IMBd Movie Data 2015'!$G:$G,$B14,
'IMBd Movie Data 2015'!$C:$C,C$4)</f>
        <v>0</v>
      </c>
      <c r="D14" s="11">
        <f>SUMIFS('IMBd Movie Data 2015'!$T:$T,
'IMBd Movie Data 2015'!$I:$I, IF($A$2="All","*",$A$2),
'IMBd Movie Data 2015'!$G:$G,$B14,
'IMBd Movie Data 2015'!$C:$C,D$4)</f>
        <v>53535822</v>
      </c>
      <c r="E14" s="11">
        <f>SUMIFS('IMBd Movie Data 2015'!$T:$T,
'IMBd Movie Data 2015'!$I:$I, IF($A$2="All","*",$A$2),
'IMBd Movie Data 2015'!$G:$G,$B14,
'IMBd Movie Data 2015'!$C:$C,E$4)</f>
        <v>65069140</v>
      </c>
      <c r="F14" s="11">
        <f>SUMIFS('IMBd Movie Data 2015'!$T:$T,
'IMBd Movie Data 2015'!$I:$I, IF($A$2="All","*",$A$2),
'IMBd Movie Data 2015'!$G:$G,$B14,
'IMBd Movie Data 2015'!$C:$C,F$4)</f>
        <v>0</v>
      </c>
      <c r="G14" s="11">
        <f>SUMIFS('IMBd Movie Data 2015'!$T:$T,
'IMBd Movie Data 2015'!$I:$I, IF($A$2="All","*",$A$2),
'IMBd Movie Data 2015'!$G:$G,$B14,
'IMBd Movie Data 2015'!$C:$C,G$4)</f>
        <v>0</v>
      </c>
      <c r="H14" s="11">
        <f>SUMIFS('IMBd Movie Data 2015'!$T:$T,
'IMBd Movie Data 2015'!$I:$I, IF($A$2="All","*",$A$2),
'IMBd Movie Data 2015'!$G:$G,$B14,
'IMBd Movie Data 2015'!$C:$C,H$4)</f>
        <v>0</v>
      </c>
      <c r="I14" s="11">
        <f>SUMIFS('IMBd Movie Data 2015'!$T:$T,
'IMBd Movie Data 2015'!$I:$I, IF($A$2="All","*",$A$2),
'IMBd Movie Data 2015'!$G:$G,$B14,
'IMBd Movie Data 2015'!$C:$C,I$4)</f>
        <v>1712111</v>
      </c>
      <c r="J14" s="11">
        <f>SUMIFS('IMBd Movie Data 2015'!$T:$T,
'IMBd Movie Data 2015'!$I:$I, IF($A$2="All","*",$A$2),
'IMBd Movie Data 2015'!$G:$G,$B14,
'IMBd Movie Data 2015'!$C:$C,J$4)</f>
        <v>0</v>
      </c>
      <c r="K14" s="11">
        <f>SUMIFS('IMBd Movie Data 2015'!$T:$T,
'IMBd Movie Data 2015'!$I:$I, IF($A$2="All","*",$A$2),
'IMBd Movie Data 2015'!$G:$G,$B14,
'IMBd Movie Data 2015'!$C:$C,K$4)</f>
        <v>0</v>
      </c>
      <c r="L14" s="11">
        <f>SUMIFS('IMBd Movie Data 2015'!$T:$T,
'IMBd Movie Data 2015'!$I:$I, IF($A$2="All","*",$A$2),
'IMBd Movie Data 2015'!$G:$G,$B14,
'IMBd Movie Data 2015'!$C:$C,L$4)</f>
        <v>0</v>
      </c>
      <c r="M14" s="11">
        <f>SUMIFS('IMBd Movie Data 2015'!$T:$T,
'IMBd Movie Data 2015'!$I:$I, IF($A$2="All","*",$A$2),
'IMBd Movie Data 2015'!$G:$G,$B14,
'IMBd Movie Data 2015'!$C:$C,M$4)</f>
        <v>0</v>
      </c>
      <c r="N14" s="11">
        <f>SUMIFS('IMBd Movie Data 2015'!$T:$T,
'IMBd Movie Data 2015'!$I:$I, IF($A$2="All","*",$A$2),
'IMBd Movie Data 2015'!$G:$G,$B14,
'IMBd Movie Data 2015'!$C:$C,N$4)</f>
        <v>47896111</v>
      </c>
      <c r="O14" s="11">
        <f t="shared" si="0"/>
        <v>168213184</v>
      </c>
    </row>
    <row r="15" spans="1:15" x14ac:dyDescent="0.25">
      <c r="B15" t="s">
        <v>45</v>
      </c>
      <c r="C15" s="11">
        <f>SUMIFS('IMBd Movie Data 2015'!$T:$T,
'IMBd Movie Data 2015'!$I:$I, IF($A$2="All","*",$A$2),
'IMBd Movie Data 2015'!$G:$G,$B15,
'IMBd Movie Data 2015'!$C:$C,C$4)</f>
        <v>0</v>
      </c>
      <c r="D15" s="11">
        <f>SUMIFS('IMBd Movie Data 2015'!$T:$T,
'IMBd Movie Data 2015'!$I:$I, IF($A$2="All","*",$A$2),
'IMBd Movie Data 2015'!$G:$G,$B15,
'IMBd Movie Data 2015'!$C:$C,D$4)</f>
        <v>0</v>
      </c>
      <c r="E15" s="11">
        <f>SUMIFS('IMBd Movie Data 2015'!$T:$T,
'IMBd Movie Data 2015'!$I:$I, IF($A$2="All","*",$A$2),
'IMBd Movie Data 2015'!$G:$G,$B15,
'IMBd Movie Data 2015'!$C:$C,E$4)</f>
        <v>0</v>
      </c>
      <c r="F15" s="11">
        <f>SUMIFS('IMBd Movie Data 2015'!$T:$T,
'IMBd Movie Data 2015'!$I:$I, IF($A$2="All","*",$A$2),
'IMBd Movie Data 2015'!$G:$G,$B15,
'IMBd Movie Data 2015'!$C:$C,F$4)</f>
        <v>0</v>
      </c>
      <c r="G15" s="11">
        <f>SUMIFS('IMBd Movie Data 2015'!$T:$T,
'IMBd Movie Data 2015'!$I:$I, IF($A$2="All","*",$A$2),
'IMBd Movie Data 2015'!$G:$G,$B15,
'IMBd Movie Data 2015'!$C:$C,G$4)</f>
        <v>0</v>
      </c>
      <c r="H15" s="11">
        <f>SUMIFS('IMBd Movie Data 2015'!$T:$T,
'IMBd Movie Data 2015'!$I:$I, IF($A$2="All","*",$A$2),
'IMBd Movie Data 2015'!$G:$G,$B15,
'IMBd Movie Data 2015'!$C:$C,H$4)</f>
        <v>0</v>
      </c>
      <c r="I15" s="11">
        <f>SUMIFS('IMBd Movie Data 2015'!$T:$T,
'IMBd Movie Data 2015'!$I:$I, IF($A$2="All","*",$A$2),
'IMBd Movie Data 2015'!$G:$G,$B15,
'IMBd Movie Data 2015'!$C:$C,I$4)</f>
        <v>0</v>
      </c>
      <c r="J15" s="11">
        <f>SUMIFS('IMBd Movie Data 2015'!$T:$T,
'IMBd Movie Data 2015'!$I:$I, IF($A$2="All","*",$A$2),
'IMBd Movie Data 2015'!$G:$G,$B15,
'IMBd Movie Data 2015'!$C:$C,J$4)</f>
        <v>35385560</v>
      </c>
      <c r="K15" s="11">
        <f>SUMIFS('IMBd Movie Data 2015'!$T:$T,
'IMBd Movie Data 2015'!$I:$I, IF($A$2="All","*",$A$2),
'IMBd Movie Data 2015'!$G:$G,$B15,
'IMBd Movie Data 2015'!$C:$C,K$4)</f>
        <v>0</v>
      </c>
      <c r="L15" s="11">
        <f>SUMIFS('IMBd Movie Data 2015'!$T:$T,
'IMBd Movie Data 2015'!$I:$I, IF($A$2="All","*",$A$2),
'IMBd Movie Data 2015'!$G:$G,$B15,
'IMBd Movie Data 2015'!$C:$C,L$4)</f>
        <v>43771291</v>
      </c>
      <c r="M15" s="11">
        <f>SUMIFS('IMBd Movie Data 2015'!$T:$T,
'IMBd Movie Data 2015'!$I:$I, IF($A$2="All","*",$A$2),
'IMBd Movie Data 2015'!$G:$G,$B15,
'IMBd Movie Data 2015'!$C:$C,M$4)</f>
        <v>0</v>
      </c>
      <c r="N15" s="11">
        <f>SUMIFS('IMBd Movie Data 2015'!$T:$T,
'IMBd Movie Data 2015'!$I:$I, IF($A$2="All","*",$A$2),
'IMBd Movie Data 2015'!$G:$G,$B15,
'IMBd Movie Data 2015'!$C:$C,N$4)</f>
        <v>0</v>
      </c>
      <c r="O15" s="11">
        <f t="shared" si="0"/>
        <v>79156851</v>
      </c>
    </row>
    <row r="16" spans="1:15" x14ac:dyDescent="0.25">
      <c r="B16" t="s">
        <v>52</v>
      </c>
      <c r="C16" s="11">
        <f>SUMIFS('IMBd Movie Data 2015'!$T:$T,
'IMBd Movie Data 2015'!$I:$I, IF($A$2="All","*",$A$2),
'IMBd Movie Data 2015'!$G:$G,$B16,
'IMBd Movie Data 2015'!$C:$C,C$4)</f>
        <v>0</v>
      </c>
      <c r="D16" s="11">
        <f>SUMIFS('IMBd Movie Data 2015'!$T:$T,
'IMBd Movie Data 2015'!$I:$I, IF($A$2="All","*",$A$2),
'IMBd Movie Data 2015'!$G:$G,$B16,
'IMBd Movie Data 2015'!$C:$C,D$4)</f>
        <v>0</v>
      </c>
      <c r="E16" s="11">
        <f>SUMIFS('IMBd Movie Data 2015'!$T:$T,
'IMBd Movie Data 2015'!$I:$I, IF($A$2="All","*",$A$2),
'IMBd Movie Data 2015'!$G:$G,$B16,
'IMBd Movie Data 2015'!$C:$C,E$4)</f>
        <v>0</v>
      </c>
      <c r="F16" s="11">
        <f>SUMIFS('IMBd Movie Data 2015'!$T:$T,
'IMBd Movie Data 2015'!$I:$I, IF($A$2="All","*",$A$2),
'IMBd Movie Data 2015'!$G:$G,$B16,
'IMBd Movie Data 2015'!$C:$C,F$4)</f>
        <v>22331028</v>
      </c>
      <c r="G16" s="11">
        <f>SUMIFS('IMBd Movie Data 2015'!$T:$T,
'IMBd Movie Data 2015'!$I:$I, IF($A$2="All","*",$A$2),
'IMBd Movie Data 2015'!$G:$G,$B16,
'IMBd Movie Data 2015'!$C:$C,G$4)</f>
        <v>0</v>
      </c>
      <c r="H16" s="11">
        <f>SUMIFS('IMBd Movie Data 2015'!$T:$T,
'IMBd Movie Data 2015'!$I:$I, IF($A$2="All","*",$A$2),
'IMBd Movie Data 2015'!$G:$G,$B16,
'IMBd Movie Data 2015'!$C:$C,H$4)</f>
        <v>0</v>
      </c>
      <c r="I16" s="11">
        <f>SUMIFS('IMBd Movie Data 2015'!$T:$T,
'IMBd Movie Data 2015'!$I:$I, IF($A$2="All","*",$A$2),
'IMBd Movie Data 2015'!$G:$G,$B16,
'IMBd Movie Data 2015'!$C:$C,I$4)</f>
        <v>0</v>
      </c>
      <c r="J16" s="11">
        <f>SUMIFS('IMBd Movie Data 2015'!$T:$T,
'IMBd Movie Data 2015'!$I:$I, IF($A$2="All","*",$A$2),
'IMBd Movie Data 2015'!$G:$G,$B16,
'IMBd Movie Data 2015'!$C:$C,J$4)</f>
        <v>0</v>
      </c>
      <c r="K16" s="11">
        <f>SUMIFS('IMBd Movie Data 2015'!$T:$T,
'IMBd Movie Data 2015'!$I:$I, IF($A$2="All","*",$A$2),
'IMBd Movie Data 2015'!$G:$G,$B16,
'IMBd Movie Data 2015'!$C:$C,K$4)</f>
        <v>0</v>
      </c>
      <c r="L16" s="11">
        <f>SUMIFS('IMBd Movie Data 2015'!$T:$T,
'IMBd Movie Data 2015'!$I:$I, IF($A$2="All","*",$A$2),
'IMBd Movie Data 2015'!$G:$G,$B16,
'IMBd Movie Data 2015'!$C:$C,L$4)</f>
        <v>0</v>
      </c>
      <c r="M16" s="11">
        <f>SUMIFS('IMBd Movie Data 2015'!$T:$T,
'IMBd Movie Data 2015'!$I:$I, IF($A$2="All","*",$A$2),
'IMBd Movie Data 2015'!$G:$G,$B16,
'IMBd Movie Data 2015'!$C:$C,M$4)</f>
        <v>0</v>
      </c>
      <c r="N16" s="11">
        <f>SUMIFS('IMBd Movie Data 2015'!$T:$T,
'IMBd Movie Data 2015'!$I:$I, IF($A$2="All","*",$A$2),
'IMBd Movie Data 2015'!$G:$G,$B16,
'IMBd Movie Data 2015'!$C:$C,N$4)</f>
        <v>0</v>
      </c>
      <c r="O16" s="11">
        <f t="shared" si="0"/>
        <v>22331028</v>
      </c>
    </row>
    <row r="22" spans="3:3" x14ac:dyDescent="0.25">
      <c r="C22" s="15">
        <f>SUMIFS('IMBd Movie Data 2015'!$T:$T,'IMBd Movie Data 2015'!$I:$I,IF('SUMIFS Practice'!$A$2="All","*",'SUMIFS Practice'!$A$2),'IMBd Movie Data 2015'!$G:$G,'SUMIFS Practice'!$B5,'IMBd Movie Data 2015'!$C:$C,'SUMIFS Practice'!C$4)</f>
        <v>411827142</v>
      </c>
    </row>
    <row r="23" spans="3:3" ht="252" x14ac:dyDescent="0.25">
      <c r="C23" s="14" t="s">
        <v>437</v>
      </c>
    </row>
  </sheetData>
  <sortState xmlns:xlrd2="http://schemas.microsoft.com/office/spreadsheetml/2017/richdata2" ref="B5:B16">
    <sortCondition ref="B5:B16"/>
  </sortState>
  <mergeCells count="1">
    <mergeCell ref="B3:O3"/>
  </mergeCells>
  <conditionalFormatting sqref="C5:N1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6C4FF9-E5E8-4EB0-BED3-4E6D69F7E7A3}">
          <x14:formula1>
            <xm:f>Validation!$A$1:$A$17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3BE1-EA06-A140-93F3-2B518FB38CBF}">
  <dimension ref="A1:I9"/>
  <sheetViews>
    <sheetView showGridLines="0" tabSelected="1" workbookViewId="0">
      <selection activeCell="E11" sqref="E11"/>
    </sheetView>
  </sheetViews>
  <sheetFormatPr defaultColWidth="11.25" defaultRowHeight="15.75" x14ac:dyDescent="0.25"/>
  <cols>
    <col min="3" max="3" width="4.375" customWidth="1"/>
    <col min="4" max="4" width="13.75" bestFit="1" customWidth="1"/>
    <col min="5" max="5" width="22" bestFit="1" customWidth="1"/>
    <col min="6" max="6" width="14.75" bestFit="1" customWidth="1"/>
    <col min="7" max="7" width="6.375" customWidth="1"/>
  </cols>
  <sheetData>
    <row r="1" spans="1:9" x14ac:dyDescent="0.25">
      <c r="A1" s="8" t="s">
        <v>5</v>
      </c>
      <c r="B1" s="8" t="s">
        <v>3</v>
      </c>
      <c r="E1" s="4"/>
    </row>
    <row r="2" spans="1:9" x14ac:dyDescent="0.25">
      <c r="A2" s="4" t="s">
        <v>21</v>
      </c>
      <c r="B2" s="4" t="s">
        <v>30</v>
      </c>
      <c r="C2" s="4"/>
    </row>
    <row r="3" spans="1:9" x14ac:dyDescent="0.25">
      <c r="D3" s="12" t="s">
        <v>430</v>
      </c>
      <c r="E3" s="9" t="s">
        <v>422</v>
      </c>
      <c r="F3" s="9" t="s">
        <v>429</v>
      </c>
      <c r="H3" s="2" t="s">
        <v>420</v>
      </c>
      <c r="I3" s="2" t="s">
        <v>421</v>
      </c>
    </row>
    <row r="4" spans="1:9" x14ac:dyDescent="0.25">
      <c r="D4" s="4" t="s">
        <v>431</v>
      </c>
      <c r="E4" s="10">
        <f>AVERAGEIFS('IMBd Movie Data 2015'!$Q:$Q,
'IMBd Movie Data 2015'!$I:$I,IF('AVERAGEIFS Practice'!$A$2="All","*",$A$2),
'IMBd Movie Data 2015'!$G:$G,IF('AVERAGEIFS Practice'!$B$2="All","*",$B$2),
'IMBd Movie Data 2015'!$D:$D,"&gt;="&amp;'AVERAGEIFS Practice'!$H4,
'IMBd Movie Data 2015'!$D:$D,"&lt;="&amp;'AVERAGEIFS Practice'!$I4)</f>
        <v>6.4857142857142858</v>
      </c>
      <c r="F4" s="16">
        <f>AVERAGEIFS('IMBd Movie Data 2015'!$V:$V,
'IMBd Movie Data 2015'!$I:$I,IF('AVERAGEIFS Practice'!$A$2="All","*",$A$2),
'IMBd Movie Data 2015'!$G:$G,IF('AVERAGEIFS Practice'!$B$2="All","*",$B$2),
'IMBd Movie Data 2015'!$D:$D,"&gt;="&amp;'AVERAGEIFS Practice'!$H4,
'IMBd Movie Data 2015'!$D:$D,"&lt;="&amp;'AVERAGEIFS Practice'!$I4)</f>
        <v>35677398.857142858</v>
      </c>
      <c r="H4" s="3">
        <v>1</v>
      </c>
      <c r="I4" s="3">
        <v>2</v>
      </c>
    </row>
    <row r="5" spans="1:9" x14ac:dyDescent="0.25">
      <c r="D5" s="4" t="s">
        <v>432</v>
      </c>
      <c r="E5" s="10">
        <f>AVERAGEIFS('IMBd Movie Data 2015'!$Q:$Q,
'IMBd Movie Data 2015'!$I:$I,IF('AVERAGEIFS Practice'!$A$2="All","*",$A$2),
'IMBd Movie Data 2015'!$G:$G,IF('AVERAGEIFS Practice'!$B$2="All","*",$B$2),
'IMBd Movie Data 2015'!$D:$D,"&gt;="&amp;'AVERAGEIFS Practice'!$H5,
'IMBd Movie Data 2015'!$D:$D,"&lt;="&amp;'AVERAGEIFS Practice'!$I5)</f>
        <v>4.3</v>
      </c>
      <c r="F5" s="16">
        <f>AVERAGEIFS('IMBd Movie Data 2015'!$V:$V,
'IMBd Movie Data 2015'!$I:$I,IF('AVERAGEIFS Practice'!$A$2="All","*",$A$2),
'IMBd Movie Data 2015'!$G:$G,IF('AVERAGEIFS Practice'!$B$2="All","*",$B$2),
'IMBd Movie Data 2015'!$D:$D,"&gt;="&amp;'AVERAGEIFS Practice'!$H5,
'IMBd Movie Data 2015'!$D:$D,"&lt;="&amp;'AVERAGEIFS Practice'!$I5)</f>
        <v>-63885779</v>
      </c>
      <c r="H5" s="3">
        <v>3</v>
      </c>
      <c r="I5" s="3">
        <v>4</v>
      </c>
    </row>
    <row r="6" spans="1:9" x14ac:dyDescent="0.25">
      <c r="D6" s="4" t="s">
        <v>433</v>
      </c>
      <c r="E6" s="10">
        <f>AVERAGEIFS('IMBd Movie Data 2015'!$Q:$Q,
'IMBd Movie Data 2015'!$I:$I,IF('AVERAGEIFS Practice'!$A$2="All","*",$A$2),
'IMBd Movie Data 2015'!$G:$G,IF('AVERAGEIFS Practice'!$B$2="All","*",$B$2),
'IMBd Movie Data 2015'!$D:$D,"&gt;="&amp;'AVERAGEIFS Practice'!$H6,
'IMBd Movie Data 2015'!$D:$D,"&lt;="&amp;'AVERAGEIFS Practice'!$I6)</f>
        <v>6.4799999999999995</v>
      </c>
      <c r="F6" s="16">
        <f>AVERAGEIFS('IMBd Movie Data 2015'!$V:$V,
'IMBd Movie Data 2015'!$I:$I,IF('AVERAGEIFS Practice'!$A$2="All","*",$A$2),
'IMBd Movie Data 2015'!$G:$G,IF('AVERAGEIFS Practice'!$B$2="All","*",$B$2),
'IMBd Movie Data 2015'!$D:$D,"&gt;="&amp;'AVERAGEIFS Practice'!$H6,
'IMBd Movie Data 2015'!$D:$D,"&lt;="&amp;'AVERAGEIFS Practice'!$I6)</f>
        <v>-19424308</v>
      </c>
      <c r="H6" s="3">
        <v>5</v>
      </c>
      <c r="I6" s="3">
        <v>6</v>
      </c>
    </row>
    <row r="7" spans="1:9" x14ac:dyDescent="0.25">
      <c r="D7" s="4" t="s">
        <v>434</v>
      </c>
      <c r="E7" s="10">
        <f>AVERAGEIFS('IMBd Movie Data 2015'!$Q:$Q,
'IMBd Movie Data 2015'!$I:$I,IF('AVERAGEIFS Practice'!$A$2="All","*",$A$2),
'IMBd Movie Data 2015'!$G:$G,IF('AVERAGEIFS Practice'!$B$2="All","*",$B$2),
'IMBd Movie Data 2015'!$D:$D,"&gt;="&amp;'AVERAGEIFS Practice'!$H7,
'IMBd Movie Data 2015'!$D:$D,"&lt;="&amp;'AVERAGEIFS Practice'!$I7)</f>
        <v>6.55</v>
      </c>
      <c r="F7" s="16">
        <f>AVERAGEIFS('IMBd Movie Data 2015'!$V:$V,
'IMBd Movie Data 2015'!$I:$I,IF('AVERAGEIFS Practice'!$A$2="All","*",$A$2),
'IMBd Movie Data 2015'!$G:$G,IF('AVERAGEIFS Practice'!$B$2="All","*",$B$2),
'IMBd Movie Data 2015'!$D:$D,"&gt;="&amp;'AVERAGEIFS Practice'!$H7,
'IMBd Movie Data 2015'!$D:$D,"&lt;="&amp;'AVERAGEIFS Practice'!$I7)</f>
        <v>164958272</v>
      </c>
      <c r="H7" s="3">
        <v>7</v>
      </c>
      <c r="I7" s="3">
        <v>8</v>
      </c>
    </row>
    <row r="8" spans="1:9" x14ac:dyDescent="0.25">
      <c r="D8" s="4" t="s">
        <v>435</v>
      </c>
      <c r="E8" s="10">
        <f>AVERAGEIFS('IMBd Movie Data 2015'!$Q:$Q,
'IMBd Movie Data 2015'!$I:$I,IF('AVERAGEIFS Practice'!$A$2="All","*",$A$2),
'IMBd Movie Data 2015'!$G:$G,IF('AVERAGEIFS Practice'!$B$2="All","*",$B$2),
'IMBd Movie Data 2015'!$D:$D,"&gt;="&amp;'AVERAGEIFS Practice'!$H8,
'IMBd Movie Data 2015'!$D:$D,"&lt;="&amp;'AVERAGEIFS Practice'!$I8)</f>
        <v>6.0600000000000005</v>
      </c>
      <c r="F8" s="16">
        <f>AVERAGEIFS('IMBd Movie Data 2015'!$V:$V,
'IMBd Movie Data 2015'!$I:$I,IF('AVERAGEIFS Practice'!$A$2="All","*",$A$2),
'IMBd Movie Data 2015'!$G:$G,IF('AVERAGEIFS Practice'!$B$2="All","*",$B$2),
'IMBd Movie Data 2015'!$D:$D,"&gt;="&amp;'AVERAGEIFS Practice'!$H8,
'IMBd Movie Data 2015'!$D:$D,"&lt;="&amp;'AVERAGEIFS Practice'!$I8)</f>
        <v>-26987480.399999999</v>
      </c>
      <c r="H8" s="3">
        <v>9</v>
      </c>
      <c r="I8" s="3">
        <v>10</v>
      </c>
    </row>
    <row r="9" spans="1:9" x14ac:dyDescent="0.25">
      <c r="D9" s="4" t="s">
        <v>436</v>
      </c>
      <c r="E9" s="10">
        <f>AVERAGEIFS('IMBd Movie Data 2015'!$Q:$Q,
'IMBd Movie Data 2015'!$I:$I,IF('AVERAGEIFS Practice'!$A$2="All","*",$A$2),
'IMBd Movie Data 2015'!$G:$G,IF('AVERAGEIFS Practice'!$B$2="All","*",$B$2),
'IMBd Movie Data 2015'!$D:$D,"&gt;="&amp;'AVERAGEIFS Practice'!$H9,
'IMBd Movie Data 2015'!$D:$D,"&lt;="&amp;'AVERAGEIFS Practice'!$I9)</f>
        <v>6.166666666666667</v>
      </c>
      <c r="F9" s="16">
        <f>AVERAGEIFS('IMBd Movie Data 2015'!$V:$V,
'IMBd Movie Data 2015'!$I:$I,IF('AVERAGEIFS Practice'!$A$2="All","*",$A$2),
'IMBd Movie Data 2015'!$G:$G,IF('AVERAGEIFS Practice'!$B$2="All","*",$B$2),
'IMBd Movie Data 2015'!$D:$D,"&gt;="&amp;'AVERAGEIFS Practice'!$H9,
'IMBd Movie Data 2015'!$D:$D,"&lt;="&amp;'AVERAGEIFS Practice'!$I9)</f>
        <v>-12889492.333333334</v>
      </c>
      <c r="H9" s="3">
        <v>11</v>
      </c>
      <c r="I9" s="3">
        <v>12</v>
      </c>
    </row>
  </sheetData>
  <conditionalFormatting sqref="E4:F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FA1405-DCD3-4871-BA58-D8CCC72ED9E8}">
          <x14:formula1>
            <xm:f>Validation!$A$1:$A$17</xm:f>
          </x14:formula1>
          <xm:sqref>A2 C2</xm:sqref>
        </x14:dataValidation>
        <x14:dataValidation type="list" allowBlank="1" showInputMessage="1" showErrorMessage="1" xr:uid="{5B567628-9AA5-4867-96EA-FCA402BA2E8A}">
          <x14:formula1>
            <xm:f>Validation!$B$1:$B$13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A8A6-29CD-41DF-9871-25139BE00AF9}">
  <dimension ref="A1:B17"/>
  <sheetViews>
    <sheetView workbookViewId="0"/>
  </sheetViews>
  <sheetFormatPr defaultRowHeight="15.75" x14ac:dyDescent="0.25"/>
  <sheetData>
    <row r="1" spans="1:2" x14ac:dyDescent="0.25">
      <c r="A1" t="s">
        <v>428</v>
      </c>
      <c r="B1" t="s">
        <v>428</v>
      </c>
    </row>
    <row r="2" spans="1:2" x14ac:dyDescent="0.25">
      <c r="A2" t="s">
        <v>21</v>
      </c>
      <c r="B2" t="s">
        <v>30</v>
      </c>
    </row>
    <row r="3" spans="1:2" x14ac:dyDescent="0.25">
      <c r="A3" t="s">
        <v>116</v>
      </c>
      <c r="B3" t="s">
        <v>28</v>
      </c>
    </row>
    <row r="4" spans="1:2" x14ac:dyDescent="0.25">
      <c r="A4" t="s">
        <v>32</v>
      </c>
      <c r="B4" t="s">
        <v>27</v>
      </c>
    </row>
    <row r="5" spans="1:2" x14ac:dyDescent="0.25">
      <c r="A5" t="s">
        <v>167</v>
      </c>
      <c r="B5" t="s">
        <v>29</v>
      </c>
    </row>
    <row r="6" spans="1:2" x14ac:dyDescent="0.25">
      <c r="A6" t="s">
        <v>103</v>
      </c>
      <c r="B6" t="s">
        <v>24</v>
      </c>
    </row>
    <row r="7" spans="1:2" x14ac:dyDescent="0.25">
      <c r="A7" t="s">
        <v>62</v>
      </c>
      <c r="B7" t="s">
        <v>19</v>
      </c>
    </row>
    <row r="8" spans="1:2" x14ac:dyDescent="0.25">
      <c r="A8" t="s">
        <v>51</v>
      </c>
      <c r="B8" t="s">
        <v>38</v>
      </c>
    </row>
    <row r="9" spans="1:2" x14ac:dyDescent="0.25">
      <c r="A9" t="s">
        <v>71</v>
      </c>
      <c r="B9" t="s">
        <v>23</v>
      </c>
    </row>
    <row r="10" spans="1:2" x14ac:dyDescent="0.25">
      <c r="A10" t="s">
        <v>93</v>
      </c>
      <c r="B10" t="s">
        <v>48</v>
      </c>
    </row>
    <row r="11" spans="1:2" x14ac:dyDescent="0.25">
      <c r="A11" t="s">
        <v>49</v>
      </c>
      <c r="B11" t="s">
        <v>34</v>
      </c>
    </row>
    <row r="12" spans="1:2" x14ac:dyDescent="0.25">
      <c r="A12" t="s">
        <v>139</v>
      </c>
      <c r="B12" t="s">
        <v>45</v>
      </c>
    </row>
    <row r="13" spans="1:2" x14ac:dyDescent="0.25">
      <c r="A13" t="s">
        <v>355</v>
      </c>
      <c r="B13" t="s">
        <v>52</v>
      </c>
    </row>
    <row r="14" spans="1:2" x14ac:dyDescent="0.25">
      <c r="A14" t="s">
        <v>115</v>
      </c>
    </row>
    <row r="15" spans="1:2" x14ac:dyDescent="0.25">
      <c r="A15" t="s">
        <v>37</v>
      </c>
    </row>
    <row r="16" spans="1:2" x14ac:dyDescent="0.25">
      <c r="A16" t="s">
        <v>60</v>
      </c>
    </row>
    <row r="17" spans="1:1" x14ac:dyDescent="0.25">
      <c r="A1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IMBd Movie Data 2015</vt:lpstr>
      <vt:lpstr>SUMIFS Practice</vt:lpstr>
      <vt:lpstr>AVERAGEIFS Practice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chagan</cp:lastModifiedBy>
  <dcterms:created xsi:type="dcterms:W3CDTF">2021-02-13T04:30:35Z</dcterms:created>
  <dcterms:modified xsi:type="dcterms:W3CDTF">2023-02-16T00:01:13Z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2023-02-16T00:01:11Z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4184d1bb-4d08-4687-add4-91f9b119f9a2</vt:lpwstr>
  </property>
  <property fmtid="{D5CDD505-2E9C-101B-9397-08002B2CF9AE}" pid="7" name="MSIP_Label_defa4170-0d19-0005-0004-bc88714345d2_ActionId">
    <vt:lpwstr>d19bfbe4-ea51-4a21-8157-2091c8c304d1</vt:lpwstr>
  </property>
  <property fmtid="{D5CDD505-2E9C-101B-9397-08002B2CF9AE}" pid="8" name="MSIP_Label_defa4170-0d19-0005-0004-bc88714345d2_ContentBits">
    <vt:lpwstr>0</vt:lpwstr>
  </property>
</Properties>
</file>