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926BB04-8824-4E70-9AB5-3560404D5565}" xr6:coauthVersionLast="47" xr6:coauthVersionMax="47" xr10:uidLastSave="{00000000-0000-0000-0000-000000000000}"/>
  <bookViews>
    <workbookView xWindow="-108" yWindow="-108" windowWidth="23256" windowHeight="12456" firstSheet="1" activeTab="6" xr2:uid="{075CFE9F-BE1A-4775-B3ED-2B517DDDDD29}"/>
  </bookViews>
  <sheets>
    <sheet name="Categories" sheetId="5" r:id="rId1"/>
    <sheet name="products" sheetId="4" r:id="rId2"/>
    <sheet name="Customer" sheetId="3" r:id="rId3"/>
    <sheet name="Sales" sheetId="2" r:id="rId4"/>
    <sheet name="Sheet3" sheetId="7" r:id="rId5"/>
    <sheet name="Sheet1" sheetId="1" r:id="rId6"/>
    <sheet name="dashboard" sheetId="6" r:id="rId7"/>
  </sheets>
  <definedNames>
    <definedName name="_xlcn.WorksheetConnection_Book1Categories1" hidden="1">Categories[]</definedName>
    <definedName name="_xlcn.WorksheetConnection_Book1Customer1" hidden="1">Customer[]</definedName>
    <definedName name="_xlcn.WorksheetConnection_Book1products1" hidden="1">products[]</definedName>
    <definedName name="_xlcn.WorksheetConnection_Book1Sales1" hidden="1">Sales[]</definedName>
    <definedName name="ExternalData_1" localSheetId="3" hidden="1">Sales!$A$1:$E$201</definedName>
    <definedName name="ExternalData_2" localSheetId="2" hidden="1">'Customer'!$A$1:$L$101</definedName>
    <definedName name="ExternalData_3" localSheetId="1" hidden="1">products!$A$1:$D$21</definedName>
    <definedName name="ExternalData_4" localSheetId="0" hidden="1">'Categories'!$A$1:$B$6</definedName>
  </definedNames>
  <calcPr calcId="191029"/>
  <pivotCaches>
    <pivotCache cacheId="47" r:id="rId8"/>
    <pivotCache cacheId="92" r:id="rId9"/>
    <pivotCache cacheId="88" r:id="rId10"/>
    <pivotCache cacheId="84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" name="Sales" connection="WorksheetConnection_Book1!Sales"/>
          <x15:modelTable id="products" name="products" connection="WorksheetConnection_Book1!products"/>
          <x15:modelTable id="Customer" name="Customer" connection="WorksheetConnection_Book1!Customer"/>
          <x15:modelTable id="Categories" name="Categories" connection="WorksheetConnection_Book1!Categories"/>
        </x15:modelTables>
        <x15:modelRelationships>
          <x15:modelRelationship fromTable="products" fromColumn="CategoryID" toTable="Categories" toColumn="CategoryID"/>
          <x15:modelRelationship fromTable="Sales" fromColumn="ProductID" toTable="products" toColumn="ProductID"/>
          <x15:modelRelationship fromTable="Sales" fromColumn="CustomerID" toTable="Customer" toColumn="Customer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H2" i="2"/>
  <c r="G2" i="2" s="1"/>
  <c r="H3" i="2"/>
  <c r="G3" i="2" s="1"/>
  <c r="H4" i="2"/>
  <c r="G4" i="2" s="1"/>
  <c r="H5" i="2"/>
  <c r="G5" i="2" s="1"/>
  <c r="H6" i="2"/>
  <c r="G6" i="2" s="1"/>
  <c r="H7" i="2"/>
  <c r="G7" i="2" s="1"/>
  <c r="H8" i="2"/>
  <c r="G8" i="2" s="1"/>
  <c r="H9" i="2"/>
  <c r="G9" i="2" s="1"/>
  <c r="H10" i="2"/>
  <c r="G10" i="2" s="1"/>
  <c r="H11" i="2"/>
  <c r="G11" i="2" s="1"/>
  <c r="H12" i="2"/>
  <c r="G12" i="2" s="1"/>
  <c r="H13" i="2"/>
  <c r="G13" i="2" s="1"/>
  <c r="H14" i="2"/>
  <c r="G14" i="2" s="1"/>
  <c r="H15" i="2"/>
  <c r="G15" i="2" s="1"/>
  <c r="H16" i="2"/>
  <c r="G16" i="2" s="1"/>
  <c r="H17" i="2"/>
  <c r="G17" i="2" s="1"/>
  <c r="H18" i="2"/>
  <c r="G18" i="2" s="1"/>
  <c r="H19" i="2"/>
  <c r="G19" i="2" s="1"/>
  <c r="H20" i="2"/>
  <c r="G20" i="2" s="1"/>
  <c r="H21" i="2"/>
  <c r="G21" i="2" s="1"/>
  <c r="H22" i="2"/>
  <c r="G22" i="2" s="1"/>
  <c r="H23" i="2"/>
  <c r="G23" i="2" s="1"/>
  <c r="H24" i="2"/>
  <c r="G24" i="2" s="1"/>
  <c r="H25" i="2"/>
  <c r="G25" i="2" s="1"/>
  <c r="H26" i="2"/>
  <c r="G26" i="2" s="1"/>
  <c r="H27" i="2"/>
  <c r="G27" i="2" s="1"/>
  <c r="H28" i="2"/>
  <c r="G28" i="2" s="1"/>
  <c r="H29" i="2"/>
  <c r="G29" i="2" s="1"/>
  <c r="H30" i="2"/>
  <c r="G30" i="2" s="1"/>
  <c r="H31" i="2"/>
  <c r="G31" i="2" s="1"/>
  <c r="H32" i="2"/>
  <c r="G32" i="2" s="1"/>
  <c r="H33" i="2"/>
  <c r="G33" i="2" s="1"/>
  <c r="H34" i="2"/>
  <c r="G34" i="2" s="1"/>
  <c r="H35" i="2"/>
  <c r="G35" i="2" s="1"/>
  <c r="H36" i="2"/>
  <c r="G36" i="2" s="1"/>
  <c r="H37" i="2"/>
  <c r="G37" i="2" s="1"/>
  <c r="H38" i="2"/>
  <c r="G38" i="2" s="1"/>
  <c r="H39" i="2"/>
  <c r="G39" i="2" s="1"/>
  <c r="H40" i="2"/>
  <c r="G40" i="2" s="1"/>
  <c r="H41" i="2"/>
  <c r="G41" i="2" s="1"/>
  <c r="H42" i="2"/>
  <c r="G42" i="2" s="1"/>
  <c r="H43" i="2"/>
  <c r="G43" i="2" s="1"/>
  <c r="H44" i="2"/>
  <c r="G44" i="2" s="1"/>
  <c r="H45" i="2"/>
  <c r="G45" i="2" s="1"/>
  <c r="H46" i="2"/>
  <c r="G46" i="2" s="1"/>
  <c r="H47" i="2"/>
  <c r="G47" i="2" s="1"/>
  <c r="H48" i="2"/>
  <c r="G48" i="2" s="1"/>
  <c r="H49" i="2"/>
  <c r="G49" i="2" s="1"/>
  <c r="H50" i="2"/>
  <c r="G50" i="2" s="1"/>
  <c r="H51" i="2"/>
  <c r="G51" i="2" s="1"/>
  <c r="H52" i="2"/>
  <c r="G52" i="2" s="1"/>
  <c r="H53" i="2"/>
  <c r="G53" i="2" s="1"/>
  <c r="H54" i="2"/>
  <c r="G54" i="2" s="1"/>
  <c r="H55" i="2"/>
  <c r="G55" i="2" s="1"/>
  <c r="H56" i="2"/>
  <c r="G56" i="2" s="1"/>
  <c r="H57" i="2"/>
  <c r="G57" i="2" s="1"/>
  <c r="H58" i="2"/>
  <c r="G58" i="2" s="1"/>
  <c r="H59" i="2"/>
  <c r="G59" i="2" s="1"/>
  <c r="H60" i="2"/>
  <c r="G60" i="2" s="1"/>
  <c r="H61" i="2"/>
  <c r="G61" i="2" s="1"/>
  <c r="H62" i="2"/>
  <c r="G62" i="2" s="1"/>
  <c r="H63" i="2"/>
  <c r="G63" i="2" s="1"/>
  <c r="H64" i="2"/>
  <c r="G64" i="2" s="1"/>
  <c r="H65" i="2"/>
  <c r="G65" i="2" s="1"/>
  <c r="H66" i="2"/>
  <c r="G66" i="2" s="1"/>
  <c r="H67" i="2"/>
  <c r="G67" i="2" s="1"/>
  <c r="H68" i="2"/>
  <c r="G68" i="2" s="1"/>
  <c r="H69" i="2"/>
  <c r="G69" i="2" s="1"/>
  <c r="H70" i="2"/>
  <c r="G70" i="2" s="1"/>
  <c r="H71" i="2"/>
  <c r="G71" i="2" s="1"/>
  <c r="H72" i="2"/>
  <c r="G72" i="2" s="1"/>
  <c r="H73" i="2"/>
  <c r="G73" i="2" s="1"/>
  <c r="H74" i="2"/>
  <c r="G74" i="2" s="1"/>
  <c r="H75" i="2"/>
  <c r="G75" i="2" s="1"/>
  <c r="H76" i="2"/>
  <c r="G76" i="2" s="1"/>
  <c r="H77" i="2"/>
  <c r="G77" i="2" s="1"/>
  <c r="H78" i="2"/>
  <c r="G78" i="2" s="1"/>
  <c r="H79" i="2"/>
  <c r="G79" i="2" s="1"/>
  <c r="H80" i="2"/>
  <c r="G80" i="2" s="1"/>
  <c r="H81" i="2"/>
  <c r="G81" i="2" s="1"/>
  <c r="H82" i="2"/>
  <c r="G82" i="2" s="1"/>
  <c r="H83" i="2"/>
  <c r="G83" i="2" s="1"/>
  <c r="H84" i="2"/>
  <c r="G84" i="2" s="1"/>
  <c r="H85" i="2"/>
  <c r="G85" i="2" s="1"/>
  <c r="H86" i="2"/>
  <c r="G86" i="2" s="1"/>
  <c r="H87" i="2"/>
  <c r="G87" i="2" s="1"/>
  <c r="H88" i="2"/>
  <c r="G88" i="2" s="1"/>
  <c r="H89" i="2"/>
  <c r="G89" i="2" s="1"/>
  <c r="H90" i="2"/>
  <c r="G90" i="2" s="1"/>
  <c r="H91" i="2"/>
  <c r="G91" i="2" s="1"/>
  <c r="H92" i="2"/>
  <c r="G92" i="2" s="1"/>
  <c r="H93" i="2"/>
  <c r="G93" i="2" s="1"/>
  <c r="H94" i="2"/>
  <c r="G94" i="2" s="1"/>
  <c r="H95" i="2"/>
  <c r="G95" i="2" s="1"/>
  <c r="H96" i="2"/>
  <c r="G96" i="2" s="1"/>
  <c r="H97" i="2"/>
  <c r="G97" i="2" s="1"/>
  <c r="H98" i="2"/>
  <c r="G98" i="2" s="1"/>
  <c r="H99" i="2"/>
  <c r="G99" i="2" s="1"/>
  <c r="H100" i="2"/>
  <c r="G100" i="2" s="1"/>
  <c r="H101" i="2"/>
  <c r="G101" i="2" s="1"/>
  <c r="H102" i="2"/>
  <c r="G102" i="2" s="1"/>
  <c r="H103" i="2"/>
  <c r="G103" i="2" s="1"/>
  <c r="H104" i="2"/>
  <c r="G104" i="2" s="1"/>
  <c r="H105" i="2"/>
  <c r="G105" i="2" s="1"/>
  <c r="H106" i="2"/>
  <c r="G106" i="2" s="1"/>
  <c r="H107" i="2"/>
  <c r="G107" i="2" s="1"/>
  <c r="H108" i="2"/>
  <c r="G108" i="2" s="1"/>
  <c r="H109" i="2"/>
  <c r="G109" i="2" s="1"/>
  <c r="H110" i="2"/>
  <c r="G110" i="2" s="1"/>
  <c r="H111" i="2"/>
  <c r="G111" i="2" s="1"/>
  <c r="H112" i="2"/>
  <c r="G112" i="2" s="1"/>
  <c r="H113" i="2"/>
  <c r="G113" i="2" s="1"/>
  <c r="H114" i="2"/>
  <c r="G114" i="2" s="1"/>
  <c r="H115" i="2"/>
  <c r="G115" i="2" s="1"/>
  <c r="H116" i="2"/>
  <c r="G116" i="2" s="1"/>
  <c r="H117" i="2"/>
  <c r="G117" i="2" s="1"/>
  <c r="H118" i="2"/>
  <c r="G118" i="2" s="1"/>
  <c r="H119" i="2"/>
  <c r="G119" i="2" s="1"/>
  <c r="H120" i="2"/>
  <c r="G120" i="2" s="1"/>
  <c r="H121" i="2"/>
  <c r="G121" i="2" s="1"/>
  <c r="H122" i="2"/>
  <c r="G122" i="2" s="1"/>
  <c r="H123" i="2"/>
  <c r="G123" i="2" s="1"/>
  <c r="H124" i="2"/>
  <c r="G124" i="2" s="1"/>
  <c r="H125" i="2"/>
  <c r="G125" i="2" s="1"/>
  <c r="H126" i="2"/>
  <c r="G126" i="2" s="1"/>
  <c r="H127" i="2"/>
  <c r="G127" i="2" s="1"/>
  <c r="H128" i="2"/>
  <c r="G128" i="2" s="1"/>
  <c r="H129" i="2"/>
  <c r="G129" i="2" s="1"/>
  <c r="H130" i="2"/>
  <c r="G130" i="2" s="1"/>
  <c r="H131" i="2"/>
  <c r="G131" i="2" s="1"/>
  <c r="H132" i="2"/>
  <c r="G132" i="2" s="1"/>
  <c r="H133" i="2"/>
  <c r="G133" i="2" s="1"/>
  <c r="H134" i="2"/>
  <c r="G134" i="2" s="1"/>
  <c r="H135" i="2"/>
  <c r="G135" i="2" s="1"/>
  <c r="H136" i="2"/>
  <c r="G136" i="2" s="1"/>
  <c r="H137" i="2"/>
  <c r="G137" i="2" s="1"/>
  <c r="H138" i="2"/>
  <c r="G138" i="2" s="1"/>
  <c r="H139" i="2"/>
  <c r="G139" i="2" s="1"/>
  <c r="H140" i="2"/>
  <c r="G140" i="2" s="1"/>
  <c r="H141" i="2"/>
  <c r="G141" i="2" s="1"/>
  <c r="H142" i="2"/>
  <c r="G142" i="2" s="1"/>
  <c r="H143" i="2"/>
  <c r="G143" i="2" s="1"/>
  <c r="H144" i="2"/>
  <c r="G144" i="2" s="1"/>
  <c r="H145" i="2"/>
  <c r="G145" i="2" s="1"/>
  <c r="H146" i="2"/>
  <c r="G146" i="2" s="1"/>
  <c r="H147" i="2"/>
  <c r="G147" i="2" s="1"/>
  <c r="H148" i="2"/>
  <c r="G148" i="2" s="1"/>
  <c r="H149" i="2"/>
  <c r="G149" i="2" s="1"/>
  <c r="H150" i="2"/>
  <c r="G150" i="2" s="1"/>
  <c r="H151" i="2"/>
  <c r="G151" i="2" s="1"/>
  <c r="H152" i="2"/>
  <c r="G152" i="2" s="1"/>
  <c r="H153" i="2"/>
  <c r="G153" i="2" s="1"/>
  <c r="H154" i="2"/>
  <c r="G154" i="2" s="1"/>
  <c r="H155" i="2"/>
  <c r="G155" i="2" s="1"/>
  <c r="H156" i="2"/>
  <c r="G156" i="2" s="1"/>
  <c r="H157" i="2"/>
  <c r="G157" i="2" s="1"/>
  <c r="H158" i="2"/>
  <c r="G158" i="2" s="1"/>
  <c r="H159" i="2"/>
  <c r="G159" i="2" s="1"/>
  <c r="H160" i="2"/>
  <c r="G160" i="2" s="1"/>
  <c r="H161" i="2"/>
  <c r="G161" i="2" s="1"/>
  <c r="H162" i="2"/>
  <c r="G162" i="2" s="1"/>
  <c r="H163" i="2"/>
  <c r="G163" i="2" s="1"/>
  <c r="H164" i="2"/>
  <c r="G164" i="2" s="1"/>
  <c r="H165" i="2"/>
  <c r="G165" i="2" s="1"/>
  <c r="H166" i="2"/>
  <c r="G166" i="2" s="1"/>
  <c r="H167" i="2"/>
  <c r="G167" i="2" s="1"/>
  <c r="H168" i="2"/>
  <c r="G168" i="2" s="1"/>
  <c r="H169" i="2"/>
  <c r="G169" i="2" s="1"/>
  <c r="H170" i="2"/>
  <c r="G170" i="2" s="1"/>
  <c r="H171" i="2"/>
  <c r="G171" i="2" s="1"/>
  <c r="H172" i="2"/>
  <c r="G172" i="2" s="1"/>
  <c r="H173" i="2"/>
  <c r="G173" i="2" s="1"/>
  <c r="H174" i="2"/>
  <c r="G174" i="2" s="1"/>
  <c r="H175" i="2"/>
  <c r="G175" i="2" s="1"/>
  <c r="H176" i="2"/>
  <c r="G176" i="2" s="1"/>
  <c r="H177" i="2"/>
  <c r="G177" i="2" s="1"/>
  <c r="H178" i="2"/>
  <c r="G178" i="2" s="1"/>
  <c r="H179" i="2"/>
  <c r="G179" i="2" s="1"/>
  <c r="H180" i="2"/>
  <c r="G180" i="2" s="1"/>
  <c r="H181" i="2"/>
  <c r="G181" i="2" s="1"/>
  <c r="H182" i="2"/>
  <c r="G182" i="2" s="1"/>
  <c r="H183" i="2"/>
  <c r="G183" i="2" s="1"/>
  <c r="H184" i="2"/>
  <c r="G184" i="2" s="1"/>
  <c r="H185" i="2"/>
  <c r="G185" i="2" s="1"/>
  <c r="H186" i="2"/>
  <c r="G186" i="2" s="1"/>
  <c r="H187" i="2"/>
  <c r="G187" i="2" s="1"/>
  <c r="H188" i="2"/>
  <c r="G188" i="2" s="1"/>
  <c r="H189" i="2"/>
  <c r="G189" i="2" s="1"/>
  <c r="H190" i="2"/>
  <c r="G190" i="2" s="1"/>
  <c r="H191" i="2"/>
  <c r="G191" i="2" s="1"/>
  <c r="H192" i="2"/>
  <c r="G192" i="2" s="1"/>
  <c r="H193" i="2"/>
  <c r="G193" i="2" s="1"/>
  <c r="H194" i="2"/>
  <c r="G194" i="2" s="1"/>
  <c r="H195" i="2"/>
  <c r="G195" i="2" s="1"/>
  <c r="H196" i="2"/>
  <c r="G196" i="2" s="1"/>
  <c r="H197" i="2"/>
  <c r="G197" i="2" s="1"/>
  <c r="H198" i="2"/>
  <c r="G198" i="2" s="1"/>
  <c r="H199" i="2"/>
  <c r="G199" i="2" s="1"/>
  <c r="H200" i="2"/>
  <c r="G200" i="2" s="1"/>
  <c r="H201" i="2"/>
  <c r="G201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C26" i="1"/>
  <c r="C25" i="1"/>
  <c r="D26" i="1"/>
  <c r="D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E896A2-1A6A-4E95-B785-5D4EE93FB87F}" keepAlive="1" name="Query - Categories" description="Connection to the 'Categories' query in the workbook." type="5" refreshedVersion="8" background="1" saveData="1">
    <dbPr connection="Provider=Microsoft.Mashup.OleDb.1;Data Source=$Workbook$;Location=Categories;Extended Properties=&quot;&quot;" command="SELECT * FROM [Categories]"/>
  </connection>
  <connection id="2" xr16:uid="{73C0E328-2CCE-4E1E-A05D-71E19341FC74}" keepAlive="1" name="Query - Customer" description="Connection to the 'Customer' query in the workbook." type="5" refreshedVersion="8" background="1" saveData="1">
    <dbPr connection="Provider=Microsoft.Mashup.OleDb.1;Data Source=$Workbook$;Location=Customer;Extended Properties=&quot;&quot;" command="SELECT * FROM [Customer]"/>
  </connection>
  <connection id="3" xr16:uid="{17784AD9-B69D-4820-A5F6-5BDDE66A0370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  <connection id="4" xr16:uid="{4B4DBD0B-4509-47CF-8B30-BF6E5DF49B8C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  <connection id="5" xr16:uid="{D6BEED47-0768-483E-8D6D-0CF0F2E50D2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75A77BB9-7B59-43B7-8847-28CDF5BBB8DC}" name="WorksheetConnection_Book1!Categories" type="102" refreshedVersion="8" minRefreshableVersion="5">
    <extLst>
      <ext xmlns:x15="http://schemas.microsoft.com/office/spreadsheetml/2010/11/main" uri="{DE250136-89BD-433C-8126-D09CA5730AF9}">
        <x15:connection id="Categories">
          <x15:rangePr sourceName="_xlcn.WorksheetConnection_Book1Categories1"/>
        </x15:connection>
      </ext>
    </extLst>
  </connection>
  <connection id="7" xr16:uid="{93F8BE1B-B4C5-483A-897A-9FA18354BF78}" name="WorksheetConnection_Book1!Customer" type="102" refreshedVersion="8" minRefreshableVersion="5">
    <extLst>
      <ext xmlns:x15="http://schemas.microsoft.com/office/spreadsheetml/2010/11/main" uri="{DE250136-89BD-433C-8126-D09CA5730AF9}">
        <x15:connection id="Customer">
          <x15:rangePr sourceName="_xlcn.WorksheetConnection_Book1Customer1"/>
        </x15:connection>
      </ext>
    </extLst>
  </connection>
  <connection id="8" xr16:uid="{DA636F8C-C5F8-47A6-BF36-435A538A9FD4}" name="WorksheetConnection_Book1!products" type="102" refreshedVersion="8" minRefreshableVersion="5">
    <extLst>
      <ext xmlns:x15="http://schemas.microsoft.com/office/spreadsheetml/2010/11/main" uri="{DE250136-89BD-433C-8126-D09CA5730AF9}">
        <x15:connection id="products">
          <x15:rangePr sourceName="_xlcn.WorksheetConnection_Book1products1"/>
        </x15:connection>
      </ext>
    </extLst>
  </connection>
  <connection id="9" xr16:uid="{F30F6584-3E77-4E95-BE84-2018A0D0176C}" name="WorksheetConnection_Book1!Sales" type="102" refreshedVersion="8" minRefreshableVersion="5">
    <extLst>
      <ext xmlns:x15="http://schemas.microsoft.com/office/spreadsheetml/2010/11/main" uri="{DE250136-89BD-433C-8126-D09CA5730AF9}">
        <x15:connection id="Sales">
          <x15:rangePr sourceName="_xlcn.WorksheetConnection_Book1Sales1"/>
        </x15:connection>
      </ext>
    </extLst>
  </connection>
</connections>
</file>

<file path=xl/sharedStrings.xml><?xml version="1.0" encoding="utf-8"?>
<sst xmlns="http://schemas.openxmlformats.org/spreadsheetml/2006/main" count="920" uniqueCount="138">
  <si>
    <t>SaleID</t>
  </si>
  <si>
    <t>CustomerID</t>
  </si>
  <si>
    <t>ProductID</t>
  </si>
  <si>
    <t>SaleAmount</t>
  </si>
  <si>
    <t>SaleDate</t>
  </si>
  <si>
    <t>CategoryID</t>
  </si>
  <si>
    <t>Category Name</t>
  </si>
  <si>
    <t>Hardware</t>
  </si>
  <si>
    <t>Smart Phones</t>
  </si>
  <si>
    <t xml:space="preserve">Laptop </t>
  </si>
  <si>
    <t>Presentation Devices</t>
  </si>
  <si>
    <t>IO devices</t>
  </si>
  <si>
    <t>Customer_ID</t>
  </si>
  <si>
    <t>Name</t>
  </si>
  <si>
    <t>Age</t>
  </si>
  <si>
    <t>Address</t>
  </si>
  <si>
    <t>Salary</t>
  </si>
  <si>
    <t>Registration_Date</t>
  </si>
  <si>
    <t>Marketing_Channel</t>
  </si>
  <si>
    <t>Major_Interest</t>
  </si>
  <si>
    <t>Secondary_Interest</t>
  </si>
  <si>
    <t>Minor_Interest</t>
  </si>
  <si>
    <t>Low_Interest</t>
  </si>
  <si>
    <t>Gender</t>
  </si>
  <si>
    <t>Ali</t>
  </si>
  <si>
    <t>Cairo</t>
  </si>
  <si>
    <t>Friend</t>
  </si>
  <si>
    <t>Toys</t>
  </si>
  <si>
    <t>Sports</t>
  </si>
  <si>
    <t>Fashion</t>
  </si>
  <si>
    <t>Male</t>
  </si>
  <si>
    <t>Ahmad</t>
  </si>
  <si>
    <t>Alex</t>
  </si>
  <si>
    <t>Company Website</t>
  </si>
  <si>
    <t>Books</t>
  </si>
  <si>
    <t>Heba</t>
  </si>
  <si>
    <t>Mail</t>
  </si>
  <si>
    <t>Automotive</t>
  </si>
  <si>
    <t>Videogames</t>
  </si>
  <si>
    <t>Electronics</t>
  </si>
  <si>
    <t>Female</t>
  </si>
  <si>
    <t>PortSaid</t>
  </si>
  <si>
    <t>Facebook</t>
  </si>
  <si>
    <t>Home &amp; Kitchen</t>
  </si>
  <si>
    <t>Esraa</t>
  </si>
  <si>
    <t>Youtube</t>
  </si>
  <si>
    <t>Beauty</t>
  </si>
  <si>
    <t>Hassan</t>
  </si>
  <si>
    <t>Other</t>
  </si>
  <si>
    <t>Salah</t>
  </si>
  <si>
    <t>Linkedin</t>
  </si>
  <si>
    <t>Ahmed</t>
  </si>
  <si>
    <t>Google Ads</t>
  </si>
  <si>
    <t>Hossam</t>
  </si>
  <si>
    <t>Behira</t>
  </si>
  <si>
    <t>Hanan</t>
  </si>
  <si>
    <t>Mostafa</t>
  </si>
  <si>
    <t>Aswan</t>
  </si>
  <si>
    <t>Shehab</t>
  </si>
  <si>
    <t>Mansoura</t>
  </si>
  <si>
    <t>Zyad</t>
  </si>
  <si>
    <t>Fayoum</t>
  </si>
  <si>
    <t>Ibrahim</t>
  </si>
  <si>
    <t>alex</t>
  </si>
  <si>
    <t>Khalil</t>
  </si>
  <si>
    <t>cairo</t>
  </si>
  <si>
    <t>Basiony</t>
  </si>
  <si>
    <t>Tanta</t>
  </si>
  <si>
    <t>Fares</t>
  </si>
  <si>
    <t>Sayed</t>
  </si>
  <si>
    <t>Mohamed</t>
  </si>
  <si>
    <t>Khaled</t>
  </si>
  <si>
    <t>Mazen</t>
  </si>
  <si>
    <t>Sinai</t>
  </si>
  <si>
    <t>Sameh</t>
  </si>
  <si>
    <t>Asr</t>
  </si>
  <si>
    <t>Youssef</t>
  </si>
  <si>
    <t>Marsa Matrouh</t>
  </si>
  <si>
    <t>Nabil</t>
  </si>
  <si>
    <t>Wasfy</t>
  </si>
  <si>
    <t>Nayra</t>
  </si>
  <si>
    <t>Aya</t>
  </si>
  <si>
    <t>marsa Matrouh</t>
  </si>
  <si>
    <t>Nada</t>
  </si>
  <si>
    <t>Hend</t>
  </si>
  <si>
    <t>Rana</t>
  </si>
  <si>
    <t>Samreen</t>
  </si>
  <si>
    <t>Yasmin</t>
  </si>
  <si>
    <t>New cairo</t>
  </si>
  <si>
    <t>Hady</t>
  </si>
  <si>
    <t>New Cairo</t>
  </si>
  <si>
    <t>Banha</t>
  </si>
  <si>
    <t>banha</t>
  </si>
  <si>
    <t>Alexandria</t>
  </si>
  <si>
    <t>Minia</t>
  </si>
  <si>
    <t>Sohag</t>
  </si>
  <si>
    <t>Ola</t>
  </si>
  <si>
    <t>ProductName</t>
  </si>
  <si>
    <t>Price</t>
  </si>
  <si>
    <t>Laptop</t>
  </si>
  <si>
    <t>Tablet</t>
  </si>
  <si>
    <t>Smartphone</t>
  </si>
  <si>
    <t>Desktop</t>
  </si>
  <si>
    <t>Smartwatch</t>
  </si>
  <si>
    <t>Camera</t>
  </si>
  <si>
    <t>Printer</t>
  </si>
  <si>
    <t>Monitor</t>
  </si>
  <si>
    <t>Keyboard</t>
  </si>
  <si>
    <t>Mouse</t>
  </si>
  <si>
    <t>Headphones</t>
  </si>
  <si>
    <t>Speakers</t>
  </si>
  <si>
    <t>Microphone</t>
  </si>
  <si>
    <t>Router</t>
  </si>
  <si>
    <t>SSD</t>
  </si>
  <si>
    <t>External HDD</t>
  </si>
  <si>
    <t>Flash Drive</t>
  </si>
  <si>
    <t>Webcam</t>
  </si>
  <si>
    <t>Projector</t>
  </si>
  <si>
    <t>VR Headset</t>
  </si>
  <si>
    <t>Unknown</t>
  </si>
  <si>
    <t>Row Labels</t>
  </si>
  <si>
    <t>Grand Total</t>
  </si>
  <si>
    <t>Sum of Customer_ID</t>
  </si>
  <si>
    <t>Count of Customer_ID</t>
  </si>
  <si>
    <t>Sum of SaleAmount</t>
  </si>
  <si>
    <t>2020</t>
  </si>
  <si>
    <t>2021</t>
  </si>
  <si>
    <t>2022</t>
  </si>
  <si>
    <t>2023</t>
  </si>
  <si>
    <t>2024</t>
  </si>
  <si>
    <t>Qtr1</t>
  </si>
  <si>
    <t>Qtr2</t>
  </si>
  <si>
    <t>Qtr3</t>
  </si>
  <si>
    <t>Qtr4</t>
  </si>
  <si>
    <t>total revenue</t>
  </si>
  <si>
    <t>unit price</t>
  </si>
  <si>
    <t>(blank)</t>
  </si>
  <si>
    <t>Sum of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</si>
</sst>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70" formatCode="_-&quot;£&quot;* #,##0_-;\-&quot;£&quot;* #,##0_-;_-&quot;£&quot;* &quot;-&quot;??_-;_-@_-"/>
    <numFmt numFmtId="174" formatCode="_-[$$-409]* #,##0_ ;_-[$$-409]* \-#,##0\ ;_-[$$-409]* &quot;-&quot;??_ ;_-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9" fontId="0" fillId="0" borderId="0" xfId="1" applyFont="1"/>
    <xf numFmtId="174" fontId="0" fillId="0" borderId="0" xfId="0" applyNumberFormat="1"/>
    <xf numFmtId="174" fontId="0" fillId="0" borderId="4" xfId="0" applyNumberFormat="1" applyBorder="1"/>
    <xf numFmtId="174" fontId="0" fillId="0" borderId="5" xfId="0" applyNumberFormat="1" applyBorder="1"/>
    <xf numFmtId="174" fontId="0" fillId="0" borderId="6" xfId="0" applyNumberFormat="1" applyBorder="1"/>
    <xf numFmtId="174" fontId="0" fillId="0" borderId="7" xfId="0" applyNumberFormat="1" applyBorder="1"/>
    <xf numFmtId="174" fontId="0" fillId="0" borderId="8" xfId="0" applyNumberFormat="1" applyBorder="1"/>
    <xf numFmtId="174" fontId="0" fillId="0" borderId="9" xfId="0" applyNumberFormat="1" applyBorder="1"/>
    <xf numFmtId="170" fontId="0" fillId="0" borderId="4" xfId="0" applyNumberFormat="1" applyBorder="1"/>
    <xf numFmtId="170" fontId="0" fillId="0" borderId="5" xfId="0" applyNumberFormat="1" applyBorder="1"/>
    <xf numFmtId="170" fontId="0" fillId="0" borderId="6" xfId="0" applyNumberFormat="1" applyBorder="1"/>
    <xf numFmtId="170" fontId="0" fillId="0" borderId="7" xfId="0" applyNumberFormat="1" applyBorder="1"/>
    <xf numFmtId="170" fontId="0" fillId="0" borderId="8" xfId="0" applyNumberFormat="1" applyBorder="1"/>
    <xf numFmtId="170" fontId="0" fillId="0" borderId="9" xfId="0" applyNumberFormat="1" applyBorder="1"/>
  </cellXfs>
  <cellStyles count="2">
    <cellStyle name="Normal" xfId="0" builtinId="0"/>
    <cellStyle name="Percent" xfId="1" builtinId="5"/>
  </cellStyles>
  <dxfs count="23">
    <dxf>
      <numFmt numFmtId="174" formatCode="_-[$$-409]* #,##0_ ;_-[$$-409]* \-#,##0\ ;_-[$$-409]* &quot;-&quot;??_ ;_-@_ "/>
    </dxf>
    <dxf>
      <numFmt numFmtId="174" formatCode="_-[$$-409]* #,##0_ ;_-[$$-409]* \-#,##0\ ;_-[$$-409]* &quot;-&quot;??_ ;_-@_ "/>
    </dxf>
    <dxf>
      <numFmt numFmtId="174" formatCode="_-[$$-409]* #,##0_ ;_-[$$-409]* \-#,##0\ ;_-[$$-409]* &quot;-&quot;??_ ;_-@_ "/>
    </dxf>
    <dxf>
      <numFmt numFmtId="174" formatCode="_-[$$-409]* #,##0_ ;_-[$$-409]* \-#,##0\ ;_-[$$-409]* &quot;-&quot;??_ ;_-@_ 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74" formatCode="_-[$$-409]* #,##0_ ;_-[$$-409]* \-#,##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170" formatCode="_-&quot;£&quot;* #,##0_-;\-&quot;£&quot;* #,##0_-;_-&quot;£&quot;* &quot;-&quot;??_-;_-@_-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7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[Book1111.xlsx]Sheet1!PivotTable4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Products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197887"/>
        <c:axId val="930200767"/>
      </c:barChart>
      <c:catAx>
        <c:axId val="93019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00767"/>
        <c:crosses val="autoZero"/>
        <c:auto val="1"/>
        <c:lblAlgn val="ctr"/>
        <c:lblOffset val="100"/>
        <c:noMultiLvlLbl val="0"/>
      </c:catAx>
      <c:valAx>
        <c:axId val="9302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£&quot;* #,##0_-;\-&quot;£&quot;* #,##0_-;_-&quot;£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[Book1111.xlsx]Sheet1!PivotTable1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interseted C</a:t>
            </a:r>
            <a:r>
              <a:rPr lang="en-GB" sz="1400" b="0" i="0" u="none" strike="noStrike" baseline="0"/>
              <a:t>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Sheet1!$A$4:$A$13</c:f>
              <c:strCache>
                <c:ptCount val="9"/>
                <c:pt idx="0">
                  <c:v>Books</c:v>
                </c:pt>
                <c:pt idx="1">
                  <c:v>Home &amp; Kitchen</c:v>
                </c:pt>
                <c:pt idx="2">
                  <c:v>Electronics</c:v>
                </c:pt>
                <c:pt idx="3">
                  <c:v>Automotive</c:v>
                </c:pt>
                <c:pt idx="4">
                  <c:v>Toys</c:v>
                </c:pt>
                <c:pt idx="5">
                  <c:v>Fashion</c:v>
                </c:pt>
                <c:pt idx="6">
                  <c:v>Videogames</c:v>
                </c:pt>
                <c:pt idx="7">
                  <c:v>Sports</c:v>
                </c:pt>
                <c:pt idx="8">
                  <c:v>Beauty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9"/>
                <c:pt idx="0">
                  <c:v>869</c:v>
                </c:pt>
                <c:pt idx="1">
                  <c:v>719</c:v>
                </c:pt>
                <c:pt idx="2">
                  <c:v>714</c:v>
                </c:pt>
                <c:pt idx="3">
                  <c:v>639</c:v>
                </c:pt>
                <c:pt idx="4">
                  <c:v>558</c:v>
                </c:pt>
                <c:pt idx="5">
                  <c:v>482</c:v>
                </c:pt>
                <c:pt idx="6">
                  <c:v>418</c:v>
                </c:pt>
                <c:pt idx="7">
                  <c:v>417</c:v>
                </c:pt>
                <c:pt idx="8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5-4E1D-9ECE-B73AFA55B6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87131727"/>
        <c:axId val="1187139887"/>
      </c:barChart>
      <c:catAx>
        <c:axId val="1187131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39887"/>
        <c:crosses val="autoZero"/>
        <c:auto val="1"/>
        <c:lblAlgn val="ctr"/>
        <c:lblOffset val="100"/>
        <c:noMultiLvlLbl val="0"/>
      </c:catAx>
      <c:valAx>
        <c:axId val="118713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3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[Book1111.xlsx]Sheet1!PivotTable3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Amount per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Sheet1!$A$36:$A$60</c:f>
              <c:multiLvlStrCache>
                <c:ptCount val="19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  <c:pt idx="12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Sheet1!$B$36:$B$60</c:f>
              <c:numCache>
                <c:formatCode>_-[$$-409]* #,##0.00_ ;_-[$$-409]* \-#,##0.00\ ;_-[$$-409]* "-"??_ ;_-@_ </c:formatCode>
                <c:ptCount val="19"/>
                <c:pt idx="0">
                  <c:v>24963.64</c:v>
                </c:pt>
                <c:pt idx="1">
                  <c:v>28278.130000000008</c:v>
                </c:pt>
                <c:pt idx="2">
                  <c:v>29340.58</c:v>
                </c:pt>
                <c:pt idx="3">
                  <c:v>32448.69</c:v>
                </c:pt>
                <c:pt idx="4">
                  <c:v>21952.6</c:v>
                </c:pt>
                <c:pt idx="5">
                  <c:v>31355.099999999995</c:v>
                </c:pt>
                <c:pt idx="6">
                  <c:v>42282.820000000007</c:v>
                </c:pt>
                <c:pt idx="7">
                  <c:v>23308.379999999997</c:v>
                </c:pt>
                <c:pt idx="8">
                  <c:v>15622.91</c:v>
                </c:pt>
                <c:pt idx="9">
                  <c:v>28321.309999999994</c:v>
                </c:pt>
                <c:pt idx="10">
                  <c:v>29474.260000000002</c:v>
                </c:pt>
                <c:pt idx="11">
                  <c:v>17632.32</c:v>
                </c:pt>
                <c:pt idx="12">
                  <c:v>35371.96</c:v>
                </c:pt>
                <c:pt idx="13">
                  <c:v>16583.570000000003</c:v>
                </c:pt>
                <c:pt idx="14">
                  <c:v>25957.81</c:v>
                </c:pt>
                <c:pt idx="15">
                  <c:v>19750.759999999998</c:v>
                </c:pt>
                <c:pt idx="16">
                  <c:v>43302.659999999996</c:v>
                </c:pt>
                <c:pt idx="17">
                  <c:v>31128.420000000002</c:v>
                </c:pt>
                <c:pt idx="18">
                  <c:v>15451.03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0-4476-B49C-5C596898BD7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58031"/>
        <c:axId val="810033071"/>
      </c:lineChart>
      <c:catAx>
        <c:axId val="81005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33071"/>
        <c:crosses val="autoZero"/>
        <c:auto val="1"/>
        <c:lblAlgn val="ctr"/>
        <c:lblOffset val="100"/>
        <c:noMultiLvlLbl val="0"/>
      </c:catAx>
      <c:valAx>
        <c:axId val="810033071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5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[Book1111.xlsx]Sheet1!PivotTable7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Marketing</a:t>
            </a:r>
            <a:r>
              <a:rPr lang="en-GB" baseline="0"/>
              <a:t> Channel by Sales Amount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Sheet1!$B$86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Sheet1!$A$87:$A$95</c:f>
              <c:strCache>
                <c:ptCount val="8"/>
                <c:pt idx="0">
                  <c:v>Friend</c:v>
                </c:pt>
                <c:pt idx="1">
                  <c:v>Facebook</c:v>
                </c:pt>
                <c:pt idx="2">
                  <c:v>Company Website</c:v>
                </c:pt>
                <c:pt idx="3">
                  <c:v>Mail</c:v>
                </c:pt>
                <c:pt idx="4">
                  <c:v>Other</c:v>
                </c:pt>
                <c:pt idx="5">
                  <c:v>Google Ads</c:v>
                </c:pt>
                <c:pt idx="6">
                  <c:v>Youtube</c:v>
                </c:pt>
                <c:pt idx="7">
                  <c:v>Linkedin</c:v>
                </c:pt>
              </c:strCache>
            </c:strRef>
          </c:cat>
          <c:val>
            <c:numRef>
              <c:f>Sheet1!$B$87:$B$95</c:f>
              <c:numCache>
                <c:formatCode>_-[$$-409]* #,##0.00_ ;_-[$$-409]* \-#,##0.00\ ;_-[$$-409]* "-"??_ ;_-@_ </c:formatCode>
                <c:ptCount val="8"/>
                <c:pt idx="0">
                  <c:v>102928.14000000001</c:v>
                </c:pt>
                <c:pt idx="1">
                  <c:v>90004.64</c:v>
                </c:pt>
                <c:pt idx="2">
                  <c:v>80443.579999999973</c:v>
                </c:pt>
                <c:pt idx="3">
                  <c:v>63017.150000000009</c:v>
                </c:pt>
                <c:pt idx="4">
                  <c:v>48904.56</c:v>
                </c:pt>
                <c:pt idx="5">
                  <c:v>46782.710000000006</c:v>
                </c:pt>
                <c:pt idx="6">
                  <c:v>41003.609999999993</c:v>
                </c:pt>
                <c:pt idx="7">
                  <c:v>39442.559999999998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0-45C5-93B0-711A62E8E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048911"/>
        <c:axId val="810051311"/>
      </c:areaChart>
      <c:catAx>
        <c:axId val="810048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51311"/>
        <c:crosses val="autoZero"/>
        <c:auto val="1"/>
        <c:lblAlgn val="ctr"/>
        <c:lblOffset val="100"/>
        <c:noMultiLvlLbl val="0"/>
      </c:catAx>
      <c:valAx>
        <c:axId val="810051311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4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[Book1111.xlsx]Sheet1!PivotTable10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10 Products</a:t>
            </a:r>
            <a:r>
              <a:rPr lang="en-GB" baseline="0"/>
              <a:t>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Sheet1!$A$128:$A$138</c:f>
              <c:strCache>
                <c:ptCount val="10"/>
                <c:pt idx="0">
                  <c:v>VR Headset</c:v>
                </c:pt>
                <c:pt idx="1">
                  <c:v>Desktop</c:v>
                </c:pt>
                <c:pt idx="2">
                  <c:v>Headphones</c:v>
                </c:pt>
                <c:pt idx="3">
                  <c:v>Printer</c:v>
                </c:pt>
                <c:pt idx="4">
                  <c:v>Camera</c:v>
                </c:pt>
                <c:pt idx="5">
                  <c:v>Smartwatch</c:v>
                </c:pt>
                <c:pt idx="6">
                  <c:v>Smartphone</c:v>
                </c:pt>
                <c:pt idx="7">
                  <c:v>Laptop</c:v>
                </c:pt>
                <c:pt idx="8">
                  <c:v>SSD</c:v>
                </c:pt>
                <c:pt idx="9">
                  <c:v>Speakers</c:v>
                </c:pt>
              </c:strCache>
            </c:strRef>
          </c:cat>
          <c:val>
            <c:numRef>
              <c:f>Sheet1!$B$128:$B$138</c:f>
              <c:numCache>
                <c:formatCode>_-[$$-409]* #,##0_ ;_-[$$-409]* \-#,##0\ ;_-[$$-409]* "-"??_ ;_-@_ </c:formatCode>
                <c:ptCount val="10"/>
                <c:pt idx="0">
                  <c:v>77661027.410399988</c:v>
                </c:pt>
                <c:pt idx="1">
                  <c:v>74829968.578799993</c:v>
                </c:pt>
                <c:pt idx="2">
                  <c:v>58326989.688000008</c:v>
                </c:pt>
                <c:pt idx="3">
                  <c:v>44372062.303599998</c:v>
                </c:pt>
                <c:pt idx="4">
                  <c:v>43475060.935500003</c:v>
                </c:pt>
                <c:pt idx="5">
                  <c:v>39440586.352899998</c:v>
                </c:pt>
                <c:pt idx="6">
                  <c:v>35970311.734800003</c:v>
                </c:pt>
                <c:pt idx="7">
                  <c:v>32774306.993999999</c:v>
                </c:pt>
                <c:pt idx="8">
                  <c:v>31635406.377500001</c:v>
                </c:pt>
                <c:pt idx="9">
                  <c:v>24197526.405000001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A-4C05-A4F7-FEFD5C52552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206527"/>
        <c:axId val="930195967"/>
      </c:barChart>
      <c:catAx>
        <c:axId val="93020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5967"/>
        <c:crosses val="autoZero"/>
        <c:auto val="1"/>
        <c:lblAlgn val="ctr"/>
        <c:lblOffset val="100"/>
        <c:noMultiLvlLbl val="0"/>
      </c:catAx>
      <c:valAx>
        <c:axId val="930195967"/>
        <c:scaling>
          <c:orientation val="minMax"/>
        </c:scaling>
        <c:delete val="0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0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72178657522278E-2"/>
          <c:y val="0.18644836538971016"/>
          <c:w val="0.46241867565918021"/>
          <c:h val="0.75971811582684257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EF-4E5A-B7C4-16DCDF839E0B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EF-4E5A-B7C4-16DCDF839E0B}"/>
              </c:ext>
            </c:extLst>
          </c:dPt>
          <c:dLbls>
            <c:dLbl>
              <c:idx val="0"/>
              <c:layout>
                <c:manualLayout>
                  <c:x val="6.6666666666666569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EF-4E5A-B7C4-16DCDF839E0B}"/>
                </c:ext>
              </c:extLst>
            </c:dLbl>
            <c:dLbl>
              <c:idx val="1"/>
              <c:layout>
                <c:manualLayout>
                  <c:x val="-6.1111111111111109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EF-4E5A-B7C4-16DCDF839E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Sheet1!$C$25:$C$26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Sheet1!$D$25:$D$26</c:f>
              <c:numCache>
                <c:formatCode>0%</c:formatCode>
                <c:ptCount val="2"/>
                <c:pt idx="0">
                  <c:v>0.28999999999999998</c:v>
                </c:pt>
                <c:pt idx="1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EF-4E5A-B7C4-16DCDF839E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635013622228441"/>
          <c:y val="0.15314196085716514"/>
          <c:w val="0.36291079576261864"/>
          <c:h val="0.74073650188099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63</xdr:row>
      <xdr:rowOff>179070</xdr:rowOff>
    </xdr:from>
    <xdr:to>
      <xdr:col>12</xdr:col>
      <xdr:colOff>99060</xdr:colOff>
      <xdr:row>78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8FF825-44FB-2455-B041-A80DC3BCB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</xdr:row>
      <xdr:rowOff>99060</xdr:rowOff>
    </xdr:from>
    <xdr:to>
      <xdr:col>21</xdr:col>
      <xdr:colOff>0</xdr:colOff>
      <xdr:row>40</xdr:row>
      <xdr:rowOff>80210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E059531-FAB1-8092-8CD8-607DE8DD908D}"/>
            </a:ext>
          </a:extLst>
        </xdr:cNvPr>
        <xdr:cNvSpPr/>
      </xdr:nvSpPr>
      <xdr:spPr>
        <a:xfrm>
          <a:off x="274320" y="286218"/>
          <a:ext cx="12639575" cy="7280308"/>
        </a:xfrm>
        <a:prstGeom prst="roundRect">
          <a:avLst>
            <a:gd name="adj" fmla="val 9527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76200</xdr:colOff>
      <xdr:row>2</xdr:row>
      <xdr:rowOff>68580</xdr:rowOff>
    </xdr:from>
    <xdr:to>
      <xdr:col>4</xdr:col>
      <xdr:colOff>259080</xdr:colOff>
      <xdr:row>6</xdr:row>
      <xdr:rowOff>22860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5A86757-1A25-00D3-6A68-0AD875254804}"/>
            </a:ext>
          </a:extLst>
        </xdr:cNvPr>
        <xdr:cNvSpPr txBox="1"/>
      </xdr:nvSpPr>
      <xdr:spPr>
        <a:xfrm>
          <a:off x="685800" y="434340"/>
          <a:ext cx="2011680" cy="685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ln>
                <a:noFill/>
              </a:ln>
              <a:solidFill>
                <a:schemeClr val="accent1"/>
              </a:solidFill>
            </a:rPr>
            <a:t>Sales</a:t>
          </a:r>
          <a:r>
            <a:rPr lang="en-GB" sz="1800" b="1" baseline="0">
              <a:ln>
                <a:noFill/>
              </a:ln>
              <a:solidFill>
                <a:schemeClr val="accent1"/>
              </a:solidFill>
            </a:rPr>
            <a:t> </a:t>
          </a:r>
        </a:p>
        <a:p>
          <a:pPr algn="ctr"/>
          <a:r>
            <a:rPr lang="en-GB" sz="1800" b="1" baseline="0">
              <a:ln>
                <a:noFill/>
              </a:ln>
              <a:solidFill>
                <a:schemeClr val="accent1"/>
              </a:solidFill>
            </a:rPr>
            <a:t>Dashboard</a:t>
          </a:r>
          <a:endParaRPr lang="en-GB" sz="1800" b="1">
            <a:ln>
              <a:noFill/>
            </a:ln>
            <a:solidFill>
              <a:schemeClr val="accent1"/>
            </a:solidFill>
          </a:endParaRPr>
        </a:p>
      </xdr:txBody>
    </xdr:sp>
    <xdr:clientData/>
  </xdr:twoCellAnchor>
  <xdr:twoCellAnchor>
    <xdr:from>
      <xdr:col>4</xdr:col>
      <xdr:colOff>426720</xdr:colOff>
      <xdr:row>2</xdr:row>
      <xdr:rowOff>134436</xdr:rowOff>
    </xdr:from>
    <xdr:to>
      <xdr:col>7</xdr:col>
      <xdr:colOff>464820</xdr:colOff>
      <xdr:row>7</xdr:row>
      <xdr:rowOff>42996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75D801E-3CF9-2670-9D03-117B01D86F3A}"/>
            </a:ext>
          </a:extLst>
        </xdr:cNvPr>
        <xdr:cNvSpPr/>
      </xdr:nvSpPr>
      <xdr:spPr>
        <a:xfrm>
          <a:off x="2849489" y="505667"/>
          <a:ext cx="1855177" cy="83663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/>
            <a:t>Total</a:t>
          </a:r>
          <a:r>
            <a:rPr lang="en-GB" sz="1600" baseline="0"/>
            <a:t> Revenue </a:t>
          </a:r>
          <a:endParaRPr lang="en-GB" sz="1600"/>
        </a:p>
      </xdr:txBody>
    </xdr:sp>
    <xdr:clientData/>
  </xdr:twoCellAnchor>
  <xdr:twoCellAnchor>
    <xdr:from>
      <xdr:col>12</xdr:col>
      <xdr:colOff>38100</xdr:colOff>
      <xdr:row>2</xdr:row>
      <xdr:rowOff>134436</xdr:rowOff>
    </xdr:from>
    <xdr:to>
      <xdr:col>15</xdr:col>
      <xdr:colOff>76200</xdr:colOff>
      <xdr:row>7</xdr:row>
      <xdr:rowOff>42996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EB1CFC0-4141-40F1-8B6E-48FB8F4F424B}"/>
            </a:ext>
          </a:extLst>
        </xdr:cNvPr>
        <xdr:cNvSpPr/>
      </xdr:nvSpPr>
      <xdr:spPr>
        <a:xfrm>
          <a:off x="7306408" y="505667"/>
          <a:ext cx="1855177" cy="83663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300"/>
            <a:t>Top Marketing Channel</a:t>
          </a:r>
          <a:r>
            <a:rPr lang="en-GB" sz="1300" baseline="0"/>
            <a:t> </a:t>
          </a:r>
          <a:endParaRPr lang="en-GB" sz="1300"/>
        </a:p>
      </xdr:txBody>
    </xdr:sp>
    <xdr:clientData/>
  </xdr:twoCellAnchor>
  <xdr:twoCellAnchor>
    <xdr:from>
      <xdr:col>8</xdr:col>
      <xdr:colOff>220980</xdr:colOff>
      <xdr:row>2</xdr:row>
      <xdr:rowOff>134436</xdr:rowOff>
    </xdr:from>
    <xdr:to>
      <xdr:col>11</xdr:col>
      <xdr:colOff>259080</xdr:colOff>
      <xdr:row>7</xdr:row>
      <xdr:rowOff>42996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03DFEA1-6245-49C1-9234-C360213CB2FC}"/>
            </a:ext>
          </a:extLst>
        </xdr:cNvPr>
        <xdr:cNvSpPr/>
      </xdr:nvSpPr>
      <xdr:spPr>
        <a:xfrm>
          <a:off x="5066518" y="505667"/>
          <a:ext cx="1855177" cy="83663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/>
            <a:t>Top</a:t>
          </a:r>
          <a:r>
            <a:rPr lang="en-GB" sz="1600" baseline="0"/>
            <a:t> Product Sales</a:t>
          </a:r>
          <a:endParaRPr lang="en-GB" sz="1600"/>
        </a:p>
      </xdr:txBody>
    </xdr:sp>
    <xdr:clientData/>
  </xdr:twoCellAnchor>
  <xdr:twoCellAnchor>
    <xdr:from>
      <xdr:col>4</xdr:col>
      <xdr:colOff>579120</xdr:colOff>
      <xdr:row>5</xdr:row>
      <xdr:rowOff>0</xdr:rowOff>
    </xdr:from>
    <xdr:to>
      <xdr:col>7</xdr:col>
      <xdr:colOff>358140</xdr:colOff>
      <xdr:row>6</xdr:row>
      <xdr:rowOff>129540</xdr:rowOff>
    </xdr:to>
    <xdr:sp macro="" textlink="Sheet1!$A$152">
      <xdr:nvSpPr>
        <xdr:cNvPr id="11" name="TextBox 10">
          <a:extLst>
            <a:ext uri="{FF2B5EF4-FFF2-40B4-BE49-F238E27FC236}">
              <a16:creationId xmlns:a16="http://schemas.microsoft.com/office/drawing/2014/main" id="{312DE1D0-EC29-8355-E406-F7426902FBE7}"/>
            </a:ext>
          </a:extLst>
        </xdr:cNvPr>
        <xdr:cNvSpPr txBox="1"/>
      </xdr:nvSpPr>
      <xdr:spPr>
        <a:xfrm>
          <a:off x="3017520" y="914400"/>
          <a:ext cx="160782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3135D82-8D6F-4896-9BAC-B95B784147DC}" type="TxLink">
            <a:rPr lang="en-US" sz="1400" b="1" i="0" u="none" strike="noStrike">
              <a:solidFill>
                <a:schemeClr val="bg1"/>
              </a:solidFill>
              <a:latin typeface="Aptos Narrow"/>
            </a:rPr>
            <a:pPr algn="ctr"/>
            <a:t> $575,947,711 </a:t>
          </a:fld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350520</xdr:colOff>
      <xdr:row>5</xdr:row>
      <xdr:rowOff>22860</xdr:rowOff>
    </xdr:from>
    <xdr:to>
      <xdr:col>11</xdr:col>
      <xdr:colOff>160020</xdr:colOff>
      <xdr:row>6</xdr:row>
      <xdr:rowOff>114300</xdr:rowOff>
    </xdr:to>
    <xdr:sp macro="" textlink="Sheet1!$A$157">
      <xdr:nvSpPr>
        <xdr:cNvPr id="12" name="TextBox 11">
          <a:extLst>
            <a:ext uri="{FF2B5EF4-FFF2-40B4-BE49-F238E27FC236}">
              <a16:creationId xmlns:a16="http://schemas.microsoft.com/office/drawing/2014/main" id="{0BBDF43F-73F7-6212-14A8-5C498BD092C0}"/>
            </a:ext>
          </a:extLst>
        </xdr:cNvPr>
        <xdr:cNvSpPr txBox="1"/>
      </xdr:nvSpPr>
      <xdr:spPr>
        <a:xfrm>
          <a:off x="5227320" y="937260"/>
          <a:ext cx="16383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9ED2A4-EC7F-4F2D-B6E5-0B6677D1B22E}" type="TxLink">
            <a:rPr lang="en-US" sz="1400" b="1" i="0" u="none" strike="noStrike">
              <a:solidFill>
                <a:schemeClr val="bg1"/>
              </a:solidFill>
              <a:latin typeface="Aptos Narrow"/>
            </a:rPr>
            <a:pPr algn="ctr"/>
            <a:t>VR Headset</a:t>
          </a:fld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266700</xdr:colOff>
      <xdr:row>5</xdr:row>
      <xdr:rowOff>15240</xdr:rowOff>
    </xdr:from>
    <xdr:to>
      <xdr:col>14</xdr:col>
      <xdr:colOff>480060</xdr:colOff>
      <xdr:row>6</xdr:row>
      <xdr:rowOff>76200</xdr:rowOff>
    </xdr:to>
    <xdr:sp macro="" textlink="Sheet1!$A$145">
      <xdr:nvSpPr>
        <xdr:cNvPr id="13" name="TextBox 12">
          <a:extLst>
            <a:ext uri="{FF2B5EF4-FFF2-40B4-BE49-F238E27FC236}">
              <a16:creationId xmlns:a16="http://schemas.microsoft.com/office/drawing/2014/main" id="{54BA74E4-CC95-520F-6F7D-8E8DC6AC98C1}"/>
            </a:ext>
          </a:extLst>
        </xdr:cNvPr>
        <xdr:cNvSpPr txBox="1"/>
      </xdr:nvSpPr>
      <xdr:spPr>
        <a:xfrm>
          <a:off x="7581900" y="929640"/>
          <a:ext cx="143256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390FD3D-4813-4508-94A2-F32013E15158}" type="TxLink">
            <a:rPr lang="en-US" sz="1600" b="1" i="0" u="none" strike="noStrike">
              <a:solidFill>
                <a:schemeClr val="bg1"/>
              </a:solidFill>
              <a:latin typeface="Aptos Narrow"/>
            </a:rPr>
            <a:pPr algn="ctr"/>
            <a:t>Friend</a:t>
          </a:fld>
          <a:endParaRPr lang="en-GB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426719</xdr:colOff>
      <xdr:row>7</xdr:row>
      <xdr:rowOff>114300</xdr:rowOff>
    </xdr:from>
    <xdr:to>
      <xdr:col>8</xdr:col>
      <xdr:colOff>454525</xdr:colOff>
      <xdr:row>22</xdr:row>
      <xdr:rowOff>106947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F1E3DBC-49C3-4F05-B536-BA9DAC26A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417764</xdr:colOff>
      <xdr:row>22</xdr:row>
      <xdr:rowOff>178134</xdr:rowOff>
    </xdr:from>
    <xdr:to>
      <xdr:col>12</xdr:col>
      <xdr:colOff>508000</xdr:colOff>
      <xdr:row>38</xdr:row>
      <xdr:rowOff>133683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CBB1E3E-EBAA-4696-B748-F6E66A646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133033</xdr:colOff>
      <xdr:row>9</xdr:row>
      <xdr:rowOff>48260</xdr:rowOff>
    </xdr:from>
    <xdr:to>
      <xdr:col>20</xdr:col>
      <xdr:colOff>481264</xdr:colOff>
      <xdr:row>23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FE1C46-6AB3-4D4B-AA77-56B932E97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603351</xdr:colOff>
      <xdr:row>24</xdr:row>
      <xdr:rowOff>14555</xdr:rowOff>
    </xdr:from>
    <xdr:to>
      <xdr:col>20</xdr:col>
      <xdr:colOff>420471</xdr:colOff>
      <xdr:row>39</xdr:row>
      <xdr:rowOff>14555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CFB52A4-031E-443E-8717-B7BC98249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117596</xdr:colOff>
      <xdr:row>2</xdr:row>
      <xdr:rowOff>134436</xdr:rowOff>
    </xdr:from>
    <xdr:to>
      <xdr:col>19</xdr:col>
      <xdr:colOff>155697</xdr:colOff>
      <xdr:row>7</xdr:row>
      <xdr:rowOff>42996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EDA8033C-F1F7-4757-940D-0B10CCFA7EB2}"/>
            </a:ext>
          </a:extLst>
        </xdr:cNvPr>
        <xdr:cNvSpPr/>
      </xdr:nvSpPr>
      <xdr:spPr>
        <a:xfrm>
          <a:off x="9808673" y="505667"/>
          <a:ext cx="1855178" cy="83663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endParaRPr lang="en-GB" sz="1600"/>
        </a:p>
      </xdr:txBody>
    </xdr:sp>
    <xdr:clientData/>
  </xdr:twoCellAnchor>
  <xdr:twoCellAnchor>
    <xdr:from>
      <xdr:col>16</xdr:col>
      <xdr:colOff>116958</xdr:colOff>
      <xdr:row>2</xdr:row>
      <xdr:rowOff>23707</xdr:rowOff>
    </xdr:from>
    <xdr:to>
      <xdr:col>19</xdr:col>
      <xdr:colOff>72306</xdr:colOff>
      <xdr:row>7</xdr:row>
      <xdr:rowOff>49620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C954A78-20E4-456D-A8A2-464FFB389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41.90863460648" createdVersion="8" refreshedVersion="8" minRefreshableVersion="3" recordCount="100" xr:uid="{DB652133-7446-43B9-BB27-BC0A17B568AF}">
  <cacheSource type="worksheet">
    <worksheetSource name="Customer"/>
  </cacheSource>
  <cacheFields count="12">
    <cacheField name="Customer_ID" numFmtId="0">
      <sharedItems containsSemiMixedTypes="0" containsString="0" containsNumber="1" containsInteger="1" minValue="1" maxValue="100"/>
    </cacheField>
    <cacheField name="Name" numFmtId="0">
      <sharedItems containsBlank="1" containsMixedTypes="1" containsNumber="1" containsInteger="1" minValue="0" maxValue="0"/>
    </cacheField>
    <cacheField name="Age" numFmtId="0">
      <sharedItems containsSemiMixedTypes="0" containsString="0" containsNumber="1" containsInteger="1" minValue="18" maxValue="60"/>
    </cacheField>
    <cacheField name="Address" numFmtId="0">
      <sharedItems containsBlank="1"/>
    </cacheField>
    <cacheField name="Salary" numFmtId="0">
      <sharedItems containsString="0" containsBlank="1" containsNumber="1" minValue="1278.08" maxValue="14850.79"/>
    </cacheField>
    <cacheField name="Registration_Date" numFmtId="14">
      <sharedItems containsSemiMixedTypes="0" containsNonDate="0" containsDate="1" containsString="0" minDate="2019-08-08T00:00:00" maxDate="2024-08-23T00:00:00"/>
    </cacheField>
    <cacheField name="Marketing_Channel" numFmtId="0">
      <sharedItems/>
    </cacheField>
    <cacheField name="Major_Interest" numFmtId="0">
      <sharedItems count="9">
        <s v="Toys"/>
        <s v="Books"/>
        <s v="Automotive"/>
        <s v="Home &amp; Kitchen"/>
        <s v="Beauty"/>
        <s v="Sports"/>
        <s v="Electronics"/>
        <s v="Fashion"/>
        <s v="Videogames"/>
      </sharedItems>
    </cacheField>
    <cacheField name="Secondary_Interest" numFmtId="0">
      <sharedItems/>
    </cacheField>
    <cacheField name="Minor_Interest" numFmtId="0">
      <sharedItems/>
    </cacheField>
    <cacheField name="Low_Interest" numFmtId="0">
      <sharedItems/>
    </cacheField>
    <cacheField name="Gender" numFmtId="0">
      <sharedItems containsBlank="1" count="3">
        <s v="Male"/>
        <s v="Fe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41.908635185187" createdVersion="8" refreshedVersion="8" minRefreshableVersion="3" recordCount="200" xr:uid="{A343E136-1807-4C7A-BA77-AEB407FBAD3D}">
  <cacheSource type="worksheet">
    <worksheetSource name="Sales"/>
  </cacheSource>
  <cacheFields count="12">
    <cacheField name="SaleID" numFmtId="0">
      <sharedItems containsSemiMixedTypes="0" containsString="0" containsNumber="1" containsInteger="1" minValue="1" maxValue="200"/>
    </cacheField>
    <cacheField name="CustomerID" numFmtId="0">
      <sharedItems containsSemiMixedTypes="0" containsString="0" containsNumber="1" containsInteger="1" minValue="1" maxValue="100"/>
    </cacheField>
    <cacheField name="ProductID" numFmtId="0">
      <sharedItems containsSemiMixedTypes="0" containsString="0" containsNumber="1" containsInteger="1" minValue="1" maxValue="20"/>
    </cacheField>
    <cacheField name="SaleAmount" numFmtId="0">
      <sharedItems containsSemiMixedTypes="0" containsString="0" containsNumber="1" minValue="46.98" maxValue="4999.68"/>
    </cacheField>
    <cacheField name="SaleDate" numFmtId="14">
      <sharedItems containsSemiMixedTypes="0" containsNonDate="0" containsDate="1" containsString="0" minDate="2020-01-13T00:00:00" maxDate="2024-07-25T00:00:00" count="189">
        <d v="2021-03-18T00:00:00"/>
        <d v="2023-11-28T00:00:00"/>
        <d v="2023-11-16T00:00:00"/>
        <d v="2024-04-26T00:00:00"/>
        <d v="2020-10-09T00:00:00"/>
        <d v="2022-12-01T00:00:00"/>
        <d v="2023-08-23T00:00:00"/>
        <d v="2022-08-25T00:00:00"/>
        <d v="2021-03-12T00:00:00"/>
        <d v="2024-07-13T00:00:00"/>
        <d v="2022-03-31T00:00:00"/>
        <d v="2021-05-30T00:00:00"/>
        <d v="2024-05-10T00:00:00"/>
        <d v="2022-08-27T00:00:00"/>
        <d v="2022-04-28T00:00:00"/>
        <d v="2021-12-23T00:00:00"/>
        <d v="2024-03-07T00:00:00"/>
        <d v="2020-03-25T00:00:00"/>
        <d v="2020-12-06T00:00:00"/>
        <d v="2021-02-25T00:00:00"/>
        <d v="2023-03-24T00:00:00"/>
        <d v="2020-06-18T00:00:00"/>
        <d v="2021-04-14T00:00:00"/>
        <d v="2022-11-14T00:00:00"/>
        <d v="2021-07-02T00:00:00"/>
        <d v="2021-10-16T00:00:00"/>
        <d v="2021-04-30T00:00:00"/>
        <d v="2021-07-05T00:00:00"/>
        <d v="2024-04-06T00:00:00"/>
        <d v="2022-03-11T00:00:00"/>
        <d v="2023-08-12T00:00:00"/>
        <d v="2020-03-07T00:00:00"/>
        <d v="2021-07-17T00:00:00"/>
        <d v="2022-09-19T00:00:00"/>
        <d v="2024-01-17T00:00:00"/>
        <d v="2020-11-05T00:00:00"/>
        <d v="2020-09-08T00:00:00"/>
        <d v="2021-09-12T00:00:00"/>
        <d v="2023-06-10T00:00:00"/>
        <d v="2021-04-24T00:00:00"/>
        <d v="2021-10-13T00:00:00"/>
        <d v="2020-10-15T00:00:00"/>
        <d v="2021-03-05T00:00:00"/>
        <d v="2021-01-16T00:00:00"/>
        <d v="2024-07-18T00:00:00"/>
        <d v="2020-10-20T00:00:00"/>
        <d v="2020-11-12T00:00:00"/>
        <d v="2022-06-02T00:00:00"/>
        <d v="2024-02-14T00:00:00"/>
        <d v="2022-03-13T00:00:00"/>
        <d v="2023-03-06T00:00:00"/>
        <d v="2023-07-18T00:00:00"/>
        <d v="2024-02-04T00:00:00"/>
        <d v="2023-03-31T00:00:00"/>
        <d v="2021-07-09T00:00:00"/>
        <d v="2021-05-05T00:00:00"/>
        <d v="2020-12-18T00:00:00"/>
        <d v="2024-01-11T00:00:00"/>
        <d v="2024-04-05T00:00:00"/>
        <d v="2023-03-21T00:00:00"/>
        <d v="2022-01-15T00:00:00"/>
        <d v="2023-07-14T00:00:00"/>
        <d v="2023-06-08T00:00:00"/>
        <d v="2020-04-01T00:00:00"/>
        <d v="2024-02-18T00:00:00"/>
        <d v="2020-07-21T00:00:00"/>
        <d v="2023-03-28T00:00:00"/>
        <d v="2022-03-23T00:00:00"/>
        <d v="2023-03-15T00:00:00"/>
        <d v="2020-09-27T00:00:00"/>
        <d v="2022-03-19T00:00:00"/>
        <d v="2024-02-16T00:00:00"/>
        <d v="2020-06-19T00:00:00"/>
        <d v="2023-07-06T00:00:00"/>
        <d v="2022-09-24T00:00:00"/>
        <d v="2024-02-17T00:00:00"/>
        <d v="2020-06-27T00:00:00"/>
        <d v="2023-02-01T00:00:00"/>
        <d v="2020-01-26T00:00:00"/>
        <d v="2022-03-18T00:00:00"/>
        <d v="2020-02-10T00:00:00"/>
        <d v="2022-07-14T00:00:00"/>
        <d v="2020-03-27T00:00:00"/>
        <d v="2021-08-02T00:00:00"/>
        <d v="2020-10-08T00:00:00"/>
        <d v="2023-01-30T00:00:00"/>
        <d v="2021-11-13T00:00:00"/>
        <d v="2023-09-27T00:00:00"/>
        <d v="2021-12-26T00:00:00"/>
        <d v="2024-06-04T00:00:00"/>
        <d v="2021-01-01T00:00:00"/>
        <d v="2020-09-26T00:00:00"/>
        <d v="2024-06-02T00:00:00"/>
        <d v="2021-06-28T00:00:00"/>
        <d v="2020-05-31T00:00:00"/>
        <d v="2021-09-04T00:00:00"/>
        <d v="2021-10-30T00:00:00"/>
        <d v="2021-12-25T00:00:00"/>
        <d v="2022-06-14T00:00:00"/>
        <d v="2020-05-07T00:00:00"/>
        <d v="2023-11-13T00:00:00"/>
        <d v="2024-05-13T00:00:00"/>
        <d v="2023-06-06T00:00:00"/>
        <d v="2024-07-23T00:00:00"/>
        <d v="2023-04-18T00:00:00"/>
        <d v="2024-04-01T00:00:00"/>
        <d v="2020-09-17T00:00:00"/>
        <d v="2023-07-22T00:00:00"/>
        <d v="2024-01-26T00:00:00"/>
        <d v="2021-07-24T00:00:00"/>
        <d v="2020-10-11T00:00:00"/>
        <d v="2023-04-16T00:00:00"/>
        <d v="2022-07-11T00:00:00"/>
        <d v="2020-07-31T00:00:00"/>
        <d v="2023-04-23T00:00:00"/>
        <d v="2020-09-05T00:00:00"/>
        <d v="2023-11-26T00:00:00"/>
        <d v="2021-09-21T00:00:00"/>
        <d v="2021-04-28T00:00:00"/>
        <d v="2024-06-19T00:00:00"/>
        <d v="2022-05-01T00:00:00"/>
        <d v="2020-05-08T00:00:00"/>
        <d v="2020-10-28T00:00:00"/>
        <d v="2023-02-14T00:00:00"/>
        <d v="2021-05-17T00:00:00"/>
        <d v="2023-10-09T00:00:00"/>
        <d v="2022-09-23T00:00:00"/>
        <d v="2022-06-26T00:00:00"/>
        <d v="2020-01-16T00:00:00"/>
        <d v="2020-06-26T00:00:00"/>
        <d v="2022-06-08T00:00:00"/>
        <d v="2021-07-18T00:00:00"/>
        <d v="2022-08-13T00:00:00"/>
        <d v="2020-01-17T00:00:00"/>
        <d v="2022-11-27T00:00:00"/>
        <d v="2021-03-15T00:00:00"/>
        <d v="2024-03-08T00:00:00"/>
        <d v="2022-04-20T00:00:00"/>
        <d v="2023-10-24T00:00:00"/>
        <d v="2023-07-03T00:00:00"/>
        <d v="2020-10-25T00:00:00"/>
        <d v="2024-03-24T00:00:00"/>
        <d v="2022-05-26T00:00:00"/>
        <d v="2022-07-20T00:00:00"/>
        <d v="2022-11-06T00:00:00"/>
        <d v="2023-02-19T00:00:00"/>
        <d v="2022-10-14T00:00:00"/>
        <d v="2024-07-11T00:00:00"/>
        <d v="2021-04-12T00:00:00"/>
        <d v="2022-10-02T00:00:00"/>
        <d v="2024-06-06T00:00:00"/>
        <d v="2022-06-03T00:00:00"/>
        <d v="2024-05-06T00:00:00"/>
        <d v="2021-09-14T00:00:00"/>
        <d v="2024-05-09T00:00:00"/>
        <d v="2020-06-14T00:00:00"/>
        <d v="2021-06-14T00:00:00"/>
        <d v="2021-08-19T00:00:00"/>
        <d v="2023-03-26T00:00:00"/>
        <d v="2021-01-11T00:00:00"/>
        <d v="2023-05-23T00:00:00"/>
        <d v="2022-04-08T00:00:00"/>
        <d v="2022-10-31T00:00:00"/>
        <d v="2020-04-06T00:00:00"/>
        <d v="2022-12-04T00:00:00"/>
        <d v="2023-06-02T00:00:00"/>
        <d v="2024-02-20T00:00:00"/>
        <d v="2023-08-20T00:00:00"/>
        <d v="2021-09-19T00:00:00"/>
        <d v="2020-06-12T00:00:00"/>
        <d v="2022-09-12T00:00:00"/>
        <d v="2021-09-01T00:00:00"/>
        <d v="2022-11-03T00:00:00"/>
        <d v="2021-09-18T00:00:00"/>
        <d v="2021-04-06T00:00:00"/>
        <d v="2020-08-11T00:00:00"/>
        <d v="2020-07-11T00:00:00"/>
        <d v="2022-12-08T00:00:00"/>
        <d v="2024-04-30T00:00:00"/>
        <d v="2023-06-23T00:00:00"/>
        <d v="2024-07-08T00:00:00"/>
        <d v="2023-12-10T00:00:00"/>
        <d v="2020-01-13T00:00:00"/>
        <d v="2023-02-03T00:00:00"/>
        <d v="2024-07-24T00:00:00"/>
        <d v="2023-11-10T00:00:00"/>
        <d v="2020-04-08T00:00:00"/>
        <d v="2021-11-23T00:00:00"/>
        <d v="2020-03-26T00:00:00"/>
      </sharedItems>
      <fieldGroup par="11"/>
    </cacheField>
    <cacheField name="Marketing_Channel" numFmtId="0">
      <sharedItems count="8">
        <s v="Other"/>
        <s v="Linkedin"/>
        <s v="Google Ads"/>
        <s v="Friend"/>
        <s v="Facebook"/>
        <s v="Company Website"/>
        <s v="Youtube"/>
        <s v="Mail"/>
      </sharedItems>
    </cacheField>
    <cacheField name="total revenue" numFmtId="0">
      <sharedItems containsSemiMixedTypes="0" containsString="0" containsNumber="1" minValue="22846.374" maxValue="9383533.665000001"/>
    </cacheField>
    <cacheField name="unit price" numFmtId="0">
      <sharedItems containsSemiMixedTypes="0" containsString="0" containsNumber="1" minValue="105.54" maxValue="1950.94"/>
    </cacheField>
    <cacheField name="ProductName" numFmtId="0">
      <sharedItems count="20">
        <s v="Monitor"/>
        <s v="Camera"/>
        <s v="Microphone"/>
        <s v="External HDD"/>
        <s v="Speakers"/>
        <s v="Headphones"/>
        <s v="VR Headset"/>
        <s v="Tablet"/>
        <s v="SSD"/>
        <s v="Flash Drive"/>
        <s v="Keyboard"/>
        <s v="Printer"/>
        <s v="Laptop"/>
        <s v="Smartphone"/>
        <s v="Router"/>
        <s v="Mouse"/>
        <s v="Desktop"/>
        <s v="Smartwatch"/>
        <s v="Webcam"/>
        <s v="Projector"/>
      </sharedItems>
    </cacheField>
    <cacheField name="Months (SaleDate)" numFmtId="0" databaseField="0">
      <fieldGroup base="4">
        <rangePr groupBy="months" startDate="2020-01-13T00:00:00" endDate="2024-07-25T00:00:00"/>
        <groupItems count="14">
          <s v="&lt;13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5/07/2024"/>
        </groupItems>
      </fieldGroup>
    </cacheField>
    <cacheField name="Quarters (SaleDate)" numFmtId="0" databaseField="0">
      <fieldGroup base="4">
        <rangePr groupBy="quarters" startDate="2020-01-13T00:00:00" endDate="2024-07-25T00:00:00"/>
        <groupItems count="6">
          <s v="&lt;13/01/2020"/>
          <s v="Qtr1"/>
          <s v="Qtr2"/>
          <s v="Qtr3"/>
          <s v="Qtr4"/>
          <s v="&gt;25/07/2024"/>
        </groupItems>
      </fieldGroup>
    </cacheField>
    <cacheField name="Years (SaleDate)" numFmtId="0" databaseField="0">
      <fieldGroup base="4">
        <rangePr groupBy="years" startDate="2020-01-13T00:00:00" endDate="2024-07-25T00:00:00"/>
        <groupItems count="7">
          <s v="&lt;13/01/2020"/>
          <s v="2020"/>
          <s v="2021"/>
          <s v="2022"/>
          <s v="2023"/>
          <s v="2024"/>
          <s v="&gt;25/0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41.908635879627" createdVersion="8" refreshedVersion="8" minRefreshableVersion="3" recordCount="20" xr:uid="{7CAE6513-AFAD-46A8-8AA2-9631DD35E879}">
  <cacheSource type="worksheet">
    <worksheetSource name="products"/>
  </cacheSource>
  <cacheFields count="4">
    <cacheField name="ProductID" numFmtId="0">
      <sharedItems containsSemiMixedTypes="0" containsString="0" containsNumber="1" containsInteger="1" minValue="1" maxValue="20"/>
    </cacheField>
    <cacheField name="ProductName" numFmtId="0">
      <sharedItems count="20">
        <s v="Laptop"/>
        <s v="Tablet"/>
        <s v="Smartphone"/>
        <s v="Desktop"/>
        <s v="Smartwatch"/>
        <s v="Camera"/>
        <s v="Printer"/>
        <s v="Monitor"/>
        <s v="Keyboard"/>
        <s v="Mouse"/>
        <s v="Headphones"/>
        <s v="Speakers"/>
        <s v="Microphone"/>
        <s v="Router"/>
        <s v="SSD"/>
        <s v="External HDD"/>
        <s v="Flash Drive"/>
        <s v="Webcam"/>
        <s v="Projector"/>
        <s v="VR Headset"/>
      </sharedItems>
    </cacheField>
    <cacheField name="CategoryID" numFmtId="0">
      <sharedItems containsSemiMixedTypes="0" containsString="0" containsNumber="1" containsInteger="1" minValue="1" maxValue="5"/>
    </cacheField>
    <cacheField name="Price" numFmtId="0">
      <sharedItems containsSemiMixedTypes="0" containsString="0" containsNumber="1" minValue="105.54" maxValue="1950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41.909431365741" backgroundQuery="1" createdVersion="8" refreshedVersion="8" minRefreshableVersion="3" recordCount="0" supportSubquery="1" supportAdvancedDrill="1" xr:uid="{BE717D3F-1885-4098-8B8F-FE51D28382C5}">
  <cacheSource type="external" connectionId="5"/>
  <cacheFields count="2">
    <cacheField name="[Measures].[Sum of total revenue]" caption="Sum of total revenue" numFmtId="0" hierarchy="32" level="32767"/>
    <cacheField name="[Sales].[ProductName].[ProductName]" caption="ProductName" numFmtId="0" hierarchy="26" level="1">
      <sharedItems count="10">
        <s v="Camera"/>
        <s v="Desktop"/>
        <s v="Headphones"/>
        <s v="Laptop"/>
        <s v="Printer"/>
        <s v="Smartphone"/>
        <s v="Smartwatch"/>
        <s v="Speakers"/>
        <s v="SSD"/>
        <s v="VR Headset"/>
      </sharedItems>
    </cacheField>
  </cacheFields>
  <cacheHierarchies count="33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 Name]" caption="Category Name" attribute="1" defaultMemberUniqueName="[Categories].[Category Name].[All]" allUniqueName="[Categories].[Category Name].[All]" dimensionUniqueName="[Categories]" displayFolder="" count="0" memberValueDatatype="130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Age]" caption="Age" attribute="1" defaultMemberUniqueName="[Customer].[Age].[All]" allUniqueName="[Customer].[Age].[All]" dimensionUniqueName="[Customer]" displayFolder="" count="0" memberValueDatatype="20" unbalanced="0"/>
    <cacheHierarchy uniqueName="[Customer].[Address]" caption="Address" attribute="1" defaultMemberUniqueName="[Customer].[Address].[All]" allUniqueName="[Customer].[Address].[All]" dimensionUniqueName="[Customer]" displayFolder="" count="0" memberValueDatatype="130" unbalanced="0"/>
    <cacheHierarchy uniqueName="[Customer].[Salary]" caption="Salary" attribute="1" defaultMemberUniqueName="[Customer].[Salary].[All]" allUniqueName="[Customer].[Salary].[All]" dimensionUniqueName="[Customer]" displayFolder="" count="0" memberValueDatatype="5" unbalanced="0"/>
    <cacheHierarchy uniqueName="[Customer].[Registration_Date]" caption="Registration_Date" attribute="1" time="1" defaultMemberUniqueName="[Customer].[Registration_Date].[All]" allUniqueName="[Customer].[Registration_Date].[All]" dimensionUniqueName="[Customer]" displayFolder="" count="0" memberValueDatatype="7" unbalanced="0"/>
    <cacheHierarchy uniqueName="[Customer].[Marketing_Channel]" caption="Marketing_Channel" attribute="1" defaultMemberUniqueName="[Customer].[Marketing_Channel].[All]" allUniqueName="[Customer].[Marketing_Channel].[All]" dimensionUniqueName="[Customer]" displayFolder="" count="0" memberValueDatatype="130" unbalanced="0"/>
    <cacheHierarchy uniqueName="[Customer].[Major_Interest]" caption="Major_Interest" attribute="1" defaultMemberUniqueName="[Customer].[Major_Interest].[All]" allUniqueName="[Customer].[Major_Interest].[All]" dimensionUniqueName="[Customer]" displayFolder="" count="0" memberValueDatatype="130" unbalanced="0"/>
    <cacheHierarchy uniqueName="[Customer].[Secondary_Interest]" caption="Secondary_Interest" attribute="1" defaultMemberUniqueName="[Customer].[Secondary_Interest].[All]" allUniqueName="[Customer].[Secondary_Interest].[All]" dimensionUniqueName="[Customer]" displayFolder="" count="0" memberValueDatatype="130" unbalanced="0"/>
    <cacheHierarchy uniqueName="[Customer].[Minor_Interest]" caption="Minor_Interest" attribute="1" defaultMemberUniqueName="[Customer].[Minor_Interest].[All]" allUniqueName="[Customer].[Minor_Interest].[All]" dimensionUniqueName="[Customer]" displayFolder="" count="0" memberValueDatatype="130" unbalanced="0"/>
    <cacheHierarchy uniqueName="[Customer].[Low_Interest]" caption="Low_Interest" attribute="1" defaultMemberUniqueName="[Customer].[Low_Interest].[All]" allUniqueName="[Customer].[Low_Interest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Sales].[SaleID]" caption="SaleID" attribute="1" defaultMemberUniqueName="[Sales].[SaleID].[All]" allUniqueName="[Sales].[SaleID].[All]" dimensionUniqueName="[Sales]" displayFolder="" count="0" memberValueDatatype="2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SaleAmount]" caption="SaleAmount" attribute="1" defaultMemberUniqueName="[Sales].[SaleAmount].[All]" allUniqueName="[Sales].[SaleAmount].[All]" dimensionUniqueName="[Sales]" displayFolder="" count="0" memberValueDatatype="5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Sales].[Marketing_Channel]" caption="Marketing_Channel" attribute="1" defaultMemberUniqueName="[Sales].[Marketing_Channel].[All]" allUniqueName="[Sales].[Marketing_Channel].[All]" dimensionUniqueName="[Sales]" displayFolder="" count="0" memberValueDatatype="130" unbalanced="0"/>
    <cacheHierarchy uniqueName="[Sales].[total revenue]" caption="total revenue" attribute="1" defaultMemberUniqueName="[Sales].[total revenue].[All]" allUniqueName="[Sales].[total revenue].[All]" dimensionUniqueName="[Sales]" displayFolder="" count="0" memberValueDatatype="5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ProductName]" caption="ProductName" attribute="1" defaultMemberUniqueName="[Sales].[ProductName].[All]" allUniqueName="[Sales].[ProductName].[All]" dimensionUniqueName="[Sales]" displayFolder="" count="2" memberValueDatatype="130" unbalanced="0">
      <fieldsUsage count="2">
        <fieldUsage x="-1"/>
        <fieldUsage x="1"/>
      </fieldsUsage>
    </cacheHierarchy>
    <cacheHierarchy uniqueName="[Measures].[__XL_Count Categories]" caption="__XL_Count Categories" measure="1" displayFolder="" measureGroup="Categorie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ategories" uniqueName="[Categories]" caption="Categories"/>
    <dimension name="Customer" uniqueName="[Customer]" caption="Customer"/>
    <dimension measure="1" name="Measures" uniqueName="[Measures]" caption="Measures"/>
    <dimension name="products" uniqueName="[products]" caption="products"/>
    <dimension name="Sales" uniqueName="[Sales]" caption="Sales"/>
  </dimensions>
  <measureGroups count="4">
    <measureGroup name="Categories" caption="Categories"/>
    <measureGroup name="Customer" caption="Customer"/>
    <measureGroup name="products" caption="products"/>
    <measureGroup name="Sales" caption="Sales"/>
  </measureGroups>
  <maps count="8">
    <map measureGroup="0" dimension="0"/>
    <map measureGroup="1" dimension="1"/>
    <map measureGroup="2" dimension="0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Ali"/>
    <n v="32"/>
    <s v="Cairo"/>
    <n v="7956.32"/>
    <d v="2024-08-22T00:00:00"/>
    <s v="Friend"/>
    <x v="0"/>
    <s v="Sports"/>
    <s v="Unknown"/>
    <s v="Fashion"/>
    <x v="0"/>
  </r>
  <r>
    <n v="2"/>
    <s v="Ahmad"/>
    <n v="25"/>
    <s v="Alex"/>
    <n v="5974.56"/>
    <d v="2022-09-09T00:00:00"/>
    <s v="Company Website"/>
    <x v="1"/>
    <s v="Unknown"/>
    <s v="Toys"/>
    <s v="Unknown"/>
    <x v="0"/>
  </r>
  <r>
    <n v="3"/>
    <s v="Heba"/>
    <n v="44"/>
    <s v="Alex"/>
    <n v="7121.33"/>
    <d v="2023-09-09T00:00:00"/>
    <s v="Mail"/>
    <x v="2"/>
    <s v="Unknown"/>
    <s v="Videogames"/>
    <s v="Electronics"/>
    <x v="1"/>
  </r>
  <r>
    <n v="4"/>
    <m/>
    <n v="25"/>
    <s v="PortSaid"/>
    <n v="7522.12"/>
    <d v="2021-07-12T00:00:00"/>
    <s v="Facebook"/>
    <x v="3"/>
    <s v="Unknown"/>
    <s v="Unknown"/>
    <s v="Unknown"/>
    <x v="2"/>
  </r>
  <r>
    <n v="5"/>
    <s v="Esraa"/>
    <n v="27"/>
    <s v="PortSaid"/>
    <n v="7232.98"/>
    <d v="2020-12-15T00:00:00"/>
    <s v="Youtube"/>
    <x v="4"/>
    <s v="Fashion"/>
    <s v="Unknown"/>
    <s v="Unknown"/>
    <x v="1"/>
  </r>
  <r>
    <n v="6"/>
    <s v="Hassan"/>
    <n v="33"/>
    <s v="PortSaid"/>
    <n v="7081.56"/>
    <d v="2020-09-04T00:00:00"/>
    <s v="Other"/>
    <x v="5"/>
    <s v="Automotive"/>
    <s v="Videogames"/>
    <s v="Electronics"/>
    <x v="0"/>
  </r>
  <r>
    <n v="7"/>
    <s v="Salah"/>
    <n v="24"/>
    <m/>
    <n v="8362.6200000000008"/>
    <d v="2020-10-04T00:00:00"/>
    <s v="Linkedin"/>
    <x v="5"/>
    <s v="Unknown"/>
    <s v="Unknown"/>
    <s v="Unknown"/>
    <x v="0"/>
  </r>
  <r>
    <n v="8"/>
    <s v="Ahmed"/>
    <n v="33"/>
    <s v="Alex"/>
    <n v="5486.12"/>
    <d v="2020-04-22T00:00:00"/>
    <s v="Linkedin"/>
    <x v="6"/>
    <s v="Unknown"/>
    <s v="Unknown"/>
    <s v="Unknown"/>
    <x v="0"/>
  </r>
  <r>
    <n v="9"/>
    <s v="Ahmed"/>
    <n v="33"/>
    <s v="Alex"/>
    <n v="6601.11"/>
    <d v="2021-07-26T00:00:00"/>
    <s v="Google Ads"/>
    <x v="2"/>
    <s v="Unknown"/>
    <s v="Unknown"/>
    <s v="Unknown"/>
    <x v="0"/>
  </r>
  <r>
    <n v="10"/>
    <m/>
    <n v="22"/>
    <m/>
    <m/>
    <d v="2023-12-16T00:00:00"/>
    <s v="Mail"/>
    <x v="3"/>
    <s v="Unknown"/>
    <s v="Unknown"/>
    <s v="Unknown"/>
    <x v="2"/>
  </r>
  <r>
    <n v="11"/>
    <s v="Hossam"/>
    <n v="26"/>
    <s v="Behira"/>
    <n v="11071.34"/>
    <d v="2021-03-20T00:00:00"/>
    <s v="Linkedin"/>
    <x v="7"/>
    <s v="Home &amp; Kitchen"/>
    <s v="Unknown"/>
    <s v="Fashion"/>
    <x v="0"/>
  </r>
  <r>
    <n v="12"/>
    <s v="Hanan"/>
    <n v="47"/>
    <s v="Alex"/>
    <n v="5190.92"/>
    <d v="2023-03-01T00:00:00"/>
    <s v="Friend"/>
    <x v="1"/>
    <s v="Books"/>
    <s v="Automotive"/>
    <s v="Unknown"/>
    <x v="1"/>
  </r>
  <r>
    <n v="13"/>
    <s v="Mostafa"/>
    <n v="23"/>
    <s v="Aswan"/>
    <n v="2861.47"/>
    <d v="2020-02-07T00:00:00"/>
    <s v="Google Ads"/>
    <x v="0"/>
    <s v="Unknown"/>
    <s v="Fashion"/>
    <s v="Books"/>
    <x v="0"/>
  </r>
  <r>
    <n v="14"/>
    <s v="Shehab"/>
    <n v="40"/>
    <s v="Mansoura"/>
    <n v="8280.1200000000008"/>
    <d v="2023-07-19T00:00:00"/>
    <s v="Company Website"/>
    <x v="2"/>
    <s v="Unknown"/>
    <s v="Unknown"/>
    <s v="Beauty"/>
    <x v="0"/>
  </r>
  <r>
    <n v="15"/>
    <s v="Zyad"/>
    <n v="24"/>
    <s v="Fayoum"/>
    <n v="14214.96"/>
    <d v="2020-03-28T00:00:00"/>
    <s v="Friend"/>
    <x v="3"/>
    <s v="Unknown"/>
    <s v="Unknown"/>
    <s v="Unknown"/>
    <x v="0"/>
  </r>
  <r>
    <n v="16"/>
    <s v="Ibrahim"/>
    <n v="32"/>
    <s v="Alex"/>
    <n v="10411.58"/>
    <d v="2020-02-15T00:00:00"/>
    <s v="Friend"/>
    <x v="2"/>
    <s v="Sports"/>
    <s v="Beauty"/>
    <s v="Books"/>
    <x v="0"/>
  </r>
  <r>
    <n v="17"/>
    <s v="Khalil"/>
    <n v="59"/>
    <s v="Cairo"/>
    <n v="9147.5300000000007"/>
    <d v="2021-12-16T00:00:00"/>
    <s v="Company Website"/>
    <x v="0"/>
    <s v="Fashion"/>
    <s v="Books"/>
    <s v="Beauty"/>
    <x v="0"/>
  </r>
  <r>
    <n v="18"/>
    <s v="Basiony"/>
    <n v="59"/>
    <s v="Tanta"/>
    <n v="7698.01"/>
    <d v="2022-09-10T00:00:00"/>
    <s v="Google Ads"/>
    <x v="0"/>
    <s v="Home &amp; Kitchen"/>
    <s v="Automotive"/>
    <s v="Videogames"/>
    <x v="0"/>
  </r>
  <r>
    <n v="19"/>
    <s v="Fares"/>
    <n v="51"/>
    <s v="Tanta"/>
    <n v="6799.37"/>
    <d v="2020-11-02T00:00:00"/>
    <s v="Mail"/>
    <x v="5"/>
    <s v="Videogames"/>
    <s v="Home &amp; Kitchen"/>
    <s v="Sports"/>
    <x v="0"/>
  </r>
  <r>
    <n v="20"/>
    <s v="Sayed"/>
    <n v="60"/>
    <s v="Tanta"/>
    <n v="14850.79"/>
    <d v="2023-04-30T00:00:00"/>
    <s v="Friend"/>
    <x v="2"/>
    <s v="Books"/>
    <s v="Beauty"/>
    <s v="Automotive"/>
    <x v="0"/>
  </r>
  <r>
    <n v="21"/>
    <s v="Ahmed"/>
    <n v="44"/>
    <s v="Tanta"/>
    <n v="13000.47"/>
    <d v="2023-08-14T00:00:00"/>
    <s v="Facebook"/>
    <x v="4"/>
    <s v="Books"/>
    <s v="Videogames"/>
    <s v="Beauty"/>
    <x v="0"/>
  </r>
  <r>
    <n v="22"/>
    <s v="Mohamed"/>
    <n v="32"/>
    <s v="Tanta"/>
    <n v="9031.26"/>
    <d v="2024-05-07T00:00:00"/>
    <s v="Other"/>
    <x v="0"/>
    <s v="Automotive"/>
    <s v="Sports"/>
    <s v="Electronics"/>
    <x v="0"/>
  </r>
  <r>
    <n v="23"/>
    <s v="Khaled"/>
    <n v="35"/>
    <s v="Tanta"/>
    <n v="7135.74"/>
    <d v="2022-04-29T00:00:00"/>
    <s v="Mail"/>
    <x v="5"/>
    <s v="Sports"/>
    <s v="Electronics"/>
    <s v="Books"/>
    <x v="0"/>
  </r>
  <r>
    <n v="24"/>
    <s v="Mazen"/>
    <n v="47"/>
    <s v="Sinai"/>
    <n v="7865.31"/>
    <d v="2024-05-30T00:00:00"/>
    <s v="Facebook"/>
    <x v="0"/>
    <s v="Automotive"/>
    <s v="Beauty"/>
    <s v="Automotive"/>
    <x v="0"/>
  </r>
  <r>
    <n v="25"/>
    <s v="Sameh"/>
    <n v="58"/>
    <s v="Sinai"/>
    <n v="5621.44"/>
    <d v="2020-05-03T00:00:00"/>
    <s v="Facebook"/>
    <x v="8"/>
    <s v="Beauty"/>
    <s v="Electronics"/>
    <s v="Sports"/>
    <x v="0"/>
  </r>
  <r>
    <n v="26"/>
    <s v="Asr"/>
    <n v="18"/>
    <s v="Sinai"/>
    <n v="1572.8"/>
    <d v="2024-01-13T00:00:00"/>
    <s v="Youtube"/>
    <x v="4"/>
    <s v="Beauty"/>
    <s v="Toys"/>
    <s v="Fashion"/>
    <x v="0"/>
  </r>
  <r>
    <n v="27"/>
    <s v="Youssef"/>
    <n v="42"/>
    <s v="Marsa Matrouh"/>
    <n v="4992.63"/>
    <d v="2024-06-21T00:00:00"/>
    <s v="Google Ads"/>
    <x v="2"/>
    <s v="Home &amp; Kitchen"/>
    <s v="Toys"/>
    <s v="Beauty"/>
    <x v="0"/>
  </r>
  <r>
    <n v="28"/>
    <s v="Nabil"/>
    <n v="25"/>
    <s v="Marsa Matrouh"/>
    <n v="13016.03"/>
    <d v="2023-01-03T00:00:00"/>
    <s v="Youtube"/>
    <x v="5"/>
    <s v="Sports"/>
    <s v="Beauty"/>
    <s v="Toys"/>
    <x v="0"/>
  </r>
  <r>
    <n v="29"/>
    <s v="Wasfy"/>
    <n v="58"/>
    <s v="Marsa Matrouh"/>
    <n v="13716.47"/>
    <d v="2023-05-14T00:00:00"/>
    <s v="Linkedin"/>
    <x v="6"/>
    <s v="Automotive"/>
    <s v="Sports"/>
    <s v="Home &amp; Kitchen"/>
    <x v="0"/>
  </r>
  <r>
    <n v="30"/>
    <s v="Nayra"/>
    <n v="53"/>
    <s v="Marsa Matrouh"/>
    <n v="11156.23"/>
    <d v="2023-03-24T00:00:00"/>
    <s v="Google Ads"/>
    <x v="3"/>
    <s v="Sports"/>
    <s v="Home &amp; Kitchen"/>
    <s v="Home &amp; Kitchen"/>
    <x v="1"/>
  </r>
  <r>
    <n v="31"/>
    <s v="Aya"/>
    <n v="48"/>
    <s v="Marsa Matrouh"/>
    <n v="5335.33"/>
    <d v="2022-10-13T00:00:00"/>
    <s v="Company Website"/>
    <x v="7"/>
    <s v="Electronics"/>
    <s v="Home &amp; Kitchen"/>
    <s v="Toys"/>
    <x v="1"/>
  </r>
  <r>
    <n v="32"/>
    <s v="Nada"/>
    <n v="19"/>
    <s v="Marsa Matrouh"/>
    <n v="5533"/>
    <d v="2023-02-20T00:00:00"/>
    <s v="Mail"/>
    <x v="4"/>
    <s v="Toys"/>
    <s v="Toys"/>
    <s v="Fashion"/>
    <x v="1"/>
  </r>
  <r>
    <n v="33"/>
    <s v="Hend"/>
    <n v="32"/>
    <s v="Marsa Matrouh"/>
    <n v="10878.07"/>
    <d v="2022-09-28T00:00:00"/>
    <s v="Company Website"/>
    <x v="1"/>
    <s v="Books"/>
    <s v="Automotive"/>
    <s v="Electronics"/>
    <x v="1"/>
  </r>
  <r>
    <n v="34"/>
    <s v="Rana"/>
    <n v="57"/>
    <s v="Marsa Matrouh"/>
    <n v="3345.52"/>
    <d v="2020-02-10T00:00:00"/>
    <s v="Other"/>
    <x v="3"/>
    <s v="Automotive"/>
    <s v="Fashion"/>
    <s v="Toys"/>
    <x v="1"/>
  </r>
  <r>
    <n v="35"/>
    <s v="Samreen"/>
    <n v="60"/>
    <s v="Marsa Matrouh"/>
    <n v="5211.55"/>
    <d v="2021-12-05T00:00:00"/>
    <s v="Mail"/>
    <x v="8"/>
    <s v="Sports"/>
    <s v="Videogames"/>
    <s v="Automotive"/>
    <x v="1"/>
  </r>
  <r>
    <n v="36"/>
    <s v="Yasmin"/>
    <n v="58"/>
    <s v="New cairo"/>
    <n v="6391.27"/>
    <d v="2023-10-27T00:00:00"/>
    <s v="Other"/>
    <x v="7"/>
    <s v="Fashion"/>
    <s v="Beauty"/>
    <s v="Toys"/>
    <x v="1"/>
  </r>
  <r>
    <n v="37"/>
    <s v="Hady"/>
    <n v="54"/>
    <s v="New cairo"/>
    <n v="12482.35"/>
    <d v="2022-05-02T00:00:00"/>
    <s v="Company Website"/>
    <x v="1"/>
    <s v="Toys"/>
    <s v="Beauty"/>
    <s v="Fashion"/>
    <x v="0"/>
  </r>
  <r>
    <n v="38"/>
    <s v="Ali"/>
    <n v="50"/>
    <s v="New cairo"/>
    <n v="4788.59"/>
    <d v="2021-11-21T00:00:00"/>
    <s v="Facebook"/>
    <x v="8"/>
    <s v="Electronics"/>
    <s v="Sports"/>
    <s v="Sports"/>
    <x v="0"/>
  </r>
  <r>
    <n v="39"/>
    <s v="Ahmad"/>
    <n v="44"/>
    <s v="New cairo"/>
    <n v="1880.17"/>
    <d v="2022-04-15T00:00:00"/>
    <s v="Friend"/>
    <x v="0"/>
    <s v="Automotive"/>
    <s v="Books"/>
    <s v="Toys"/>
    <x v="0"/>
  </r>
  <r>
    <n v="40"/>
    <s v="Heba"/>
    <n v="53"/>
    <s v="New cairo"/>
    <n v="1313.93"/>
    <d v="2019-10-14T00:00:00"/>
    <s v="Facebook"/>
    <x v="3"/>
    <s v="Books"/>
    <s v="Electronics"/>
    <s v="Sports"/>
    <x v="1"/>
  </r>
  <r>
    <n v="41"/>
    <n v="0"/>
    <n v="55"/>
    <s v="New cairo"/>
    <n v="14286.11"/>
    <d v="2020-11-25T00:00:00"/>
    <s v="Company Website"/>
    <x v="5"/>
    <s v="Books"/>
    <s v="Beauty"/>
    <s v="Home &amp; Kitchen"/>
    <x v="2"/>
  </r>
  <r>
    <n v="42"/>
    <s v="Esraa"/>
    <n v="35"/>
    <s v="New cairo"/>
    <n v="12847.39"/>
    <d v="2024-06-17T00:00:00"/>
    <s v="Linkedin"/>
    <x v="3"/>
    <s v="Books"/>
    <s v="Books"/>
    <s v="Books"/>
    <x v="1"/>
  </r>
  <r>
    <n v="43"/>
    <s v="Hassan"/>
    <n v="45"/>
    <s v="New cairo"/>
    <n v="4487.79"/>
    <d v="2022-06-20T00:00:00"/>
    <s v="Company Website"/>
    <x v="6"/>
    <s v="Home &amp; Kitchen"/>
    <s v="Fashion"/>
    <s v="Fashion"/>
    <x v="0"/>
  </r>
  <r>
    <n v="44"/>
    <s v="Salah"/>
    <n v="18"/>
    <s v="New cairo"/>
    <n v="10468.74"/>
    <d v="2022-10-24T00:00:00"/>
    <s v="Youtube"/>
    <x v="0"/>
    <s v="Videogames"/>
    <s v="Toys"/>
    <s v="Books"/>
    <x v="0"/>
  </r>
  <r>
    <n v="45"/>
    <s v="Ahmed"/>
    <n v="58"/>
    <s v="New cairo"/>
    <n v="11598.64"/>
    <d v="2022-01-01T00:00:00"/>
    <s v="Mail"/>
    <x v="8"/>
    <s v="Electronics"/>
    <s v="Books"/>
    <s v="Fashion"/>
    <x v="0"/>
  </r>
  <r>
    <n v="46"/>
    <s v="Ahmed"/>
    <n v="55"/>
    <s v="New cairo"/>
    <n v="6045.43"/>
    <d v="2023-12-01T00:00:00"/>
    <s v="Youtube"/>
    <x v="2"/>
    <s v="Books"/>
    <s v="Fashion"/>
    <s v="Toys"/>
    <x v="0"/>
  </r>
  <r>
    <n v="47"/>
    <n v="0"/>
    <n v="45"/>
    <s v="New cairo"/>
    <n v="3772.73"/>
    <d v="2020-12-18T00:00:00"/>
    <s v="Youtube"/>
    <x v="5"/>
    <s v="Electronics"/>
    <s v="Electronics"/>
    <s v="Books"/>
    <x v="2"/>
  </r>
  <r>
    <n v="48"/>
    <s v="Hossam"/>
    <n v="39"/>
    <s v="Banha"/>
    <n v="12239.26"/>
    <d v="2022-10-24T00:00:00"/>
    <s v="Facebook"/>
    <x v="7"/>
    <s v="Toys"/>
    <s v="Home &amp; Kitchen"/>
    <s v="Beauty"/>
    <x v="0"/>
  </r>
  <r>
    <n v="49"/>
    <s v="Hanan"/>
    <n v="31"/>
    <s v="Banha"/>
    <n v="6817.92"/>
    <d v="2023-11-29T00:00:00"/>
    <s v="Facebook"/>
    <x v="0"/>
    <s v="Home &amp; Kitchen"/>
    <s v="Home &amp; Kitchen"/>
    <s v="Toys"/>
    <x v="1"/>
  </r>
  <r>
    <n v="50"/>
    <s v="Mostafa"/>
    <n v="41"/>
    <s v="Banha"/>
    <n v="5387.12"/>
    <d v="2021-12-31T00:00:00"/>
    <s v="Facebook"/>
    <x v="0"/>
    <s v="Home &amp; Kitchen"/>
    <s v="Books"/>
    <s v="Sports"/>
    <x v="0"/>
  </r>
  <r>
    <n v="51"/>
    <s v="Shehab"/>
    <n v="44"/>
    <s v="Banha"/>
    <n v="4567.95"/>
    <d v="2021-11-25T00:00:00"/>
    <s v="Linkedin"/>
    <x v="6"/>
    <s v="Fashion"/>
    <s v="Sports"/>
    <s v="Fashion"/>
    <x v="0"/>
  </r>
  <r>
    <n v="52"/>
    <s v="Zyad"/>
    <n v="29"/>
    <s v="Banha"/>
    <n v="5937.13"/>
    <d v="2021-07-06T00:00:00"/>
    <s v="Facebook"/>
    <x v="2"/>
    <s v="Electronics"/>
    <s v="Home &amp; Kitchen"/>
    <s v="Books"/>
    <x v="0"/>
  </r>
  <r>
    <n v="53"/>
    <s v="Ibrahim"/>
    <n v="34"/>
    <s v="Banha"/>
    <n v="11397.07"/>
    <d v="2024-05-09T00:00:00"/>
    <s v="Friend"/>
    <x v="2"/>
    <s v="Sports"/>
    <s v="Electronics"/>
    <s v="Videogames"/>
    <x v="0"/>
  </r>
  <r>
    <n v="54"/>
    <s v="Khalil"/>
    <n v="33"/>
    <s v="Banha"/>
    <n v="10207.41"/>
    <d v="2021-01-01T00:00:00"/>
    <s v="Friend"/>
    <x v="7"/>
    <s v="Toys"/>
    <s v="Electronics"/>
    <s v="Home &amp; Kitchen"/>
    <x v="0"/>
  </r>
  <r>
    <n v="55"/>
    <s v="Basiony"/>
    <n v="37"/>
    <s v="Banha"/>
    <n v="1417.87"/>
    <d v="2019-11-10T00:00:00"/>
    <s v="Friend"/>
    <x v="2"/>
    <s v="Electronics"/>
    <s v="Toys"/>
    <s v="Automotive"/>
    <x v="0"/>
  </r>
  <r>
    <n v="56"/>
    <s v="Fares"/>
    <n v="37"/>
    <s v="Banha"/>
    <n v="4557.51"/>
    <d v="2019-10-03T00:00:00"/>
    <s v="Mail"/>
    <x v="4"/>
    <s v="Books"/>
    <s v="Toys"/>
    <s v="Electronics"/>
    <x v="0"/>
  </r>
  <r>
    <n v="57"/>
    <s v="Sayed"/>
    <n v="25"/>
    <s v="Banha"/>
    <n v="6699.91"/>
    <d v="2023-10-20T00:00:00"/>
    <s v="Linkedin"/>
    <x v="3"/>
    <s v="Sports"/>
    <s v="Sports"/>
    <s v="Books"/>
    <x v="0"/>
  </r>
  <r>
    <n v="58"/>
    <s v="Ahmed"/>
    <n v="49"/>
    <s v="Banha"/>
    <n v="6223.13"/>
    <d v="2023-06-03T00:00:00"/>
    <s v="Other"/>
    <x v="0"/>
    <s v="Sports"/>
    <s v="Toys"/>
    <s v="Videogames"/>
    <x v="0"/>
  </r>
  <r>
    <n v="59"/>
    <s v="Mohamed"/>
    <n v="56"/>
    <s v="Banha"/>
    <n v="12082.32"/>
    <d v="2019-08-08T00:00:00"/>
    <s v="Facebook"/>
    <x v="1"/>
    <s v="Fashion"/>
    <s v="Fashion"/>
    <s v="Books"/>
    <x v="0"/>
  </r>
  <r>
    <n v="60"/>
    <s v="Khaled"/>
    <n v="24"/>
    <s v="Banha"/>
    <n v="6307.56"/>
    <d v="2022-01-27T00:00:00"/>
    <s v="Facebook"/>
    <x v="2"/>
    <s v="Toys"/>
    <s v="Home &amp; Kitchen"/>
    <s v="Electronics"/>
    <x v="0"/>
  </r>
  <r>
    <n v="61"/>
    <s v="Mazen"/>
    <n v="32"/>
    <s v="Banha"/>
    <n v="3373.78"/>
    <d v="2023-02-07T00:00:00"/>
    <s v="Mail"/>
    <x v="7"/>
    <s v="Books"/>
    <s v="Fashion"/>
    <s v="Books"/>
    <x v="0"/>
  </r>
  <r>
    <n v="62"/>
    <s v="Sameh"/>
    <n v="53"/>
    <s v="Banha"/>
    <n v="3425.1"/>
    <d v="2021-08-02T00:00:00"/>
    <s v="Facebook"/>
    <x v="2"/>
    <s v="Toys"/>
    <s v="Home &amp; Kitchen"/>
    <s v="Fashion"/>
    <x v="0"/>
  </r>
  <r>
    <n v="63"/>
    <s v="Asr"/>
    <n v="51"/>
    <s v="Banha"/>
    <n v="9102.84"/>
    <d v="2022-08-12T00:00:00"/>
    <s v="Youtube"/>
    <x v="1"/>
    <s v="Electronics"/>
    <s v="Home &amp; Kitchen"/>
    <s v="Fashion"/>
    <x v="0"/>
  </r>
  <r>
    <n v="64"/>
    <s v="Youssef"/>
    <n v="23"/>
    <s v="Banha"/>
    <n v="4156.9799999999996"/>
    <d v="2021-11-24T00:00:00"/>
    <s v="Company Website"/>
    <x v="1"/>
    <s v="Toys"/>
    <s v="Books"/>
    <s v="Fashion"/>
    <x v="0"/>
  </r>
  <r>
    <n v="65"/>
    <s v="Nabil"/>
    <n v="18"/>
    <s v="Banha"/>
    <n v="5626.57"/>
    <d v="2019-08-10T00:00:00"/>
    <s v="Youtube"/>
    <x v="3"/>
    <s v="Fashion"/>
    <s v="Automotive"/>
    <s v="Beauty"/>
    <x v="0"/>
  </r>
  <r>
    <n v="66"/>
    <s v="Wasfy"/>
    <n v="44"/>
    <s v="Alexandria"/>
    <n v="14340.4"/>
    <d v="2022-01-29T00:00:00"/>
    <s v="Facebook"/>
    <x v="6"/>
    <s v="Fashion"/>
    <s v="Sports"/>
    <s v="Automotive"/>
    <x v="0"/>
  </r>
  <r>
    <n v="67"/>
    <s v="Nayra"/>
    <n v="23"/>
    <s v="Alexandria"/>
    <n v="14339.3"/>
    <d v="2020-10-27T00:00:00"/>
    <s v="Mail"/>
    <x v="5"/>
    <s v="Home &amp; Kitchen"/>
    <s v="Home &amp; Kitchen"/>
    <s v="Videogames"/>
    <x v="1"/>
  </r>
  <r>
    <n v="68"/>
    <s v="Aya"/>
    <n v="26"/>
    <s v="Alexandria"/>
    <n v="13455"/>
    <d v="2022-08-04T00:00:00"/>
    <s v="Mail"/>
    <x v="7"/>
    <s v="Home &amp; Kitchen"/>
    <s v="Home &amp; Kitchen"/>
    <s v="Electronics"/>
    <x v="1"/>
  </r>
  <r>
    <n v="69"/>
    <s v="Nada"/>
    <n v="42"/>
    <s v="Alexandria"/>
    <n v="10306.09"/>
    <d v="2022-12-13T00:00:00"/>
    <s v="Friend"/>
    <x v="2"/>
    <s v="Electronics"/>
    <s v="Fashion"/>
    <s v="Fashion"/>
    <x v="1"/>
  </r>
  <r>
    <n v="70"/>
    <s v="Hend"/>
    <n v="40"/>
    <s v="Alexandria"/>
    <n v="5677.17"/>
    <d v="2023-04-12T00:00:00"/>
    <s v="Youtube"/>
    <x v="3"/>
    <s v="Toys"/>
    <s v="Beauty"/>
    <s v="Fashion"/>
    <x v="1"/>
  </r>
  <r>
    <n v="71"/>
    <s v="Rana"/>
    <n v="53"/>
    <s v="Alexandria"/>
    <n v="1278.08"/>
    <d v="2019-12-07T00:00:00"/>
    <s v="Facebook"/>
    <x v="0"/>
    <s v="Books"/>
    <s v="Fashion"/>
    <s v="Electronics"/>
    <x v="1"/>
  </r>
  <r>
    <n v="72"/>
    <s v="Samreen"/>
    <n v="43"/>
    <s v="Alexandria"/>
    <n v="2328.5300000000002"/>
    <d v="2023-09-11T00:00:00"/>
    <s v="Company Website"/>
    <x v="6"/>
    <s v="Toys"/>
    <s v="Electronics"/>
    <s v="Sports"/>
    <x v="1"/>
  </r>
  <r>
    <n v="73"/>
    <s v="Yasmin"/>
    <n v="41"/>
    <s v="Alexandria"/>
    <n v="6777.11"/>
    <d v="2023-12-05T00:00:00"/>
    <s v="Friend"/>
    <x v="3"/>
    <s v="Automotive"/>
    <s v="Books"/>
    <s v="Videogames"/>
    <x v="1"/>
  </r>
  <r>
    <n v="74"/>
    <s v="Hossam"/>
    <n v="24"/>
    <s v="Alexandria"/>
    <n v="10489.42"/>
    <d v="2023-11-05T00:00:00"/>
    <s v="Google Ads"/>
    <x v="0"/>
    <s v="Home &amp; Kitchen"/>
    <s v="Electronics"/>
    <s v="Books"/>
    <x v="0"/>
  </r>
  <r>
    <n v="75"/>
    <s v="Hanan"/>
    <n v="18"/>
    <s v="Alexandria"/>
    <n v="14479.98"/>
    <d v="2022-12-19T00:00:00"/>
    <s v="Facebook"/>
    <x v="1"/>
    <s v="Videogames"/>
    <s v="Electronics"/>
    <s v="Sports"/>
    <x v="1"/>
  </r>
  <r>
    <n v="76"/>
    <s v="Mostafa"/>
    <n v="53"/>
    <s v="Alexandria"/>
    <n v="9864.2000000000007"/>
    <d v="2023-11-07T00:00:00"/>
    <s v="Company Website"/>
    <x v="2"/>
    <s v="Automotive"/>
    <s v="Videogames"/>
    <s v="Toys"/>
    <x v="0"/>
  </r>
  <r>
    <n v="77"/>
    <s v="Shehab"/>
    <n v="21"/>
    <s v="Alexandria"/>
    <n v="9763.1200000000008"/>
    <d v="2020-08-21T00:00:00"/>
    <s v="Company Website"/>
    <x v="2"/>
    <s v="Books"/>
    <s v="Fashion"/>
    <s v="Toys"/>
    <x v="0"/>
  </r>
  <r>
    <n v="78"/>
    <s v="Zyad"/>
    <n v="24"/>
    <s v="Alexandria"/>
    <n v="11019.38"/>
    <d v="2023-06-05T00:00:00"/>
    <s v="Facebook"/>
    <x v="0"/>
    <s v="Videogames"/>
    <s v="Electronics"/>
    <s v="Toys"/>
    <x v="0"/>
  </r>
  <r>
    <n v="79"/>
    <s v="Ibrahim"/>
    <n v="35"/>
    <s v="Alexandria"/>
    <n v="8310.2099999999991"/>
    <d v="2024-06-27T00:00:00"/>
    <s v="Linkedin"/>
    <x v="1"/>
    <s v="Automotive"/>
    <s v="Videogames"/>
    <s v="Automotive"/>
    <x v="0"/>
  </r>
  <r>
    <n v="80"/>
    <s v="Khalil"/>
    <n v="60"/>
    <s v="Alexandria"/>
    <n v="7903.44"/>
    <d v="2021-09-04T00:00:00"/>
    <s v="Facebook"/>
    <x v="1"/>
    <s v="Beauty"/>
    <s v="Books"/>
    <s v="Sports"/>
    <x v="0"/>
  </r>
  <r>
    <n v="81"/>
    <s v="Basiony"/>
    <n v="46"/>
    <s v="Alexandria"/>
    <n v="4804.49"/>
    <d v="2022-09-15T00:00:00"/>
    <s v="Google Ads"/>
    <x v="6"/>
    <s v="Home &amp; Kitchen"/>
    <s v="Videogames"/>
    <s v="Books"/>
    <x v="0"/>
  </r>
  <r>
    <n v="82"/>
    <s v="Fares"/>
    <n v="29"/>
    <s v="Alexandria"/>
    <n v="4128.76"/>
    <d v="2022-08-05T00:00:00"/>
    <s v="Facebook"/>
    <x v="1"/>
    <s v="Books"/>
    <s v="Beauty"/>
    <s v="Fashion"/>
    <x v="0"/>
  </r>
  <r>
    <n v="83"/>
    <s v="Sayed"/>
    <n v="27"/>
    <s v="Alexandria"/>
    <n v="2852.01"/>
    <d v="2022-03-16T00:00:00"/>
    <s v="Youtube"/>
    <x v="5"/>
    <s v="Toys"/>
    <s v="Home &amp; Kitchen"/>
    <s v="Toys"/>
    <x v="0"/>
  </r>
  <r>
    <n v="84"/>
    <s v="Ahmed"/>
    <n v="20"/>
    <s v="Alexandria"/>
    <n v="10390.43"/>
    <d v="2024-02-21T00:00:00"/>
    <s v="Youtube"/>
    <x v="8"/>
    <s v="Sports"/>
    <s v="Home &amp; Kitchen"/>
    <s v="Beauty"/>
    <x v="0"/>
  </r>
  <r>
    <n v="85"/>
    <s v="Mohamed"/>
    <n v="26"/>
    <s v="Alexandria"/>
    <n v="9212.25"/>
    <d v="2022-01-27T00:00:00"/>
    <s v="Google Ads"/>
    <x v="6"/>
    <s v="Electronics"/>
    <s v="Beauty"/>
    <s v="Automotive"/>
    <x v="0"/>
  </r>
  <r>
    <n v="86"/>
    <s v="Khaled"/>
    <n v="57"/>
    <s v="Alexandria"/>
    <n v="7421.08"/>
    <d v="2023-04-12T00:00:00"/>
    <s v="Other"/>
    <x v="7"/>
    <s v="Books"/>
    <s v="Beauty"/>
    <s v="Electronics"/>
    <x v="0"/>
  </r>
  <r>
    <n v="87"/>
    <s v="Mazen"/>
    <n v="23"/>
    <s v="Alexandria"/>
    <n v="11777.28"/>
    <d v="2024-03-23T00:00:00"/>
    <s v="Company Website"/>
    <x v="7"/>
    <s v="Automotive"/>
    <s v="Home &amp; Kitchen"/>
    <s v="Beauty"/>
    <x v="0"/>
  </r>
  <r>
    <n v="88"/>
    <s v="Sameh"/>
    <n v="56"/>
    <s v="Alexandria"/>
    <n v="8941.2199999999993"/>
    <d v="2020-10-06T00:00:00"/>
    <s v="Company Website"/>
    <x v="3"/>
    <s v="Sports"/>
    <s v="Fashion"/>
    <s v="Fashion"/>
    <x v="0"/>
  </r>
  <r>
    <n v="89"/>
    <s v="Asr"/>
    <n v="53"/>
    <s v="Minia"/>
    <n v="13622.5"/>
    <d v="2023-06-01T00:00:00"/>
    <s v="Linkedin"/>
    <x v="6"/>
    <s v="Books"/>
    <s v="Fashion"/>
    <s v="Books"/>
    <x v="0"/>
  </r>
  <r>
    <n v="90"/>
    <s v="Youssef"/>
    <n v="18"/>
    <s v="Minia"/>
    <n v="8771.8700000000008"/>
    <d v="2022-11-20T00:00:00"/>
    <s v="Company Website"/>
    <x v="1"/>
    <s v="Home &amp; Kitchen"/>
    <s v="Electronics"/>
    <s v="Videogames"/>
    <x v="0"/>
  </r>
  <r>
    <n v="91"/>
    <s v="Nabil"/>
    <n v="36"/>
    <s v="Minia"/>
    <n v="7541.38"/>
    <d v="2020-10-11T00:00:00"/>
    <s v="Linkedin"/>
    <x v="8"/>
    <s v="Toys"/>
    <s v="Fashion"/>
    <s v="Books"/>
    <x v="0"/>
  </r>
  <r>
    <n v="92"/>
    <s v="Wasfy"/>
    <n v="35"/>
    <s v="Minia"/>
    <n v="10103.98"/>
    <d v="2020-06-03T00:00:00"/>
    <s v="Friend"/>
    <x v="3"/>
    <s v="Electronics"/>
    <s v="Home &amp; Kitchen"/>
    <s v="Fashion"/>
    <x v="0"/>
  </r>
  <r>
    <n v="93"/>
    <s v="Nayra"/>
    <n v="36"/>
    <s v="Minia"/>
    <n v="5098.76"/>
    <d v="2022-09-08T00:00:00"/>
    <s v="Google Ads"/>
    <x v="6"/>
    <s v="Videogames"/>
    <s v="Sports"/>
    <s v="Home &amp; Kitchen"/>
    <x v="1"/>
  </r>
  <r>
    <n v="94"/>
    <s v="Aya"/>
    <n v="24"/>
    <s v="Minia"/>
    <n v="12424.56"/>
    <d v="2021-10-14T00:00:00"/>
    <s v="Other"/>
    <x v="4"/>
    <s v="Videogames"/>
    <s v="Books"/>
    <s v="Fashion"/>
    <x v="1"/>
  </r>
  <r>
    <n v="95"/>
    <s v="Nada"/>
    <n v="54"/>
    <s v="Minia"/>
    <n v="10524.55"/>
    <d v="2022-04-24T00:00:00"/>
    <s v="Other"/>
    <x v="1"/>
    <s v="Beauty"/>
    <s v="Home &amp; Kitchen"/>
    <s v="Toys"/>
    <x v="1"/>
  </r>
  <r>
    <n v="96"/>
    <s v="Hend"/>
    <n v="52"/>
    <s v="Minia"/>
    <n v="8995.2199999999993"/>
    <d v="2024-06-27T00:00:00"/>
    <s v="Other"/>
    <x v="5"/>
    <s v="Fashion"/>
    <s v="Sports"/>
    <s v="Home &amp; Kitchen"/>
    <x v="1"/>
  </r>
  <r>
    <n v="97"/>
    <s v="Rana"/>
    <n v="60"/>
    <s v="Minia"/>
    <n v="9386.35"/>
    <d v="2024-03-06T00:00:00"/>
    <s v="Google Ads"/>
    <x v="6"/>
    <s v="Home &amp; Kitchen"/>
    <s v="Videogames"/>
    <s v="Beauty"/>
    <x v="1"/>
  </r>
  <r>
    <n v="98"/>
    <s v="Samreen"/>
    <n v="57"/>
    <s v="Sohag"/>
    <n v="6459.8"/>
    <d v="2021-02-25T00:00:00"/>
    <s v="Friend"/>
    <x v="1"/>
    <s v="Beauty"/>
    <s v="Videogames"/>
    <s v="Books"/>
    <x v="1"/>
  </r>
  <r>
    <n v="99"/>
    <s v="Yasmin"/>
    <n v="51"/>
    <s v="Sohag"/>
    <n v="12427.71"/>
    <d v="2020-03-24T00:00:00"/>
    <s v="Friend"/>
    <x v="3"/>
    <s v="Books"/>
    <s v="Automotive"/>
    <s v="Sports"/>
    <x v="1"/>
  </r>
  <r>
    <n v="100"/>
    <s v="Ola"/>
    <n v="28"/>
    <s v="Sohag"/>
    <n v="9553.67"/>
    <d v="2021-03-08T00:00:00"/>
    <s v="Company Website"/>
    <x v="8"/>
    <s v="Electronics"/>
    <s v="Electronics"/>
    <s v="Automotiv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n v="34"/>
    <n v="8"/>
    <n v="4317.8599999999997"/>
    <x v="0"/>
    <x v="0"/>
    <n v="5108157.9157999996"/>
    <n v="1183.03"/>
    <x v="0"/>
  </r>
  <r>
    <n v="2"/>
    <n v="51"/>
    <n v="6"/>
    <n v="3679.64"/>
    <x v="1"/>
    <x v="1"/>
    <n v="6279489.642"/>
    <n v="1706.55"/>
    <x v="1"/>
  </r>
  <r>
    <n v="3"/>
    <n v="27"/>
    <n v="13"/>
    <n v="238.41"/>
    <x v="2"/>
    <x v="2"/>
    <n v="54679.333500000001"/>
    <n v="229.35"/>
    <x v="2"/>
  </r>
  <r>
    <n v="4"/>
    <n v="15"/>
    <n v="16"/>
    <n v="834.1"/>
    <x v="3"/>
    <x v="3"/>
    <n v="405622.83"/>
    <n v="486.3"/>
    <x v="3"/>
  </r>
  <r>
    <n v="5"/>
    <n v="24"/>
    <n v="12"/>
    <n v="1090.21"/>
    <x v="4"/>
    <x v="4"/>
    <n v="1001139.843"/>
    <n v="918.3"/>
    <x v="4"/>
  </r>
  <r>
    <n v="6"/>
    <n v="57"/>
    <n v="11"/>
    <n v="1816.1"/>
    <x v="5"/>
    <x v="1"/>
    <n v="3132554.568"/>
    <n v="1724.88"/>
    <x v="5"/>
  </r>
  <r>
    <n v="7"/>
    <n v="71"/>
    <n v="20"/>
    <n v="4321"/>
    <x v="6"/>
    <x v="4"/>
    <n v="6222326.4199999999"/>
    <n v="1440.02"/>
    <x v="6"/>
  </r>
  <r>
    <n v="8"/>
    <n v="31"/>
    <n v="2"/>
    <n v="3119.1"/>
    <x v="7"/>
    <x v="5"/>
    <n v="629933.43599999999"/>
    <n v="201.96"/>
    <x v="7"/>
  </r>
  <r>
    <n v="9"/>
    <n v="64"/>
    <n v="15"/>
    <n v="4906.96"/>
    <x v="8"/>
    <x v="5"/>
    <n v="5899785.2167999996"/>
    <n v="1202.33"/>
    <x v="8"/>
  </r>
  <r>
    <n v="10"/>
    <n v="38"/>
    <n v="13"/>
    <n v="2848.78"/>
    <x v="9"/>
    <x v="4"/>
    <n v="653367.69300000009"/>
    <n v="229.35"/>
    <x v="2"/>
  </r>
  <r>
    <n v="11"/>
    <n v="62"/>
    <n v="17"/>
    <n v="2756.84"/>
    <x v="10"/>
    <x v="4"/>
    <n v="1322814.5372000001"/>
    <n v="479.83"/>
    <x v="9"/>
  </r>
  <r>
    <n v="12"/>
    <n v="57"/>
    <n v="9"/>
    <n v="1272.9100000000001"/>
    <x v="11"/>
    <x v="1"/>
    <n v="134342.92140000002"/>
    <n v="105.54"/>
    <x v="10"/>
  </r>
  <r>
    <n v="13"/>
    <n v="53"/>
    <n v="20"/>
    <n v="4298.0600000000004"/>
    <x v="12"/>
    <x v="3"/>
    <n v="6189292.3612000002"/>
    <n v="1440.02"/>
    <x v="6"/>
  </r>
  <r>
    <n v="14"/>
    <n v="78"/>
    <n v="7"/>
    <n v="1817.5"/>
    <x v="13"/>
    <x v="4"/>
    <n v="3545833.45"/>
    <n v="1950.94"/>
    <x v="11"/>
  </r>
  <r>
    <n v="15"/>
    <n v="20"/>
    <n v="20"/>
    <n v="4696.05"/>
    <x v="14"/>
    <x v="3"/>
    <n v="6762405.9210000001"/>
    <n v="1440.02"/>
    <x v="6"/>
  </r>
  <r>
    <n v="16"/>
    <n v="26"/>
    <n v="17"/>
    <n v="3595.26"/>
    <x v="15"/>
    <x v="6"/>
    <n v="1725113.6058"/>
    <n v="479.83"/>
    <x v="9"/>
  </r>
  <r>
    <n v="17"/>
    <n v="93"/>
    <n v="6"/>
    <n v="2995.76"/>
    <x v="16"/>
    <x v="2"/>
    <n v="5112414.2280000001"/>
    <n v="1706.55"/>
    <x v="1"/>
  </r>
  <r>
    <n v="18"/>
    <n v="47"/>
    <n v="9"/>
    <n v="4525.53"/>
    <x v="17"/>
    <x v="6"/>
    <n v="477624.4362"/>
    <n v="105.54"/>
    <x v="10"/>
  </r>
  <r>
    <n v="19"/>
    <n v="81"/>
    <n v="1"/>
    <n v="3928.22"/>
    <x v="18"/>
    <x v="2"/>
    <n v="4802838.1830000002"/>
    <n v="1222.6500000000001"/>
    <x v="12"/>
  </r>
  <r>
    <n v="20"/>
    <n v="32"/>
    <n v="3"/>
    <n v="3851.26"/>
    <x v="19"/>
    <x v="7"/>
    <n v="3897359.5822000005"/>
    <n v="1011.97"/>
    <x v="13"/>
  </r>
  <r>
    <n v="21"/>
    <n v="59"/>
    <n v="11"/>
    <n v="2371.15"/>
    <x v="20"/>
    <x v="4"/>
    <n v="4089949.2120000003"/>
    <n v="1724.88"/>
    <x v="5"/>
  </r>
  <r>
    <n v="22"/>
    <n v="52"/>
    <n v="14"/>
    <n v="584.98"/>
    <x v="21"/>
    <x v="4"/>
    <n v="652129.85419999994"/>
    <n v="1114.79"/>
    <x v="14"/>
  </r>
  <r>
    <n v="23"/>
    <n v="47"/>
    <n v="16"/>
    <n v="2970.22"/>
    <x v="22"/>
    <x v="6"/>
    <n v="1444417.986"/>
    <n v="486.3"/>
    <x v="3"/>
  </r>
  <r>
    <n v="24"/>
    <n v="86"/>
    <n v="11"/>
    <n v="741.61"/>
    <x v="23"/>
    <x v="0"/>
    <n v="1279188.2568000001"/>
    <n v="1724.88"/>
    <x v="5"/>
  </r>
  <r>
    <n v="25"/>
    <n v="39"/>
    <n v="1"/>
    <n v="4303.03"/>
    <x v="24"/>
    <x v="3"/>
    <n v="5261099.6294999998"/>
    <n v="1222.6500000000001"/>
    <x v="12"/>
  </r>
  <r>
    <n v="26"/>
    <n v="8"/>
    <n v="10"/>
    <n v="537.39"/>
    <x v="25"/>
    <x v="1"/>
    <n v="666245.37419999996"/>
    <n v="1239.78"/>
    <x v="15"/>
  </r>
  <r>
    <n v="27"/>
    <n v="76"/>
    <n v="6"/>
    <n v="1396.26"/>
    <x v="26"/>
    <x v="5"/>
    <n v="2382787.503"/>
    <n v="1706.55"/>
    <x v="1"/>
  </r>
  <r>
    <n v="28"/>
    <n v="69"/>
    <n v="3"/>
    <n v="2227.56"/>
    <x v="27"/>
    <x v="3"/>
    <n v="2254223.8931999998"/>
    <n v="1011.97"/>
    <x v="13"/>
  </r>
  <r>
    <n v="29"/>
    <n v="57"/>
    <n v="8"/>
    <n v="921.56"/>
    <x v="28"/>
    <x v="1"/>
    <n v="1090233.1268"/>
    <n v="1183.03"/>
    <x v="0"/>
  </r>
  <r>
    <n v="30"/>
    <n v="55"/>
    <n v="9"/>
    <n v="2955.9"/>
    <x v="29"/>
    <x v="3"/>
    <n v="311965.68600000005"/>
    <n v="105.54"/>
    <x v="10"/>
  </r>
  <r>
    <n v="31"/>
    <n v="69"/>
    <n v="7"/>
    <n v="3595.69"/>
    <x v="30"/>
    <x v="3"/>
    <n v="7014975.4486000007"/>
    <n v="1950.94"/>
    <x v="11"/>
  </r>
  <r>
    <n v="32"/>
    <n v="55"/>
    <n v="4"/>
    <n v="2018.75"/>
    <x v="31"/>
    <x v="3"/>
    <n v="3544904.8125"/>
    <n v="1755.99"/>
    <x v="16"/>
  </r>
  <r>
    <n v="33"/>
    <n v="36"/>
    <n v="2"/>
    <n v="2885.42"/>
    <x v="32"/>
    <x v="0"/>
    <n v="582739.42320000008"/>
    <n v="201.96"/>
    <x v="7"/>
  </r>
  <r>
    <n v="34"/>
    <n v="90"/>
    <n v="16"/>
    <n v="3466.81"/>
    <x v="33"/>
    <x v="5"/>
    <n v="1685909.703"/>
    <n v="486.3"/>
    <x v="3"/>
  </r>
  <r>
    <n v="35"/>
    <n v="33"/>
    <n v="14"/>
    <n v="4104.68"/>
    <x v="34"/>
    <x v="5"/>
    <n v="4575856.2171999998"/>
    <n v="1114.79"/>
    <x v="14"/>
  </r>
  <r>
    <n v="36"/>
    <n v="72"/>
    <n v="6"/>
    <n v="2663.69"/>
    <x v="35"/>
    <x v="5"/>
    <n v="4545720.1694999998"/>
    <n v="1706.55"/>
    <x v="1"/>
  </r>
  <r>
    <n v="37"/>
    <n v="100"/>
    <n v="4"/>
    <n v="2614.0100000000002"/>
    <x v="36"/>
    <x v="5"/>
    <n v="4590175.4199000001"/>
    <n v="1755.99"/>
    <x v="16"/>
  </r>
  <r>
    <n v="38"/>
    <n v="1"/>
    <n v="14"/>
    <n v="4066.72"/>
    <x v="37"/>
    <x v="3"/>
    <n v="4533538.7887999993"/>
    <n v="1114.79"/>
    <x v="14"/>
  </r>
  <r>
    <n v="39"/>
    <n v="94"/>
    <n v="11"/>
    <n v="2308.1799999999998"/>
    <x v="38"/>
    <x v="0"/>
    <n v="3981333.5183999999"/>
    <n v="1724.88"/>
    <x v="5"/>
  </r>
  <r>
    <n v="40"/>
    <n v="74"/>
    <n v="16"/>
    <n v="4231.88"/>
    <x v="39"/>
    <x v="2"/>
    <n v="2057963.2440000002"/>
    <n v="486.3"/>
    <x v="3"/>
  </r>
  <r>
    <n v="41"/>
    <n v="69"/>
    <n v="20"/>
    <n v="1503.34"/>
    <x v="40"/>
    <x v="3"/>
    <n v="2164839.6667999998"/>
    <n v="1440.02"/>
    <x v="6"/>
  </r>
  <r>
    <n v="42"/>
    <n v="38"/>
    <n v="4"/>
    <n v="4134.9399999999996"/>
    <x v="41"/>
    <x v="4"/>
    <n v="7260913.290599999"/>
    <n v="1755.99"/>
    <x v="16"/>
  </r>
  <r>
    <n v="43"/>
    <n v="12"/>
    <n v="4"/>
    <n v="2428.96"/>
    <x v="42"/>
    <x v="3"/>
    <n v="4265229.4704"/>
    <n v="1755.99"/>
    <x v="16"/>
  </r>
  <r>
    <n v="44"/>
    <n v="9"/>
    <n v="20"/>
    <n v="1658.01"/>
    <x v="43"/>
    <x v="2"/>
    <n v="2387567.5602000002"/>
    <n v="1440.02"/>
    <x v="6"/>
  </r>
  <r>
    <n v="45"/>
    <n v="12"/>
    <n v="13"/>
    <n v="3741.85"/>
    <x v="44"/>
    <x v="3"/>
    <n v="858193.29749999999"/>
    <n v="229.35"/>
    <x v="2"/>
  </r>
  <r>
    <n v="46"/>
    <n v="61"/>
    <n v="5"/>
    <n v="176.32"/>
    <x v="45"/>
    <x v="7"/>
    <n v="250548.95679999999"/>
    <n v="1420.99"/>
    <x v="17"/>
  </r>
  <r>
    <n v="47"/>
    <n v="5"/>
    <n v="6"/>
    <n v="853.75"/>
    <x v="46"/>
    <x v="6"/>
    <n v="1456967.0625"/>
    <n v="1706.55"/>
    <x v="1"/>
  </r>
  <r>
    <n v="48"/>
    <n v="72"/>
    <n v="13"/>
    <n v="1890.25"/>
    <x v="47"/>
    <x v="5"/>
    <n v="433528.83749999997"/>
    <n v="229.35"/>
    <x v="2"/>
  </r>
  <r>
    <n v="49"/>
    <n v="41"/>
    <n v="5"/>
    <n v="2632.04"/>
    <x v="48"/>
    <x v="5"/>
    <n v="3740102.5195999998"/>
    <n v="1420.99"/>
    <x v="17"/>
  </r>
  <r>
    <n v="50"/>
    <n v="88"/>
    <n v="20"/>
    <n v="3301.13"/>
    <x v="49"/>
    <x v="5"/>
    <n v="4753693.2226"/>
    <n v="1440.02"/>
    <x v="6"/>
  </r>
  <r>
    <n v="51"/>
    <n v="51"/>
    <n v="17"/>
    <n v="2943.01"/>
    <x v="50"/>
    <x v="1"/>
    <n v="1412144.4883000001"/>
    <n v="479.83"/>
    <x v="9"/>
  </r>
  <r>
    <n v="52"/>
    <n v="94"/>
    <n v="8"/>
    <n v="3178.8"/>
    <x v="51"/>
    <x v="0"/>
    <n v="3760615.764"/>
    <n v="1183.03"/>
    <x v="0"/>
  </r>
  <r>
    <n v="53"/>
    <n v="99"/>
    <n v="17"/>
    <n v="3212.64"/>
    <x v="52"/>
    <x v="3"/>
    <n v="1541521.0511999999"/>
    <n v="479.83"/>
    <x v="9"/>
  </r>
  <r>
    <n v="54"/>
    <n v="94"/>
    <n v="4"/>
    <n v="2691.88"/>
    <x v="53"/>
    <x v="0"/>
    <n v="4726914.3612000002"/>
    <n v="1755.99"/>
    <x v="16"/>
  </r>
  <r>
    <n v="55"/>
    <n v="82"/>
    <n v="6"/>
    <n v="354.56"/>
    <x v="54"/>
    <x v="4"/>
    <n v="605074.36800000002"/>
    <n v="1706.55"/>
    <x v="1"/>
  </r>
  <r>
    <n v="56"/>
    <n v="66"/>
    <n v="11"/>
    <n v="783.42"/>
    <x v="55"/>
    <x v="4"/>
    <n v="1351305.4896"/>
    <n v="1724.88"/>
    <x v="5"/>
  </r>
  <r>
    <n v="57"/>
    <n v="4"/>
    <n v="2"/>
    <n v="3117.23"/>
    <x v="56"/>
    <x v="4"/>
    <n v="629555.77080000006"/>
    <n v="201.96"/>
    <x v="7"/>
  </r>
  <r>
    <n v="58"/>
    <n v="99"/>
    <n v="4"/>
    <n v="2896.64"/>
    <x v="57"/>
    <x v="3"/>
    <n v="5086470.8735999996"/>
    <n v="1755.99"/>
    <x v="16"/>
  </r>
  <r>
    <n v="59"/>
    <n v="10"/>
    <n v="2"/>
    <n v="3219.51"/>
    <x v="58"/>
    <x v="7"/>
    <n v="650212.23960000009"/>
    <n v="201.96"/>
    <x v="7"/>
  </r>
  <r>
    <n v="60"/>
    <n v="36"/>
    <n v="7"/>
    <n v="261.12"/>
    <x v="59"/>
    <x v="0"/>
    <n v="509429.45280000003"/>
    <n v="1950.94"/>
    <x v="11"/>
  </r>
  <r>
    <n v="61"/>
    <n v="40"/>
    <n v="13"/>
    <n v="2637.29"/>
    <x v="60"/>
    <x v="4"/>
    <n v="604862.46149999998"/>
    <n v="229.35"/>
    <x v="2"/>
  </r>
  <r>
    <n v="62"/>
    <n v="67"/>
    <n v="17"/>
    <n v="1995.39"/>
    <x v="61"/>
    <x v="7"/>
    <n v="957447.98369999998"/>
    <n v="479.83"/>
    <x v="9"/>
  </r>
  <r>
    <n v="63"/>
    <n v="32"/>
    <n v="3"/>
    <n v="2456.59"/>
    <x v="62"/>
    <x v="7"/>
    <n v="2485995.3823000002"/>
    <n v="1011.97"/>
    <x v="13"/>
  </r>
  <r>
    <n v="64"/>
    <n v="28"/>
    <n v="15"/>
    <n v="674.42"/>
    <x v="63"/>
    <x v="6"/>
    <n v="810875.39859999996"/>
    <n v="1202.33"/>
    <x v="8"/>
  </r>
  <r>
    <n v="65"/>
    <n v="21"/>
    <n v="4"/>
    <n v="2550.5100000000002"/>
    <x v="64"/>
    <x v="4"/>
    <n v="4478670.0549000008"/>
    <n v="1755.99"/>
    <x v="16"/>
  </r>
  <r>
    <n v="66"/>
    <n v="73"/>
    <n v="2"/>
    <n v="4734.1400000000003"/>
    <x v="32"/>
    <x v="3"/>
    <n v="956106.91440000013"/>
    <n v="201.96"/>
    <x v="7"/>
  </r>
  <r>
    <n v="67"/>
    <n v="94"/>
    <n v="12"/>
    <n v="3606.32"/>
    <x v="65"/>
    <x v="0"/>
    <n v="3311683.656"/>
    <n v="918.3"/>
    <x v="4"/>
  </r>
  <r>
    <n v="68"/>
    <n v="37"/>
    <n v="3"/>
    <n v="4118.75"/>
    <x v="66"/>
    <x v="5"/>
    <n v="4168051.4375"/>
    <n v="1011.97"/>
    <x v="13"/>
  </r>
  <r>
    <n v="69"/>
    <n v="45"/>
    <n v="12"/>
    <n v="2005.96"/>
    <x v="67"/>
    <x v="7"/>
    <n v="1842073.068"/>
    <n v="918.3"/>
    <x v="4"/>
  </r>
  <r>
    <n v="70"/>
    <n v="23"/>
    <n v="14"/>
    <n v="1154.26"/>
    <x v="68"/>
    <x v="7"/>
    <n v="1286757.5053999999"/>
    <n v="1114.79"/>
    <x v="14"/>
  </r>
  <r>
    <n v="71"/>
    <n v="81"/>
    <n v="10"/>
    <n v="4015.16"/>
    <x v="69"/>
    <x v="2"/>
    <n v="4977915.0647999998"/>
    <n v="1239.78"/>
    <x v="15"/>
  </r>
  <r>
    <n v="72"/>
    <n v="11"/>
    <n v="16"/>
    <n v="850.75"/>
    <x v="70"/>
    <x v="1"/>
    <n v="413719.72500000003"/>
    <n v="486.3"/>
    <x v="3"/>
  </r>
  <r>
    <n v="73"/>
    <n v="96"/>
    <n v="20"/>
    <n v="4269.0600000000004"/>
    <x v="71"/>
    <x v="0"/>
    <n v="6147531.7812000001"/>
    <n v="1440.02"/>
    <x v="6"/>
  </r>
  <r>
    <n v="74"/>
    <n v="67"/>
    <n v="3"/>
    <n v="2170.5500000000002"/>
    <x v="72"/>
    <x v="7"/>
    <n v="2196531.4835000001"/>
    <n v="1011.97"/>
    <x v="13"/>
  </r>
  <r>
    <n v="75"/>
    <n v="10"/>
    <n v="13"/>
    <n v="151.81"/>
    <x v="73"/>
    <x v="7"/>
    <n v="34817.623500000002"/>
    <n v="229.35"/>
    <x v="2"/>
  </r>
  <r>
    <n v="76"/>
    <n v="17"/>
    <n v="16"/>
    <n v="1967.61"/>
    <x v="74"/>
    <x v="5"/>
    <n v="956848.74300000002"/>
    <n v="486.3"/>
    <x v="3"/>
  </r>
  <r>
    <n v="77"/>
    <n v="31"/>
    <n v="20"/>
    <n v="2865.26"/>
    <x v="75"/>
    <x v="5"/>
    <n v="4126031.7052000002"/>
    <n v="1440.02"/>
    <x v="6"/>
  </r>
  <r>
    <n v="78"/>
    <n v="16"/>
    <n v="12"/>
    <n v="783.69"/>
    <x v="76"/>
    <x v="3"/>
    <n v="719662.527"/>
    <n v="918.3"/>
    <x v="4"/>
  </r>
  <r>
    <n v="79"/>
    <n v="78"/>
    <n v="5"/>
    <n v="3832.21"/>
    <x v="77"/>
    <x v="4"/>
    <n v="5445532.0878999997"/>
    <n v="1420.99"/>
    <x v="17"/>
  </r>
  <r>
    <n v="80"/>
    <n v="7"/>
    <n v="5"/>
    <n v="436.27"/>
    <x v="78"/>
    <x v="1"/>
    <n v="619935.30729999999"/>
    <n v="1420.99"/>
    <x v="17"/>
  </r>
  <r>
    <n v="81"/>
    <n v="15"/>
    <n v="16"/>
    <n v="1115.04"/>
    <x v="79"/>
    <x v="3"/>
    <n v="542243.95200000005"/>
    <n v="486.3"/>
    <x v="3"/>
  </r>
  <r>
    <n v="82"/>
    <n v="15"/>
    <n v="5"/>
    <n v="3753.46"/>
    <x v="80"/>
    <x v="3"/>
    <n v="5333629.1254000003"/>
    <n v="1420.99"/>
    <x v="17"/>
  </r>
  <r>
    <n v="83"/>
    <n v="44"/>
    <n v="13"/>
    <n v="1667.56"/>
    <x v="81"/>
    <x v="6"/>
    <n v="382454.886"/>
    <n v="229.35"/>
    <x v="2"/>
  </r>
  <r>
    <n v="84"/>
    <n v="19"/>
    <n v="2"/>
    <n v="4321.37"/>
    <x v="82"/>
    <x v="7"/>
    <n v="872743.88520000002"/>
    <n v="201.96"/>
    <x v="7"/>
  </r>
  <r>
    <n v="85"/>
    <n v="79"/>
    <n v="12"/>
    <n v="2322.1799999999998"/>
    <x v="83"/>
    <x v="1"/>
    <n v="2132457.8939999999"/>
    <n v="918.3"/>
    <x v="4"/>
  </r>
  <r>
    <n v="86"/>
    <n v="48"/>
    <n v="9"/>
    <n v="4759.24"/>
    <x v="84"/>
    <x v="4"/>
    <n v="502290.18959999998"/>
    <n v="105.54"/>
    <x v="10"/>
  </r>
  <r>
    <n v="87"/>
    <n v="58"/>
    <n v="20"/>
    <n v="2334.3200000000002"/>
    <x v="85"/>
    <x v="0"/>
    <n v="3361467.4864000003"/>
    <n v="1440.02"/>
    <x v="6"/>
  </r>
  <r>
    <n v="88"/>
    <n v="49"/>
    <n v="4"/>
    <n v="729.29"/>
    <x v="86"/>
    <x v="4"/>
    <n v="1280625.9471"/>
    <n v="1755.99"/>
    <x v="16"/>
  </r>
  <r>
    <n v="89"/>
    <n v="93"/>
    <n v="12"/>
    <n v="372.03"/>
    <x v="87"/>
    <x v="2"/>
    <n v="341635.14899999998"/>
    <n v="918.3"/>
    <x v="4"/>
  </r>
  <r>
    <n v="90"/>
    <n v="93"/>
    <n v="6"/>
    <n v="3342.14"/>
    <x v="88"/>
    <x v="2"/>
    <n v="5703529.017"/>
    <n v="1706.55"/>
    <x v="1"/>
  </r>
  <r>
    <n v="91"/>
    <n v="28"/>
    <n v="2"/>
    <n v="333.62"/>
    <x v="78"/>
    <x v="6"/>
    <n v="67377.895199999999"/>
    <n v="201.96"/>
    <x v="7"/>
  </r>
  <r>
    <n v="92"/>
    <n v="86"/>
    <n v="1"/>
    <n v="657.49"/>
    <x v="89"/>
    <x v="0"/>
    <n v="803880.14850000013"/>
    <n v="1222.6500000000001"/>
    <x v="12"/>
  </r>
  <r>
    <n v="93"/>
    <n v="97"/>
    <n v="3"/>
    <n v="1367.57"/>
    <x v="90"/>
    <x v="2"/>
    <n v="1383939.8129"/>
    <n v="1011.97"/>
    <x v="13"/>
  </r>
  <r>
    <n v="94"/>
    <n v="22"/>
    <n v="16"/>
    <n v="3055.7"/>
    <x v="91"/>
    <x v="0"/>
    <n v="1485986.91"/>
    <n v="486.3"/>
    <x v="3"/>
  </r>
  <r>
    <n v="95"/>
    <n v="8"/>
    <n v="14"/>
    <n v="2254.02"/>
    <x v="92"/>
    <x v="1"/>
    <n v="2512758.9558000001"/>
    <n v="1114.79"/>
    <x v="14"/>
  </r>
  <r>
    <n v="96"/>
    <n v="44"/>
    <n v="9"/>
    <n v="2403.44"/>
    <x v="93"/>
    <x v="6"/>
    <n v="253659.05760000003"/>
    <n v="105.54"/>
    <x v="10"/>
  </r>
  <r>
    <n v="97"/>
    <n v="91"/>
    <n v="18"/>
    <n v="1385.4"/>
    <x v="94"/>
    <x v="1"/>
    <n v="1141999.074"/>
    <n v="824.31"/>
    <x v="18"/>
  </r>
  <r>
    <n v="98"/>
    <n v="7"/>
    <n v="20"/>
    <n v="3916.16"/>
    <x v="95"/>
    <x v="1"/>
    <n v="5639348.7231999999"/>
    <n v="1440.02"/>
    <x v="6"/>
  </r>
  <r>
    <n v="99"/>
    <n v="3"/>
    <n v="5"/>
    <n v="4333.45"/>
    <x v="96"/>
    <x v="7"/>
    <n v="6157789.1154999994"/>
    <n v="1420.99"/>
    <x v="17"/>
  </r>
  <r>
    <n v="100"/>
    <n v="21"/>
    <n v="17"/>
    <n v="4999.68"/>
    <x v="97"/>
    <x v="4"/>
    <n v="2398996.4544000002"/>
    <n v="479.83"/>
    <x v="9"/>
  </r>
  <r>
    <n v="101"/>
    <n v="97"/>
    <n v="6"/>
    <n v="1416.86"/>
    <x v="98"/>
    <x v="2"/>
    <n v="2417942.4329999997"/>
    <n v="1706.55"/>
    <x v="1"/>
  </r>
  <r>
    <n v="102"/>
    <n v="3"/>
    <n v="2"/>
    <n v="4015.48"/>
    <x v="99"/>
    <x v="7"/>
    <n v="810966.34080000001"/>
    <n v="201.96"/>
    <x v="7"/>
  </r>
  <r>
    <n v="103"/>
    <n v="4"/>
    <n v="10"/>
    <n v="1894.3"/>
    <x v="100"/>
    <x v="4"/>
    <n v="2348515.2539999997"/>
    <n v="1239.78"/>
    <x v="15"/>
  </r>
  <r>
    <n v="104"/>
    <n v="1"/>
    <n v="15"/>
    <n v="2459.23"/>
    <x v="7"/>
    <x v="3"/>
    <n v="2956806.0058999998"/>
    <n v="1202.33"/>
    <x v="8"/>
  </r>
  <r>
    <n v="105"/>
    <n v="68"/>
    <n v="20"/>
    <n v="2024.29"/>
    <x v="101"/>
    <x v="7"/>
    <n v="2915018.0858"/>
    <n v="1440.02"/>
    <x v="6"/>
  </r>
  <r>
    <n v="106"/>
    <n v="95"/>
    <n v="8"/>
    <n v="807.3"/>
    <x v="102"/>
    <x v="0"/>
    <n v="955060.11899999995"/>
    <n v="1183.03"/>
    <x v="0"/>
  </r>
  <r>
    <n v="107"/>
    <n v="81"/>
    <n v="14"/>
    <n v="2315.3000000000002"/>
    <x v="103"/>
    <x v="2"/>
    <n v="2581073.287"/>
    <n v="1114.79"/>
    <x v="14"/>
  </r>
  <r>
    <n v="108"/>
    <n v="38"/>
    <n v="3"/>
    <n v="4211.5600000000004"/>
    <x v="104"/>
    <x v="4"/>
    <n v="4261972.3732000003"/>
    <n v="1011.97"/>
    <x v="13"/>
  </r>
  <r>
    <n v="109"/>
    <n v="76"/>
    <n v="7"/>
    <n v="2843.73"/>
    <x v="105"/>
    <x v="5"/>
    <n v="5547946.6062000003"/>
    <n v="1950.94"/>
    <x v="11"/>
  </r>
  <r>
    <n v="110"/>
    <n v="68"/>
    <n v="4"/>
    <n v="4390.93"/>
    <x v="106"/>
    <x v="7"/>
    <n v="7710429.1707000006"/>
    <n v="1755.99"/>
    <x v="16"/>
  </r>
  <r>
    <n v="111"/>
    <n v="82"/>
    <n v="16"/>
    <n v="2861.86"/>
    <x v="107"/>
    <x v="4"/>
    <n v="1391722.5180000002"/>
    <n v="486.3"/>
    <x v="3"/>
  </r>
  <r>
    <n v="112"/>
    <n v="17"/>
    <n v="5"/>
    <n v="1453.1"/>
    <x v="2"/>
    <x v="5"/>
    <n v="2064840.5689999999"/>
    <n v="1420.99"/>
    <x v="17"/>
  </r>
  <r>
    <n v="113"/>
    <n v="60"/>
    <n v="5"/>
    <n v="2145.75"/>
    <x v="108"/>
    <x v="4"/>
    <n v="3049089.2925"/>
    <n v="1420.99"/>
    <x v="17"/>
  </r>
  <r>
    <n v="114"/>
    <n v="85"/>
    <n v="9"/>
    <n v="661.2"/>
    <x v="109"/>
    <x v="2"/>
    <n v="69783.04800000001"/>
    <n v="105.54"/>
    <x v="10"/>
  </r>
  <r>
    <n v="115"/>
    <n v="99"/>
    <n v="1"/>
    <n v="3018.93"/>
    <x v="110"/>
    <x v="3"/>
    <n v="3691094.7645"/>
    <n v="1222.6500000000001"/>
    <x v="12"/>
  </r>
  <r>
    <n v="116"/>
    <n v="8"/>
    <n v="15"/>
    <n v="2967.44"/>
    <x v="111"/>
    <x v="1"/>
    <n v="3567842.1351999999"/>
    <n v="1202.33"/>
    <x v="8"/>
  </r>
  <r>
    <n v="117"/>
    <n v="13"/>
    <n v="20"/>
    <n v="3870.7"/>
    <x v="112"/>
    <x v="2"/>
    <n v="5573885.4139999999"/>
    <n v="1440.02"/>
    <x v="6"/>
  </r>
  <r>
    <n v="118"/>
    <n v="38"/>
    <n v="15"/>
    <n v="1534.82"/>
    <x v="113"/>
    <x v="4"/>
    <n v="1845360.1305999998"/>
    <n v="1202.33"/>
    <x v="8"/>
  </r>
  <r>
    <n v="119"/>
    <n v="18"/>
    <n v="12"/>
    <n v="669.61"/>
    <x v="114"/>
    <x v="2"/>
    <n v="614902.86300000001"/>
    <n v="918.3"/>
    <x v="4"/>
  </r>
  <r>
    <n v="120"/>
    <n v="16"/>
    <n v="3"/>
    <n v="3568.92"/>
    <x v="115"/>
    <x v="3"/>
    <n v="3611639.9724000003"/>
    <n v="1011.97"/>
    <x v="13"/>
  </r>
  <r>
    <n v="121"/>
    <n v="72"/>
    <n v="12"/>
    <n v="2965.69"/>
    <x v="116"/>
    <x v="5"/>
    <n v="2723393.1269999999"/>
    <n v="918.3"/>
    <x v="4"/>
  </r>
  <r>
    <n v="122"/>
    <n v="49"/>
    <n v="1"/>
    <n v="1287.57"/>
    <x v="117"/>
    <x v="4"/>
    <n v="1574247.4605"/>
    <n v="1222.6500000000001"/>
    <x v="12"/>
  </r>
  <r>
    <n v="123"/>
    <n v="92"/>
    <n v="2"/>
    <n v="1589.99"/>
    <x v="118"/>
    <x v="3"/>
    <n v="321114.38040000002"/>
    <n v="201.96"/>
    <x v="7"/>
  </r>
  <r>
    <n v="124"/>
    <n v="36"/>
    <n v="7"/>
    <n v="2461.75"/>
    <x v="119"/>
    <x v="0"/>
    <n v="4802726.5449999999"/>
    <n v="1950.94"/>
    <x v="11"/>
  </r>
  <r>
    <n v="125"/>
    <n v="4"/>
    <n v="4"/>
    <n v="4964.3"/>
    <x v="120"/>
    <x v="4"/>
    <n v="8717261.1569999997"/>
    <n v="1755.99"/>
    <x v="16"/>
  </r>
  <r>
    <n v="126"/>
    <n v="86"/>
    <n v="19"/>
    <n v="3665.19"/>
    <x v="75"/>
    <x v="0"/>
    <n v="2420711.3874000004"/>
    <n v="660.46"/>
    <x v="19"/>
  </r>
  <r>
    <n v="127"/>
    <n v="98"/>
    <n v="14"/>
    <n v="4877.84"/>
    <x v="121"/>
    <x v="3"/>
    <n v="5437767.2536000004"/>
    <n v="1114.79"/>
    <x v="14"/>
  </r>
  <r>
    <n v="128"/>
    <n v="2"/>
    <n v="12"/>
    <n v="3777.85"/>
    <x v="122"/>
    <x v="5"/>
    <n v="3469199.6549999998"/>
    <n v="918.3"/>
    <x v="4"/>
  </r>
  <r>
    <n v="129"/>
    <n v="23"/>
    <n v="4"/>
    <n v="4633.43"/>
    <x v="123"/>
    <x v="7"/>
    <n v="8136256.7457000008"/>
    <n v="1755.99"/>
    <x v="16"/>
  </r>
  <r>
    <n v="130"/>
    <n v="1"/>
    <n v="11"/>
    <n v="2055.16"/>
    <x v="124"/>
    <x v="3"/>
    <n v="3544904.3807999999"/>
    <n v="1724.88"/>
    <x v="5"/>
  </r>
  <r>
    <n v="131"/>
    <n v="63"/>
    <n v="8"/>
    <n v="3328.6"/>
    <x v="125"/>
    <x v="6"/>
    <n v="3937833.6579999998"/>
    <n v="1183.03"/>
    <x v="0"/>
  </r>
  <r>
    <n v="132"/>
    <n v="85"/>
    <n v="15"/>
    <n v="1647.86"/>
    <x v="126"/>
    <x v="2"/>
    <n v="1981271.5137999998"/>
    <n v="1202.33"/>
    <x v="8"/>
  </r>
  <r>
    <n v="133"/>
    <n v="18"/>
    <n v="20"/>
    <n v="4488.24"/>
    <x v="127"/>
    <x v="2"/>
    <n v="6463155.3647999996"/>
    <n v="1440.02"/>
    <x v="6"/>
  </r>
  <r>
    <n v="134"/>
    <n v="31"/>
    <n v="16"/>
    <n v="426.99"/>
    <x v="128"/>
    <x v="5"/>
    <n v="207645.23700000002"/>
    <n v="486.3"/>
    <x v="3"/>
  </r>
  <r>
    <n v="135"/>
    <n v="100"/>
    <n v="6"/>
    <n v="1588.02"/>
    <x v="129"/>
    <x v="5"/>
    <n v="2710035.531"/>
    <n v="1706.55"/>
    <x v="1"/>
  </r>
  <r>
    <n v="136"/>
    <n v="7"/>
    <n v="3"/>
    <n v="3182.17"/>
    <x v="130"/>
    <x v="1"/>
    <n v="3220260.5749000004"/>
    <n v="1011.97"/>
    <x v="13"/>
  </r>
  <r>
    <n v="137"/>
    <n v="46"/>
    <n v="6"/>
    <n v="2916.9"/>
    <x v="131"/>
    <x v="6"/>
    <n v="4977835.6950000003"/>
    <n v="1706.55"/>
    <x v="1"/>
  </r>
  <r>
    <n v="138"/>
    <n v="88"/>
    <n v="3"/>
    <n v="1728.07"/>
    <x v="132"/>
    <x v="5"/>
    <n v="1748754.9979000001"/>
    <n v="1011.97"/>
    <x v="13"/>
  </r>
  <r>
    <n v="139"/>
    <n v="31"/>
    <n v="16"/>
    <n v="3982.31"/>
    <x v="57"/>
    <x v="5"/>
    <n v="1936597.3530000001"/>
    <n v="486.3"/>
    <x v="3"/>
  </r>
  <r>
    <n v="140"/>
    <n v="59"/>
    <n v="11"/>
    <n v="4540.34"/>
    <x v="133"/>
    <x v="4"/>
    <n v="7831541.6592000006"/>
    <n v="1724.88"/>
    <x v="5"/>
  </r>
  <r>
    <n v="141"/>
    <n v="43"/>
    <n v="7"/>
    <n v="3109.41"/>
    <x v="134"/>
    <x v="5"/>
    <n v="6066272.3454"/>
    <n v="1950.94"/>
    <x v="11"/>
  </r>
  <r>
    <n v="142"/>
    <n v="28"/>
    <n v="3"/>
    <n v="1745.58"/>
    <x v="135"/>
    <x v="6"/>
    <n v="1766474.5925999999"/>
    <n v="1011.97"/>
    <x v="13"/>
  </r>
  <r>
    <n v="143"/>
    <n v="11"/>
    <n v="10"/>
    <n v="1773.5"/>
    <x v="136"/>
    <x v="1"/>
    <n v="2198749.83"/>
    <n v="1239.78"/>
    <x v="15"/>
  </r>
  <r>
    <n v="144"/>
    <n v="32"/>
    <n v="19"/>
    <n v="3233.98"/>
    <x v="137"/>
    <x v="7"/>
    <n v="2135914.4308000002"/>
    <n v="660.46"/>
    <x v="19"/>
  </r>
  <r>
    <n v="145"/>
    <n v="51"/>
    <n v="2"/>
    <n v="937.65"/>
    <x v="138"/>
    <x v="1"/>
    <n v="189367.79399999999"/>
    <n v="201.96"/>
    <x v="7"/>
  </r>
  <r>
    <n v="146"/>
    <n v="41"/>
    <n v="18"/>
    <n v="3860.09"/>
    <x v="139"/>
    <x v="5"/>
    <n v="3181910.7878999999"/>
    <n v="824.31"/>
    <x v="18"/>
  </r>
  <r>
    <n v="147"/>
    <n v="87"/>
    <n v="11"/>
    <n v="4928.3100000000004"/>
    <x v="140"/>
    <x v="5"/>
    <n v="8500743.3528000005"/>
    <n v="1724.88"/>
    <x v="5"/>
  </r>
  <r>
    <n v="148"/>
    <n v="54"/>
    <n v="16"/>
    <n v="4657.75"/>
    <x v="141"/>
    <x v="3"/>
    <n v="2265063.8250000002"/>
    <n v="486.3"/>
    <x v="3"/>
  </r>
  <r>
    <n v="149"/>
    <n v="24"/>
    <n v="4"/>
    <n v="3576.14"/>
    <x v="142"/>
    <x v="4"/>
    <n v="6279666.0785999997"/>
    <n v="1755.99"/>
    <x v="16"/>
  </r>
  <r>
    <n v="150"/>
    <n v="69"/>
    <n v="12"/>
    <n v="4654.3500000000004"/>
    <x v="143"/>
    <x v="3"/>
    <n v="4274089.6050000004"/>
    <n v="918.3"/>
    <x v="4"/>
  </r>
  <r>
    <n v="151"/>
    <n v="82"/>
    <n v="20"/>
    <n v="4169.38"/>
    <x v="144"/>
    <x v="4"/>
    <n v="6003990.5876000002"/>
    <n v="1440.02"/>
    <x v="6"/>
  </r>
  <r>
    <n v="152"/>
    <n v="64"/>
    <n v="17"/>
    <n v="2749.78"/>
    <x v="145"/>
    <x v="5"/>
    <n v="1319426.9373999999"/>
    <n v="479.83"/>
    <x v="9"/>
  </r>
  <r>
    <n v="153"/>
    <n v="84"/>
    <n v="8"/>
    <n v="564.23"/>
    <x v="146"/>
    <x v="6"/>
    <n v="667501.01690000005"/>
    <n v="1183.03"/>
    <x v="0"/>
  </r>
  <r>
    <n v="154"/>
    <n v="70"/>
    <n v="15"/>
    <n v="4103.43"/>
    <x v="147"/>
    <x v="6"/>
    <n v="4933676.9918999998"/>
    <n v="1202.33"/>
    <x v="8"/>
  </r>
  <r>
    <n v="155"/>
    <n v="98"/>
    <n v="9"/>
    <n v="498.81"/>
    <x v="63"/>
    <x v="3"/>
    <n v="52644.407400000004"/>
    <n v="105.54"/>
    <x v="10"/>
  </r>
  <r>
    <n v="156"/>
    <n v="32"/>
    <n v="1"/>
    <n v="3864.42"/>
    <x v="148"/>
    <x v="7"/>
    <n v="4724833.1130000008"/>
    <n v="1222.6500000000001"/>
    <x v="12"/>
  </r>
  <r>
    <n v="157"/>
    <n v="3"/>
    <n v="18"/>
    <n v="1567.83"/>
    <x v="149"/>
    <x v="7"/>
    <n v="1292377.9472999999"/>
    <n v="824.31"/>
    <x v="18"/>
  </r>
  <r>
    <n v="158"/>
    <n v="83"/>
    <n v="11"/>
    <n v="3631.62"/>
    <x v="22"/>
    <x v="6"/>
    <n v="6264108.7056"/>
    <n v="1724.88"/>
    <x v="5"/>
  </r>
  <r>
    <n v="159"/>
    <n v="90"/>
    <n v="15"/>
    <n v="3407.09"/>
    <x v="150"/>
    <x v="5"/>
    <n v="4096446.5197000001"/>
    <n v="1202.33"/>
    <x v="8"/>
  </r>
  <r>
    <n v="160"/>
    <n v="56"/>
    <n v="16"/>
    <n v="46.98"/>
    <x v="151"/>
    <x v="7"/>
    <n v="22846.374"/>
    <n v="486.3"/>
    <x v="3"/>
  </r>
  <r>
    <n v="161"/>
    <n v="51"/>
    <n v="19"/>
    <n v="2607.2800000000002"/>
    <x v="152"/>
    <x v="1"/>
    <n v="1722004.1488000003"/>
    <n v="660.46"/>
    <x v="19"/>
  </r>
  <r>
    <n v="162"/>
    <n v="92"/>
    <n v="11"/>
    <n v="4782.22"/>
    <x v="153"/>
    <x v="3"/>
    <n v="8248755.6336000012"/>
    <n v="1724.88"/>
    <x v="5"/>
  </r>
  <r>
    <n v="163"/>
    <n v="71"/>
    <n v="7"/>
    <n v="3844.99"/>
    <x v="154"/>
    <x v="4"/>
    <n v="7501344.7905999999"/>
    <n v="1950.94"/>
    <x v="11"/>
  </r>
  <r>
    <n v="164"/>
    <n v="11"/>
    <n v="11"/>
    <n v="2303.0100000000002"/>
    <x v="155"/>
    <x v="1"/>
    <n v="3972415.8888000008"/>
    <n v="1724.88"/>
    <x v="5"/>
  </r>
  <r>
    <n v="165"/>
    <n v="85"/>
    <n v="15"/>
    <n v="2171.44"/>
    <x v="156"/>
    <x v="2"/>
    <n v="2610787.4551999997"/>
    <n v="1202.33"/>
    <x v="8"/>
  </r>
  <r>
    <n v="166"/>
    <n v="16"/>
    <n v="12"/>
    <n v="1380.63"/>
    <x v="135"/>
    <x v="3"/>
    <n v="1267832.5290000001"/>
    <n v="918.3"/>
    <x v="4"/>
  </r>
  <r>
    <n v="167"/>
    <n v="88"/>
    <n v="5"/>
    <n v="838"/>
    <x v="157"/>
    <x v="5"/>
    <n v="1190789.6200000001"/>
    <n v="1420.99"/>
    <x v="17"/>
  </r>
  <r>
    <n v="168"/>
    <n v="58"/>
    <n v="8"/>
    <n v="3786.15"/>
    <x v="158"/>
    <x v="0"/>
    <n v="4479129.0345000001"/>
    <n v="1183.03"/>
    <x v="0"/>
  </r>
  <r>
    <n v="169"/>
    <n v="7"/>
    <n v="19"/>
    <n v="295.77"/>
    <x v="159"/>
    <x v="1"/>
    <n v="195344.2542"/>
    <n v="660.46"/>
    <x v="19"/>
  </r>
  <r>
    <n v="170"/>
    <n v="89"/>
    <n v="3"/>
    <n v="129.1"/>
    <x v="160"/>
    <x v="1"/>
    <n v="130645.327"/>
    <n v="1011.97"/>
    <x v="13"/>
  </r>
  <r>
    <n v="171"/>
    <n v="43"/>
    <n v="2"/>
    <n v="826.34"/>
    <x v="161"/>
    <x v="5"/>
    <n v="166887.62640000001"/>
    <n v="201.96"/>
    <x v="7"/>
  </r>
  <r>
    <n v="172"/>
    <n v="82"/>
    <n v="10"/>
    <n v="2510.4"/>
    <x v="162"/>
    <x v="4"/>
    <n v="3112343.7119999998"/>
    <n v="1239.78"/>
    <x v="15"/>
  </r>
  <r>
    <n v="173"/>
    <n v="96"/>
    <n v="16"/>
    <n v="1824.95"/>
    <x v="163"/>
    <x v="0"/>
    <n v="887473.18500000006"/>
    <n v="486.3"/>
    <x v="3"/>
  </r>
  <r>
    <n v="174"/>
    <n v="45"/>
    <n v="14"/>
    <n v="192.87"/>
    <x v="164"/>
    <x v="7"/>
    <n v="215009.54730000001"/>
    <n v="1114.79"/>
    <x v="14"/>
  </r>
  <r>
    <n v="175"/>
    <n v="80"/>
    <n v="20"/>
    <n v="121.54"/>
    <x v="165"/>
    <x v="4"/>
    <n v="175020.03080000001"/>
    <n v="1440.02"/>
    <x v="6"/>
  </r>
  <r>
    <n v="176"/>
    <n v="28"/>
    <n v="11"/>
    <n v="1551.57"/>
    <x v="166"/>
    <x v="6"/>
    <n v="2676272.0616000001"/>
    <n v="1724.88"/>
    <x v="5"/>
  </r>
  <r>
    <n v="177"/>
    <n v="4"/>
    <n v="16"/>
    <n v="811.39"/>
    <x v="167"/>
    <x v="4"/>
    <n v="394578.95699999999"/>
    <n v="486.3"/>
    <x v="3"/>
  </r>
  <r>
    <n v="178"/>
    <n v="91"/>
    <n v="1"/>
    <n v="2911.25"/>
    <x v="168"/>
    <x v="1"/>
    <n v="3559439.8125000005"/>
    <n v="1222.6500000000001"/>
    <x v="12"/>
  </r>
  <r>
    <n v="179"/>
    <n v="83"/>
    <n v="3"/>
    <n v="1073.06"/>
    <x v="126"/>
    <x v="6"/>
    <n v="1085904.5282000001"/>
    <n v="1011.97"/>
    <x v="13"/>
  </r>
  <r>
    <n v="180"/>
    <n v="56"/>
    <n v="20"/>
    <n v="4418.17"/>
    <x v="169"/>
    <x v="7"/>
    <n v="6362253.1634"/>
    <n v="1440.02"/>
    <x v="6"/>
  </r>
  <r>
    <n v="181"/>
    <n v="18"/>
    <n v="11"/>
    <n v="2002.41"/>
    <x v="170"/>
    <x v="2"/>
    <n v="3453916.9608000005"/>
    <n v="1724.88"/>
    <x v="5"/>
  </r>
  <r>
    <n v="182"/>
    <n v="39"/>
    <n v="12"/>
    <n v="2721.83"/>
    <x v="171"/>
    <x v="3"/>
    <n v="2499456.4889999996"/>
    <n v="918.3"/>
    <x v="4"/>
  </r>
  <r>
    <n v="183"/>
    <n v="92"/>
    <n v="18"/>
    <n v="2880.01"/>
    <x v="172"/>
    <x v="3"/>
    <n v="2374021.0430999999"/>
    <n v="824.31"/>
    <x v="18"/>
  </r>
  <r>
    <n v="184"/>
    <n v="3"/>
    <n v="5"/>
    <n v="1354.08"/>
    <x v="173"/>
    <x v="7"/>
    <n v="1924134.1391999999"/>
    <n v="1420.99"/>
    <x v="17"/>
  </r>
  <r>
    <n v="185"/>
    <n v="63"/>
    <n v="4"/>
    <n v="4984.34"/>
    <x v="174"/>
    <x v="6"/>
    <n v="8752451.1965999994"/>
    <n v="1755.99"/>
    <x v="16"/>
  </r>
  <r>
    <n v="186"/>
    <n v="58"/>
    <n v="17"/>
    <n v="1555.56"/>
    <x v="175"/>
    <x v="0"/>
    <n v="746404.35479999997"/>
    <n v="479.83"/>
    <x v="9"/>
  </r>
  <r>
    <n v="187"/>
    <n v="68"/>
    <n v="19"/>
    <n v="4999.16"/>
    <x v="176"/>
    <x v="7"/>
    <n v="3301745.2135999999"/>
    <n v="660.46"/>
    <x v="19"/>
  </r>
  <r>
    <n v="188"/>
    <n v="28"/>
    <n v="8"/>
    <n v="80.48"/>
    <x v="177"/>
    <x v="6"/>
    <n v="95210.254400000005"/>
    <n v="1183.03"/>
    <x v="0"/>
  </r>
  <r>
    <n v="189"/>
    <n v="21"/>
    <n v="1"/>
    <n v="1754.55"/>
    <x v="178"/>
    <x v="4"/>
    <n v="2145200.5575000001"/>
    <n v="1222.6500000000001"/>
    <x v="12"/>
  </r>
  <r>
    <n v="190"/>
    <n v="12"/>
    <n v="7"/>
    <n v="4809.75"/>
    <x v="6"/>
    <x v="3"/>
    <n v="9383533.665000001"/>
    <n v="1950.94"/>
    <x v="11"/>
  </r>
  <r>
    <n v="191"/>
    <n v="33"/>
    <n v="1"/>
    <n v="2912.25"/>
    <x v="179"/>
    <x v="5"/>
    <n v="3560662.4625000004"/>
    <n v="1222.6500000000001"/>
    <x v="12"/>
  </r>
  <r>
    <n v="192"/>
    <n v="30"/>
    <n v="20"/>
    <n v="1675.81"/>
    <x v="180"/>
    <x v="2"/>
    <n v="2413199.9161999999"/>
    <n v="1440.02"/>
    <x v="6"/>
  </r>
  <r>
    <n v="193"/>
    <n v="9"/>
    <n v="3"/>
    <n v="3714.1"/>
    <x v="181"/>
    <x v="2"/>
    <n v="3758557.7770000002"/>
    <n v="1011.97"/>
    <x v="13"/>
  </r>
  <r>
    <n v="194"/>
    <n v="62"/>
    <n v="1"/>
    <n v="2168.25"/>
    <x v="182"/>
    <x v="4"/>
    <n v="2651010.8625000003"/>
    <n v="1222.6500000000001"/>
    <x v="12"/>
  </r>
  <r>
    <n v="195"/>
    <n v="94"/>
    <n v="5"/>
    <n v="4495.8999999999996"/>
    <x v="183"/>
    <x v="0"/>
    <n v="6388628.9409999996"/>
    <n v="1420.99"/>
    <x v="17"/>
  </r>
  <r>
    <n v="196"/>
    <n v="75"/>
    <n v="5"/>
    <n v="765.86"/>
    <x v="184"/>
    <x v="4"/>
    <n v="1088279.4014000001"/>
    <n v="1420.99"/>
    <x v="17"/>
  </r>
  <r>
    <n v="197"/>
    <n v="54"/>
    <n v="5"/>
    <n v="1539.27"/>
    <x v="185"/>
    <x v="3"/>
    <n v="2187287.2773000002"/>
    <n v="1420.99"/>
    <x v="17"/>
  </r>
  <r>
    <n v="198"/>
    <n v="24"/>
    <n v="19"/>
    <n v="3152.81"/>
    <x v="186"/>
    <x v="4"/>
    <n v="2082304.8926000001"/>
    <n v="660.46"/>
    <x v="19"/>
  </r>
  <r>
    <n v="199"/>
    <n v="92"/>
    <n v="6"/>
    <n v="4267.83"/>
    <x v="187"/>
    <x v="3"/>
    <n v="7283265.2864999995"/>
    <n v="1706.55"/>
    <x v="1"/>
  </r>
  <r>
    <n v="200"/>
    <n v="3"/>
    <n v="15"/>
    <n v="2439.06"/>
    <x v="188"/>
    <x v="7"/>
    <n v="2932555.0097999997"/>
    <n v="1202.33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n v="3"/>
    <n v="1222.6500000000001"/>
  </r>
  <r>
    <n v="2"/>
    <x v="1"/>
    <n v="2"/>
    <n v="201.96"/>
  </r>
  <r>
    <n v="3"/>
    <x v="2"/>
    <n v="1"/>
    <n v="1011.97"/>
  </r>
  <r>
    <n v="4"/>
    <x v="3"/>
    <n v="1"/>
    <n v="1755.99"/>
  </r>
  <r>
    <n v="5"/>
    <x v="4"/>
    <n v="5"/>
    <n v="1420.99"/>
  </r>
  <r>
    <n v="6"/>
    <x v="5"/>
    <n v="5"/>
    <n v="1706.55"/>
  </r>
  <r>
    <n v="7"/>
    <x v="6"/>
    <n v="4"/>
    <n v="1950.94"/>
  </r>
  <r>
    <n v="8"/>
    <x v="7"/>
    <n v="4"/>
    <n v="1183.03"/>
  </r>
  <r>
    <n v="9"/>
    <x v="8"/>
    <n v="3"/>
    <n v="105.54"/>
  </r>
  <r>
    <n v="10"/>
    <x v="9"/>
    <n v="3"/>
    <n v="1239.78"/>
  </r>
  <r>
    <n v="11"/>
    <x v="10"/>
    <n v="2"/>
    <n v="1724.88"/>
  </r>
  <r>
    <n v="12"/>
    <x v="11"/>
    <n v="5"/>
    <n v="918.3"/>
  </r>
  <r>
    <n v="13"/>
    <x v="12"/>
    <n v="1"/>
    <n v="229.35"/>
  </r>
  <r>
    <n v="14"/>
    <x v="13"/>
    <n v="3"/>
    <n v="1114.79"/>
  </r>
  <r>
    <n v="15"/>
    <x v="14"/>
    <n v="1"/>
    <n v="1202.33"/>
  </r>
  <r>
    <n v="16"/>
    <x v="15"/>
    <n v="1"/>
    <n v="486.3"/>
  </r>
  <r>
    <n v="17"/>
    <x v="16"/>
    <n v="5"/>
    <n v="479.83"/>
  </r>
  <r>
    <n v="18"/>
    <x v="17"/>
    <n v="2"/>
    <n v="824.31"/>
  </r>
  <r>
    <n v="19"/>
    <x v="18"/>
    <n v="1"/>
    <n v="660.46"/>
  </r>
  <r>
    <n v="20"/>
    <x v="19"/>
    <n v="1"/>
    <n v="1440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650EB-AC2E-4E71-AFBB-3A738A3CD337}" name="PivotTable13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6:B158" firstHeaderRow="1" firstDataRow="1" firstDataCol="1"/>
  <pivotFields count="12">
    <pivotField showAll="0"/>
    <pivotField showAll="0"/>
    <pivotField showAll="0"/>
    <pivotField dataField="1" showAll="0"/>
    <pivotField numFmtId="14" showAll="0">
      <items count="190">
        <item x="182"/>
        <item x="128"/>
        <item x="133"/>
        <item x="78"/>
        <item x="80"/>
        <item x="31"/>
        <item x="17"/>
        <item x="188"/>
        <item x="82"/>
        <item x="63"/>
        <item x="163"/>
        <item x="186"/>
        <item x="99"/>
        <item x="121"/>
        <item x="94"/>
        <item x="169"/>
        <item x="155"/>
        <item x="21"/>
        <item x="72"/>
        <item x="129"/>
        <item x="76"/>
        <item x="176"/>
        <item x="65"/>
        <item x="113"/>
        <item x="175"/>
        <item x="115"/>
        <item x="36"/>
        <item x="106"/>
        <item x="91"/>
        <item x="69"/>
        <item x="84"/>
        <item x="4"/>
        <item x="110"/>
        <item x="41"/>
        <item x="45"/>
        <item x="140"/>
        <item x="122"/>
        <item x="35"/>
        <item x="46"/>
        <item x="18"/>
        <item x="56"/>
        <item x="90"/>
        <item x="159"/>
        <item x="43"/>
        <item x="19"/>
        <item x="42"/>
        <item x="8"/>
        <item x="135"/>
        <item x="0"/>
        <item x="174"/>
        <item x="148"/>
        <item x="22"/>
        <item x="39"/>
        <item x="118"/>
        <item x="26"/>
        <item x="55"/>
        <item x="124"/>
        <item x="11"/>
        <item x="156"/>
        <item x="93"/>
        <item x="24"/>
        <item x="27"/>
        <item x="54"/>
        <item x="32"/>
        <item x="131"/>
        <item x="109"/>
        <item x="83"/>
        <item x="157"/>
        <item x="171"/>
        <item x="95"/>
        <item x="37"/>
        <item x="153"/>
        <item x="173"/>
        <item x="168"/>
        <item x="117"/>
        <item x="40"/>
        <item x="25"/>
        <item x="96"/>
        <item x="86"/>
        <item x="187"/>
        <item x="15"/>
        <item x="97"/>
        <item x="88"/>
        <item x="60"/>
        <item x="29"/>
        <item x="49"/>
        <item x="79"/>
        <item x="70"/>
        <item x="67"/>
        <item x="10"/>
        <item x="161"/>
        <item x="137"/>
        <item x="14"/>
        <item x="120"/>
        <item x="142"/>
        <item x="47"/>
        <item x="151"/>
        <item x="130"/>
        <item x="98"/>
        <item x="127"/>
        <item x="112"/>
        <item x="81"/>
        <item x="143"/>
        <item x="132"/>
        <item x="7"/>
        <item x="13"/>
        <item x="170"/>
        <item x="33"/>
        <item x="126"/>
        <item x="74"/>
        <item x="149"/>
        <item x="146"/>
        <item x="162"/>
        <item x="172"/>
        <item x="144"/>
        <item x="23"/>
        <item x="134"/>
        <item x="5"/>
        <item x="164"/>
        <item x="177"/>
        <item x="85"/>
        <item x="77"/>
        <item x="183"/>
        <item x="123"/>
        <item x="145"/>
        <item x="50"/>
        <item x="68"/>
        <item x="59"/>
        <item x="20"/>
        <item x="158"/>
        <item x="66"/>
        <item x="53"/>
        <item x="111"/>
        <item x="104"/>
        <item x="114"/>
        <item x="160"/>
        <item x="165"/>
        <item x="102"/>
        <item x="62"/>
        <item x="38"/>
        <item x="179"/>
        <item x="139"/>
        <item x="73"/>
        <item x="61"/>
        <item x="51"/>
        <item x="107"/>
        <item x="30"/>
        <item x="167"/>
        <item x="6"/>
        <item x="87"/>
        <item x="125"/>
        <item x="138"/>
        <item x="185"/>
        <item x="100"/>
        <item x="2"/>
        <item x="116"/>
        <item x="1"/>
        <item x="181"/>
        <item x="57"/>
        <item x="34"/>
        <item x="108"/>
        <item x="52"/>
        <item x="48"/>
        <item x="71"/>
        <item x="75"/>
        <item x="64"/>
        <item x="166"/>
        <item x="16"/>
        <item x="136"/>
        <item x="141"/>
        <item x="105"/>
        <item x="58"/>
        <item x="28"/>
        <item x="3"/>
        <item x="178"/>
        <item x="152"/>
        <item x="154"/>
        <item x="12"/>
        <item x="101"/>
        <item x="92"/>
        <item x="89"/>
        <item x="150"/>
        <item x="119"/>
        <item x="180"/>
        <item x="147"/>
        <item x="9"/>
        <item x="44"/>
        <item x="103"/>
        <item x="184"/>
        <item t="default"/>
      </items>
    </pivotField>
    <pivotField showAll="0"/>
    <pivotField showAll="0"/>
    <pivotField showAll="0"/>
    <pivotField axis="axisRow" showAll="0" measureFilter="1">
      <items count="21">
        <item x="1"/>
        <item x="16"/>
        <item x="3"/>
        <item x="9"/>
        <item x="5"/>
        <item x="10"/>
        <item x="12"/>
        <item x="2"/>
        <item x="0"/>
        <item x="15"/>
        <item x="11"/>
        <item x="19"/>
        <item x="14"/>
        <item x="13"/>
        <item x="17"/>
        <item x="4"/>
        <item x="8"/>
        <item x="7"/>
        <item x="6"/>
        <item x="18"/>
        <item t="default"/>
      </items>
    </pivotField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8"/>
  </rowFields>
  <rowItems count="2">
    <i>
      <x v="18"/>
    </i>
    <i t="grand">
      <x/>
    </i>
  </rowItems>
  <colItems count="1">
    <i/>
  </colItems>
  <dataFields count="1">
    <dataField name="Sum of SaleAmount" fld="3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8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5FFC4-4168-4B2C-9DB8-DBF11E5898D9}" name="PivotTable2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4:B28" firstHeaderRow="1" firstDataRow="1" firstDataCol="1"/>
  <pivotFields count="12">
    <pivotField dataField="1"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_ID" fld="0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C23E4-D67F-4F36-BA10-AA4E5A566802}" name="PivotTable1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13" firstHeaderRow="1" firstDataRow="1" firstDataCol="1"/>
  <pivotFields count="12">
    <pivotField dataField="1" showAll="0"/>
    <pivotField showAll="0"/>
    <pivotField showAll="0"/>
    <pivotField showAll="0"/>
    <pivotField showAll="0"/>
    <pivotField numFmtId="14" showAll="0"/>
    <pivotField showAll="0"/>
    <pivotField axis="axisRow" showAll="0" sortType="descending">
      <items count="10">
        <item x="8"/>
        <item x="0"/>
        <item x="5"/>
        <item x="3"/>
        <item x="7"/>
        <item x="6"/>
        <item x="1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7"/>
  </rowFields>
  <rowItems count="10">
    <i>
      <x v="6"/>
    </i>
    <i>
      <x v="3"/>
    </i>
    <i>
      <x v="5"/>
    </i>
    <i>
      <x v="8"/>
    </i>
    <i>
      <x v="1"/>
    </i>
    <i>
      <x v="4"/>
    </i>
    <i>
      <x/>
    </i>
    <i>
      <x v="2"/>
    </i>
    <i>
      <x v="7"/>
    </i>
    <i t="grand">
      <x/>
    </i>
  </rowItems>
  <colItems count="1">
    <i/>
  </colItems>
  <dataFields count="1">
    <dataField name="Sum of Customer_ID" fld="0" baseField="0" baseItem="0"/>
  </dataFields>
  <chartFormats count="1">
    <chartFormat chart="1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72F69B-E793-4C70-921E-CD793A8B3FB9}" name="PivotTable12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1:A152" firstHeaderRow="1" firstDataRow="1" firstDataCol="0"/>
  <pivotFields count="12">
    <pivotField showAll="0"/>
    <pivotField showAll="0"/>
    <pivotField showAll="0"/>
    <pivotField showAll="0"/>
    <pivotField numFmtId="14" showAll="0">
      <items count="190">
        <item x="182"/>
        <item x="128"/>
        <item x="133"/>
        <item x="78"/>
        <item x="80"/>
        <item x="31"/>
        <item x="17"/>
        <item x="188"/>
        <item x="82"/>
        <item x="63"/>
        <item x="163"/>
        <item x="186"/>
        <item x="99"/>
        <item x="121"/>
        <item x="94"/>
        <item x="169"/>
        <item x="155"/>
        <item x="21"/>
        <item x="72"/>
        <item x="129"/>
        <item x="76"/>
        <item x="176"/>
        <item x="65"/>
        <item x="113"/>
        <item x="175"/>
        <item x="115"/>
        <item x="36"/>
        <item x="106"/>
        <item x="91"/>
        <item x="69"/>
        <item x="84"/>
        <item x="4"/>
        <item x="110"/>
        <item x="41"/>
        <item x="45"/>
        <item x="140"/>
        <item x="122"/>
        <item x="35"/>
        <item x="46"/>
        <item x="18"/>
        <item x="56"/>
        <item x="90"/>
        <item x="159"/>
        <item x="43"/>
        <item x="19"/>
        <item x="42"/>
        <item x="8"/>
        <item x="135"/>
        <item x="0"/>
        <item x="174"/>
        <item x="148"/>
        <item x="22"/>
        <item x="39"/>
        <item x="118"/>
        <item x="26"/>
        <item x="55"/>
        <item x="124"/>
        <item x="11"/>
        <item x="156"/>
        <item x="93"/>
        <item x="24"/>
        <item x="27"/>
        <item x="54"/>
        <item x="32"/>
        <item x="131"/>
        <item x="109"/>
        <item x="83"/>
        <item x="157"/>
        <item x="171"/>
        <item x="95"/>
        <item x="37"/>
        <item x="153"/>
        <item x="173"/>
        <item x="168"/>
        <item x="117"/>
        <item x="40"/>
        <item x="25"/>
        <item x="96"/>
        <item x="86"/>
        <item x="187"/>
        <item x="15"/>
        <item x="97"/>
        <item x="88"/>
        <item x="60"/>
        <item x="29"/>
        <item x="49"/>
        <item x="79"/>
        <item x="70"/>
        <item x="67"/>
        <item x="10"/>
        <item x="161"/>
        <item x="137"/>
        <item x="14"/>
        <item x="120"/>
        <item x="142"/>
        <item x="47"/>
        <item x="151"/>
        <item x="130"/>
        <item x="98"/>
        <item x="127"/>
        <item x="112"/>
        <item x="81"/>
        <item x="143"/>
        <item x="132"/>
        <item x="7"/>
        <item x="13"/>
        <item x="170"/>
        <item x="33"/>
        <item x="126"/>
        <item x="74"/>
        <item x="149"/>
        <item x="146"/>
        <item x="162"/>
        <item x="172"/>
        <item x="144"/>
        <item x="23"/>
        <item x="134"/>
        <item x="5"/>
        <item x="164"/>
        <item x="177"/>
        <item x="85"/>
        <item x="77"/>
        <item x="183"/>
        <item x="123"/>
        <item x="145"/>
        <item x="50"/>
        <item x="68"/>
        <item x="59"/>
        <item x="20"/>
        <item x="158"/>
        <item x="66"/>
        <item x="53"/>
        <item x="111"/>
        <item x="104"/>
        <item x="114"/>
        <item x="160"/>
        <item x="165"/>
        <item x="102"/>
        <item x="62"/>
        <item x="38"/>
        <item x="179"/>
        <item x="139"/>
        <item x="73"/>
        <item x="61"/>
        <item x="51"/>
        <item x="107"/>
        <item x="30"/>
        <item x="167"/>
        <item x="6"/>
        <item x="87"/>
        <item x="125"/>
        <item x="138"/>
        <item x="185"/>
        <item x="100"/>
        <item x="2"/>
        <item x="116"/>
        <item x="1"/>
        <item x="181"/>
        <item x="57"/>
        <item x="34"/>
        <item x="108"/>
        <item x="52"/>
        <item x="48"/>
        <item x="71"/>
        <item x="75"/>
        <item x="64"/>
        <item x="166"/>
        <item x="16"/>
        <item x="136"/>
        <item x="141"/>
        <item x="105"/>
        <item x="58"/>
        <item x="28"/>
        <item x="3"/>
        <item x="178"/>
        <item x="152"/>
        <item x="154"/>
        <item x="12"/>
        <item x="101"/>
        <item x="92"/>
        <item x="89"/>
        <item x="150"/>
        <item x="119"/>
        <item x="180"/>
        <item x="147"/>
        <item x="9"/>
        <item x="44"/>
        <item x="103"/>
        <item x="184"/>
        <item t="default"/>
      </items>
    </pivotField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Items count="1">
    <i/>
  </rowItems>
  <colItems count="1">
    <i/>
  </colItems>
  <dataFields count="1">
    <dataField name="Sum of total revenue" fld="6" baseField="0" baseItem="0" numFmtId="17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8B1E0-CE66-42A0-BEC9-8260E7FE7D86}" name="PivotTable11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4:B146" firstHeaderRow="1" firstDataRow="1" firstDataCol="1"/>
  <pivotFields count="12">
    <pivotField showAll="0"/>
    <pivotField showAll="0"/>
    <pivotField showAll="0"/>
    <pivotField dataField="1" showAll="0"/>
    <pivotField numFmtId="14" showAll="0">
      <items count="190">
        <item x="182"/>
        <item x="128"/>
        <item x="133"/>
        <item x="78"/>
        <item x="80"/>
        <item x="31"/>
        <item x="17"/>
        <item x="188"/>
        <item x="82"/>
        <item x="63"/>
        <item x="163"/>
        <item x="186"/>
        <item x="99"/>
        <item x="121"/>
        <item x="94"/>
        <item x="169"/>
        <item x="155"/>
        <item x="21"/>
        <item x="72"/>
        <item x="129"/>
        <item x="76"/>
        <item x="176"/>
        <item x="65"/>
        <item x="113"/>
        <item x="175"/>
        <item x="115"/>
        <item x="36"/>
        <item x="106"/>
        <item x="91"/>
        <item x="69"/>
        <item x="84"/>
        <item x="4"/>
        <item x="110"/>
        <item x="41"/>
        <item x="45"/>
        <item x="140"/>
        <item x="122"/>
        <item x="35"/>
        <item x="46"/>
        <item x="18"/>
        <item x="56"/>
        <item x="90"/>
        <item x="159"/>
        <item x="43"/>
        <item x="19"/>
        <item x="42"/>
        <item x="8"/>
        <item x="135"/>
        <item x="0"/>
        <item x="174"/>
        <item x="148"/>
        <item x="22"/>
        <item x="39"/>
        <item x="118"/>
        <item x="26"/>
        <item x="55"/>
        <item x="124"/>
        <item x="11"/>
        <item x="156"/>
        <item x="93"/>
        <item x="24"/>
        <item x="27"/>
        <item x="54"/>
        <item x="32"/>
        <item x="131"/>
        <item x="109"/>
        <item x="83"/>
        <item x="157"/>
        <item x="171"/>
        <item x="95"/>
        <item x="37"/>
        <item x="153"/>
        <item x="173"/>
        <item x="168"/>
        <item x="117"/>
        <item x="40"/>
        <item x="25"/>
        <item x="96"/>
        <item x="86"/>
        <item x="187"/>
        <item x="15"/>
        <item x="97"/>
        <item x="88"/>
        <item x="60"/>
        <item x="29"/>
        <item x="49"/>
        <item x="79"/>
        <item x="70"/>
        <item x="67"/>
        <item x="10"/>
        <item x="161"/>
        <item x="137"/>
        <item x="14"/>
        <item x="120"/>
        <item x="142"/>
        <item x="47"/>
        <item x="151"/>
        <item x="130"/>
        <item x="98"/>
        <item x="127"/>
        <item x="112"/>
        <item x="81"/>
        <item x="143"/>
        <item x="132"/>
        <item x="7"/>
        <item x="13"/>
        <item x="170"/>
        <item x="33"/>
        <item x="126"/>
        <item x="74"/>
        <item x="149"/>
        <item x="146"/>
        <item x="162"/>
        <item x="172"/>
        <item x="144"/>
        <item x="23"/>
        <item x="134"/>
        <item x="5"/>
        <item x="164"/>
        <item x="177"/>
        <item x="85"/>
        <item x="77"/>
        <item x="183"/>
        <item x="123"/>
        <item x="145"/>
        <item x="50"/>
        <item x="68"/>
        <item x="59"/>
        <item x="20"/>
        <item x="158"/>
        <item x="66"/>
        <item x="53"/>
        <item x="111"/>
        <item x="104"/>
        <item x="114"/>
        <item x="160"/>
        <item x="165"/>
        <item x="102"/>
        <item x="62"/>
        <item x="38"/>
        <item x="179"/>
        <item x="139"/>
        <item x="73"/>
        <item x="61"/>
        <item x="51"/>
        <item x="107"/>
        <item x="30"/>
        <item x="167"/>
        <item x="6"/>
        <item x="87"/>
        <item x="125"/>
        <item x="138"/>
        <item x="185"/>
        <item x="100"/>
        <item x="2"/>
        <item x="116"/>
        <item x="1"/>
        <item x="181"/>
        <item x="57"/>
        <item x="34"/>
        <item x="108"/>
        <item x="52"/>
        <item x="48"/>
        <item x="71"/>
        <item x="75"/>
        <item x="64"/>
        <item x="166"/>
        <item x="16"/>
        <item x="136"/>
        <item x="141"/>
        <item x="105"/>
        <item x="58"/>
        <item x="28"/>
        <item x="3"/>
        <item x="178"/>
        <item x="152"/>
        <item x="154"/>
        <item x="12"/>
        <item x="101"/>
        <item x="92"/>
        <item x="89"/>
        <item x="150"/>
        <item x="119"/>
        <item x="180"/>
        <item x="147"/>
        <item x="9"/>
        <item x="44"/>
        <item x="103"/>
        <item x="184"/>
        <item t="default"/>
      </items>
    </pivotField>
    <pivotField axis="axisRow" showAll="0" measureFilter="1">
      <items count="9">
        <item x="5"/>
        <item x="4"/>
        <item x="3"/>
        <item x="2"/>
        <item x="1"/>
        <item x="7"/>
        <item x="0"/>
        <item x="6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5"/>
  </rowFields>
  <rowItems count="2">
    <i>
      <x v="2"/>
    </i>
    <i t="grand">
      <x/>
    </i>
  </rowItems>
  <colItems count="1">
    <i/>
  </colItems>
  <dataFields count="1">
    <dataField name="Sum of SaleAmount" fld="3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5" type="count" evalOrder="-1" id="3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9ECC3E-2D8E-4B0B-B45D-ECA303659C1C}" name="PivotTable10" cacheId="8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>
  <location ref="A127:B138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9"/>
    </i>
    <i>
      <x v="1"/>
    </i>
    <i>
      <x v="2"/>
    </i>
    <i>
      <x v="4"/>
    </i>
    <i>
      <x/>
    </i>
    <i>
      <x v="6"/>
    </i>
    <i>
      <x v="5"/>
    </i>
    <i>
      <x v="3"/>
    </i>
    <i>
      <x v="8"/>
    </i>
    <i>
      <x v="7"/>
    </i>
    <i t="grand">
      <x/>
    </i>
  </rowItems>
  <colItems count="1">
    <i/>
  </colItems>
  <dataFields count="1">
    <dataField name="Sum of total revenue" fld="0" baseField="0" baseItem="0" numFmtId="174"/>
  </dataFields>
  <formats count="1">
    <format dxfId="3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32">
      <autoFilter ref="A1">
        <filterColumn colId="0">
          <top10 val="10" filterVal="10"/>
        </filterColumn>
      </autoFilter>
    </filter>
  </filters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99320-ED4F-4765-AB57-0E91EED9AE71}" name="PivotTable9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03:F120" firstHeaderRow="1" firstDataRow="1" firstDataCol="0"/>
  <pivotFields count="4">
    <pivotField showAll="0"/>
    <pivotField showAll="0"/>
    <pivotField showAll="0"/>
    <pivotField showAll="0"/>
  </pivot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A8782-9E12-40EA-83F9-2DA71A435455}" name="PivotTable8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3:C120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1937D-214B-4472-97D9-430C249242FA}" name="PivotTable7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86:B95" firstHeaderRow="1" firstDataRow="1" firstDataCol="1"/>
  <pivotFields count="12">
    <pivotField showAll="0"/>
    <pivotField showAll="0"/>
    <pivotField showAll="0"/>
    <pivotField dataField="1" showAll="0"/>
    <pivotField numFmtId="14" showAll="0">
      <items count="190">
        <item x="182"/>
        <item x="128"/>
        <item x="133"/>
        <item x="78"/>
        <item x="80"/>
        <item x="31"/>
        <item x="17"/>
        <item x="188"/>
        <item x="82"/>
        <item x="63"/>
        <item x="163"/>
        <item x="186"/>
        <item x="99"/>
        <item x="121"/>
        <item x="94"/>
        <item x="169"/>
        <item x="155"/>
        <item x="21"/>
        <item x="72"/>
        <item x="129"/>
        <item x="76"/>
        <item x="176"/>
        <item x="65"/>
        <item x="113"/>
        <item x="175"/>
        <item x="115"/>
        <item x="36"/>
        <item x="106"/>
        <item x="91"/>
        <item x="69"/>
        <item x="84"/>
        <item x="4"/>
        <item x="110"/>
        <item x="41"/>
        <item x="45"/>
        <item x="140"/>
        <item x="122"/>
        <item x="35"/>
        <item x="46"/>
        <item x="18"/>
        <item x="56"/>
        <item x="90"/>
        <item x="159"/>
        <item x="43"/>
        <item x="19"/>
        <item x="42"/>
        <item x="8"/>
        <item x="135"/>
        <item x="0"/>
        <item x="174"/>
        <item x="148"/>
        <item x="22"/>
        <item x="39"/>
        <item x="118"/>
        <item x="26"/>
        <item x="55"/>
        <item x="124"/>
        <item x="11"/>
        <item x="156"/>
        <item x="93"/>
        <item x="24"/>
        <item x="27"/>
        <item x="54"/>
        <item x="32"/>
        <item x="131"/>
        <item x="109"/>
        <item x="83"/>
        <item x="157"/>
        <item x="171"/>
        <item x="95"/>
        <item x="37"/>
        <item x="153"/>
        <item x="173"/>
        <item x="168"/>
        <item x="117"/>
        <item x="40"/>
        <item x="25"/>
        <item x="96"/>
        <item x="86"/>
        <item x="187"/>
        <item x="15"/>
        <item x="97"/>
        <item x="88"/>
        <item x="60"/>
        <item x="29"/>
        <item x="49"/>
        <item x="79"/>
        <item x="70"/>
        <item x="67"/>
        <item x="10"/>
        <item x="161"/>
        <item x="137"/>
        <item x="14"/>
        <item x="120"/>
        <item x="142"/>
        <item x="47"/>
        <item x="151"/>
        <item x="130"/>
        <item x="98"/>
        <item x="127"/>
        <item x="112"/>
        <item x="81"/>
        <item x="143"/>
        <item x="132"/>
        <item x="7"/>
        <item x="13"/>
        <item x="170"/>
        <item x="33"/>
        <item x="126"/>
        <item x="74"/>
        <item x="149"/>
        <item x="146"/>
        <item x="162"/>
        <item x="172"/>
        <item x="144"/>
        <item x="23"/>
        <item x="134"/>
        <item x="5"/>
        <item x="164"/>
        <item x="177"/>
        <item x="85"/>
        <item x="77"/>
        <item x="183"/>
        <item x="123"/>
        <item x="145"/>
        <item x="50"/>
        <item x="68"/>
        <item x="59"/>
        <item x="20"/>
        <item x="158"/>
        <item x="66"/>
        <item x="53"/>
        <item x="111"/>
        <item x="104"/>
        <item x="114"/>
        <item x="160"/>
        <item x="165"/>
        <item x="102"/>
        <item x="62"/>
        <item x="38"/>
        <item x="179"/>
        <item x="139"/>
        <item x="73"/>
        <item x="61"/>
        <item x="51"/>
        <item x="107"/>
        <item x="30"/>
        <item x="167"/>
        <item x="6"/>
        <item x="87"/>
        <item x="125"/>
        <item x="138"/>
        <item x="185"/>
        <item x="100"/>
        <item x="2"/>
        <item x="116"/>
        <item x="1"/>
        <item x="181"/>
        <item x="57"/>
        <item x="34"/>
        <item x="108"/>
        <item x="52"/>
        <item x="48"/>
        <item x="71"/>
        <item x="75"/>
        <item x="64"/>
        <item x="166"/>
        <item x="16"/>
        <item x="136"/>
        <item x="141"/>
        <item x="105"/>
        <item x="58"/>
        <item x="28"/>
        <item x="3"/>
        <item x="178"/>
        <item x="152"/>
        <item x="154"/>
        <item x="12"/>
        <item x="101"/>
        <item x="92"/>
        <item x="89"/>
        <item x="150"/>
        <item x="119"/>
        <item x="180"/>
        <item x="147"/>
        <item x="9"/>
        <item x="44"/>
        <item x="103"/>
        <item x="184"/>
        <item t="default"/>
      </items>
    </pivotField>
    <pivotField axis="axisRow" showAll="0" sortType="descending">
      <items count="9">
        <item x="5"/>
        <item x="4"/>
        <item x="3"/>
        <item x="2"/>
        <item x="1"/>
        <item x="7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5"/>
  </rowFields>
  <rowItems count="9">
    <i>
      <x v="2"/>
    </i>
    <i>
      <x v="1"/>
    </i>
    <i>
      <x/>
    </i>
    <i>
      <x v="5"/>
    </i>
    <i>
      <x v="6"/>
    </i>
    <i>
      <x v="3"/>
    </i>
    <i>
      <x v="7"/>
    </i>
    <i>
      <x v="4"/>
    </i>
    <i t="grand">
      <x/>
    </i>
  </rowItems>
  <colItems count="1">
    <i/>
  </colItems>
  <dataFields count="1">
    <dataField name="Sum of SaleAmount" fld="3" baseField="0" baseItem="0" numFmtId="164"/>
  </dataFields>
  <formats count="1">
    <format dxfId="17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DFAA3-690C-43B6-9B71-DEDE99638968}" name="PivotTable4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4:C81" firstHeaderRow="1" firstDataRow="1" firstDataCol="0"/>
  <pivotFields count="4">
    <pivotField showAll="0"/>
    <pivotField showAll="0">
      <items count="21">
        <item x="5"/>
        <item x="3"/>
        <item x="15"/>
        <item x="16"/>
        <item x="10"/>
        <item x="8"/>
        <item x="0"/>
        <item x="12"/>
        <item x="7"/>
        <item x="9"/>
        <item x="6"/>
        <item x="18"/>
        <item x="13"/>
        <item x="2"/>
        <item x="4"/>
        <item x="11"/>
        <item x="14"/>
        <item x="1"/>
        <item x="19"/>
        <item x="17"/>
        <item t="default"/>
      </items>
    </pivotField>
    <pivotField showAll="0"/>
    <pivotField showAll="0"/>
  </pivotFields>
  <formats count="1"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226FA-0EFB-47D5-96FF-DE671B6B456E}" name="PivotTable3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5:B60" firstHeaderRow="1" firstDataRow="1" firstDataCol="1"/>
  <pivotFields count="12">
    <pivotField showAll="0"/>
    <pivotField showAll="0"/>
    <pivotField showAll="0"/>
    <pivotField dataField="1" showAll="0"/>
    <pivotField numFmtId="14" showAll="0">
      <items count="190">
        <item x="182"/>
        <item x="128"/>
        <item x="133"/>
        <item x="78"/>
        <item x="80"/>
        <item x="31"/>
        <item x="17"/>
        <item x="188"/>
        <item x="82"/>
        <item x="63"/>
        <item x="163"/>
        <item x="186"/>
        <item x="99"/>
        <item x="121"/>
        <item x="94"/>
        <item x="169"/>
        <item x="155"/>
        <item x="21"/>
        <item x="72"/>
        <item x="129"/>
        <item x="76"/>
        <item x="176"/>
        <item x="65"/>
        <item x="113"/>
        <item x="175"/>
        <item x="115"/>
        <item x="36"/>
        <item x="106"/>
        <item x="91"/>
        <item x="69"/>
        <item x="84"/>
        <item x="4"/>
        <item x="110"/>
        <item x="41"/>
        <item x="45"/>
        <item x="140"/>
        <item x="122"/>
        <item x="35"/>
        <item x="46"/>
        <item x="18"/>
        <item x="56"/>
        <item x="90"/>
        <item x="159"/>
        <item x="43"/>
        <item x="19"/>
        <item x="42"/>
        <item x="8"/>
        <item x="135"/>
        <item x="0"/>
        <item x="174"/>
        <item x="148"/>
        <item x="22"/>
        <item x="39"/>
        <item x="118"/>
        <item x="26"/>
        <item x="55"/>
        <item x="124"/>
        <item x="11"/>
        <item x="156"/>
        <item x="93"/>
        <item x="24"/>
        <item x="27"/>
        <item x="54"/>
        <item x="32"/>
        <item x="131"/>
        <item x="109"/>
        <item x="83"/>
        <item x="157"/>
        <item x="171"/>
        <item x="95"/>
        <item x="37"/>
        <item x="153"/>
        <item x="173"/>
        <item x="168"/>
        <item x="117"/>
        <item x="40"/>
        <item x="25"/>
        <item x="96"/>
        <item x="86"/>
        <item x="187"/>
        <item x="15"/>
        <item x="97"/>
        <item x="88"/>
        <item x="60"/>
        <item x="29"/>
        <item x="49"/>
        <item x="79"/>
        <item x="70"/>
        <item x="67"/>
        <item x="10"/>
        <item x="161"/>
        <item x="137"/>
        <item x="14"/>
        <item x="120"/>
        <item x="142"/>
        <item x="47"/>
        <item x="151"/>
        <item x="130"/>
        <item x="98"/>
        <item x="127"/>
        <item x="112"/>
        <item x="81"/>
        <item x="143"/>
        <item x="132"/>
        <item x="7"/>
        <item x="13"/>
        <item x="170"/>
        <item x="33"/>
        <item x="126"/>
        <item x="74"/>
        <item x="149"/>
        <item x="146"/>
        <item x="162"/>
        <item x="172"/>
        <item x="144"/>
        <item x="23"/>
        <item x="134"/>
        <item x="5"/>
        <item x="164"/>
        <item x="177"/>
        <item x="85"/>
        <item x="77"/>
        <item x="183"/>
        <item x="123"/>
        <item x="145"/>
        <item x="50"/>
        <item x="68"/>
        <item x="59"/>
        <item x="20"/>
        <item x="158"/>
        <item x="66"/>
        <item x="53"/>
        <item x="111"/>
        <item x="104"/>
        <item x="114"/>
        <item x="160"/>
        <item x="165"/>
        <item x="102"/>
        <item x="62"/>
        <item x="38"/>
        <item x="179"/>
        <item x="139"/>
        <item x="73"/>
        <item x="61"/>
        <item x="51"/>
        <item x="107"/>
        <item x="30"/>
        <item x="167"/>
        <item x="6"/>
        <item x="87"/>
        <item x="125"/>
        <item x="138"/>
        <item x="185"/>
        <item x="100"/>
        <item x="2"/>
        <item x="116"/>
        <item x="1"/>
        <item x="181"/>
        <item x="57"/>
        <item x="34"/>
        <item x="108"/>
        <item x="52"/>
        <item x="48"/>
        <item x="71"/>
        <item x="75"/>
        <item x="64"/>
        <item x="166"/>
        <item x="16"/>
        <item x="136"/>
        <item x="141"/>
        <item x="105"/>
        <item x="58"/>
        <item x="28"/>
        <item x="3"/>
        <item x="178"/>
        <item x="152"/>
        <item x="154"/>
        <item x="12"/>
        <item x="101"/>
        <item x="92"/>
        <item x="89"/>
        <item x="150"/>
        <item x="119"/>
        <item x="180"/>
        <item x="147"/>
        <item x="9"/>
        <item x="44"/>
        <item x="103"/>
        <item x="184"/>
        <item t="default"/>
      </items>
    </pivotField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x="1"/>
        <item x="2"/>
        <item x="3"/>
        <item x="4"/>
        <item x="5"/>
        <item sd="0" x="6"/>
        <item t="default"/>
      </items>
    </pivotField>
  </pivotFields>
  <rowFields count="2">
    <field x="11"/>
    <field x="10"/>
  </rowFields>
  <rowItems count="25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SaleAmount" fld="3" baseField="0" baseItem="0" numFmtId="164"/>
  </dataFields>
  <formats count="1">
    <format dxfId="20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802A0876-B25D-4F0E-B3ED-71C6D1FBF0D2}" autoFormatId="16" applyNumberFormats="0" applyBorderFormats="0" applyFontFormats="0" applyPatternFormats="0" applyAlignmentFormats="0" applyWidthHeightFormats="0">
  <queryTableRefresh nextId="3">
    <queryTableFields count="2">
      <queryTableField id="1" name="CategoryID" tableColumnId="1"/>
      <queryTableField id="2" name="Category 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80F15AA-2B9E-440F-A01E-65679253F09C}" autoFormatId="16" applyNumberFormats="0" applyBorderFormats="0" applyFontFormats="0" applyPatternFormats="0" applyAlignmentFormats="0" applyWidthHeightFormats="0">
  <queryTableRefresh nextId="7">
    <queryTableFields count="4">
      <queryTableField id="1" name="ProductID" tableColumnId="1"/>
      <queryTableField id="2" name="ProductName" tableColumnId="2"/>
      <queryTableField id="3" name="CategoryID" tableColumnId="3"/>
      <queryTableField id="4" name="Pric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8DC3B21-DDD1-41B9-A675-8CCFB22407F8}" autoFormatId="16" applyNumberFormats="0" applyBorderFormats="0" applyFontFormats="0" applyPatternFormats="0" applyAlignmentFormats="0" applyWidthHeightFormats="0">
  <queryTableRefresh nextId="15">
    <queryTableFields count="12">
      <queryTableField id="1" name="Customer_ID" tableColumnId="1"/>
      <queryTableField id="2" name="Name" tableColumnId="2"/>
      <queryTableField id="3" name="Age" tableColumnId="3"/>
      <queryTableField id="4" name="Address" tableColumnId="4"/>
      <queryTableField id="5" name="Salary" tableColumnId="5"/>
      <queryTableField id="6" name="Registration_Date" tableColumnId="6"/>
      <queryTableField id="7" name="Marketing_Channel" tableColumnId="7"/>
      <queryTableField id="8" name="Major_Interest" tableColumnId="8"/>
      <queryTableField id="9" name="Secondary_Interest" tableColumnId="9"/>
      <queryTableField id="10" name="Minor_Interest" tableColumnId="10"/>
      <queryTableField id="11" name="Low_Interest" tableColumnId="11"/>
      <queryTableField id="12" name="Gender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48980DA-4BFE-474E-ABF0-AEE6C82F1A5C}" autoFormatId="16" applyNumberFormats="0" applyBorderFormats="0" applyFontFormats="0" applyPatternFormats="0" applyAlignmentFormats="0" applyWidthHeightFormats="0">
  <queryTableRefresh nextId="12" unboundColumnsRight="4">
    <queryTableFields count="9">
      <queryTableField id="1" name="SaleID" tableColumnId="1"/>
      <queryTableField id="2" name="CustomerID" tableColumnId="2"/>
      <queryTableField id="3" name="ProductID" tableColumnId="3"/>
      <queryTableField id="4" name="SaleAmount" tableColumnId="4"/>
      <queryTableField id="5" name="SaleDate" tableColumnId="5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3F2BA8-B665-4C57-BDA5-D67B8143DDB0}" name="Categories" displayName="Categories" ref="A1:B6" tableType="queryTable" totalsRowShown="0">
  <autoFilter ref="A1:B6" xr:uid="{D43F2BA8-B665-4C57-BDA5-D67B8143DDB0}"/>
  <tableColumns count="2">
    <tableColumn id="1" xr3:uid="{9F66A9E1-C0FF-4B5A-BABE-C4F38AD7D5E4}" uniqueName="1" name="CategoryID" queryTableFieldId="1"/>
    <tableColumn id="2" xr3:uid="{F81EE631-F8EE-49F7-9AE9-6545C851912D}" uniqueName="2" name="Category Name" queryTableFieldId="2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3E0812-E4FB-4037-BE8B-76A4B3CCE9CB}" name="products" displayName="products" ref="A1:D21" tableType="queryTable" totalsRowShown="0">
  <autoFilter ref="A1:D21" xr:uid="{403E0812-E4FB-4037-BE8B-76A4B3CCE9CB}"/>
  <tableColumns count="4">
    <tableColumn id="1" xr3:uid="{D7410834-7B5B-4B9F-8F59-4AB1D69F7BA6}" uniqueName="1" name="ProductID" queryTableFieldId="1"/>
    <tableColumn id="2" xr3:uid="{C268C4DD-CDD0-4E4B-AF91-0762E40AAEA3}" uniqueName="2" name="ProductName" queryTableFieldId="2" dataDxfId="21"/>
    <tableColumn id="3" xr3:uid="{73E9BCCD-A250-473C-B0FF-FBEAE0647C02}" uniqueName="3" name="CategoryID" queryTableFieldId="3"/>
    <tableColumn id="4" xr3:uid="{0130A182-0C17-48F7-B569-B04F156FF541}" uniqueName="4" name="Price" queryTableField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BFD955-351E-49D5-B83A-752E4EDBA18D}" name="Customer" displayName="Customer" ref="A1:L101" tableType="queryTable" totalsRowShown="0">
  <autoFilter ref="A1:L101" xr:uid="{56BFD955-351E-49D5-B83A-752E4EDBA18D}"/>
  <tableColumns count="12">
    <tableColumn id="1" xr3:uid="{2CDB1852-B839-4E7A-AFB9-11B9A2361CEB}" uniqueName="1" name="Customer_ID" queryTableFieldId="1"/>
    <tableColumn id="2" xr3:uid="{D6FD1EF1-55D6-461F-B0AA-A62AABF5C683}" uniqueName="2" name="Name" queryTableFieldId="2"/>
    <tableColumn id="3" xr3:uid="{7B470D6C-0B2E-4EEA-8393-8DD3D031DC5A}" uniqueName="3" name="Age" queryTableFieldId="3"/>
    <tableColumn id="4" xr3:uid="{C5D212BF-E76F-41A8-9E53-501564BE1E72}" uniqueName="4" name="Address" queryTableFieldId="4" dataDxfId="13"/>
    <tableColumn id="5" xr3:uid="{B66B3C59-B6E4-42D0-9730-DD070AAFFC05}" uniqueName="5" name="Salary" queryTableFieldId="5"/>
    <tableColumn id="6" xr3:uid="{F9090F69-FB03-4D4D-991A-F9D1FDE04A38}" uniqueName="6" name="Registration_Date" queryTableFieldId="6" dataDxfId="12"/>
    <tableColumn id="7" xr3:uid="{5444AFE4-7FAD-4127-849C-69447AC20D66}" uniqueName="7" name="Marketing_Channel" queryTableFieldId="7" dataDxfId="11"/>
    <tableColumn id="8" xr3:uid="{10F928BD-4605-4040-B35E-13BC5A187001}" uniqueName="8" name="Major_Interest" queryTableFieldId="8" dataDxfId="10"/>
    <tableColumn id="9" xr3:uid="{301CD01C-E340-4F7C-82A2-43AA39EB23BB}" uniqueName="9" name="Secondary_Interest" queryTableFieldId="9" dataDxfId="9"/>
    <tableColumn id="10" xr3:uid="{5A35CA04-BBEF-4A97-A790-182298964CEF}" uniqueName="10" name="Minor_Interest" queryTableFieldId="10" dataDxfId="8"/>
    <tableColumn id="11" xr3:uid="{83397225-0C7D-49C9-AE77-B32253EBEE63}" uniqueName="11" name="Low_Interest" queryTableFieldId="11" dataDxfId="7"/>
    <tableColumn id="12" xr3:uid="{A78615FA-65F6-42DE-AF51-12CE98E67E85}" uniqueName="12" name="Gender" queryTableFieldId="12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102FDD-2F38-4B78-9347-8D38573DA856}" name="Sales" displayName="Sales" ref="A1:I201" tableType="queryTable" totalsRowShown="0">
  <autoFilter ref="A1:I201" xr:uid="{28102FDD-2F38-4B78-9347-8D38573DA856}"/>
  <tableColumns count="9">
    <tableColumn id="1" xr3:uid="{4476DDB0-9E8F-4C38-871C-24B681308096}" uniqueName="1" name="SaleID" queryTableFieldId="1"/>
    <tableColumn id="2" xr3:uid="{0292FA60-8E47-4C24-AC0D-9998E319A412}" uniqueName="2" name="CustomerID" queryTableFieldId="2"/>
    <tableColumn id="3" xr3:uid="{F1096FC6-A85F-4CD8-881D-ED34A7AC6148}" uniqueName="3" name="ProductID" queryTableFieldId="3"/>
    <tableColumn id="4" xr3:uid="{569C76BE-4820-45D4-A836-F3B2C44FFD62}" uniqueName="4" name="SaleAmount" queryTableFieldId="4"/>
    <tableColumn id="5" xr3:uid="{EEFFC390-2D48-40B1-B2DB-29286AED85E0}" uniqueName="5" name="SaleDate" queryTableFieldId="5" dataDxfId="5"/>
    <tableColumn id="8" xr3:uid="{3FF1AD4E-326F-4CF8-9A09-1474C42986B6}" uniqueName="8" name="Marketing_Channel" queryTableFieldId="8" dataDxfId="18">
      <calculatedColumnFormula>VLOOKUP(Sales[[#This Row],[CustomerID]], Customer[], 7, FALSE)</calculatedColumnFormula>
    </tableColumn>
    <tableColumn id="9" xr3:uid="{9E1E3CEA-0A3B-4D96-8074-9B25177879C9}" uniqueName="9" name="total revenue" queryTableFieldId="9" dataDxfId="15">
      <calculatedColumnFormula>Sales[[#This Row],[SaleAmount]]*Sales[[#This Row],[unit price]]</calculatedColumnFormula>
    </tableColumn>
    <tableColumn id="10" xr3:uid="{E62A2237-70DF-4469-B6F6-99EBEE88DEED}" uniqueName="10" name="unit price" queryTableFieldId="10" dataDxfId="14">
      <calculatedColumnFormula>VLOOKUP(Sales[[#This Row],[ProductID]], products[], 4, FALSE)</calculatedColumnFormula>
    </tableColumn>
    <tableColumn id="11" xr3:uid="{9346AE08-9E97-4AC4-9842-1D6ECDED4439}" uniqueName="11" name="ProductName" queryTableFieldId="11" dataDxfId="4">
      <calculatedColumnFormula>VLOOKUP(Sales[[#This Row],[ProductID]], products[], 2,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8053-0759-4813-9FA3-DF1E56BB0CE0}">
  <dimension ref="A1:B6"/>
  <sheetViews>
    <sheetView workbookViewId="0">
      <selection activeCell="B1" sqref="B1"/>
    </sheetView>
  </sheetViews>
  <sheetFormatPr defaultRowHeight="14.4" x14ac:dyDescent="0.3"/>
  <cols>
    <col min="1" max="1" width="12.33203125" bestFit="1" customWidth="1"/>
    <col min="2" max="2" width="18.109375" bestFit="1" customWidth="1"/>
  </cols>
  <sheetData>
    <row r="1" spans="1:2" x14ac:dyDescent="0.3">
      <c r="A1" t="s">
        <v>5</v>
      </c>
      <c r="B1" t="s">
        <v>6</v>
      </c>
    </row>
    <row r="2" spans="1:2" x14ac:dyDescent="0.3">
      <c r="A2">
        <v>1</v>
      </c>
      <c r="B2" t="s">
        <v>7</v>
      </c>
    </row>
    <row r="3" spans="1:2" x14ac:dyDescent="0.3">
      <c r="A3">
        <v>2</v>
      </c>
      <c r="B3" t="s">
        <v>8</v>
      </c>
    </row>
    <row r="4" spans="1:2" x14ac:dyDescent="0.3">
      <c r="A4">
        <v>3</v>
      </c>
      <c r="B4" t="s">
        <v>9</v>
      </c>
    </row>
    <row r="5" spans="1:2" x14ac:dyDescent="0.3">
      <c r="A5">
        <v>4</v>
      </c>
      <c r="B5" t="s">
        <v>10</v>
      </c>
    </row>
    <row r="6" spans="1:2" x14ac:dyDescent="0.3">
      <c r="A6">
        <v>5</v>
      </c>
      <c r="B6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6F14-F981-4F65-B2DF-111450C3BA05}">
  <dimension ref="A1:D21"/>
  <sheetViews>
    <sheetView workbookViewId="0">
      <selection activeCell="F8" sqref="F8"/>
    </sheetView>
  </sheetViews>
  <sheetFormatPr defaultRowHeight="14.4" x14ac:dyDescent="0.3"/>
  <cols>
    <col min="1" max="1" width="11.5546875" bestFit="1" customWidth="1"/>
    <col min="2" max="2" width="14.77734375" bestFit="1" customWidth="1"/>
    <col min="3" max="3" width="12.33203125" bestFit="1" customWidth="1"/>
    <col min="4" max="5" width="8" bestFit="1" customWidth="1"/>
    <col min="6" max="6" width="14.6640625" bestFit="1" customWidth="1"/>
  </cols>
  <sheetData>
    <row r="1" spans="1:4" x14ac:dyDescent="0.3">
      <c r="A1" t="s">
        <v>2</v>
      </c>
      <c r="B1" t="s">
        <v>97</v>
      </c>
      <c r="C1" t="s">
        <v>5</v>
      </c>
      <c r="D1" t="s">
        <v>98</v>
      </c>
    </row>
    <row r="2" spans="1:4" x14ac:dyDescent="0.3">
      <c r="A2">
        <v>1</v>
      </c>
      <c r="B2" t="s">
        <v>99</v>
      </c>
      <c r="C2">
        <v>3</v>
      </c>
      <c r="D2">
        <v>1222.6500000000001</v>
      </c>
    </row>
    <row r="3" spans="1:4" x14ac:dyDescent="0.3">
      <c r="A3">
        <v>2</v>
      </c>
      <c r="B3" t="s">
        <v>100</v>
      </c>
      <c r="C3">
        <v>2</v>
      </c>
      <c r="D3">
        <v>201.96</v>
      </c>
    </row>
    <row r="4" spans="1:4" x14ac:dyDescent="0.3">
      <c r="A4">
        <v>3</v>
      </c>
      <c r="B4" t="s">
        <v>101</v>
      </c>
      <c r="C4">
        <v>1</v>
      </c>
      <c r="D4">
        <v>1011.97</v>
      </c>
    </row>
    <row r="5" spans="1:4" x14ac:dyDescent="0.3">
      <c r="A5">
        <v>4</v>
      </c>
      <c r="B5" t="s">
        <v>102</v>
      </c>
      <c r="C5">
        <v>1</v>
      </c>
      <c r="D5">
        <v>1755.99</v>
      </c>
    </row>
    <row r="6" spans="1:4" x14ac:dyDescent="0.3">
      <c r="A6">
        <v>5</v>
      </c>
      <c r="B6" t="s">
        <v>103</v>
      </c>
      <c r="C6">
        <v>5</v>
      </c>
      <c r="D6">
        <v>1420.99</v>
      </c>
    </row>
    <row r="7" spans="1:4" x14ac:dyDescent="0.3">
      <c r="A7">
        <v>6</v>
      </c>
      <c r="B7" t="s">
        <v>104</v>
      </c>
      <c r="C7">
        <v>5</v>
      </c>
      <c r="D7">
        <v>1706.55</v>
      </c>
    </row>
    <row r="8" spans="1:4" x14ac:dyDescent="0.3">
      <c r="A8">
        <v>7</v>
      </c>
      <c r="B8" t="s">
        <v>105</v>
      </c>
      <c r="C8">
        <v>4</v>
      </c>
      <c r="D8">
        <v>1950.94</v>
      </c>
    </row>
    <row r="9" spans="1:4" x14ac:dyDescent="0.3">
      <c r="A9">
        <v>8</v>
      </c>
      <c r="B9" t="s">
        <v>106</v>
      </c>
      <c r="C9">
        <v>4</v>
      </c>
      <c r="D9">
        <v>1183.03</v>
      </c>
    </row>
    <row r="10" spans="1:4" x14ac:dyDescent="0.3">
      <c r="A10">
        <v>9</v>
      </c>
      <c r="B10" t="s">
        <v>107</v>
      </c>
      <c r="C10">
        <v>3</v>
      </c>
      <c r="D10">
        <v>105.54</v>
      </c>
    </row>
    <row r="11" spans="1:4" x14ac:dyDescent="0.3">
      <c r="A11">
        <v>10</v>
      </c>
      <c r="B11" t="s">
        <v>108</v>
      </c>
      <c r="C11">
        <v>3</v>
      </c>
      <c r="D11">
        <v>1239.78</v>
      </c>
    </row>
    <row r="12" spans="1:4" x14ac:dyDescent="0.3">
      <c r="A12">
        <v>11</v>
      </c>
      <c r="B12" t="s">
        <v>109</v>
      </c>
      <c r="C12">
        <v>2</v>
      </c>
      <c r="D12">
        <v>1724.88</v>
      </c>
    </row>
    <row r="13" spans="1:4" x14ac:dyDescent="0.3">
      <c r="A13">
        <v>12</v>
      </c>
      <c r="B13" t="s">
        <v>110</v>
      </c>
      <c r="C13">
        <v>5</v>
      </c>
      <c r="D13">
        <v>918.3</v>
      </c>
    </row>
    <row r="14" spans="1:4" x14ac:dyDescent="0.3">
      <c r="A14">
        <v>13</v>
      </c>
      <c r="B14" t="s">
        <v>111</v>
      </c>
      <c r="C14">
        <v>1</v>
      </c>
      <c r="D14">
        <v>229.35</v>
      </c>
    </row>
    <row r="15" spans="1:4" x14ac:dyDescent="0.3">
      <c r="A15">
        <v>14</v>
      </c>
      <c r="B15" t="s">
        <v>112</v>
      </c>
      <c r="C15">
        <v>3</v>
      </c>
      <c r="D15">
        <v>1114.79</v>
      </c>
    </row>
    <row r="16" spans="1:4" x14ac:dyDescent="0.3">
      <c r="A16">
        <v>15</v>
      </c>
      <c r="B16" t="s">
        <v>113</v>
      </c>
      <c r="C16">
        <v>1</v>
      </c>
      <c r="D16">
        <v>1202.33</v>
      </c>
    </row>
    <row r="17" spans="1:4" x14ac:dyDescent="0.3">
      <c r="A17">
        <v>16</v>
      </c>
      <c r="B17" t="s">
        <v>114</v>
      </c>
      <c r="C17">
        <v>1</v>
      </c>
      <c r="D17">
        <v>486.3</v>
      </c>
    </row>
    <row r="18" spans="1:4" x14ac:dyDescent="0.3">
      <c r="A18">
        <v>17</v>
      </c>
      <c r="B18" t="s">
        <v>115</v>
      </c>
      <c r="C18">
        <v>5</v>
      </c>
      <c r="D18">
        <v>479.83</v>
      </c>
    </row>
    <row r="19" spans="1:4" x14ac:dyDescent="0.3">
      <c r="A19">
        <v>18</v>
      </c>
      <c r="B19" t="s">
        <v>116</v>
      </c>
      <c r="C19">
        <v>2</v>
      </c>
      <c r="D19">
        <v>824.31</v>
      </c>
    </row>
    <row r="20" spans="1:4" x14ac:dyDescent="0.3">
      <c r="A20">
        <v>19</v>
      </c>
      <c r="B20" t="s">
        <v>117</v>
      </c>
      <c r="C20">
        <v>1</v>
      </c>
      <c r="D20">
        <v>660.46</v>
      </c>
    </row>
    <row r="21" spans="1:4" x14ac:dyDescent="0.3">
      <c r="A21">
        <v>20</v>
      </c>
      <c r="B21" t="s">
        <v>118</v>
      </c>
      <c r="C21">
        <v>1</v>
      </c>
      <c r="D21">
        <v>1440.02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77C65-239A-4288-A0CC-F7F5A0606BFB}">
  <dimension ref="A1:L101"/>
  <sheetViews>
    <sheetView topLeftCell="B1" workbookViewId="0">
      <selection activeCell="F7" sqref="F7"/>
    </sheetView>
  </sheetViews>
  <sheetFormatPr defaultRowHeight="14.4" x14ac:dyDescent="0.3"/>
  <cols>
    <col min="1" max="1" width="13.88671875" bestFit="1" customWidth="1"/>
    <col min="2" max="2" width="9" bestFit="1" customWidth="1"/>
    <col min="3" max="3" width="6.21875" bestFit="1" customWidth="1"/>
    <col min="4" max="4" width="13.21875" bestFit="1" customWidth="1"/>
    <col min="5" max="5" width="9" bestFit="1" customWidth="1"/>
    <col min="6" max="6" width="18" bestFit="1" customWidth="1"/>
    <col min="7" max="7" width="19.109375" bestFit="1" customWidth="1"/>
    <col min="8" max="8" width="15.109375" bestFit="1" customWidth="1"/>
    <col min="9" max="9" width="19.44140625" bestFit="1" customWidth="1"/>
    <col min="10" max="10" width="15.109375" bestFit="1" customWidth="1"/>
    <col min="11" max="11" width="13.88671875" bestFit="1" customWidth="1"/>
    <col min="12" max="12" width="9.33203125" bestFit="1" customWidth="1"/>
    <col min="13" max="13" width="26.88671875" bestFit="1" customWidth="1"/>
  </cols>
  <sheetData>
    <row r="1" spans="1:12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3">
      <c r="A2">
        <v>1</v>
      </c>
      <c r="B2" t="s">
        <v>24</v>
      </c>
      <c r="C2">
        <v>32</v>
      </c>
      <c r="D2" s="14" t="s">
        <v>25</v>
      </c>
      <c r="E2">
        <v>7956.32</v>
      </c>
      <c r="F2" s="1">
        <v>45526</v>
      </c>
      <c r="G2" s="14" t="s">
        <v>26</v>
      </c>
      <c r="H2" s="14" t="s">
        <v>27</v>
      </c>
      <c r="I2" s="14" t="s">
        <v>28</v>
      </c>
      <c r="J2" s="14" t="s">
        <v>119</v>
      </c>
      <c r="K2" s="14" t="s">
        <v>29</v>
      </c>
      <c r="L2" s="14" t="s">
        <v>30</v>
      </c>
    </row>
    <row r="3" spans="1:12" x14ac:dyDescent="0.3">
      <c r="A3">
        <v>2</v>
      </c>
      <c r="B3" t="s">
        <v>31</v>
      </c>
      <c r="C3">
        <v>25</v>
      </c>
      <c r="D3" s="14" t="s">
        <v>32</v>
      </c>
      <c r="E3">
        <v>5974.56</v>
      </c>
      <c r="F3" s="1">
        <v>44813</v>
      </c>
      <c r="G3" s="14" t="s">
        <v>33</v>
      </c>
      <c r="H3" s="14" t="s">
        <v>34</v>
      </c>
      <c r="I3" s="14" t="s">
        <v>119</v>
      </c>
      <c r="J3" s="14" t="s">
        <v>27</v>
      </c>
      <c r="K3" s="14" t="s">
        <v>119</v>
      </c>
      <c r="L3" s="14" t="s">
        <v>30</v>
      </c>
    </row>
    <row r="4" spans="1:12" x14ac:dyDescent="0.3">
      <c r="A4">
        <v>3</v>
      </c>
      <c r="B4" t="s">
        <v>35</v>
      </c>
      <c r="C4">
        <v>44</v>
      </c>
      <c r="D4" s="14" t="s">
        <v>32</v>
      </c>
      <c r="E4">
        <v>7121.33</v>
      </c>
      <c r="F4" s="1">
        <v>45178</v>
      </c>
      <c r="G4" s="14" t="s">
        <v>36</v>
      </c>
      <c r="H4" s="14" t="s">
        <v>37</v>
      </c>
      <c r="I4" s="14" t="s">
        <v>119</v>
      </c>
      <c r="J4" s="14" t="s">
        <v>38</v>
      </c>
      <c r="K4" s="14" t="s">
        <v>39</v>
      </c>
      <c r="L4" s="14" t="s">
        <v>40</v>
      </c>
    </row>
    <row r="5" spans="1:12" x14ac:dyDescent="0.3">
      <c r="A5">
        <v>4</v>
      </c>
      <c r="C5">
        <v>25</v>
      </c>
      <c r="D5" s="14" t="s">
        <v>41</v>
      </c>
      <c r="E5">
        <v>7522.12</v>
      </c>
      <c r="F5" s="1">
        <v>44389</v>
      </c>
      <c r="G5" s="14" t="s">
        <v>42</v>
      </c>
      <c r="H5" s="14" t="s">
        <v>43</v>
      </c>
      <c r="I5" s="14" t="s">
        <v>119</v>
      </c>
      <c r="J5" s="14" t="s">
        <v>119</v>
      </c>
      <c r="K5" s="14" t="s">
        <v>119</v>
      </c>
      <c r="L5" s="14"/>
    </row>
    <row r="6" spans="1:12" x14ac:dyDescent="0.3">
      <c r="A6">
        <v>5</v>
      </c>
      <c r="B6" t="s">
        <v>44</v>
      </c>
      <c r="C6">
        <v>27</v>
      </c>
      <c r="D6" s="14" t="s">
        <v>41</v>
      </c>
      <c r="E6">
        <v>7232.98</v>
      </c>
      <c r="F6" s="1">
        <v>44180</v>
      </c>
      <c r="G6" s="14" t="s">
        <v>45</v>
      </c>
      <c r="H6" s="14" t="s">
        <v>46</v>
      </c>
      <c r="I6" s="14" t="s">
        <v>29</v>
      </c>
      <c r="J6" s="14" t="s">
        <v>119</v>
      </c>
      <c r="K6" s="14" t="s">
        <v>119</v>
      </c>
      <c r="L6" s="14" t="s">
        <v>40</v>
      </c>
    </row>
    <row r="7" spans="1:12" x14ac:dyDescent="0.3">
      <c r="A7">
        <v>6</v>
      </c>
      <c r="B7" t="s">
        <v>47</v>
      </c>
      <c r="C7">
        <v>33</v>
      </c>
      <c r="D7" s="14" t="s">
        <v>41</v>
      </c>
      <c r="E7">
        <v>7081.56</v>
      </c>
      <c r="F7" s="1">
        <v>44078</v>
      </c>
      <c r="G7" s="14" t="s">
        <v>48</v>
      </c>
      <c r="H7" s="14" t="s">
        <v>28</v>
      </c>
      <c r="I7" s="14" t="s">
        <v>37</v>
      </c>
      <c r="J7" s="14" t="s">
        <v>38</v>
      </c>
      <c r="K7" s="14" t="s">
        <v>39</v>
      </c>
      <c r="L7" s="14" t="s">
        <v>30</v>
      </c>
    </row>
    <row r="8" spans="1:12" x14ac:dyDescent="0.3">
      <c r="A8">
        <v>7</v>
      </c>
      <c r="B8" t="s">
        <v>49</v>
      </c>
      <c r="C8">
        <v>24</v>
      </c>
      <c r="D8" s="14"/>
      <c r="E8">
        <v>8362.6200000000008</v>
      </c>
      <c r="F8" s="1">
        <v>44108</v>
      </c>
      <c r="G8" s="14" t="s">
        <v>50</v>
      </c>
      <c r="H8" s="14" t="s">
        <v>28</v>
      </c>
      <c r="I8" s="14" t="s">
        <v>119</v>
      </c>
      <c r="J8" s="14" t="s">
        <v>119</v>
      </c>
      <c r="K8" s="14" t="s">
        <v>119</v>
      </c>
      <c r="L8" s="14" t="s">
        <v>30</v>
      </c>
    </row>
    <row r="9" spans="1:12" x14ac:dyDescent="0.3">
      <c r="A9">
        <v>8</v>
      </c>
      <c r="B9" t="s">
        <v>51</v>
      </c>
      <c r="C9">
        <v>33</v>
      </c>
      <c r="D9" s="14" t="s">
        <v>32</v>
      </c>
      <c r="E9">
        <v>5486.12</v>
      </c>
      <c r="F9" s="1">
        <v>43943</v>
      </c>
      <c r="G9" s="14" t="s">
        <v>50</v>
      </c>
      <c r="H9" s="14" t="s">
        <v>39</v>
      </c>
      <c r="I9" s="14" t="s">
        <v>119</v>
      </c>
      <c r="J9" s="14" t="s">
        <v>119</v>
      </c>
      <c r="K9" s="14" t="s">
        <v>119</v>
      </c>
      <c r="L9" s="14" t="s">
        <v>30</v>
      </c>
    </row>
    <row r="10" spans="1:12" x14ac:dyDescent="0.3">
      <c r="A10">
        <v>9</v>
      </c>
      <c r="B10" t="s">
        <v>51</v>
      </c>
      <c r="C10">
        <v>33</v>
      </c>
      <c r="D10" s="14" t="s">
        <v>32</v>
      </c>
      <c r="E10">
        <v>6601.11</v>
      </c>
      <c r="F10" s="1">
        <v>44403</v>
      </c>
      <c r="G10" s="14" t="s">
        <v>52</v>
      </c>
      <c r="H10" s="14" t="s">
        <v>37</v>
      </c>
      <c r="I10" s="14" t="s">
        <v>119</v>
      </c>
      <c r="J10" s="14" t="s">
        <v>119</v>
      </c>
      <c r="K10" s="14" t="s">
        <v>119</v>
      </c>
      <c r="L10" s="14" t="s">
        <v>30</v>
      </c>
    </row>
    <row r="11" spans="1:12" x14ac:dyDescent="0.3">
      <c r="A11">
        <v>10</v>
      </c>
      <c r="C11">
        <v>22</v>
      </c>
      <c r="D11" s="14"/>
      <c r="F11" s="1">
        <v>45276</v>
      </c>
      <c r="G11" s="14" t="s">
        <v>36</v>
      </c>
      <c r="H11" s="14" t="s">
        <v>43</v>
      </c>
      <c r="I11" s="14" t="s">
        <v>119</v>
      </c>
      <c r="J11" s="14" t="s">
        <v>119</v>
      </c>
      <c r="K11" s="14" t="s">
        <v>119</v>
      </c>
      <c r="L11" s="14"/>
    </row>
    <row r="12" spans="1:12" x14ac:dyDescent="0.3">
      <c r="A12">
        <v>11</v>
      </c>
      <c r="B12" t="s">
        <v>53</v>
      </c>
      <c r="C12">
        <v>26</v>
      </c>
      <c r="D12" s="14" t="s">
        <v>54</v>
      </c>
      <c r="E12">
        <v>11071.34</v>
      </c>
      <c r="F12" s="1">
        <v>44275</v>
      </c>
      <c r="G12" s="14" t="s">
        <v>50</v>
      </c>
      <c r="H12" s="14" t="s">
        <v>29</v>
      </c>
      <c r="I12" s="14" t="s">
        <v>43</v>
      </c>
      <c r="J12" s="14" t="s">
        <v>119</v>
      </c>
      <c r="K12" s="14" t="s">
        <v>29</v>
      </c>
      <c r="L12" s="14" t="s">
        <v>30</v>
      </c>
    </row>
    <row r="13" spans="1:12" x14ac:dyDescent="0.3">
      <c r="A13">
        <v>12</v>
      </c>
      <c r="B13" t="s">
        <v>55</v>
      </c>
      <c r="C13">
        <v>47</v>
      </c>
      <c r="D13" s="14" t="s">
        <v>32</v>
      </c>
      <c r="E13">
        <v>5190.92</v>
      </c>
      <c r="F13" s="1">
        <v>44986</v>
      </c>
      <c r="G13" s="14" t="s">
        <v>26</v>
      </c>
      <c r="H13" s="14" t="s">
        <v>34</v>
      </c>
      <c r="I13" s="14" t="s">
        <v>34</v>
      </c>
      <c r="J13" s="14" t="s">
        <v>37</v>
      </c>
      <c r="K13" s="14" t="s">
        <v>119</v>
      </c>
      <c r="L13" s="14" t="s">
        <v>40</v>
      </c>
    </row>
    <row r="14" spans="1:12" x14ac:dyDescent="0.3">
      <c r="A14">
        <v>13</v>
      </c>
      <c r="B14" t="s">
        <v>56</v>
      </c>
      <c r="C14">
        <v>23</v>
      </c>
      <c r="D14" s="14" t="s">
        <v>57</v>
      </c>
      <c r="E14">
        <v>2861.47</v>
      </c>
      <c r="F14" s="1">
        <v>43868</v>
      </c>
      <c r="G14" s="14" t="s">
        <v>52</v>
      </c>
      <c r="H14" s="14" t="s">
        <v>27</v>
      </c>
      <c r="I14" s="14" t="s">
        <v>119</v>
      </c>
      <c r="J14" s="14" t="s">
        <v>29</v>
      </c>
      <c r="K14" s="14" t="s">
        <v>34</v>
      </c>
      <c r="L14" s="14" t="s">
        <v>30</v>
      </c>
    </row>
    <row r="15" spans="1:12" x14ac:dyDescent="0.3">
      <c r="A15">
        <v>14</v>
      </c>
      <c r="B15" t="s">
        <v>58</v>
      </c>
      <c r="C15">
        <v>40</v>
      </c>
      <c r="D15" s="14" t="s">
        <v>59</v>
      </c>
      <c r="E15">
        <v>8280.1200000000008</v>
      </c>
      <c r="F15" s="1">
        <v>45126</v>
      </c>
      <c r="G15" s="14" t="s">
        <v>33</v>
      </c>
      <c r="H15" s="14" t="s">
        <v>37</v>
      </c>
      <c r="I15" s="14" t="s">
        <v>119</v>
      </c>
      <c r="J15" s="14" t="s">
        <v>119</v>
      </c>
      <c r="K15" s="14" t="s">
        <v>46</v>
      </c>
      <c r="L15" s="14" t="s">
        <v>30</v>
      </c>
    </row>
    <row r="16" spans="1:12" x14ac:dyDescent="0.3">
      <c r="A16">
        <v>15</v>
      </c>
      <c r="B16" t="s">
        <v>60</v>
      </c>
      <c r="C16">
        <v>24</v>
      </c>
      <c r="D16" s="14" t="s">
        <v>61</v>
      </c>
      <c r="E16">
        <v>14214.96</v>
      </c>
      <c r="F16" s="1">
        <v>43918</v>
      </c>
      <c r="G16" s="14" t="s">
        <v>26</v>
      </c>
      <c r="H16" s="14" t="s">
        <v>43</v>
      </c>
      <c r="I16" s="14" t="s">
        <v>119</v>
      </c>
      <c r="J16" s="14" t="s">
        <v>119</v>
      </c>
      <c r="K16" s="14" t="s">
        <v>119</v>
      </c>
      <c r="L16" s="14" t="s">
        <v>30</v>
      </c>
    </row>
    <row r="17" spans="1:12" x14ac:dyDescent="0.3">
      <c r="A17">
        <v>16</v>
      </c>
      <c r="B17" t="s">
        <v>62</v>
      </c>
      <c r="C17">
        <v>32</v>
      </c>
      <c r="D17" s="14" t="s">
        <v>63</v>
      </c>
      <c r="E17">
        <v>10411.58</v>
      </c>
      <c r="F17" s="1">
        <v>43876</v>
      </c>
      <c r="G17" s="14" t="s">
        <v>26</v>
      </c>
      <c r="H17" s="14" t="s">
        <v>37</v>
      </c>
      <c r="I17" s="14" t="s">
        <v>28</v>
      </c>
      <c r="J17" s="14" t="s">
        <v>46</v>
      </c>
      <c r="K17" s="14" t="s">
        <v>34</v>
      </c>
      <c r="L17" s="14" t="s">
        <v>30</v>
      </c>
    </row>
    <row r="18" spans="1:12" x14ac:dyDescent="0.3">
      <c r="A18">
        <v>17</v>
      </c>
      <c r="B18" t="s">
        <v>64</v>
      </c>
      <c r="C18">
        <v>59</v>
      </c>
      <c r="D18" s="14" t="s">
        <v>65</v>
      </c>
      <c r="E18">
        <v>9147.5300000000007</v>
      </c>
      <c r="F18" s="1">
        <v>44546</v>
      </c>
      <c r="G18" s="14" t="s">
        <v>33</v>
      </c>
      <c r="H18" s="14" t="s">
        <v>27</v>
      </c>
      <c r="I18" s="14" t="s">
        <v>29</v>
      </c>
      <c r="J18" s="14" t="s">
        <v>34</v>
      </c>
      <c r="K18" s="14" t="s">
        <v>46</v>
      </c>
      <c r="L18" s="14" t="s">
        <v>30</v>
      </c>
    </row>
    <row r="19" spans="1:12" x14ac:dyDescent="0.3">
      <c r="A19">
        <v>18</v>
      </c>
      <c r="B19" t="s">
        <v>66</v>
      </c>
      <c r="C19">
        <v>59</v>
      </c>
      <c r="D19" s="14" t="s">
        <v>67</v>
      </c>
      <c r="E19">
        <v>7698.01</v>
      </c>
      <c r="F19" s="1">
        <v>44814</v>
      </c>
      <c r="G19" s="14" t="s">
        <v>52</v>
      </c>
      <c r="H19" s="14" t="s">
        <v>27</v>
      </c>
      <c r="I19" s="14" t="s">
        <v>43</v>
      </c>
      <c r="J19" s="14" t="s">
        <v>37</v>
      </c>
      <c r="K19" s="14" t="s">
        <v>38</v>
      </c>
      <c r="L19" s="14" t="s">
        <v>30</v>
      </c>
    </row>
    <row r="20" spans="1:12" x14ac:dyDescent="0.3">
      <c r="A20">
        <v>19</v>
      </c>
      <c r="B20" t="s">
        <v>68</v>
      </c>
      <c r="C20">
        <v>51</v>
      </c>
      <c r="D20" s="14" t="s">
        <v>67</v>
      </c>
      <c r="E20">
        <v>6799.37</v>
      </c>
      <c r="F20" s="1">
        <v>44137</v>
      </c>
      <c r="G20" s="14" t="s">
        <v>36</v>
      </c>
      <c r="H20" s="14" t="s">
        <v>28</v>
      </c>
      <c r="I20" s="14" t="s">
        <v>38</v>
      </c>
      <c r="J20" s="14" t="s">
        <v>43</v>
      </c>
      <c r="K20" s="14" t="s">
        <v>28</v>
      </c>
      <c r="L20" s="14" t="s">
        <v>30</v>
      </c>
    </row>
    <row r="21" spans="1:12" x14ac:dyDescent="0.3">
      <c r="A21">
        <v>20</v>
      </c>
      <c r="B21" t="s">
        <v>69</v>
      </c>
      <c r="C21">
        <v>60</v>
      </c>
      <c r="D21" s="14" t="s">
        <v>67</v>
      </c>
      <c r="E21">
        <v>14850.79</v>
      </c>
      <c r="F21" s="1">
        <v>45046</v>
      </c>
      <c r="G21" s="14" t="s">
        <v>26</v>
      </c>
      <c r="H21" s="14" t="s">
        <v>37</v>
      </c>
      <c r="I21" s="14" t="s">
        <v>34</v>
      </c>
      <c r="J21" s="14" t="s">
        <v>46</v>
      </c>
      <c r="K21" s="14" t="s">
        <v>37</v>
      </c>
      <c r="L21" s="14" t="s">
        <v>30</v>
      </c>
    </row>
    <row r="22" spans="1:12" x14ac:dyDescent="0.3">
      <c r="A22">
        <v>21</v>
      </c>
      <c r="B22" t="s">
        <v>51</v>
      </c>
      <c r="C22">
        <v>44</v>
      </c>
      <c r="D22" s="14" t="s">
        <v>67</v>
      </c>
      <c r="E22">
        <v>13000.47</v>
      </c>
      <c r="F22" s="1">
        <v>45152</v>
      </c>
      <c r="G22" s="14" t="s">
        <v>42</v>
      </c>
      <c r="H22" s="14" t="s">
        <v>46</v>
      </c>
      <c r="I22" s="14" t="s">
        <v>34</v>
      </c>
      <c r="J22" s="14" t="s">
        <v>38</v>
      </c>
      <c r="K22" s="14" t="s">
        <v>46</v>
      </c>
      <c r="L22" s="14" t="s">
        <v>30</v>
      </c>
    </row>
    <row r="23" spans="1:12" x14ac:dyDescent="0.3">
      <c r="A23">
        <v>22</v>
      </c>
      <c r="B23" t="s">
        <v>70</v>
      </c>
      <c r="C23">
        <v>32</v>
      </c>
      <c r="D23" s="14" t="s">
        <v>67</v>
      </c>
      <c r="E23">
        <v>9031.26</v>
      </c>
      <c r="F23" s="1">
        <v>45419</v>
      </c>
      <c r="G23" s="14" t="s">
        <v>48</v>
      </c>
      <c r="H23" s="14" t="s">
        <v>27</v>
      </c>
      <c r="I23" s="14" t="s">
        <v>37</v>
      </c>
      <c r="J23" s="14" t="s">
        <v>28</v>
      </c>
      <c r="K23" s="14" t="s">
        <v>39</v>
      </c>
      <c r="L23" s="14" t="s">
        <v>30</v>
      </c>
    </row>
    <row r="24" spans="1:12" x14ac:dyDescent="0.3">
      <c r="A24">
        <v>23</v>
      </c>
      <c r="B24" t="s">
        <v>71</v>
      </c>
      <c r="C24">
        <v>35</v>
      </c>
      <c r="D24" s="14" t="s">
        <v>67</v>
      </c>
      <c r="E24">
        <v>7135.74</v>
      </c>
      <c r="F24" s="1">
        <v>44680</v>
      </c>
      <c r="G24" s="14" t="s">
        <v>36</v>
      </c>
      <c r="H24" s="14" t="s">
        <v>28</v>
      </c>
      <c r="I24" s="14" t="s">
        <v>28</v>
      </c>
      <c r="J24" s="14" t="s">
        <v>39</v>
      </c>
      <c r="K24" s="14" t="s">
        <v>34</v>
      </c>
      <c r="L24" s="14" t="s">
        <v>30</v>
      </c>
    </row>
    <row r="25" spans="1:12" x14ac:dyDescent="0.3">
      <c r="A25">
        <v>24</v>
      </c>
      <c r="B25" t="s">
        <v>72</v>
      </c>
      <c r="C25">
        <v>47</v>
      </c>
      <c r="D25" s="14" t="s">
        <v>73</v>
      </c>
      <c r="E25">
        <v>7865.31</v>
      </c>
      <c r="F25" s="1">
        <v>45442</v>
      </c>
      <c r="G25" s="14" t="s">
        <v>42</v>
      </c>
      <c r="H25" s="14" t="s">
        <v>27</v>
      </c>
      <c r="I25" s="14" t="s">
        <v>37</v>
      </c>
      <c r="J25" s="14" t="s">
        <v>46</v>
      </c>
      <c r="K25" s="14" t="s">
        <v>37</v>
      </c>
      <c r="L25" s="14" t="s">
        <v>30</v>
      </c>
    </row>
    <row r="26" spans="1:12" x14ac:dyDescent="0.3">
      <c r="A26">
        <v>25</v>
      </c>
      <c r="B26" t="s">
        <v>74</v>
      </c>
      <c r="C26">
        <v>58</v>
      </c>
      <c r="D26" s="14" t="s">
        <v>73</v>
      </c>
      <c r="E26">
        <v>5621.44</v>
      </c>
      <c r="F26" s="1">
        <v>43954</v>
      </c>
      <c r="G26" s="14" t="s">
        <v>42</v>
      </c>
      <c r="H26" s="14" t="s">
        <v>38</v>
      </c>
      <c r="I26" s="14" t="s">
        <v>46</v>
      </c>
      <c r="J26" s="14" t="s">
        <v>39</v>
      </c>
      <c r="K26" s="14" t="s">
        <v>28</v>
      </c>
      <c r="L26" s="14" t="s">
        <v>30</v>
      </c>
    </row>
    <row r="27" spans="1:12" x14ac:dyDescent="0.3">
      <c r="A27">
        <v>26</v>
      </c>
      <c r="B27" t="s">
        <v>75</v>
      </c>
      <c r="C27">
        <v>18</v>
      </c>
      <c r="D27" s="14" t="s">
        <v>73</v>
      </c>
      <c r="E27">
        <v>1572.8</v>
      </c>
      <c r="F27" s="1">
        <v>45304</v>
      </c>
      <c r="G27" s="14" t="s">
        <v>45</v>
      </c>
      <c r="H27" s="14" t="s">
        <v>46</v>
      </c>
      <c r="I27" s="14" t="s">
        <v>46</v>
      </c>
      <c r="J27" s="14" t="s">
        <v>27</v>
      </c>
      <c r="K27" s="14" t="s">
        <v>29</v>
      </c>
      <c r="L27" s="14" t="s">
        <v>30</v>
      </c>
    </row>
    <row r="28" spans="1:12" x14ac:dyDescent="0.3">
      <c r="A28">
        <v>27</v>
      </c>
      <c r="B28" t="s">
        <v>76</v>
      </c>
      <c r="C28">
        <v>42</v>
      </c>
      <c r="D28" s="14" t="s">
        <v>77</v>
      </c>
      <c r="E28">
        <v>4992.63</v>
      </c>
      <c r="F28" s="1">
        <v>45464</v>
      </c>
      <c r="G28" s="14" t="s">
        <v>52</v>
      </c>
      <c r="H28" s="14" t="s">
        <v>37</v>
      </c>
      <c r="I28" s="14" t="s">
        <v>43</v>
      </c>
      <c r="J28" s="14" t="s">
        <v>27</v>
      </c>
      <c r="K28" s="14" t="s">
        <v>46</v>
      </c>
      <c r="L28" s="14" t="s">
        <v>30</v>
      </c>
    </row>
    <row r="29" spans="1:12" x14ac:dyDescent="0.3">
      <c r="A29">
        <v>28</v>
      </c>
      <c r="B29" t="s">
        <v>78</v>
      </c>
      <c r="C29">
        <v>25</v>
      </c>
      <c r="D29" s="14" t="s">
        <v>77</v>
      </c>
      <c r="E29">
        <v>13016.03</v>
      </c>
      <c r="F29" s="1">
        <v>44929</v>
      </c>
      <c r="G29" s="14" t="s">
        <v>45</v>
      </c>
      <c r="H29" s="14" t="s">
        <v>28</v>
      </c>
      <c r="I29" s="14" t="s">
        <v>28</v>
      </c>
      <c r="J29" s="14" t="s">
        <v>46</v>
      </c>
      <c r="K29" s="14" t="s">
        <v>27</v>
      </c>
      <c r="L29" s="14" t="s">
        <v>30</v>
      </c>
    </row>
    <row r="30" spans="1:12" x14ac:dyDescent="0.3">
      <c r="A30">
        <v>29</v>
      </c>
      <c r="B30" t="s">
        <v>79</v>
      </c>
      <c r="C30">
        <v>58</v>
      </c>
      <c r="D30" s="14" t="s">
        <v>77</v>
      </c>
      <c r="E30">
        <v>13716.47</v>
      </c>
      <c r="F30" s="1">
        <v>45060</v>
      </c>
      <c r="G30" s="14" t="s">
        <v>50</v>
      </c>
      <c r="H30" s="14" t="s">
        <v>39</v>
      </c>
      <c r="I30" s="14" t="s">
        <v>37</v>
      </c>
      <c r="J30" s="14" t="s">
        <v>28</v>
      </c>
      <c r="K30" s="14" t="s">
        <v>43</v>
      </c>
      <c r="L30" s="14" t="s">
        <v>30</v>
      </c>
    </row>
    <row r="31" spans="1:12" x14ac:dyDescent="0.3">
      <c r="A31">
        <v>30</v>
      </c>
      <c r="B31" t="s">
        <v>80</v>
      </c>
      <c r="C31">
        <v>53</v>
      </c>
      <c r="D31" s="14" t="s">
        <v>77</v>
      </c>
      <c r="E31">
        <v>11156.23</v>
      </c>
      <c r="F31" s="1">
        <v>45009</v>
      </c>
      <c r="G31" s="14" t="s">
        <v>52</v>
      </c>
      <c r="H31" s="14" t="s">
        <v>43</v>
      </c>
      <c r="I31" s="14" t="s">
        <v>28</v>
      </c>
      <c r="J31" s="14" t="s">
        <v>43</v>
      </c>
      <c r="K31" s="14" t="s">
        <v>43</v>
      </c>
      <c r="L31" s="14" t="s">
        <v>40</v>
      </c>
    </row>
    <row r="32" spans="1:12" x14ac:dyDescent="0.3">
      <c r="A32">
        <v>31</v>
      </c>
      <c r="B32" t="s">
        <v>81</v>
      </c>
      <c r="C32">
        <v>48</v>
      </c>
      <c r="D32" s="14" t="s">
        <v>82</v>
      </c>
      <c r="E32">
        <v>5335.33</v>
      </c>
      <c r="F32" s="1">
        <v>44847</v>
      </c>
      <c r="G32" s="14" t="s">
        <v>33</v>
      </c>
      <c r="H32" s="14" t="s">
        <v>29</v>
      </c>
      <c r="I32" s="14" t="s">
        <v>39</v>
      </c>
      <c r="J32" s="14" t="s">
        <v>43</v>
      </c>
      <c r="K32" s="14" t="s">
        <v>27</v>
      </c>
      <c r="L32" s="14" t="s">
        <v>40</v>
      </c>
    </row>
    <row r="33" spans="1:12" x14ac:dyDescent="0.3">
      <c r="A33">
        <v>32</v>
      </c>
      <c r="B33" t="s">
        <v>83</v>
      </c>
      <c r="C33">
        <v>19</v>
      </c>
      <c r="D33" s="14" t="s">
        <v>82</v>
      </c>
      <c r="E33">
        <v>5533</v>
      </c>
      <c r="F33" s="1">
        <v>44977</v>
      </c>
      <c r="G33" s="14" t="s">
        <v>36</v>
      </c>
      <c r="H33" s="14" t="s">
        <v>46</v>
      </c>
      <c r="I33" s="14" t="s">
        <v>27</v>
      </c>
      <c r="J33" s="14" t="s">
        <v>27</v>
      </c>
      <c r="K33" s="14" t="s">
        <v>29</v>
      </c>
      <c r="L33" s="14" t="s">
        <v>40</v>
      </c>
    </row>
    <row r="34" spans="1:12" x14ac:dyDescent="0.3">
      <c r="A34">
        <v>33</v>
      </c>
      <c r="B34" t="s">
        <v>84</v>
      </c>
      <c r="C34">
        <v>32</v>
      </c>
      <c r="D34" s="14" t="s">
        <v>82</v>
      </c>
      <c r="E34">
        <v>10878.07</v>
      </c>
      <c r="F34" s="1">
        <v>44832</v>
      </c>
      <c r="G34" s="14" t="s">
        <v>33</v>
      </c>
      <c r="H34" s="14" t="s">
        <v>34</v>
      </c>
      <c r="I34" s="14" t="s">
        <v>34</v>
      </c>
      <c r="J34" s="14" t="s">
        <v>37</v>
      </c>
      <c r="K34" s="14" t="s">
        <v>39</v>
      </c>
      <c r="L34" s="14" t="s">
        <v>40</v>
      </c>
    </row>
    <row r="35" spans="1:12" x14ac:dyDescent="0.3">
      <c r="A35">
        <v>34</v>
      </c>
      <c r="B35" t="s">
        <v>85</v>
      </c>
      <c r="C35">
        <v>57</v>
      </c>
      <c r="D35" s="14" t="s">
        <v>82</v>
      </c>
      <c r="E35">
        <v>3345.52</v>
      </c>
      <c r="F35" s="1">
        <v>43871</v>
      </c>
      <c r="G35" s="14" t="s">
        <v>48</v>
      </c>
      <c r="H35" s="14" t="s">
        <v>43</v>
      </c>
      <c r="I35" s="14" t="s">
        <v>37</v>
      </c>
      <c r="J35" s="14" t="s">
        <v>29</v>
      </c>
      <c r="K35" s="14" t="s">
        <v>27</v>
      </c>
      <c r="L35" s="14" t="s">
        <v>40</v>
      </c>
    </row>
    <row r="36" spans="1:12" x14ac:dyDescent="0.3">
      <c r="A36">
        <v>35</v>
      </c>
      <c r="B36" t="s">
        <v>86</v>
      </c>
      <c r="C36">
        <v>60</v>
      </c>
      <c r="D36" s="14" t="s">
        <v>82</v>
      </c>
      <c r="E36">
        <v>5211.55</v>
      </c>
      <c r="F36" s="1">
        <v>44535</v>
      </c>
      <c r="G36" s="14" t="s">
        <v>36</v>
      </c>
      <c r="H36" s="14" t="s">
        <v>38</v>
      </c>
      <c r="I36" s="14" t="s">
        <v>28</v>
      </c>
      <c r="J36" s="14" t="s">
        <v>38</v>
      </c>
      <c r="K36" s="14" t="s">
        <v>37</v>
      </c>
      <c r="L36" s="14" t="s">
        <v>40</v>
      </c>
    </row>
    <row r="37" spans="1:12" x14ac:dyDescent="0.3">
      <c r="A37">
        <v>36</v>
      </c>
      <c r="B37" t="s">
        <v>87</v>
      </c>
      <c r="C37">
        <v>58</v>
      </c>
      <c r="D37" s="14" t="s">
        <v>88</v>
      </c>
      <c r="E37">
        <v>6391.27</v>
      </c>
      <c r="F37" s="1">
        <v>45226</v>
      </c>
      <c r="G37" s="14" t="s">
        <v>48</v>
      </c>
      <c r="H37" s="14" t="s">
        <v>29</v>
      </c>
      <c r="I37" s="14" t="s">
        <v>29</v>
      </c>
      <c r="J37" s="14" t="s">
        <v>46</v>
      </c>
      <c r="K37" s="14" t="s">
        <v>27</v>
      </c>
      <c r="L37" s="14" t="s">
        <v>40</v>
      </c>
    </row>
    <row r="38" spans="1:12" x14ac:dyDescent="0.3">
      <c r="A38">
        <v>37</v>
      </c>
      <c r="B38" t="s">
        <v>89</v>
      </c>
      <c r="C38">
        <v>54</v>
      </c>
      <c r="D38" s="14" t="s">
        <v>88</v>
      </c>
      <c r="E38">
        <v>12482.35</v>
      </c>
      <c r="F38" s="1">
        <v>44683</v>
      </c>
      <c r="G38" s="14" t="s">
        <v>33</v>
      </c>
      <c r="H38" s="14" t="s">
        <v>34</v>
      </c>
      <c r="I38" s="14" t="s">
        <v>27</v>
      </c>
      <c r="J38" s="14" t="s">
        <v>46</v>
      </c>
      <c r="K38" s="14" t="s">
        <v>29</v>
      </c>
      <c r="L38" s="14" t="s">
        <v>30</v>
      </c>
    </row>
    <row r="39" spans="1:12" x14ac:dyDescent="0.3">
      <c r="A39">
        <v>38</v>
      </c>
      <c r="B39" t="s">
        <v>24</v>
      </c>
      <c r="C39">
        <v>50</v>
      </c>
      <c r="D39" s="14" t="s">
        <v>88</v>
      </c>
      <c r="E39">
        <v>4788.59</v>
      </c>
      <c r="F39" s="1">
        <v>44521</v>
      </c>
      <c r="G39" s="14" t="s">
        <v>42</v>
      </c>
      <c r="H39" s="14" t="s">
        <v>38</v>
      </c>
      <c r="I39" s="14" t="s">
        <v>39</v>
      </c>
      <c r="J39" s="14" t="s">
        <v>28</v>
      </c>
      <c r="K39" s="14" t="s">
        <v>28</v>
      </c>
      <c r="L39" s="14" t="s">
        <v>30</v>
      </c>
    </row>
    <row r="40" spans="1:12" x14ac:dyDescent="0.3">
      <c r="A40">
        <v>39</v>
      </c>
      <c r="B40" t="s">
        <v>31</v>
      </c>
      <c r="C40">
        <v>44</v>
      </c>
      <c r="D40" s="14" t="s">
        <v>88</v>
      </c>
      <c r="E40">
        <v>1880.17</v>
      </c>
      <c r="F40" s="1">
        <v>44666</v>
      </c>
      <c r="G40" s="14" t="s">
        <v>26</v>
      </c>
      <c r="H40" s="14" t="s">
        <v>27</v>
      </c>
      <c r="I40" s="14" t="s">
        <v>37</v>
      </c>
      <c r="J40" s="14" t="s">
        <v>34</v>
      </c>
      <c r="K40" s="14" t="s">
        <v>27</v>
      </c>
      <c r="L40" s="14" t="s">
        <v>30</v>
      </c>
    </row>
    <row r="41" spans="1:12" x14ac:dyDescent="0.3">
      <c r="A41">
        <v>40</v>
      </c>
      <c r="B41" t="s">
        <v>35</v>
      </c>
      <c r="C41">
        <v>53</v>
      </c>
      <c r="D41" s="14" t="s">
        <v>88</v>
      </c>
      <c r="E41">
        <v>1313.93</v>
      </c>
      <c r="F41" s="1">
        <v>43752</v>
      </c>
      <c r="G41" s="14" t="s">
        <v>42</v>
      </c>
      <c r="H41" s="14" t="s">
        <v>43</v>
      </c>
      <c r="I41" s="14" t="s">
        <v>34</v>
      </c>
      <c r="J41" s="14" t="s">
        <v>39</v>
      </c>
      <c r="K41" s="14" t="s">
        <v>28</v>
      </c>
      <c r="L41" s="14" t="s">
        <v>40</v>
      </c>
    </row>
    <row r="42" spans="1:12" x14ac:dyDescent="0.3">
      <c r="A42">
        <v>41</v>
      </c>
      <c r="B42">
        <v>0</v>
      </c>
      <c r="C42">
        <v>55</v>
      </c>
      <c r="D42" s="14" t="s">
        <v>88</v>
      </c>
      <c r="E42">
        <v>14286.11</v>
      </c>
      <c r="F42" s="1">
        <v>44160</v>
      </c>
      <c r="G42" s="14" t="s">
        <v>33</v>
      </c>
      <c r="H42" s="14" t="s">
        <v>28</v>
      </c>
      <c r="I42" s="14" t="s">
        <v>34</v>
      </c>
      <c r="J42" s="14" t="s">
        <v>46</v>
      </c>
      <c r="K42" s="14" t="s">
        <v>43</v>
      </c>
      <c r="L42" s="14"/>
    </row>
    <row r="43" spans="1:12" x14ac:dyDescent="0.3">
      <c r="A43">
        <v>42</v>
      </c>
      <c r="B43" t="s">
        <v>44</v>
      </c>
      <c r="C43">
        <v>35</v>
      </c>
      <c r="D43" s="14" t="s">
        <v>90</v>
      </c>
      <c r="E43">
        <v>12847.39</v>
      </c>
      <c r="F43" s="1">
        <v>45460</v>
      </c>
      <c r="G43" s="14" t="s">
        <v>50</v>
      </c>
      <c r="H43" s="14" t="s">
        <v>43</v>
      </c>
      <c r="I43" s="14" t="s">
        <v>34</v>
      </c>
      <c r="J43" s="14" t="s">
        <v>34</v>
      </c>
      <c r="K43" s="14" t="s">
        <v>34</v>
      </c>
      <c r="L43" s="14" t="s">
        <v>40</v>
      </c>
    </row>
    <row r="44" spans="1:12" x14ac:dyDescent="0.3">
      <c r="A44">
        <v>43</v>
      </c>
      <c r="B44" t="s">
        <v>47</v>
      </c>
      <c r="C44">
        <v>45</v>
      </c>
      <c r="D44" s="14" t="s">
        <v>90</v>
      </c>
      <c r="E44">
        <v>4487.79</v>
      </c>
      <c r="F44" s="1">
        <v>44732</v>
      </c>
      <c r="G44" s="14" t="s">
        <v>33</v>
      </c>
      <c r="H44" s="14" t="s">
        <v>39</v>
      </c>
      <c r="I44" s="14" t="s">
        <v>43</v>
      </c>
      <c r="J44" s="14" t="s">
        <v>29</v>
      </c>
      <c r="K44" s="14" t="s">
        <v>29</v>
      </c>
      <c r="L44" s="14" t="s">
        <v>30</v>
      </c>
    </row>
    <row r="45" spans="1:12" x14ac:dyDescent="0.3">
      <c r="A45">
        <v>44</v>
      </c>
      <c r="B45" t="s">
        <v>49</v>
      </c>
      <c r="C45">
        <v>18</v>
      </c>
      <c r="D45" s="14" t="s">
        <v>90</v>
      </c>
      <c r="E45">
        <v>10468.74</v>
      </c>
      <c r="F45" s="1">
        <v>44858</v>
      </c>
      <c r="G45" s="14" t="s">
        <v>45</v>
      </c>
      <c r="H45" s="14" t="s">
        <v>27</v>
      </c>
      <c r="I45" s="14" t="s">
        <v>38</v>
      </c>
      <c r="J45" s="14" t="s">
        <v>27</v>
      </c>
      <c r="K45" s="14" t="s">
        <v>34</v>
      </c>
      <c r="L45" s="14" t="s">
        <v>30</v>
      </c>
    </row>
    <row r="46" spans="1:12" x14ac:dyDescent="0.3">
      <c r="A46">
        <v>45</v>
      </c>
      <c r="B46" t="s">
        <v>51</v>
      </c>
      <c r="C46">
        <v>58</v>
      </c>
      <c r="D46" s="14" t="s">
        <v>90</v>
      </c>
      <c r="E46">
        <v>11598.64</v>
      </c>
      <c r="F46" s="1">
        <v>44562</v>
      </c>
      <c r="G46" s="14" t="s">
        <v>36</v>
      </c>
      <c r="H46" s="14" t="s">
        <v>38</v>
      </c>
      <c r="I46" s="14" t="s">
        <v>39</v>
      </c>
      <c r="J46" s="14" t="s">
        <v>34</v>
      </c>
      <c r="K46" s="14" t="s">
        <v>29</v>
      </c>
      <c r="L46" s="14" t="s">
        <v>30</v>
      </c>
    </row>
    <row r="47" spans="1:12" x14ac:dyDescent="0.3">
      <c r="A47">
        <v>46</v>
      </c>
      <c r="B47" t="s">
        <v>51</v>
      </c>
      <c r="C47">
        <v>55</v>
      </c>
      <c r="D47" s="14" t="s">
        <v>90</v>
      </c>
      <c r="E47">
        <v>6045.43</v>
      </c>
      <c r="F47" s="1">
        <v>45261</v>
      </c>
      <c r="G47" s="14" t="s">
        <v>45</v>
      </c>
      <c r="H47" s="14" t="s">
        <v>37</v>
      </c>
      <c r="I47" s="14" t="s">
        <v>34</v>
      </c>
      <c r="J47" s="14" t="s">
        <v>29</v>
      </c>
      <c r="K47" s="14" t="s">
        <v>27</v>
      </c>
      <c r="L47" s="14" t="s">
        <v>30</v>
      </c>
    </row>
    <row r="48" spans="1:12" x14ac:dyDescent="0.3">
      <c r="A48">
        <v>47</v>
      </c>
      <c r="B48">
        <v>0</v>
      </c>
      <c r="C48">
        <v>45</v>
      </c>
      <c r="D48" s="14" t="s">
        <v>90</v>
      </c>
      <c r="E48">
        <v>3772.73</v>
      </c>
      <c r="F48" s="1">
        <v>44183</v>
      </c>
      <c r="G48" s="14" t="s">
        <v>45</v>
      </c>
      <c r="H48" s="14" t="s">
        <v>28</v>
      </c>
      <c r="I48" s="14" t="s">
        <v>39</v>
      </c>
      <c r="J48" s="14" t="s">
        <v>39</v>
      </c>
      <c r="K48" s="14" t="s">
        <v>34</v>
      </c>
      <c r="L48" s="14"/>
    </row>
    <row r="49" spans="1:12" x14ac:dyDescent="0.3">
      <c r="A49">
        <v>48</v>
      </c>
      <c r="B49" t="s">
        <v>53</v>
      </c>
      <c r="C49">
        <v>39</v>
      </c>
      <c r="D49" s="14" t="s">
        <v>91</v>
      </c>
      <c r="E49">
        <v>12239.26</v>
      </c>
      <c r="F49" s="1">
        <v>44858</v>
      </c>
      <c r="G49" s="14" t="s">
        <v>42</v>
      </c>
      <c r="H49" s="14" t="s">
        <v>29</v>
      </c>
      <c r="I49" s="14" t="s">
        <v>27</v>
      </c>
      <c r="J49" s="14" t="s">
        <v>43</v>
      </c>
      <c r="K49" s="14" t="s">
        <v>46</v>
      </c>
      <c r="L49" s="14" t="s">
        <v>30</v>
      </c>
    </row>
    <row r="50" spans="1:12" x14ac:dyDescent="0.3">
      <c r="A50">
        <v>49</v>
      </c>
      <c r="B50" t="s">
        <v>55</v>
      </c>
      <c r="C50">
        <v>31</v>
      </c>
      <c r="D50" s="14" t="s">
        <v>91</v>
      </c>
      <c r="E50">
        <v>6817.92</v>
      </c>
      <c r="F50" s="1">
        <v>45259</v>
      </c>
      <c r="G50" s="14" t="s">
        <v>42</v>
      </c>
      <c r="H50" s="14" t="s">
        <v>27</v>
      </c>
      <c r="I50" s="14" t="s">
        <v>43</v>
      </c>
      <c r="J50" s="14" t="s">
        <v>43</v>
      </c>
      <c r="K50" s="14" t="s">
        <v>27</v>
      </c>
      <c r="L50" s="14" t="s">
        <v>40</v>
      </c>
    </row>
    <row r="51" spans="1:12" x14ac:dyDescent="0.3">
      <c r="A51">
        <v>50</v>
      </c>
      <c r="B51" t="s">
        <v>56</v>
      </c>
      <c r="C51">
        <v>41</v>
      </c>
      <c r="D51" s="14" t="s">
        <v>91</v>
      </c>
      <c r="E51">
        <v>5387.12</v>
      </c>
      <c r="F51" s="1">
        <v>44561</v>
      </c>
      <c r="G51" s="14" t="s">
        <v>42</v>
      </c>
      <c r="H51" s="14" t="s">
        <v>27</v>
      </c>
      <c r="I51" s="14" t="s">
        <v>43</v>
      </c>
      <c r="J51" s="14" t="s">
        <v>34</v>
      </c>
      <c r="K51" s="14" t="s">
        <v>28</v>
      </c>
      <c r="L51" s="14" t="s">
        <v>30</v>
      </c>
    </row>
    <row r="52" spans="1:12" x14ac:dyDescent="0.3">
      <c r="A52">
        <v>51</v>
      </c>
      <c r="B52" t="s">
        <v>58</v>
      </c>
      <c r="C52">
        <v>44</v>
      </c>
      <c r="D52" s="14" t="s">
        <v>91</v>
      </c>
      <c r="E52">
        <v>4567.95</v>
      </c>
      <c r="F52" s="1">
        <v>44525</v>
      </c>
      <c r="G52" s="14" t="s">
        <v>50</v>
      </c>
      <c r="H52" s="14" t="s">
        <v>39</v>
      </c>
      <c r="I52" s="14" t="s">
        <v>29</v>
      </c>
      <c r="J52" s="14" t="s">
        <v>28</v>
      </c>
      <c r="K52" s="14" t="s">
        <v>29</v>
      </c>
      <c r="L52" s="14" t="s">
        <v>30</v>
      </c>
    </row>
    <row r="53" spans="1:12" x14ac:dyDescent="0.3">
      <c r="A53">
        <v>52</v>
      </c>
      <c r="B53" t="s">
        <v>60</v>
      </c>
      <c r="C53">
        <v>29</v>
      </c>
      <c r="D53" s="14" t="s">
        <v>91</v>
      </c>
      <c r="E53">
        <v>5937.13</v>
      </c>
      <c r="F53" s="1">
        <v>44383</v>
      </c>
      <c r="G53" s="14" t="s">
        <v>42</v>
      </c>
      <c r="H53" s="14" t="s">
        <v>37</v>
      </c>
      <c r="I53" s="14" t="s">
        <v>39</v>
      </c>
      <c r="J53" s="14" t="s">
        <v>43</v>
      </c>
      <c r="K53" s="14" t="s">
        <v>34</v>
      </c>
      <c r="L53" s="14" t="s">
        <v>30</v>
      </c>
    </row>
    <row r="54" spans="1:12" x14ac:dyDescent="0.3">
      <c r="A54">
        <v>53</v>
      </c>
      <c r="B54" t="s">
        <v>62</v>
      </c>
      <c r="C54">
        <v>34</v>
      </c>
      <c r="D54" s="14" t="s">
        <v>91</v>
      </c>
      <c r="E54">
        <v>11397.07</v>
      </c>
      <c r="F54" s="1">
        <v>45421</v>
      </c>
      <c r="G54" s="14" t="s">
        <v>26</v>
      </c>
      <c r="H54" s="14" t="s">
        <v>37</v>
      </c>
      <c r="I54" s="14" t="s">
        <v>28</v>
      </c>
      <c r="J54" s="14" t="s">
        <v>39</v>
      </c>
      <c r="K54" s="14" t="s">
        <v>38</v>
      </c>
      <c r="L54" s="14" t="s">
        <v>30</v>
      </c>
    </row>
    <row r="55" spans="1:12" x14ac:dyDescent="0.3">
      <c r="A55">
        <v>54</v>
      </c>
      <c r="B55" t="s">
        <v>64</v>
      </c>
      <c r="C55">
        <v>33</v>
      </c>
      <c r="D55" s="14" t="s">
        <v>91</v>
      </c>
      <c r="E55">
        <v>10207.41</v>
      </c>
      <c r="F55" s="1">
        <v>44197</v>
      </c>
      <c r="G55" s="14" t="s">
        <v>26</v>
      </c>
      <c r="H55" s="14" t="s">
        <v>29</v>
      </c>
      <c r="I55" s="14" t="s">
        <v>27</v>
      </c>
      <c r="J55" s="14" t="s">
        <v>39</v>
      </c>
      <c r="K55" s="14" t="s">
        <v>43</v>
      </c>
      <c r="L55" s="14" t="s">
        <v>30</v>
      </c>
    </row>
    <row r="56" spans="1:12" x14ac:dyDescent="0.3">
      <c r="A56">
        <v>55</v>
      </c>
      <c r="B56" t="s">
        <v>66</v>
      </c>
      <c r="C56">
        <v>37</v>
      </c>
      <c r="D56" s="14" t="s">
        <v>91</v>
      </c>
      <c r="E56">
        <v>1417.87</v>
      </c>
      <c r="F56" s="1">
        <v>43779</v>
      </c>
      <c r="G56" s="14" t="s">
        <v>26</v>
      </c>
      <c r="H56" s="14" t="s">
        <v>37</v>
      </c>
      <c r="I56" s="14" t="s">
        <v>39</v>
      </c>
      <c r="J56" s="14" t="s">
        <v>27</v>
      </c>
      <c r="K56" s="14" t="s">
        <v>37</v>
      </c>
      <c r="L56" s="14" t="s">
        <v>30</v>
      </c>
    </row>
    <row r="57" spans="1:12" x14ac:dyDescent="0.3">
      <c r="A57">
        <v>56</v>
      </c>
      <c r="B57" t="s">
        <v>68</v>
      </c>
      <c r="C57">
        <v>37</v>
      </c>
      <c r="D57" s="14" t="s">
        <v>91</v>
      </c>
      <c r="E57">
        <v>4557.51</v>
      </c>
      <c r="F57" s="1">
        <v>43741</v>
      </c>
      <c r="G57" s="14" t="s">
        <v>36</v>
      </c>
      <c r="H57" s="14" t="s">
        <v>46</v>
      </c>
      <c r="I57" s="14" t="s">
        <v>34</v>
      </c>
      <c r="J57" s="14" t="s">
        <v>27</v>
      </c>
      <c r="K57" s="14" t="s">
        <v>39</v>
      </c>
      <c r="L57" s="14" t="s">
        <v>30</v>
      </c>
    </row>
    <row r="58" spans="1:12" x14ac:dyDescent="0.3">
      <c r="A58">
        <v>57</v>
      </c>
      <c r="B58" t="s">
        <v>69</v>
      </c>
      <c r="C58">
        <v>25</v>
      </c>
      <c r="D58" s="14" t="s">
        <v>91</v>
      </c>
      <c r="E58">
        <v>6699.91</v>
      </c>
      <c r="F58" s="1">
        <v>45219</v>
      </c>
      <c r="G58" s="14" t="s">
        <v>50</v>
      </c>
      <c r="H58" s="14" t="s">
        <v>43</v>
      </c>
      <c r="I58" s="14" t="s">
        <v>28</v>
      </c>
      <c r="J58" s="14" t="s">
        <v>28</v>
      </c>
      <c r="K58" s="14" t="s">
        <v>34</v>
      </c>
      <c r="L58" s="14" t="s">
        <v>30</v>
      </c>
    </row>
    <row r="59" spans="1:12" x14ac:dyDescent="0.3">
      <c r="A59">
        <v>58</v>
      </c>
      <c r="B59" t="s">
        <v>51</v>
      </c>
      <c r="C59">
        <v>49</v>
      </c>
      <c r="D59" s="14" t="s">
        <v>91</v>
      </c>
      <c r="E59">
        <v>6223.13</v>
      </c>
      <c r="F59" s="1">
        <v>45080</v>
      </c>
      <c r="G59" s="14" t="s">
        <v>48</v>
      </c>
      <c r="H59" s="14" t="s">
        <v>27</v>
      </c>
      <c r="I59" s="14" t="s">
        <v>28</v>
      </c>
      <c r="J59" s="14" t="s">
        <v>27</v>
      </c>
      <c r="K59" s="14" t="s">
        <v>38</v>
      </c>
      <c r="L59" s="14" t="s">
        <v>30</v>
      </c>
    </row>
    <row r="60" spans="1:12" x14ac:dyDescent="0.3">
      <c r="A60">
        <v>59</v>
      </c>
      <c r="B60" t="s">
        <v>70</v>
      </c>
      <c r="C60">
        <v>56</v>
      </c>
      <c r="D60" s="14" t="s">
        <v>92</v>
      </c>
      <c r="E60">
        <v>12082.32</v>
      </c>
      <c r="F60" s="1">
        <v>43685</v>
      </c>
      <c r="G60" s="14" t="s">
        <v>42</v>
      </c>
      <c r="H60" s="14" t="s">
        <v>34</v>
      </c>
      <c r="I60" s="14" t="s">
        <v>29</v>
      </c>
      <c r="J60" s="14" t="s">
        <v>29</v>
      </c>
      <c r="K60" s="14" t="s">
        <v>34</v>
      </c>
      <c r="L60" s="14" t="s">
        <v>30</v>
      </c>
    </row>
    <row r="61" spans="1:12" x14ac:dyDescent="0.3">
      <c r="A61">
        <v>60</v>
      </c>
      <c r="B61" t="s">
        <v>71</v>
      </c>
      <c r="C61">
        <v>24</v>
      </c>
      <c r="D61" s="14" t="s">
        <v>92</v>
      </c>
      <c r="E61">
        <v>6307.56</v>
      </c>
      <c r="F61" s="1">
        <v>44588</v>
      </c>
      <c r="G61" s="14" t="s">
        <v>42</v>
      </c>
      <c r="H61" s="14" t="s">
        <v>37</v>
      </c>
      <c r="I61" s="14" t="s">
        <v>27</v>
      </c>
      <c r="J61" s="14" t="s">
        <v>43</v>
      </c>
      <c r="K61" s="14" t="s">
        <v>39</v>
      </c>
      <c r="L61" s="14" t="s">
        <v>30</v>
      </c>
    </row>
    <row r="62" spans="1:12" x14ac:dyDescent="0.3">
      <c r="A62">
        <v>61</v>
      </c>
      <c r="B62" t="s">
        <v>72</v>
      </c>
      <c r="C62">
        <v>32</v>
      </c>
      <c r="D62" s="14" t="s">
        <v>92</v>
      </c>
      <c r="E62">
        <v>3373.78</v>
      </c>
      <c r="F62" s="1">
        <v>44964</v>
      </c>
      <c r="G62" s="14" t="s">
        <v>36</v>
      </c>
      <c r="H62" s="14" t="s">
        <v>29</v>
      </c>
      <c r="I62" s="14" t="s">
        <v>34</v>
      </c>
      <c r="J62" s="14" t="s">
        <v>29</v>
      </c>
      <c r="K62" s="14" t="s">
        <v>34</v>
      </c>
      <c r="L62" s="14" t="s">
        <v>30</v>
      </c>
    </row>
    <row r="63" spans="1:12" x14ac:dyDescent="0.3">
      <c r="A63">
        <v>62</v>
      </c>
      <c r="B63" t="s">
        <v>74</v>
      </c>
      <c r="C63">
        <v>53</v>
      </c>
      <c r="D63" s="14" t="s">
        <v>92</v>
      </c>
      <c r="E63">
        <v>3425.1</v>
      </c>
      <c r="F63" s="1">
        <v>44410</v>
      </c>
      <c r="G63" s="14" t="s">
        <v>42</v>
      </c>
      <c r="H63" s="14" t="s">
        <v>37</v>
      </c>
      <c r="I63" s="14" t="s">
        <v>27</v>
      </c>
      <c r="J63" s="14" t="s">
        <v>43</v>
      </c>
      <c r="K63" s="14" t="s">
        <v>29</v>
      </c>
      <c r="L63" s="14" t="s">
        <v>30</v>
      </c>
    </row>
    <row r="64" spans="1:12" x14ac:dyDescent="0.3">
      <c r="A64">
        <v>63</v>
      </c>
      <c r="B64" t="s">
        <v>75</v>
      </c>
      <c r="C64">
        <v>51</v>
      </c>
      <c r="D64" s="14" t="s">
        <v>92</v>
      </c>
      <c r="E64">
        <v>9102.84</v>
      </c>
      <c r="F64" s="1">
        <v>44785</v>
      </c>
      <c r="G64" s="14" t="s">
        <v>45</v>
      </c>
      <c r="H64" s="14" t="s">
        <v>34</v>
      </c>
      <c r="I64" s="14" t="s">
        <v>39</v>
      </c>
      <c r="J64" s="14" t="s">
        <v>43</v>
      </c>
      <c r="K64" s="14" t="s">
        <v>29</v>
      </c>
      <c r="L64" s="14" t="s">
        <v>30</v>
      </c>
    </row>
    <row r="65" spans="1:12" x14ac:dyDescent="0.3">
      <c r="A65">
        <v>64</v>
      </c>
      <c r="B65" t="s">
        <v>76</v>
      </c>
      <c r="C65">
        <v>23</v>
      </c>
      <c r="D65" s="14" t="s">
        <v>92</v>
      </c>
      <c r="E65">
        <v>4156.9799999999996</v>
      </c>
      <c r="F65" s="1">
        <v>44524</v>
      </c>
      <c r="G65" s="14" t="s">
        <v>33</v>
      </c>
      <c r="H65" s="14" t="s">
        <v>34</v>
      </c>
      <c r="I65" s="14" t="s">
        <v>27</v>
      </c>
      <c r="J65" s="14" t="s">
        <v>34</v>
      </c>
      <c r="K65" s="14" t="s">
        <v>29</v>
      </c>
      <c r="L65" s="14" t="s">
        <v>30</v>
      </c>
    </row>
    <row r="66" spans="1:12" x14ac:dyDescent="0.3">
      <c r="A66">
        <v>65</v>
      </c>
      <c r="B66" t="s">
        <v>78</v>
      </c>
      <c r="C66">
        <v>18</v>
      </c>
      <c r="D66" s="14" t="s">
        <v>92</v>
      </c>
      <c r="E66">
        <v>5626.57</v>
      </c>
      <c r="F66" s="1">
        <v>43687</v>
      </c>
      <c r="G66" s="14" t="s">
        <v>45</v>
      </c>
      <c r="H66" s="14" t="s">
        <v>43</v>
      </c>
      <c r="I66" s="14" t="s">
        <v>29</v>
      </c>
      <c r="J66" s="14" t="s">
        <v>37</v>
      </c>
      <c r="K66" s="14" t="s">
        <v>46</v>
      </c>
      <c r="L66" s="14" t="s">
        <v>30</v>
      </c>
    </row>
    <row r="67" spans="1:12" x14ac:dyDescent="0.3">
      <c r="A67">
        <v>66</v>
      </c>
      <c r="B67" t="s">
        <v>79</v>
      </c>
      <c r="C67">
        <v>44</v>
      </c>
      <c r="D67" s="14" t="s">
        <v>93</v>
      </c>
      <c r="E67">
        <v>14340.4</v>
      </c>
      <c r="F67" s="1">
        <v>44590</v>
      </c>
      <c r="G67" s="14" t="s">
        <v>42</v>
      </c>
      <c r="H67" s="14" t="s">
        <v>39</v>
      </c>
      <c r="I67" s="14" t="s">
        <v>29</v>
      </c>
      <c r="J67" s="14" t="s">
        <v>28</v>
      </c>
      <c r="K67" s="14" t="s">
        <v>37</v>
      </c>
      <c r="L67" s="14" t="s">
        <v>30</v>
      </c>
    </row>
    <row r="68" spans="1:12" x14ac:dyDescent="0.3">
      <c r="A68">
        <v>67</v>
      </c>
      <c r="B68" t="s">
        <v>80</v>
      </c>
      <c r="C68">
        <v>23</v>
      </c>
      <c r="D68" s="14" t="s">
        <v>93</v>
      </c>
      <c r="E68">
        <v>14339.3</v>
      </c>
      <c r="F68" s="1">
        <v>44131</v>
      </c>
      <c r="G68" s="14" t="s">
        <v>36</v>
      </c>
      <c r="H68" s="14" t="s">
        <v>28</v>
      </c>
      <c r="I68" s="14" t="s">
        <v>43</v>
      </c>
      <c r="J68" s="14" t="s">
        <v>43</v>
      </c>
      <c r="K68" s="14" t="s">
        <v>38</v>
      </c>
      <c r="L68" s="14" t="s">
        <v>40</v>
      </c>
    </row>
    <row r="69" spans="1:12" x14ac:dyDescent="0.3">
      <c r="A69">
        <v>68</v>
      </c>
      <c r="B69" t="s">
        <v>81</v>
      </c>
      <c r="C69">
        <v>26</v>
      </c>
      <c r="D69" s="14" t="s">
        <v>93</v>
      </c>
      <c r="E69">
        <v>13455</v>
      </c>
      <c r="F69" s="1">
        <v>44777</v>
      </c>
      <c r="G69" s="14" t="s">
        <v>36</v>
      </c>
      <c r="H69" s="14" t="s">
        <v>29</v>
      </c>
      <c r="I69" s="14" t="s">
        <v>43</v>
      </c>
      <c r="J69" s="14" t="s">
        <v>43</v>
      </c>
      <c r="K69" s="14" t="s">
        <v>39</v>
      </c>
      <c r="L69" s="14" t="s">
        <v>40</v>
      </c>
    </row>
    <row r="70" spans="1:12" x14ac:dyDescent="0.3">
      <c r="A70">
        <v>69</v>
      </c>
      <c r="B70" t="s">
        <v>83</v>
      </c>
      <c r="C70">
        <v>42</v>
      </c>
      <c r="D70" s="14" t="s">
        <v>93</v>
      </c>
      <c r="E70">
        <v>10306.09</v>
      </c>
      <c r="F70" s="1">
        <v>44908</v>
      </c>
      <c r="G70" s="14" t="s">
        <v>26</v>
      </c>
      <c r="H70" s="14" t="s">
        <v>37</v>
      </c>
      <c r="I70" s="14" t="s">
        <v>39</v>
      </c>
      <c r="J70" s="14" t="s">
        <v>29</v>
      </c>
      <c r="K70" s="14" t="s">
        <v>29</v>
      </c>
      <c r="L70" s="14" t="s">
        <v>40</v>
      </c>
    </row>
    <row r="71" spans="1:12" x14ac:dyDescent="0.3">
      <c r="A71">
        <v>70</v>
      </c>
      <c r="B71" t="s">
        <v>84</v>
      </c>
      <c r="C71">
        <v>40</v>
      </c>
      <c r="D71" s="14" t="s">
        <v>93</v>
      </c>
      <c r="E71">
        <v>5677.17</v>
      </c>
      <c r="F71" s="1">
        <v>45028</v>
      </c>
      <c r="G71" s="14" t="s">
        <v>45</v>
      </c>
      <c r="H71" s="14" t="s">
        <v>43</v>
      </c>
      <c r="I71" s="14" t="s">
        <v>27</v>
      </c>
      <c r="J71" s="14" t="s">
        <v>46</v>
      </c>
      <c r="K71" s="14" t="s">
        <v>29</v>
      </c>
      <c r="L71" s="14" t="s">
        <v>40</v>
      </c>
    </row>
    <row r="72" spans="1:12" x14ac:dyDescent="0.3">
      <c r="A72">
        <v>71</v>
      </c>
      <c r="B72" t="s">
        <v>85</v>
      </c>
      <c r="C72">
        <v>53</v>
      </c>
      <c r="D72" s="14" t="s">
        <v>93</v>
      </c>
      <c r="E72">
        <v>1278.08</v>
      </c>
      <c r="F72" s="1">
        <v>43806</v>
      </c>
      <c r="G72" s="14" t="s">
        <v>42</v>
      </c>
      <c r="H72" s="14" t="s">
        <v>27</v>
      </c>
      <c r="I72" s="14" t="s">
        <v>34</v>
      </c>
      <c r="J72" s="14" t="s">
        <v>29</v>
      </c>
      <c r="K72" s="14" t="s">
        <v>39</v>
      </c>
      <c r="L72" s="14" t="s">
        <v>40</v>
      </c>
    </row>
    <row r="73" spans="1:12" x14ac:dyDescent="0.3">
      <c r="A73">
        <v>72</v>
      </c>
      <c r="B73" t="s">
        <v>86</v>
      </c>
      <c r="C73">
        <v>43</v>
      </c>
      <c r="D73" s="14" t="s">
        <v>93</v>
      </c>
      <c r="E73">
        <v>2328.5300000000002</v>
      </c>
      <c r="F73" s="1">
        <v>45180</v>
      </c>
      <c r="G73" s="14" t="s">
        <v>33</v>
      </c>
      <c r="H73" s="14" t="s">
        <v>39</v>
      </c>
      <c r="I73" s="14" t="s">
        <v>27</v>
      </c>
      <c r="J73" s="14" t="s">
        <v>39</v>
      </c>
      <c r="K73" s="14" t="s">
        <v>28</v>
      </c>
      <c r="L73" s="14" t="s">
        <v>40</v>
      </c>
    </row>
    <row r="74" spans="1:12" x14ac:dyDescent="0.3">
      <c r="A74">
        <v>73</v>
      </c>
      <c r="B74" t="s">
        <v>87</v>
      </c>
      <c r="C74">
        <v>41</v>
      </c>
      <c r="D74" s="14" t="s">
        <v>93</v>
      </c>
      <c r="E74">
        <v>6777.11</v>
      </c>
      <c r="F74" s="1">
        <v>45265</v>
      </c>
      <c r="G74" s="14" t="s">
        <v>26</v>
      </c>
      <c r="H74" s="14" t="s">
        <v>43</v>
      </c>
      <c r="I74" s="14" t="s">
        <v>37</v>
      </c>
      <c r="J74" s="14" t="s">
        <v>34</v>
      </c>
      <c r="K74" s="14" t="s">
        <v>38</v>
      </c>
      <c r="L74" s="14" t="s">
        <v>40</v>
      </c>
    </row>
    <row r="75" spans="1:12" x14ac:dyDescent="0.3">
      <c r="A75">
        <v>74</v>
      </c>
      <c r="B75" t="s">
        <v>53</v>
      </c>
      <c r="C75">
        <v>24</v>
      </c>
      <c r="D75" s="14" t="s">
        <v>93</v>
      </c>
      <c r="E75">
        <v>10489.42</v>
      </c>
      <c r="F75" s="1">
        <v>45235</v>
      </c>
      <c r="G75" s="14" t="s">
        <v>52</v>
      </c>
      <c r="H75" s="14" t="s">
        <v>27</v>
      </c>
      <c r="I75" s="14" t="s">
        <v>43</v>
      </c>
      <c r="J75" s="14" t="s">
        <v>39</v>
      </c>
      <c r="K75" s="14" t="s">
        <v>34</v>
      </c>
      <c r="L75" s="14" t="s">
        <v>30</v>
      </c>
    </row>
    <row r="76" spans="1:12" x14ac:dyDescent="0.3">
      <c r="A76">
        <v>75</v>
      </c>
      <c r="B76" t="s">
        <v>55</v>
      </c>
      <c r="C76">
        <v>18</v>
      </c>
      <c r="D76" s="14" t="s">
        <v>93</v>
      </c>
      <c r="E76">
        <v>14479.98</v>
      </c>
      <c r="F76" s="1">
        <v>44914</v>
      </c>
      <c r="G76" s="14" t="s">
        <v>42</v>
      </c>
      <c r="H76" s="14" t="s">
        <v>34</v>
      </c>
      <c r="I76" s="14" t="s">
        <v>38</v>
      </c>
      <c r="J76" s="14" t="s">
        <v>39</v>
      </c>
      <c r="K76" s="14" t="s">
        <v>28</v>
      </c>
      <c r="L76" s="14" t="s">
        <v>40</v>
      </c>
    </row>
    <row r="77" spans="1:12" x14ac:dyDescent="0.3">
      <c r="A77">
        <v>76</v>
      </c>
      <c r="B77" t="s">
        <v>56</v>
      </c>
      <c r="C77">
        <v>53</v>
      </c>
      <c r="D77" s="14" t="s">
        <v>93</v>
      </c>
      <c r="E77">
        <v>9864.2000000000007</v>
      </c>
      <c r="F77" s="1">
        <v>45237</v>
      </c>
      <c r="G77" s="14" t="s">
        <v>33</v>
      </c>
      <c r="H77" s="14" t="s">
        <v>37</v>
      </c>
      <c r="I77" s="14" t="s">
        <v>37</v>
      </c>
      <c r="J77" s="14" t="s">
        <v>38</v>
      </c>
      <c r="K77" s="14" t="s">
        <v>27</v>
      </c>
      <c r="L77" s="14" t="s">
        <v>30</v>
      </c>
    </row>
    <row r="78" spans="1:12" x14ac:dyDescent="0.3">
      <c r="A78">
        <v>77</v>
      </c>
      <c r="B78" t="s">
        <v>58</v>
      </c>
      <c r="C78">
        <v>21</v>
      </c>
      <c r="D78" s="14" t="s">
        <v>93</v>
      </c>
      <c r="E78">
        <v>9763.1200000000008</v>
      </c>
      <c r="F78" s="1">
        <v>44064</v>
      </c>
      <c r="G78" s="14" t="s">
        <v>33</v>
      </c>
      <c r="H78" s="14" t="s">
        <v>37</v>
      </c>
      <c r="I78" s="14" t="s">
        <v>34</v>
      </c>
      <c r="J78" s="14" t="s">
        <v>29</v>
      </c>
      <c r="K78" s="14" t="s">
        <v>27</v>
      </c>
      <c r="L78" s="14" t="s">
        <v>30</v>
      </c>
    </row>
    <row r="79" spans="1:12" x14ac:dyDescent="0.3">
      <c r="A79">
        <v>78</v>
      </c>
      <c r="B79" t="s">
        <v>60</v>
      </c>
      <c r="C79">
        <v>24</v>
      </c>
      <c r="D79" s="14" t="s">
        <v>93</v>
      </c>
      <c r="E79">
        <v>11019.38</v>
      </c>
      <c r="F79" s="1">
        <v>45082</v>
      </c>
      <c r="G79" s="14" t="s">
        <v>42</v>
      </c>
      <c r="H79" s="14" t="s">
        <v>27</v>
      </c>
      <c r="I79" s="14" t="s">
        <v>38</v>
      </c>
      <c r="J79" s="14" t="s">
        <v>39</v>
      </c>
      <c r="K79" s="14" t="s">
        <v>27</v>
      </c>
      <c r="L79" s="14" t="s">
        <v>30</v>
      </c>
    </row>
    <row r="80" spans="1:12" x14ac:dyDescent="0.3">
      <c r="A80">
        <v>79</v>
      </c>
      <c r="B80" t="s">
        <v>62</v>
      </c>
      <c r="C80">
        <v>35</v>
      </c>
      <c r="D80" s="14" t="s">
        <v>93</v>
      </c>
      <c r="E80">
        <v>8310.2099999999991</v>
      </c>
      <c r="F80" s="1">
        <v>45470</v>
      </c>
      <c r="G80" s="14" t="s">
        <v>50</v>
      </c>
      <c r="H80" s="14" t="s">
        <v>34</v>
      </c>
      <c r="I80" s="14" t="s">
        <v>37</v>
      </c>
      <c r="J80" s="14" t="s">
        <v>38</v>
      </c>
      <c r="K80" s="14" t="s">
        <v>37</v>
      </c>
      <c r="L80" s="14" t="s">
        <v>30</v>
      </c>
    </row>
    <row r="81" spans="1:12" x14ac:dyDescent="0.3">
      <c r="A81">
        <v>80</v>
      </c>
      <c r="B81" t="s">
        <v>64</v>
      </c>
      <c r="C81">
        <v>60</v>
      </c>
      <c r="D81" s="14" t="s">
        <v>93</v>
      </c>
      <c r="E81">
        <v>7903.44</v>
      </c>
      <c r="F81" s="1">
        <v>44443</v>
      </c>
      <c r="G81" s="14" t="s">
        <v>42</v>
      </c>
      <c r="H81" s="14" t="s">
        <v>34</v>
      </c>
      <c r="I81" s="14" t="s">
        <v>46</v>
      </c>
      <c r="J81" s="14" t="s">
        <v>34</v>
      </c>
      <c r="K81" s="14" t="s">
        <v>28</v>
      </c>
      <c r="L81" s="14" t="s">
        <v>30</v>
      </c>
    </row>
    <row r="82" spans="1:12" x14ac:dyDescent="0.3">
      <c r="A82">
        <v>81</v>
      </c>
      <c r="B82" t="s">
        <v>66</v>
      </c>
      <c r="C82">
        <v>46</v>
      </c>
      <c r="D82" s="14" t="s">
        <v>93</v>
      </c>
      <c r="E82">
        <v>4804.49</v>
      </c>
      <c r="F82" s="1">
        <v>44819</v>
      </c>
      <c r="G82" s="14" t="s">
        <v>52</v>
      </c>
      <c r="H82" s="14" t="s">
        <v>39</v>
      </c>
      <c r="I82" s="14" t="s">
        <v>43</v>
      </c>
      <c r="J82" s="14" t="s">
        <v>38</v>
      </c>
      <c r="K82" s="14" t="s">
        <v>34</v>
      </c>
      <c r="L82" s="14" t="s">
        <v>30</v>
      </c>
    </row>
    <row r="83" spans="1:12" x14ac:dyDescent="0.3">
      <c r="A83">
        <v>82</v>
      </c>
      <c r="B83" t="s">
        <v>68</v>
      </c>
      <c r="C83">
        <v>29</v>
      </c>
      <c r="D83" s="14" t="s">
        <v>93</v>
      </c>
      <c r="E83">
        <v>4128.76</v>
      </c>
      <c r="F83" s="1">
        <v>44778</v>
      </c>
      <c r="G83" s="14" t="s">
        <v>42</v>
      </c>
      <c r="H83" s="14" t="s">
        <v>34</v>
      </c>
      <c r="I83" s="14" t="s">
        <v>34</v>
      </c>
      <c r="J83" s="14" t="s">
        <v>46</v>
      </c>
      <c r="K83" s="14" t="s">
        <v>29</v>
      </c>
      <c r="L83" s="14" t="s">
        <v>30</v>
      </c>
    </row>
    <row r="84" spans="1:12" x14ac:dyDescent="0.3">
      <c r="A84">
        <v>83</v>
      </c>
      <c r="B84" t="s">
        <v>69</v>
      </c>
      <c r="C84">
        <v>27</v>
      </c>
      <c r="D84" s="14" t="s">
        <v>93</v>
      </c>
      <c r="E84">
        <v>2852.01</v>
      </c>
      <c r="F84" s="1">
        <v>44636</v>
      </c>
      <c r="G84" s="14" t="s">
        <v>45</v>
      </c>
      <c r="H84" s="14" t="s">
        <v>28</v>
      </c>
      <c r="I84" s="14" t="s">
        <v>27</v>
      </c>
      <c r="J84" s="14" t="s">
        <v>43</v>
      </c>
      <c r="K84" s="14" t="s">
        <v>27</v>
      </c>
      <c r="L84" s="14" t="s">
        <v>30</v>
      </c>
    </row>
    <row r="85" spans="1:12" x14ac:dyDescent="0.3">
      <c r="A85">
        <v>84</v>
      </c>
      <c r="B85" t="s">
        <v>51</v>
      </c>
      <c r="C85">
        <v>20</v>
      </c>
      <c r="D85" s="14" t="s">
        <v>93</v>
      </c>
      <c r="E85">
        <v>10390.43</v>
      </c>
      <c r="F85" s="1">
        <v>45343</v>
      </c>
      <c r="G85" s="14" t="s">
        <v>45</v>
      </c>
      <c r="H85" s="14" t="s">
        <v>38</v>
      </c>
      <c r="I85" s="14" t="s">
        <v>28</v>
      </c>
      <c r="J85" s="14" t="s">
        <v>43</v>
      </c>
      <c r="K85" s="14" t="s">
        <v>46</v>
      </c>
      <c r="L85" s="14" t="s">
        <v>30</v>
      </c>
    </row>
    <row r="86" spans="1:12" x14ac:dyDescent="0.3">
      <c r="A86">
        <v>85</v>
      </c>
      <c r="B86" t="s">
        <v>70</v>
      </c>
      <c r="C86">
        <v>26</v>
      </c>
      <c r="D86" s="14" t="s">
        <v>93</v>
      </c>
      <c r="E86">
        <v>9212.25</v>
      </c>
      <c r="F86" s="1">
        <v>44588</v>
      </c>
      <c r="G86" s="14" t="s">
        <v>52</v>
      </c>
      <c r="H86" s="14" t="s">
        <v>39</v>
      </c>
      <c r="I86" s="14" t="s">
        <v>39</v>
      </c>
      <c r="J86" s="14" t="s">
        <v>46</v>
      </c>
      <c r="K86" s="14" t="s">
        <v>37</v>
      </c>
      <c r="L86" s="14" t="s">
        <v>30</v>
      </c>
    </row>
    <row r="87" spans="1:12" x14ac:dyDescent="0.3">
      <c r="A87">
        <v>86</v>
      </c>
      <c r="B87" t="s">
        <v>71</v>
      </c>
      <c r="C87">
        <v>57</v>
      </c>
      <c r="D87" s="14" t="s">
        <v>93</v>
      </c>
      <c r="E87">
        <v>7421.08</v>
      </c>
      <c r="F87" s="1">
        <v>45028</v>
      </c>
      <c r="G87" s="14" t="s">
        <v>48</v>
      </c>
      <c r="H87" s="14" t="s">
        <v>29</v>
      </c>
      <c r="I87" s="14" t="s">
        <v>34</v>
      </c>
      <c r="J87" s="14" t="s">
        <v>46</v>
      </c>
      <c r="K87" s="14" t="s">
        <v>39</v>
      </c>
      <c r="L87" s="14" t="s">
        <v>30</v>
      </c>
    </row>
    <row r="88" spans="1:12" x14ac:dyDescent="0.3">
      <c r="A88">
        <v>87</v>
      </c>
      <c r="B88" t="s">
        <v>72</v>
      </c>
      <c r="C88">
        <v>23</v>
      </c>
      <c r="D88" s="14" t="s">
        <v>93</v>
      </c>
      <c r="E88">
        <v>11777.28</v>
      </c>
      <c r="F88" s="1">
        <v>45374</v>
      </c>
      <c r="G88" s="14" t="s">
        <v>33</v>
      </c>
      <c r="H88" s="14" t="s">
        <v>29</v>
      </c>
      <c r="I88" s="14" t="s">
        <v>37</v>
      </c>
      <c r="J88" s="14" t="s">
        <v>43</v>
      </c>
      <c r="K88" s="14" t="s">
        <v>46</v>
      </c>
      <c r="L88" s="14" t="s">
        <v>30</v>
      </c>
    </row>
    <row r="89" spans="1:12" x14ac:dyDescent="0.3">
      <c r="A89">
        <v>88</v>
      </c>
      <c r="B89" t="s">
        <v>74</v>
      </c>
      <c r="C89">
        <v>56</v>
      </c>
      <c r="D89" s="14" t="s">
        <v>93</v>
      </c>
      <c r="E89">
        <v>8941.2199999999993</v>
      </c>
      <c r="F89" s="1">
        <v>44110</v>
      </c>
      <c r="G89" s="14" t="s">
        <v>33</v>
      </c>
      <c r="H89" s="14" t="s">
        <v>43</v>
      </c>
      <c r="I89" s="14" t="s">
        <v>28</v>
      </c>
      <c r="J89" s="14" t="s">
        <v>29</v>
      </c>
      <c r="K89" s="14" t="s">
        <v>29</v>
      </c>
      <c r="L89" s="14" t="s">
        <v>30</v>
      </c>
    </row>
    <row r="90" spans="1:12" x14ac:dyDescent="0.3">
      <c r="A90">
        <v>89</v>
      </c>
      <c r="B90" t="s">
        <v>75</v>
      </c>
      <c r="C90">
        <v>53</v>
      </c>
      <c r="D90" s="14" t="s">
        <v>94</v>
      </c>
      <c r="E90">
        <v>13622.5</v>
      </c>
      <c r="F90" s="1">
        <v>45078</v>
      </c>
      <c r="G90" s="14" t="s">
        <v>50</v>
      </c>
      <c r="H90" s="14" t="s">
        <v>39</v>
      </c>
      <c r="I90" s="14" t="s">
        <v>34</v>
      </c>
      <c r="J90" s="14" t="s">
        <v>29</v>
      </c>
      <c r="K90" s="14" t="s">
        <v>34</v>
      </c>
      <c r="L90" s="14" t="s">
        <v>30</v>
      </c>
    </row>
    <row r="91" spans="1:12" x14ac:dyDescent="0.3">
      <c r="A91">
        <v>90</v>
      </c>
      <c r="B91" t="s">
        <v>76</v>
      </c>
      <c r="C91">
        <v>18</v>
      </c>
      <c r="D91" s="14" t="s">
        <v>94</v>
      </c>
      <c r="E91">
        <v>8771.8700000000008</v>
      </c>
      <c r="F91" s="1">
        <v>44885</v>
      </c>
      <c r="G91" s="14" t="s">
        <v>33</v>
      </c>
      <c r="H91" s="14" t="s">
        <v>34</v>
      </c>
      <c r="I91" s="14" t="s">
        <v>43</v>
      </c>
      <c r="J91" s="14" t="s">
        <v>39</v>
      </c>
      <c r="K91" s="14" t="s">
        <v>38</v>
      </c>
      <c r="L91" s="14" t="s">
        <v>30</v>
      </c>
    </row>
    <row r="92" spans="1:12" x14ac:dyDescent="0.3">
      <c r="A92">
        <v>91</v>
      </c>
      <c r="B92" t="s">
        <v>78</v>
      </c>
      <c r="C92">
        <v>36</v>
      </c>
      <c r="D92" s="14" t="s">
        <v>94</v>
      </c>
      <c r="E92">
        <v>7541.38</v>
      </c>
      <c r="F92" s="1">
        <v>44115</v>
      </c>
      <c r="G92" s="14" t="s">
        <v>50</v>
      </c>
      <c r="H92" s="14" t="s">
        <v>38</v>
      </c>
      <c r="I92" s="14" t="s">
        <v>27</v>
      </c>
      <c r="J92" s="14" t="s">
        <v>29</v>
      </c>
      <c r="K92" s="14" t="s">
        <v>34</v>
      </c>
      <c r="L92" s="14" t="s">
        <v>30</v>
      </c>
    </row>
    <row r="93" spans="1:12" x14ac:dyDescent="0.3">
      <c r="A93">
        <v>92</v>
      </c>
      <c r="B93" t="s">
        <v>79</v>
      </c>
      <c r="C93">
        <v>35</v>
      </c>
      <c r="D93" s="14" t="s">
        <v>94</v>
      </c>
      <c r="E93">
        <v>10103.98</v>
      </c>
      <c r="F93" s="1">
        <v>43985</v>
      </c>
      <c r="G93" s="14" t="s">
        <v>26</v>
      </c>
      <c r="H93" s="14" t="s">
        <v>43</v>
      </c>
      <c r="I93" s="14" t="s">
        <v>39</v>
      </c>
      <c r="J93" s="14" t="s">
        <v>43</v>
      </c>
      <c r="K93" s="14" t="s">
        <v>29</v>
      </c>
      <c r="L93" s="14" t="s">
        <v>30</v>
      </c>
    </row>
    <row r="94" spans="1:12" x14ac:dyDescent="0.3">
      <c r="A94">
        <v>93</v>
      </c>
      <c r="B94" t="s">
        <v>80</v>
      </c>
      <c r="C94">
        <v>36</v>
      </c>
      <c r="D94" s="14" t="s">
        <v>94</v>
      </c>
      <c r="E94">
        <v>5098.76</v>
      </c>
      <c r="F94" s="1">
        <v>44812</v>
      </c>
      <c r="G94" s="14" t="s">
        <v>52</v>
      </c>
      <c r="H94" s="14" t="s">
        <v>39</v>
      </c>
      <c r="I94" s="14" t="s">
        <v>38</v>
      </c>
      <c r="J94" s="14" t="s">
        <v>28</v>
      </c>
      <c r="K94" s="14" t="s">
        <v>43</v>
      </c>
      <c r="L94" s="14" t="s">
        <v>40</v>
      </c>
    </row>
    <row r="95" spans="1:12" x14ac:dyDescent="0.3">
      <c r="A95">
        <v>94</v>
      </c>
      <c r="B95" t="s">
        <v>81</v>
      </c>
      <c r="C95">
        <v>24</v>
      </c>
      <c r="D95" s="14" t="s">
        <v>94</v>
      </c>
      <c r="E95">
        <v>12424.56</v>
      </c>
      <c r="F95" s="1">
        <v>44483</v>
      </c>
      <c r="G95" s="14" t="s">
        <v>48</v>
      </c>
      <c r="H95" s="14" t="s">
        <v>46</v>
      </c>
      <c r="I95" s="14" t="s">
        <v>38</v>
      </c>
      <c r="J95" s="14" t="s">
        <v>34</v>
      </c>
      <c r="K95" s="14" t="s">
        <v>29</v>
      </c>
      <c r="L95" s="14" t="s">
        <v>40</v>
      </c>
    </row>
    <row r="96" spans="1:12" x14ac:dyDescent="0.3">
      <c r="A96">
        <v>95</v>
      </c>
      <c r="B96" t="s">
        <v>83</v>
      </c>
      <c r="C96">
        <v>54</v>
      </c>
      <c r="D96" s="14" t="s">
        <v>94</v>
      </c>
      <c r="E96">
        <v>10524.55</v>
      </c>
      <c r="F96" s="1">
        <v>44675</v>
      </c>
      <c r="G96" s="14" t="s">
        <v>48</v>
      </c>
      <c r="H96" s="14" t="s">
        <v>34</v>
      </c>
      <c r="I96" s="14" t="s">
        <v>46</v>
      </c>
      <c r="J96" s="14" t="s">
        <v>43</v>
      </c>
      <c r="K96" s="14" t="s">
        <v>27</v>
      </c>
      <c r="L96" s="14" t="s">
        <v>40</v>
      </c>
    </row>
    <row r="97" spans="1:12" x14ac:dyDescent="0.3">
      <c r="A97">
        <v>96</v>
      </c>
      <c r="B97" t="s">
        <v>84</v>
      </c>
      <c r="C97">
        <v>52</v>
      </c>
      <c r="D97" s="14" t="s">
        <v>94</v>
      </c>
      <c r="E97">
        <v>8995.2199999999993</v>
      </c>
      <c r="F97" s="1">
        <v>45470</v>
      </c>
      <c r="G97" s="14" t="s">
        <v>48</v>
      </c>
      <c r="H97" s="14" t="s">
        <v>28</v>
      </c>
      <c r="I97" s="14" t="s">
        <v>29</v>
      </c>
      <c r="J97" s="14" t="s">
        <v>28</v>
      </c>
      <c r="K97" s="14" t="s">
        <v>43</v>
      </c>
      <c r="L97" s="14" t="s">
        <v>40</v>
      </c>
    </row>
    <row r="98" spans="1:12" x14ac:dyDescent="0.3">
      <c r="A98">
        <v>97</v>
      </c>
      <c r="B98" t="s">
        <v>85</v>
      </c>
      <c r="C98">
        <v>60</v>
      </c>
      <c r="D98" s="14" t="s">
        <v>94</v>
      </c>
      <c r="E98">
        <v>9386.35</v>
      </c>
      <c r="F98" s="1">
        <v>45357</v>
      </c>
      <c r="G98" s="14" t="s">
        <v>52</v>
      </c>
      <c r="H98" s="14" t="s">
        <v>39</v>
      </c>
      <c r="I98" s="14" t="s">
        <v>43</v>
      </c>
      <c r="J98" s="14" t="s">
        <v>38</v>
      </c>
      <c r="K98" s="14" t="s">
        <v>46</v>
      </c>
      <c r="L98" s="14" t="s">
        <v>40</v>
      </c>
    </row>
    <row r="99" spans="1:12" x14ac:dyDescent="0.3">
      <c r="A99">
        <v>98</v>
      </c>
      <c r="B99" t="s">
        <v>86</v>
      </c>
      <c r="C99">
        <v>57</v>
      </c>
      <c r="D99" s="14" t="s">
        <v>95</v>
      </c>
      <c r="E99">
        <v>6459.8</v>
      </c>
      <c r="F99" s="1">
        <v>44252</v>
      </c>
      <c r="G99" s="14" t="s">
        <v>26</v>
      </c>
      <c r="H99" s="14" t="s">
        <v>34</v>
      </c>
      <c r="I99" s="14" t="s">
        <v>46</v>
      </c>
      <c r="J99" s="14" t="s">
        <v>38</v>
      </c>
      <c r="K99" s="14" t="s">
        <v>34</v>
      </c>
      <c r="L99" s="14" t="s">
        <v>40</v>
      </c>
    </row>
    <row r="100" spans="1:12" x14ac:dyDescent="0.3">
      <c r="A100">
        <v>99</v>
      </c>
      <c r="B100" t="s">
        <v>87</v>
      </c>
      <c r="C100">
        <v>51</v>
      </c>
      <c r="D100" s="14" t="s">
        <v>95</v>
      </c>
      <c r="E100">
        <v>12427.71</v>
      </c>
      <c r="F100" s="1">
        <v>43914</v>
      </c>
      <c r="G100" s="14" t="s">
        <v>26</v>
      </c>
      <c r="H100" s="14" t="s">
        <v>43</v>
      </c>
      <c r="I100" s="14" t="s">
        <v>34</v>
      </c>
      <c r="J100" s="14" t="s">
        <v>37</v>
      </c>
      <c r="K100" s="14" t="s">
        <v>28</v>
      </c>
      <c r="L100" s="14" t="s">
        <v>40</v>
      </c>
    </row>
    <row r="101" spans="1:12" x14ac:dyDescent="0.3">
      <c r="A101">
        <v>100</v>
      </c>
      <c r="B101" t="s">
        <v>96</v>
      </c>
      <c r="C101">
        <v>28</v>
      </c>
      <c r="D101" s="14" t="s">
        <v>95</v>
      </c>
      <c r="E101">
        <v>9553.67</v>
      </c>
      <c r="F101" s="1">
        <v>44263</v>
      </c>
      <c r="G101" s="14" t="s">
        <v>33</v>
      </c>
      <c r="H101" s="14" t="s">
        <v>38</v>
      </c>
      <c r="I101" s="14" t="s">
        <v>39</v>
      </c>
      <c r="J101" s="14" t="s">
        <v>39</v>
      </c>
      <c r="K101" s="14" t="s">
        <v>37</v>
      </c>
      <c r="L101" s="14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DE48-0459-418C-A603-B308B28E1909}">
  <dimension ref="A1:I201"/>
  <sheetViews>
    <sheetView topLeftCell="A2" workbookViewId="0">
      <selection activeCell="G18" sqref="G18"/>
    </sheetView>
  </sheetViews>
  <sheetFormatPr defaultRowHeight="14.4" x14ac:dyDescent="0.3"/>
  <cols>
    <col min="1" max="1" width="8.6640625" bestFit="1" customWidth="1"/>
    <col min="2" max="2" width="13.109375" bestFit="1" customWidth="1"/>
    <col min="3" max="3" width="11.5546875" bestFit="1" customWidth="1"/>
    <col min="4" max="4" width="13.33203125" bestFit="1" customWidth="1"/>
    <col min="5" max="5" width="10.77734375" bestFit="1" customWidth="1"/>
    <col min="6" max="6" width="19.109375" bestFit="1" customWidth="1"/>
    <col min="7" max="7" width="14" bestFit="1" customWidth="1"/>
    <col min="8" max="8" width="11.109375" bestFit="1" customWidth="1"/>
    <col min="9" max="9" width="14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134</v>
      </c>
      <c r="H1" t="s">
        <v>135</v>
      </c>
      <c r="I1" t="s">
        <v>97</v>
      </c>
    </row>
    <row r="2" spans="1:9" x14ac:dyDescent="0.3">
      <c r="A2">
        <v>1</v>
      </c>
      <c r="B2">
        <v>34</v>
      </c>
      <c r="C2">
        <v>8</v>
      </c>
      <c r="D2">
        <v>4317.8599999999997</v>
      </c>
      <c r="E2" s="1">
        <v>44273</v>
      </c>
      <c r="F2" t="str">
        <f>VLOOKUP(Sales[[#This Row],[CustomerID]], Customer[], 7, FALSE)</f>
        <v>Other</v>
      </c>
      <c r="G2">
        <f>Sales[[#This Row],[SaleAmount]]*Sales[[#This Row],[unit price]]</f>
        <v>5108157.9157999996</v>
      </c>
      <c r="H2">
        <f>VLOOKUP(Sales[[#This Row],[ProductID]], products[], 4, FALSE)</f>
        <v>1183.03</v>
      </c>
      <c r="I2" s="14" t="str">
        <f>VLOOKUP(Sales[[#This Row],[ProductID]], products[], 2, FALSE)</f>
        <v>Monitor</v>
      </c>
    </row>
    <row r="3" spans="1:9" x14ac:dyDescent="0.3">
      <c r="A3">
        <v>2</v>
      </c>
      <c r="B3">
        <v>51</v>
      </c>
      <c r="C3">
        <v>6</v>
      </c>
      <c r="D3">
        <v>3679.64</v>
      </c>
      <c r="E3" s="1">
        <v>45258</v>
      </c>
      <c r="F3" t="str">
        <f>VLOOKUP(Sales[[#This Row],[CustomerID]], Customer[], 7, FALSE)</f>
        <v>Linkedin</v>
      </c>
      <c r="G3">
        <f>Sales[[#This Row],[SaleAmount]]*Sales[[#This Row],[unit price]]</f>
        <v>6279489.642</v>
      </c>
      <c r="H3">
        <f>VLOOKUP(Sales[[#This Row],[ProductID]], products[], 4, FALSE)</f>
        <v>1706.55</v>
      </c>
      <c r="I3" s="14" t="str">
        <f>VLOOKUP(Sales[[#This Row],[ProductID]], products[], 2, FALSE)</f>
        <v>Camera</v>
      </c>
    </row>
    <row r="4" spans="1:9" x14ac:dyDescent="0.3">
      <c r="A4">
        <v>3</v>
      </c>
      <c r="B4">
        <v>27</v>
      </c>
      <c r="C4">
        <v>13</v>
      </c>
      <c r="D4">
        <v>238.41</v>
      </c>
      <c r="E4" s="1">
        <v>45246</v>
      </c>
      <c r="F4" t="str">
        <f>VLOOKUP(Sales[[#This Row],[CustomerID]], Customer[], 7, FALSE)</f>
        <v>Google Ads</v>
      </c>
      <c r="G4">
        <f>Sales[[#This Row],[SaleAmount]]*Sales[[#This Row],[unit price]]</f>
        <v>54679.333500000001</v>
      </c>
      <c r="H4">
        <f>VLOOKUP(Sales[[#This Row],[ProductID]], products[], 4, FALSE)</f>
        <v>229.35</v>
      </c>
      <c r="I4" s="14" t="str">
        <f>VLOOKUP(Sales[[#This Row],[ProductID]], products[], 2, FALSE)</f>
        <v>Microphone</v>
      </c>
    </row>
    <row r="5" spans="1:9" x14ac:dyDescent="0.3">
      <c r="A5">
        <v>4</v>
      </c>
      <c r="B5">
        <v>15</v>
      </c>
      <c r="C5">
        <v>16</v>
      </c>
      <c r="D5">
        <v>834.1</v>
      </c>
      <c r="E5" s="1">
        <v>45408</v>
      </c>
      <c r="F5" t="str">
        <f>VLOOKUP(Sales[[#This Row],[CustomerID]], Customer[], 7, FALSE)</f>
        <v>Friend</v>
      </c>
      <c r="G5">
        <f>Sales[[#This Row],[SaleAmount]]*Sales[[#This Row],[unit price]]</f>
        <v>405622.83</v>
      </c>
      <c r="H5">
        <f>VLOOKUP(Sales[[#This Row],[ProductID]], products[], 4, FALSE)</f>
        <v>486.3</v>
      </c>
      <c r="I5" s="14" t="str">
        <f>VLOOKUP(Sales[[#This Row],[ProductID]], products[], 2, FALSE)</f>
        <v>External HDD</v>
      </c>
    </row>
    <row r="6" spans="1:9" x14ac:dyDescent="0.3">
      <c r="A6">
        <v>5</v>
      </c>
      <c r="B6">
        <v>24</v>
      </c>
      <c r="C6">
        <v>12</v>
      </c>
      <c r="D6">
        <v>1090.21</v>
      </c>
      <c r="E6" s="1">
        <v>44113</v>
      </c>
      <c r="F6" t="str">
        <f>VLOOKUP(Sales[[#This Row],[CustomerID]], Customer[], 7, FALSE)</f>
        <v>Facebook</v>
      </c>
      <c r="G6">
        <f>Sales[[#This Row],[SaleAmount]]*Sales[[#This Row],[unit price]]</f>
        <v>1001139.843</v>
      </c>
      <c r="H6">
        <f>VLOOKUP(Sales[[#This Row],[ProductID]], products[], 4, FALSE)</f>
        <v>918.3</v>
      </c>
      <c r="I6" s="14" t="str">
        <f>VLOOKUP(Sales[[#This Row],[ProductID]], products[], 2, FALSE)</f>
        <v>Speakers</v>
      </c>
    </row>
    <row r="7" spans="1:9" x14ac:dyDescent="0.3">
      <c r="A7">
        <v>6</v>
      </c>
      <c r="B7">
        <v>57</v>
      </c>
      <c r="C7">
        <v>11</v>
      </c>
      <c r="D7">
        <v>1816.1</v>
      </c>
      <c r="E7" s="1">
        <v>44896</v>
      </c>
      <c r="F7" t="str">
        <f>VLOOKUP(Sales[[#This Row],[CustomerID]], Customer[], 7, FALSE)</f>
        <v>Linkedin</v>
      </c>
      <c r="G7">
        <f>Sales[[#This Row],[SaleAmount]]*Sales[[#This Row],[unit price]]</f>
        <v>3132554.568</v>
      </c>
      <c r="H7">
        <f>VLOOKUP(Sales[[#This Row],[ProductID]], products[], 4, FALSE)</f>
        <v>1724.88</v>
      </c>
      <c r="I7" s="14" t="str">
        <f>VLOOKUP(Sales[[#This Row],[ProductID]], products[], 2, FALSE)</f>
        <v>Headphones</v>
      </c>
    </row>
    <row r="8" spans="1:9" x14ac:dyDescent="0.3">
      <c r="A8">
        <v>7</v>
      </c>
      <c r="B8">
        <v>71</v>
      </c>
      <c r="C8">
        <v>20</v>
      </c>
      <c r="D8">
        <v>4321</v>
      </c>
      <c r="E8" s="1">
        <v>45161</v>
      </c>
      <c r="F8" t="str">
        <f>VLOOKUP(Sales[[#This Row],[CustomerID]], Customer[], 7, FALSE)</f>
        <v>Facebook</v>
      </c>
      <c r="G8">
        <f>Sales[[#This Row],[SaleAmount]]*Sales[[#This Row],[unit price]]</f>
        <v>6222326.4199999999</v>
      </c>
      <c r="H8">
        <f>VLOOKUP(Sales[[#This Row],[ProductID]], products[], 4, FALSE)</f>
        <v>1440.02</v>
      </c>
      <c r="I8" s="14" t="str">
        <f>VLOOKUP(Sales[[#This Row],[ProductID]], products[], 2, FALSE)</f>
        <v>VR Headset</v>
      </c>
    </row>
    <row r="9" spans="1:9" x14ac:dyDescent="0.3">
      <c r="A9">
        <v>8</v>
      </c>
      <c r="B9">
        <v>31</v>
      </c>
      <c r="C9">
        <v>2</v>
      </c>
      <c r="D9">
        <v>3119.1</v>
      </c>
      <c r="E9" s="1">
        <v>44798</v>
      </c>
      <c r="F9" t="str">
        <f>VLOOKUP(Sales[[#This Row],[CustomerID]], Customer[], 7, FALSE)</f>
        <v>Company Website</v>
      </c>
      <c r="G9">
        <f>Sales[[#This Row],[SaleAmount]]*Sales[[#This Row],[unit price]]</f>
        <v>629933.43599999999</v>
      </c>
      <c r="H9">
        <f>VLOOKUP(Sales[[#This Row],[ProductID]], products[], 4, FALSE)</f>
        <v>201.96</v>
      </c>
      <c r="I9" s="14" t="str">
        <f>VLOOKUP(Sales[[#This Row],[ProductID]], products[], 2, FALSE)</f>
        <v>Tablet</v>
      </c>
    </row>
    <row r="10" spans="1:9" x14ac:dyDescent="0.3">
      <c r="A10">
        <v>9</v>
      </c>
      <c r="B10">
        <v>64</v>
      </c>
      <c r="C10">
        <v>15</v>
      </c>
      <c r="D10">
        <v>4906.96</v>
      </c>
      <c r="E10" s="1">
        <v>44267</v>
      </c>
      <c r="F10" t="str">
        <f>VLOOKUP(Sales[[#This Row],[CustomerID]], Customer[], 7, FALSE)</f>
        <v>Company Website</v>
      </c>
      <c r="G10">
        <f>Sales[[#This Row],[SaleAmount]]*Sales[[#This Row],[unit price]]</f>
        <v>5899785.2167999996</v>
      </c>
      <c r="H10">
        <f>VLOOKUP(Sales[[#This Row],[ProductID]], products[], 4, FALSE)</f>
        <v>1202.33</v>
      </c>
      <c r="I10" s="14" t="str">
        <f>VLOOKUP(Sales[[#This Row],[ProductID]], products[], 2, FALSE)</f>
        <v>SSD</v>
      </c>
    </row>
    <row r="11" spans="1:9" x14ac:dyDescent="0.3">
      <c r="A11">
        <v>10</v>
      </c>
      <c r="B11">
        <v>38</v>
      </c>
      <c r="C11">
        <v>13</v>
      </c>
      <c r="D11">
        <v>2848.78</v>
      </c>
      <c r="E11" s="1">
        <v>45486</v>
      </c>
      <c r="F11" t="str">
        <f>VLOOKUP(Sales[[#This Row],[CustomerID]], Customer[], 7, FALSE)</f>
        <v>Facebook</v>
      </c>
      <c r="G11">
        <f>Sales[[#This Row],[SaleAmount]]*Sales[[#This Row],[unit price]]</f>
        <v>653367.69300000009</v>
      </c>
      <c r="H11">
        <f>VLOOKUP(Sales[[#This Row],[ProductID]], products[], 4, FALSE)</f>
        <v>229.35</v>
      </c>
      <c r="I11" s="14" t="str">
        <f>VLOOKUP(Sales[[#This Row],[ProductID]], products[], 2, FALSE)</f>
        <v>Microphone</v>
      </c>
    </row>
    <row r="12" spans="1:9" x14ac:dyDescent="0.3">
      <c r="A12">
        <v>11</v>
      </c>
      <c r="B12">
        <v>62</v>
      </c>
      <c r="C12">
        <v>17</v>
      </c>
      <c r="D12">
        <v>2756.84</v>
      </c>
      <c r="E12" s="1">
        <v>44651</v>
      </c>
      <c r="F12" t="str">
        <f>VLOOKUP(Sales[[#This Row],[CustomerID]], Customer[], 7, FALSE)</f>
        <v>Facebook</v>
      </c>
      <c r="G12">
        <f>Sales[[#This Row],[SaleAmount]]*Sales[[#This Row],[unit price]]</f>
        <v>1322814.5372000001</v>
      </c>
      <c r="H12">
        <f>VLOOKUP(Sales[[#This Row],[ProductID]], products[], 4, FALSE)</f>
        <v>479.83</v>
      </c>
      <c r="I12" s="14" t="str">
        <f>VLOOKUP(Sales[[#This Row],[ProductID]], products[], 2, FALSE)</f>
        <v>Flash Drive</v>
      </c>
    </row>
    <row r="13" spans="1:9" x14ac:dyDescent="0.3">
      <c r="A13">
        <v>12</v>
      </c>
      <c r="B13">
        <v>57</v>
      </c>
      <c r="C13">
        <v>9</v>
      </c>
      <c r="D13">
        <v>1272.9100000000001</v>
      </c>
      <c r="E13" s="1">
        <v>44346</v>
      </c>
      <c r="F13" t="str">
        <f>VLOOKUP(Sales[[#This Row],[CustomerID]], Customer[], 7, FALSE)</f>
        <v>Linkedin</v>
      </c>
      <c r="G13">
        <f>Sales[[#This Row],[SaleAmount]]*Sales[[#This Row],[unit price]]</f>
        <v>134342.92140000002</v>
      </c>
      <c r="H13">
        <f>VLOOKUP(Sales[[#This Row],[ProductID]], products[], 4, FALSE)</f>
        <v>105.54</v>
      </c>
      <c r="I13" s="14" t="str">
        <f>VLOOKUP(Sales[[#This Row],[ProductID]], products[], 2, FALSE)</f>
        <v>Keyboard</v>
      </c>
    </row>
    <row r="14" spans="1:9" x14ac:dyDescent="0.3">
      <c r="A14">
        <v>13</v>
      </c>
      <c r="B14">
        <v>53</v>
      </c>
      <c r="C14">
        <v>20</v>
      </c>
      <c r="D14">
        <v>4298.0600000000004</v>
      </c>
      <c r="E14" s="1">
        <v>45422</v>
      </c>
      <c r="F14" t="str">
        <f>VLOOKUP(Sales[[#This Row],[CustomerID]], Customer[], 7, FALSE)</f>
        <v>Friend</v>
      </c>
      <c r="G14">
        <f>Sales[[#This Row],[SaleAmount]]*Sales[[#This Row],[unit price]]</f>
        <v>6189292.3612000002</v>
      </c>
      <c r="H14">
        <f>VLOOKUP(Sales[[#This Row],[ProductID]], products[], 4, FALSE)</f>
        <v>1440.02</v>
      </c>
      <c r="I14" s="14" t="str">
        <f>VLOOKUP(Sales[[#This Row],[ProductID]], products[], 2, FALSE)</f>
        <v>VR Headset</v>
      </c>
    </row>
    <row r="15" spans="1:9" x14ac:dyDescent="0.3">
      <c r="A15">
        <v>14</v>
      </c>
      <c r="B15">
        <v>78</v>
      </c>
      <c r="C15">
        <v>7</v>
      </c>
      <c r="D15">
        <v>1817.5</v>
      </c>
      <c r="E15" s="1">
        <v>44800</v>
      </c>
      <c r="F15" t="str">
        <f>VLOOKUP(Sales[[#This Row],[CustomerID]], Customer[], 7, FALSE)</f>
        <v>Facebook</v>
      </c>
      <c r="G15">
        <f>Sales[[#This Row],[SaleAmount]]*Sales[[#This Row],[unit price]]</f>
        <v>3545833.45</v>
      </c>
      <c r="H15">
        <f>VLOOKUP(Sales[[#This Row],[ProductID]], products[], 4, FALSE)</f>
        <v>1950.94</v>
      </c>
      <c r="I15" s="14" t="str">
        <f>VLOOKUP(Sales[[#This Row],[ProductID]], products[], 2, FALSE)</f>
        <v>Printer</v>
      </c>
    </row>
    <row r="16" spans="1:9" x14ac:dyDescent="0.3">
      <c r="A16">
        <v>15</v>
      </c>
      <c r="B16">
        <v>20</v>
      </c>
      <c r="C16">
        <v>20</v>
      </c>
      <c r="D16">
        <v>4696.05</v>
      </c>
      <c r="E16" s="1">
        <v>44679</v>
      </c>
      <c r="F16" t="str">
        <f>VLOOKUP(Sales[[#This Row],[CustomerID]], Customer[], 7, FALSE)</f>
        <v>Friend</v>
      </c>
      <c r="G16">
        <f>Sales[[#This Row],[SaleAmount]]*Sales[[#This Row],[unit price]]</f>
        <v>6762405.9210000001</v>
      </c>
      <c r="H16">
        <f>VLOOKUP(Sales[[#This Row],[ProductID]], products[], 4, FALSE)</f>
        <v>1440.02</v>
      </c>
      <c r="I16" s="14" t="str">
        <f>VLOOKUP(Sales[[#This Row],[ProductID]], products[], 2, FALSE)</f>
        <v>VR Headset</v>
      </c>
    </row>
    <row r="17" spans="1:9" x14ac:dyDescent="0.3">
      <c r="A17">
        <v>16</v>
      </c>
      <c r="B17">
        <v>26</v>
      </c>
      <c r="C17">
        <v>17</v>
      </c>
      <c r="D17">
        <v>3595.26</v>
      </c>
      <c r="E17" s="1">
        <v>44553</v>
      </c>
      <c r="F17" t="str">
        <f>VLOOKUP(Sales[[#This Row],[CustomerID]], Customer[], 7, FALSE)</f>
        <v>Youtube</v>
      </c>
      <c r="G17">
        <f>Sales[[#This Row],[SaleAmount]]*Sales[[#This Row],[unit price]]</f>
        <v>1725113.6058</v>
      </c>
      <c r="H17">
        <f>VLOOKUP(Sales[[#This Row],[ProductID]], products[], 4, FALSE)</f>
        <v>479.83</v>
      </c>
      <c r="I17" s="14" t="str">
        <f>VLOOKUP(Sales[[#This Row],[ProductID]], products[], 2, FALSE)</f>
        <v>Flash Drive</v>
      </c>
    </row>
    <row r="18" spans="1:9" x14ac:dyDescent="0.3">
      <c r="A18">
        <v>17</v>
      </c>
      <c r="B18">
        <v>93</v>
      </c>
      <c r="C18">
        <v>6</v>
      </c>
      <c r="D18">
        <v>2995.76</v>
      </c>
      <c r="E18" s="1">
        <v>45358</v>
      </c>
      <c r="F18" t="str">
        <f>VLOOKUP(Sales[[#This Row],[CustomerID]], Customer[], 7, FALSE)</f>
        <v>Google Ads</v>
      </c>
      <c r="G18">
        <f>Sales[[#This Row],[SaleAmount]]*Sales[[#This Row],[unit price]]</f>
        <v>5112414.2280000001</v>
      </c>
      <c r="H18">
        <f>VLOOKUP(Sales[[#This Row],[ProductID]], products[], 4, FALSE)</f>
        <v>1706.55</v>
      </c>
      <c r="I18" s="14" t="str">
        <f>VLOOKUP(Sales[[#This Row],[ProductID]], products[], 2, FALSE)</f>
        <v>Camera</v>
      </c>
    </row>
    <row r="19" spans="1:9" x14ac:dyDescent="0.3">
      <c r="A19">
        <v>18</v>
      </c>
      <c r="B19">
        <v>47</v>
      </c>
      <c r="C19">
        <v>9</v>
      </c>
      <c r="D19">
        <v>4525.53</v>
      </c>
      <c r="E19" s="1">
        <v>43915</v>
      </c>
      <c r="F19" t="str">
        <f>VLOOKUP(Sales[[#This Row],[CustomerID]], Customer[], 7, FALSE)</f>
        <v>Youtube</v>
      </c>
      <c r="G19">
        <f>Sales[[#This Row],[SaleAmount]]*Sales[[#This Row],[unit price]]</f>
        <v>477624.4362</v>
      </c>
      <c r="H19">
        <f>VLOOKUP(Sales[[#This Row],[ProductID]], products[], 4, FALSE)</f>
        <v>105.54</v>
      </c>
      <c r="I19" s="14" t="str">
        <f>VLOOKUP(Sales[[#This Row],[ProductID]], products[], 2, FALSE)</f>
        <v>Keyboard</v>
      </c>
    </row>
    <row r="20" spans="1:9" x14ac:dyDescent="0.3">
      <c r="A20">
        <v>19</v>
      </c>
      <c r="B20">
        <v>81</v>
      </c>
      <c r="C20">
        <v>1</v>
      </c>
      <c r="D20">
        <v>3928.22</v>
      </c>
      <c r="E20" s="1">
        <v>44171</v>
      </c>
      <c r="F20" t="str">
        <f>VLOOKUP(Sales[[#This Row],[CustomerID]], Customer[], 7, FALSE)</f>
        <v>Google Ads</v>
      </c>
      <c r="G20">
        <f>Sales[[#This Row],[SaleAmount]]*Sales[[#This Row],[unit price]]</f>
        <v>4802838.1830000002</v>
      </c>
      <c r="H20">
        <f>VLOOKUP(Sales[[#This Row],[ProductID]], products[], 4, FALSE)</f>
        <v>1222.6500000000001</v>
      </c>
      <c r="I20" s="14" t="str">
        <f>VLOOKUP(Sales[[#This Row],[ProductID]], products[], 2, FALSE)</f>
        <v>Laptop</v>
      </c>
    </row>
    <row r="21" spans="1:9" x14ac:dyDescent="0.3">
      <c r="A21">
        <v>20</v>
      </c>
      <c r="B21">
        <v>32</v>
      </c>
      <c r="C21">
        <v>3</v>
      </c>
      <c r="D21">
        <v>3851.26</v>
      </c>
      <c r="E21" s="1">
        <v>44252</v>
      </c>
      <c r="F21" t="str">
        <f>VLOOKUP(Sales[[#This Row],[CustomerID]], Customer[], 7, FALSE)</f>
        <v>Mail</v>
      </c>
      <c r="G21">
        <f>Sales[[#This Row],[SaleAmount]]*Sales[[#This Row],[unit price]]</f>
        <v>3897359.5822000005</v>
      </c>
      <c r="H21">
        <f>VLOOKUP(Sales[[#This Row],[ProductID]], products[], 4, FALSE)</f>
        <v>1011.97</v>
      </c>
      <c r="I21" s="14" t="str">
        <f>VLOOKUP(Sales[[#This Row],[ProductID]], products[], 2, FALSE)</f>
        <v>Smartphone</v>
      </c>
    </row>
    <row r="22" spans="1:9" x14ac:dyDescent="0.3">
      <c r="A22">
        <v>21</v>
      </c>
      <c r="B22">
        <v>59</v>
      </c>
      <c r="C22">
        <v>11</v>
      </c>
      <c r="D22">
        <v>2371.15</v>
      </c>
      <c r="E22" s="1">
        <v>45009</v>
      </c>
      <c r="F22" t="str">
        <f>VLOOKUP(Sales[[#This Row],[CustomerID]], Customer[], 7, FALSE)</f>
        <v>Facebook</v>
      </c>
      <c r="G22">
        <f>Sales[[#This Row],[SaleAmount]]*Sales[[#This Row],[unit price]]</f>
        <v>4089949.2120000003</v>
      </c>
      <c r="H22">
        <f>VLOOKUP(Sales[[#This Row],[ProductID]], products[], 4, FALSE)</f>
        <v>1724.88</v>
      </c>
      <c r="I22" s="14" t="str">
        <f>VLOOKUP(Sales[[#This Row],[ProductID]], products[], 2, FALSE)</f>
        <v>Headphones</v>
      </c>
    </row>
    <row r="23" spans="1:9" x14ac:dyDescent="0.3">
      <c r="A23">
        <v>22</v>
      </c>
      <c r="B23">
        <v>52</v>
      </c>
      <c r="C23">
        <v>14</v>
      </c>
      <c r="D23">
        <v>584.98</v>
      </c>
      <c r="E23" s="1">
        <v>44000</v>
      </c>
      <c r="F23" t="str">
        <f>VLOOKUP(Sales[[#This Row],[CustomerID]], Customer[], 7, FALSE)</f>
        <v>Facebook</v>
      </c>
      <c r="G23">
        <f>Sales[[#This Row],[SaleAmount]]*Sales[[#This Row],[unit price]]</f>
        <v>652129.85419999994</v>
      </c>
      <c r="H23">
        <f>VLOOKUP(Sales[[#This Row],[ProductID]], products[], 4, FALSE)</f>
        <v>1114.79</v>
      </c>
      <c r="I23" s="14" t="str">
        <f>VLOOKUP(Sales[[#This Row],[ProductID]], products[], 2, FALSE)</f>
        <v>Router</v>
      </c>
    </row>
    <row r="24" spans="1:9" x14ac:dyDescent="0.3">
      <c r="A24">
        <v>23</v>
      </c>
      <c r="B24">
        <v>47</v>
      </c>
      <c r="C24">
        <v>16</v>
      </c>
      <c r="D24">
        <v>2970.22</v>
      </c>
      <c r="E24" s="1">
        <v>44300</v>
      </c>
      <c r="F24" t="str">
        <f>VLOOKUP(Sales[[#This Row],[CustomerID]], Customer[], 7, FALSE)</f>
        <v>Youtube</v>
      </c>
      <c r="G24">
        <f>Sales[[#This Row],[SaleAmount]]*Sales[[#This Row],[unit price]]</f>
        <v>1444417.986</v>
      </c>
      <c r="H24">
        <f>VLOOKUP(Sales[[#This Row],[ProductID]], products[], 4, FALSE)</f>
        <v>486.3</v>
      </c>
      <c r="I24" s="14" t="str">
        <f>VLOOKUP(Sales[[#This Row],[ProductID]], products[], 2, FALSE)</f>
        <v>External HDD</v>
      </c>
    </row>
    <row r="25" spans="1:9" x14ac:dyDescent="0.3">
      <c r="A25">
        <v>24</v>
      </c>
      <c r="B25">
        <v>86</v>
      </c>
      <c r="C25">
        <v>11</v>
      </c>
      <c r="D25">
        <v>741.61</v>
      </c>
      <c r="E25" s="1">
        <v>44879</v>
      </c>
      <c r="F25" t="str">
        <f>VLOOKUP(Sales[[#This Row],[CustomerID]], Customer[], 7, FALSE)</f>
        <v>Other</v>
      </c>
      <c r="G25">
        <f>Sales[[#This Row],[SaleAmount]]*Sales[[#This Row],[unit price]]</f>
        <v>1279188.2568000001</v>
      </c>
      <c r="H25">
        <f>VLOOKUP(Sales[[#This Row],[ProductID]], products[], 4, FALSE)</f>
        <v>1724.88</v>
      </c>
      <c r="I25" s="14" t="str">
        <f>VLOOKUP(Sales[[#This Row],[ProductID]], products[], 2, FALSE)</f>
        <v>Headphones</v>
      </c>
    </row>
    <row r="26" spans="1:9" x14ac:dyDescent="0.3">
      <c r="A26">
        <v>25</v>
      </c>
      <c r="B26">
        <v>39</v>
      </c>
      <c r="C26">
        <v>1</v>
      </c>
      <c r="D26">
        <v>4303.03</v>
      </c>
      <c r="E26" s="1">
        <v>44379</v>
      </c>
      <c r="F26" t="str">
        <f>VLOOKUP(Sales[[#This Row],[CustomerID]], Customer[], 7, FALSE)</f>
        <v>Friend</v>
      </c>
      <c r="G26">
        <f>Sales[[#This Row],[SaleAmount]]*Sales[[#This Row],[unit price]]</f>
        <v>5261099.6294999998</v>
      </c>
      <c r="H26">
        <f>VLOOKUP(Sales[[#This Row],[ProductID]], products[], 4, FALSE)</f>
        <v>1222.6500000000001</v>
      </c>
      <c r="I26" s="14" t="str">
        <f>VLOOKUP(Sales[[#This Row],[ProductID]], products[], 2, FALSE)</f>
        <v>Laptop</v>
      </c>
    </row>
    <row r="27" spans="1:9" x14ac:dyDescent="0.3">
      <c r="A27">
        <v>26</v>
      </c>
      <c r="B27">
        <v>8</v>
      </c>
      <c r="C27">
        <v>10</v>
      </c>
      <c r="D27">
        <v>537.39</v>
      </c>
      <c r="E27" s="1">
        <v>44485</v>
      </c>
      <c r="F27" t="str">
        <f>VLOOKUP(Sales[[#This Row],[CustomerID]], Customer[], 7, FALSE)</f>
        <v>Linkedin</v>
      </c>
      <c r="G27">
        <f>Sales[[#This Row],[SaleAmount]]*Sales[[#This Row],[unit price]]</f>
        <v>666245.37419999996</v>
      </c>
      <c r="H27">
        <f>VLOOKUP(Sales[[#This Row],[ProductID]], products[], 4, FALSE)</f>
        <v>1239.78</v>
      </c>
      <c r="I27" s="14" t="str">
        <f>VLOOKUP(Sales[[#This Row],[ProductID]], products[], 2, FALSE)</f>
        <v>Mouse</v>
      </c>
    </row>
    <row r="28" spans="1:9" x14ac:dyDescent="0.3">
      <c r="A28">
        <v>27</v>
      </c>
      <c r="B28">
        <v>76</v>
      </c>
      <c r="C28">
        <v>6</v>
      </c>
      <c r="D28">
        <v>1396.26</v>
      </c>
      <c r="E28" s="1">
        <v>44316</v>
      </c>
      <c r="F28" t="str">
        <f>VLOOKUP(Sales[[#This Row],[CustomerID]], Customer[], 7, FALSE)</f>
        <v>Company Website</v>
      </c>
      <c r="G28">
        <f>Sales[[#This Row],[SaleAmount]]*Sales[[#This Row],[unit price]]</f>
        <v>2382787.503</v>
      </c>
      <c r="H28">
        <f>VLOOKUP(Sales[[#This Row],[ProductID]], products[], 4, FALSE)</f>
        <v>1706.55</v>
      </c>
      <c r="I28" s="14" t="str">
        <f>VLOOKUP(Sales[[#This Row],[ProductID]], products[], 2, FALSE)</f>
        <v>Camera</v>
      </c>
    </row>
    <row r="29" spans="1:9" x14ac:dyDescent="0.3">
      <c r="A29">
        <v>28</v>
      </c>
      <c r="B29">
        <v>69</v>
      </c>
      <c r="C29">
        <v>3</v>
      </c>
      <c r="D29">
        <v>2227.56</v>
      </c>
      <c r="E29" s="1">
        <v>44382</v>
      </c>
      <c r="F29" t="str">
        <f>VLOOKUP(Sales[[#This Row],[CustomerID]], Customer[], 7, FALSE)</f>
        <v>Friend</v>
      </c>
      <c r="G29">
        <f>Sales[[#This Row],[SaleAmount]]*Sales[[#This Row],[unit price]]</f>
        <v>2254223.8931999998</v>
      </c>
      <c r="H29">
        <f>VLOOKUP(Sales[[#This Row],[ProductID]], products[], 4, FALSE)</f>
        <v>1011.97</v>
      </c>
      <c r="I29" s="14" t="str">
        <f>VLOOKUP(Sales[[#This Row],[ProductID]], products[], 2, FALSE)</f>
        <v>Smartphone</v>
      </c>
    </row>
    <row r="30" spans="1:9" x14ac:dyDescent="0.3">
      <c r="A30">
        <v>29</v>
      </c>
      <c r="B30">
        <v>57</v>
      </c>
      <c r="C30">
        <v>8</v>
      </c>
      <c r="D30">
        <v>921.56</v>
      </c>
      <c r="E30" s="1">
        <v>45388</v>
      </c>
      <c r="F30" t="str">
        <f>VLOOKUP(Sales[[#This Row],[CustomerID]], Customer[], 7, FALSE)</f>
        <v>Linkedin</v>
      </c>
      <c r="G30">
        <f>Sales[[#This Row],[SaleAmount]]*Sales[[#This Row],[unit price]]</f>
        <v>1090233.1268</v>
      </c>
      <c r="H30">
        <f>VLOOKUP(Sales[[#This Row],[ProductID]], products[], 4, FALSE)</f>
        <v>1183.03</v>
      </c>
      <c r="I30" s="14" t="str">
        <f>VLOOKUP(Sales[[#This Row],[ProductID]], products[], 2, FALSE)</f>
        <v>Monitor</v>
      </c>
    </row>
    <row r="31" spans="1:9" x14ac:dyDescent="0.3">
      <c r="A31">
        <v>30</v>
      </c>
      <c r="B31">
        <v>55</v>
      </c>
      <c r="C31">
        <v>9</v>
      </c>
      <c r="D31">
        <v>2955.9</v>
      </c>
      <c r="E31" s="1">
        <v>44631</v>
      </c>
      <c r="F31" t="str">
        <f>VLOOKUP(Sales[[#This Row],[CustomerID]], Customer[], 7, FALSE)</f>
        <v>Friend</v>
      </c>
      <c r="G31">
        <f>Sales[[#This Row],[SaleAmount]]*Sales[[#This Row],[unit price]]</f>
        <v>311965.68600000005</v>
      </c>
      <c r="H31">
        <f>VLOOKUP(Sales[[#This Row],[ProductID]], products[], 4, FALSE)</f>
        <v>105.54</v>
      </c>
      <c r="I31" s="14" t="str">
        <f>VLOOKUP(Sales[[#This Row],[ProductID]], products[], 2, FALSE)</f>
        <v>Keyboard</v>
      </c>
    </row>
    <row r="32" spans="1:9" x14ac:dyDescent="0.3">
      <c r="A32">
        <v>31</v>
      </c>
      <c r="B32">
        <v>69</v>
      </c>
      <c r="C32">
        <v>7</v>
      </c>
      <c r="D32">
        <v>3595.69</v>
      </c>
      <c r="E32" s="1">
        <v>45150</v>
      </c>
      <c r="F32" t="str">
        <f>VLOOKUP(Sales[[#This Row],[CustomerID]], Customer[], 7, FALSE)</f>
        <v>Friend</v>
      </c>
      <c r="G32">
        <f>Sales[[#This Row],[SaleAmount]]*Sales[[#This Row],[unit price]]</f>
        <v>7014975.4486000007</v>
      </c>
      <c r="H32">
        <f>VLOOKUP(Sales[[#This Row],[ProductID]], products[], 4, FALSE)</f>
        <v>1950.94</v>
      </c>
      <c r="I32" s="14" t="str">
        <f>VLOOKUP(Sales[[#This Row],[ProductID]], products[], 2, FALSE)</f>
        <v>Printer</v>
      </c>
    </row>
    <row r="33" spans="1:9" x14ac:dyDescent="0.3">
      <c r="A33">
        <v>32</v>
      </c>
      <c r="B33">
        <v>55</v>
      </c>
      <c r="C33">
        <v>4</v>
      </c>
      <c r="D33">
        <v>2018.75</v>
      </c>
      <c r="E33" s="1">
        <v>43897</v>
      </c>
      <c r="F33" t="str">
        <f>VLOOKUP(Sales[[#This Row],[CustomerID]], Customer[], 7, FALSE)</f>
        <v>Friend</v>
      </c>
      <c r="G33">
        <f>Sales[[#This Row],[SaleAmount]]*Sales[[#This Row],[unit price]]</f>
        <v>3544904.8125</v>
      </c>
      <c r="H33">
        <f>VLOOKUP(Sales[[#This Row],[ProductID]], products[], 4, FALSE)</f>
        <v>1755.99</v>
      </c>
      <c r="I33" s="14" t="str">
        <f>VLOOKUP(Sales[[#This Row],[ProductID]], products[], 2, FALSE)</f>
        <v>Desktop</v>
      </c>
    </row>
    <row r="34" spans="1:9" x14ac:dyDescent="0.3">
      <c r="A34">
        <v>33</v>
      </c>
      <c r="B34">
        <v>36</v>
      </c>
      <c r="C34">
        <v>2</v>
      </c>
      <c r="D34">
        <v>2885.42</v>
      </c>
      <c r="E34" s="1">
        <v>44394</v>
      </c>
      <c r="F34" t="str">
        <f>VLOOKUP(Sales[[#This Row],[CustomerID]], Customer[], 7, FALSE)</f>
        <v>Other</v>
      </c>
      <c r="G34">
        <f>Sales[[#This Row],[SaleAmount]]*Sales[[#This Row],[unit price]]</f>
        <v>582739.42320000008</v>
      </c>
      <c r="H34">
        <f>VLOOKUP(Sales[[#This Row],[ProductID]], products[], 4, FALSE)</f>
        <v>201.96</v>
      </c>
      <c r="I34" s="14" t="str">
        <f>VLOOKUP(Sales[[#This Row],[ProductID]], products[], 2, FALSE)</f>
        <v>Tablet</v>
      </c>
    </row>
    <row r="35" spans="1:9" x14ac:dyDescent="0.3">
      <c r="A35">
        <v>34</v>
      </c>
      <c r="B35">
        <v>90</v>
      </c>
      <c r="C35">
        <v>16</v>
      </c>
      <c r="D35">
        <v>3466.81</v>
      </c>
      <c r="E35" s="1">
        <v>44823</v>
      </c>
      <c r="F35" t="str">
        <f>VLOOKUP(Sales[[#This Row],[CustomerID]], Customer[], 7, FALSE)</f>
        <v>Company Website</v>
      </c>
      <c r="G35">
        <f>Sales[[#This Row],[SaleAmount]]*Sales[[#This Row],[unit price]]</f>
        <v>1685909.703</v>
      </c>
      <c r="H35">
        <f>VLOOKUP(Sales[[#This Row],[ProductID]], products[], 4, FALSE)</f>
        <v>486.3</v>
      </c>
      <c r="I35" s="14" t="str">
        <f>VLOOKUP(Sales[[#This Row],[ProductID]], products[], 2, FALSE)</f>
        <v>External HDD</v>
      </c>
    </row>
    <row r="36" spans="1:9" x14ac:dyDescent="0.3">
      <c r="A36">
        <v>35</v>
      </c>
      <c r="B36">
        <v>33</v>
      </c>
      <c r="C36">
        <v>14</v>
      </c>
      <c r="D36">
        <v>4104.68</v>
      </c>
      <c r="E36" s="1">
        <v>45308</v>
      </c>
      <c r="F36" t="str">
        <f>VLOOKUP(Sales[[#This Row],[CustomerID]], Customer[], 7, FALSE)</f>
        <v>Company Website</v>
      </c>
      <c r="G36">
        <f>Sales[[#This Row],[SaleAmount]]*Sales[[#This Row],[unit price]]</f>
        <v>4575856.2171999998</v>
      </c>
      <c r="H36">
        <f>VLOOKUP(Sales[[#This Row],[ProductID]], products[], 4, FALSE)</f>
        <v>1114.79</v>
      </c>
      <c r="I36" s="14" t="str">
        <f>VLOOKUP(Sales[[#This Row],[ProductID]], products[], 2, FALSE)</f>
        <v>Router</v>
      </c>
    </row>
    <row r="37" spans="1:9" x14ac:dyDescent="0.3">
      <c r="A37">
        <v>36</v>
      </c>
      <c r="B37">
        <v>72</v>
      </c>
      <c r="C37">
        <v>6</v>
      </c>
      <c r="D37">
        <v>2663.69</v>
      </c>
      <c r="E37" s="1">
        <v>44140</v>
      </c>
      <c r="F37" t="str">
        <f>VLOOKUP(Sales[[#This Row],[CustomerID]], Customer[], 7, FALSE)</f>
        <v>Company Website</v>
      </c>
      <c r="G37">
        <f>Sales[[#This Row],[SaleAmount]]*Sales[[#This Row],[unit price]]</f>
        <v>4545720.1694999998</v>
      </c>
      <c r="H37">
        <f>VLOOKUP(Sales[[#This Row],[ProductID]], products[], 4, FALSE)</f>
        <v>1706.55</v>
      </c>
      <c r="I37" s="14" t="str">
        <f>VLOOKUP(Sales[[#This Row],[ProductID]], products[], 2, FALSE)</f>
        <v>Camera</v>
      </c>
    </row>
    <row r="38" spans="1:9" x14ac:dyDescent="0.3">
      <c r="A38">
        <v>37</v>
      </c>
      <c r="B38">
        <v>100</v>
      </c>
      <c r="C38">
        <v>4</v>
      </c>
      <c r="D38">
        <v>2614.0100000000002</v>
      </c>
      <c r="E38" s="1">
        <v>44082</v>
      </c>
      <c r="F38" t="str">
        <f>VLOOKUP(Sales[[#This Row],[CustomerID]], Customer[], 7, FALSE)</f>
        <v>Company Website</v>
      </c>
      <c r="G38">
        <f>Sales[[#This Row],[SaleAmount]]*Sales[[#This Row],[unit price]]</f>
        <v>4590175.4199000001</v>
      </c>
      <c r="H38">
        <f>VLOOKUP(Sales[[#This Row],[ProductID]], products[], 4, FALSE)</f>
        <v>1755.99</v>
      </c>
      <c r="I38" s="14" t="str">
        <f>VLOOKUP(Sales[[#This Row],[ProductID]], products[], 2, FALSE)</f>
        <v>Desktop</v>
      </c>
    </row>
    <row r="39" spans="1:9" x14ac:dyDescent="0.3">
      <c r="A39">
        <v>38</v>
      </c>
      <c r="B39">
        <v>1</v>
      </c>
      <c r="C39">
        <v>14</v>
      </c>
      <c r="D39">
        <v>4066.72</v>
      </c>
      <c r="E39" s="1">
        <v>44451</v>
      </c>
      <c r="F39" t="str">
        <f>VLOOKUP(Sales[[#This Row],[CustomerID]], Customer[], 7, FALSE)</f>
        <v>Friend</v>
      </c>
      <c r="G39">
        <f>Sales[[#This Row],[SaleAmount]]*Sales[[#This Row],[unit price]]</f>
        <v>4533538.7887999993</v>
      </c>
      <c r="H39">
        <f>VLOOKUP(Sales[[#This Row],[ProductID]], products[], 4, FALSE)</f>
        <v>1114.79</v>
      </c>
      <c r="I39" s="14" t="str">
        <f>VLOOKUP(Sales[[#This Row],[ProductID]], products[], 2, FALSE)</f>
        <v>Router</v>
      </c>
    </row>
    <row r="40" spans="1:9" x14ac:dyDescent="0.3">
      <c r="A40">
        <v>39</v>
      </c>
      <c r="B40">
        <v>94</v>
      </c>
      <c r="C40">
        <v>11</v>
      </c>
      <c r="D40">
        <v>2308.1799999999998</v>
      </c>
      <c r="E40" s="1">
        <v>45087</v>
      </c>
      <c r="F40" t="str">
        <f>VLOOKUP(Sales[[#This Row],[CustomerID]], Customer[], 7, FALSE)</f>
        <v>Other</v>
      </c>
      <c r="G40">
        <f>Sales[[#This Row],[SaleAmount]]*Sales[[#This Row],[unit price]]</f>
        <v>3981333.5183999999</v>
      </c>
      <c r="H40">
        <f>VLOOKUP(Sales[[#This Row],[ProductID]], products[], 4, FALSE)</f>
        <v>1724.88</v>
      </c>
      <c r="I40" s="14" t="str">
        <f>VLOOKUP(Sales[[#This Row],[ProductID]], products[], 2, FALSE)</f>
        <v>Headphones</v>
      </c>
    </row>
    <row r="41" spans="1:9" x14ac:dyDescent="0.3">
      <c r="A41">
        <v>40</v>
      </c>
      <c r="B41">
        <v>74</v>
      </c>
      <c r="C41">
        <v>16</v>
      </c>
      <c r="D41">
        <v>4231.88</v>
      </c>
      <c r="E41" s="1">
        <v>44310</v>
      </c>
      <c r="F41" t="str">
        <f>VLOOKUP(Sales[[#This Row],[CustomerID]], Customer[], 7, FALSE)</f>
        <v>Google Ads</v>
      </c>
      <c r="G41">
        <f>Sales[[#This Row],[SaleAmount]]*Sales[[#This Row],[unit price]]</f>
        <v>2057963.2440000002</v>
      </c>
      <c r="H41">
        <f>VLOOKUP(Sales[[#This Row],[ProductID]], products[], 4, FALSE)</f>
        <v>486.3</v>
      </c>
      <c r="I41" s="14" t="str">
        <f>VLOOKUP(Sales[[#This Row],[ProductID]], products[], 2, FALSE)</f>
        <v>External HDD</v>
      </c>
    </row>
    <row r="42" spans="1:9" x14ac:dyDescent="0.3">
      <c r="A42">
        <v>41</v>
      </c>
      <c r="B42">
        <v>69</v>
      </c>
      <c r="C42">
        <v>20</v>
      </c>
      <c r="D42">
        <v>1503.34</v>
      </c>
      <c r="E42" s="1">
        <v>44482</v>
      </c>
      <c r="F42" t="str">
        <f>VLOOKUP(Sales[[#This Row],[CustomerID]], Customer[], 7, FALSE)</f>
        <v>Friend</v>
      </c>
      <c r="G42">
        <f>Sales[[#This Row],[SaleAmount]]*Sales[[#This Row],[unit price]]</f>
        <v>2164839.6667999998</v>
      </c>
      <c r="H42">
        <f>VLOOKUP(Sales[[#This Row],[ProductID]], products[], 4, FALSE)</f>
        <v>1440.02</v>
      </c>
      <c r="I42" s="14" t="str">
        <f>VLOOKUP(Sales[[#This Row],[ProductID]], products[], 2, FALSE)</f>
        <v>VR Headset</v>
      </c>
    </row>
    <row r="43" spans="1:9" x14ac:dyDescent="0.3">
      <c r="A43">
        <v>42</v>
      </c>
      <c r="B43">
        <v>38</v>
      </c>
      <c r="C43">
        <v>4</v>
      </c>
      <c r="D43">
        <v>4134.9399999999996</v>
      </c>
      <c r="E43" s="1">
        <v>44119</v>
      </c>
      <c r="F43" t="str">
        <f>VLOOKUP(Sales[[#This Row],[CustomerID]], Customer[], 7, FALSE)</f>
        <v>Facebook</v>
      </c>
      <c r="G43">
        <f>Sales[[#This Row],[SaleAmount]]*Sales[[#This Row],[unit price]]</f>
        <v>7260913.290599999</v>
      </c>
      <c r="H43">
        <f>VLOOKUP(Sales[[#This Row],[ProductID]], products[], 4, FALSE)</f>
        <v>1755.99</v>
      </c>
      <c r="I43" s="14" t="str">
        <f>VLOOKUP(Sales[[#This Row],[ProductID]], products[], 2, FALSE)</f>
        <v>Desktop</v>
      </c>
    </row>
    <row r="44" spans="1:9" x14ac:dyDescent="0.3">
      <c r="A44">
        <v>43</v>
      </c>
      <c r="B44">
        <v>12</v>
      </c>
      <c r="C44">
        <v>4</v>
      </c>
      <c r="D44">
        <v>2428.96</v>
      </c>
      <c r="E44" s="1">
        <v>44260</v>
      </c>
      <c r="F44" t="str">
        <f>VLOOKUP(Sales[[#This Row],[CustomerID]], Customer[], 7, FALSE)</f>
        <v>Friend</v>
      </c>
      <c r="G44">
        <f>Sales[[#This Row],[SaleAmount]]*Sales[[#This Row],[unit price]]</f>
        <v>4265229.4704</v>
      </c>
      <c r="H44">
        <f>VLOOKUP(Sales[[#This Row],[ProductID]], products[], 4, FALSE)</f>
        <v>1755.99</v>
      </c>
      <c r="I44" s="14" t="str">
        <f>VLOOKUP(Sales[[#This Row],[ProductID]], products[], 2, FALSE)</f>
        <v>Desktop</v>
      </c>
    </row>
    <row r="45" spans="1:9" x14ac:dyDescent="0.3">
      <c r="A45">
        <v>44</v>
      </c>
      <c r="B45">
        <v>9</v>
      </c>
      <c r="C45">
        <v>20</v>
      </c>
      <c r="D45">
        <v>1658.01</v>
      </c>
      <c r="E45" s="1">
        <v>44212</v>
      </c>
      <c r="F45" t="str">
        <f>VLOOKUP(Sales[[#This Row],[CustomerID]], Customer[], 7, FALSE)</f>
        <v>Google Ads</v>
      </c>
      <c r="G45">
        <f>Sales[[#This Row],[SaleAmount]]*Sales[[#This Row],[unit price]]</f>
        <v>2387567.5602000002</v>
      </c>
      <c r="H45">
        <f>VLOOKUP(Sales[[#This Row],[ProductID]], products[], 4, FALSE)</f>
        <v>1440.02</v>
      </c>
      <c r="I45" s="14" t="str">
        <f>VLOOKUP(Sales[[#This Row],[ProductID]], products[], 2, FALSE)</f>
        <v>VR Headset</v>
      </c>
    </row>
    <row r="46" spans="1:9" x14ac:dyDescent="0.3">
      <c r="A46">
        <v>45</v>
      </c>
      <c r="B46">
        <v>12</v>
      </c>
      <c r="C46">
        <v>13</v>
      </c>
      <c r="D46">
        <v>3741.85</v>
      </c>
      <c r="E46" s="1">
        <v>45491</v>
      </c>
      <c r="F46" t="str">
        <f>VLOOKUP(Sales[[#This Row],[CustomerID]], Customer[], 7, FALSE)</f>
        <v>Friend</v>
      </c>
      <c r="G46">
        <f>Sales[[#This Row],[SaleAmount]]*Sales[[#This Row],[unit price]]</f>
        <v>858193.29749999999</v>
      </c>
      <c r="H46">
        <f>VLOOKUP(Sales[[#This Row],[ProductID]], products[], 4, FALSE)</f>
        <v>229.35</v>
      </c>
      <c r="I46" s="14" t="str">
        <f>VLOOKUP(Sales[[#This Row],[ProductID]], products[], 2, FALSE)</f>
        <v>Microphone</v>
      </c>
    </row>
    <row r="47" spans="1:9" x14ac:dyDescent="0.3">
      <c r="A47">
        <v>46</v>
      </c>
      <c r="B47">
        <v>61</v>
      </c>
      <c r="C47">
        <v>5</v>
      </c>
      <c r="D47">
        <v>176.32</v>
      </c>
      <c r="E47" s="1">
        <v>44124</v>
      </c>
      <c r="F47" t="str">
        <f>VLOOKUP(Sales[[#This Row],[CustomerID]], Customer[], 7, FALSE)</f>
        <v>Mail</v>
      </c>
      <c r="G47">
        <f>Sales[[#This Row],[SaleAmount]]*Sales[[#This Row],[unit price]]</f>
        <v>250548.95679999999</v>
      </c>
      <c r="H47">
        <f>VLOOKUP(Sales[[#This Row],[ProductID]], products[], 4, FALSE)</f>
        <v>1420.99</v>
      </c>
      <c r="I47" s="14" t="str">
        <f>VLOOKUP(Sales[[#This Row],[ProductID]], products[], 2, FALSE)</f>
        <v>Smartwatch</v>
      </c>
    </row>
    <row r="48" spans="1:9" x14ac:dyDescent="0.3">
      <c r="A48">
        <v>47</v>
      </c>
      <c r="B48">
        <v>5</v>
      </c>
      <c r="C48">
        <v>6</v>
      </c>
      <c r="D48">
        <v>853.75</v>
      </c>
      <c r="E48" s="1">
        <v>44147</v>
      </c>
      <c r="F48" t="str">
        <f>VLOOKUP(Sales[[#This Row],[CustomerID]], Customer[], 7, FALSE)</f>
        <v>Youtube</v>
      </c>
      <c r="G48">
        <f>Sales[[#This Row],[SaleAmount]]*Sales[[#This Row],[unit price]]</f>
        <v>1456967.0625</v>
      </c>
      <c r="H48">
        <f>VLOOKUP(Sales[[#This Row],[ProductID]], products[], 4, FALSE)</f>
        <v>1706.55</v>
      </c>
      <c r="I48" s="14" t="str">
        <f>VLOOKUP(Sales[[#This Row],[ProductID]], products[], 2, FALSE)</f>
        <v>Camera</v>
      </c>
    </row>
    <row r="49" spans="1:9" x14ac:dyDescent="0.3">
      <c r="A49">
        <v>48</v>
      </c>
      <c r="B49">
        <v>72</v>
      </c>
      <c r="C49">
        <v>13</v>
      </c>
      <c r="D49">
        <v>1890.25</v>
      </c>
      <c r="E49" s="1">
        <v>44714</v>
      </c>
      <c r="F49" t="str">
        <f>VLOOKUP(Sales[[#This Row],[CustomerID]], Customer[], 7, FALSE)</f>
        <v>Company Website</v>
      </c>
      <c r="G49">
        <f>Sales[[#This Row],[SaleAmount]]*Sales[[#This Row],[unit price]]</f>
        <v>433528.83749999997</v>
      </c>
      <c r="H49">
        <f>VLOOKUP(Sales[[#This Row],[ProductID]], products[], 4, FALSE)</f>
        <v>229.35</v>
      </c>
      <c r="I49" s="14" t="str">
        <f>VLOOKUP(Sales[[#This Row],[ProductID]], products[], 2, FALSE)</f>
        <v>Microphone</v>
      </c>
    </row>
    <row r="50" spans="1:9" x14ac:dyDescent="0.3">
      <c r="A50">
        <v>49</v>
      </c>
      <c r="B50">
        <v>41</v>
      </c>
      <c r="C50">
        <v>5</v>
      </c>
      <c r="D50">
        <v>2632.04</v>
      </c>
      <c r="E50" s="1">
        <v>45336</v>
      </c>
      <c r="F50" t="str">
        <f>VLOOKUP(Sales[[#This Row],[CustomerID]], Customer[], 7, FALSE)</f>
        <v>Company Website</v>
      </c>
      <c r="G50">
        <f>Sales[[#This Row],[SaleAmount]]*Sales[[#This Row],[unit price]]</f>
        <v>3740102.5195999998</v>
      </c>
      <c r="H50">
        <f>VLOOKUP(Sales[[#This Row],[ProductID]], products[], 4, FALSE)</f>
        <v>1420.99</v>
      </c>
      <c r="I50" s="14" t="str">
        <f>VLOOKUP(Sales[[#This Row],[ProductID]], products[], 2, FALSE)</f>
        <v>Smartwatch</v>
      </c>
    </row>
    <row r="51" spans="1:9" x14ac:dyDescent="0.3">
      <c r="A51">
        <v>50</v>
      </c>
      <c r="B51">
        <v>88</v>
      </c>
      <c r="C51">
        <v>20</v>
      </c>
      <c r="D51">
        <v>3301.13</v>
      </c>
      <c r="E51" s="1">
        <v>44633</v>
      </c>
      <c r="F51" t="str">
        <f>VLOOKUP(Sales[[#This Row],[CustomerID]], Customer[], 7, FALSE)</f>
        <v>Company Website</v>
      </c>
      <c r="G51">
        <f>Sales[[#This Row],[SaleAmount]]*Sales[[#This Row],[unit price]]</f>
        <v>4753693.2226</v>
      </c>
      <c r="H51">
        <f>VLOOKUP(Sales[[#This Row],[ProductID]], products[], 4, FALSE)</f>
        <v>1440.02</v>
      </c>
      <c r="I51" s="14" t="str">
        <f>VLOOKUP(Sales[[#This Row],[ProductID]], products[], 2, FALSE)</f>
        <v>VR Headset</v>
      </c>
    </row>
    <row r="52" spans="1:9" x14ac:dyDescent="0.3">
      <c r="A52">
        <v>51</v>
      </c>
      <c r="B52">
        <v>51</v>
      </c>
      <c r="C52">
        <v>17</v>
      </c>
      <c r="D52">
        <v>2943.01</v>
      </c>
      <c r="E52" s="1">
        <v>44991</v>
      </c>
      <c r="F52" t="str">
        <f>VLOOKUP(Sales[[#This Row],[CustomerID]], Customer[], 7, FALSE)</f>
        <v>Linkedin</v>
      </c>
      <c r="G52">
        <f>Sales[[#This Row],[SaleAmount]]*Sales[[#This Row],[unit price]]</f>
        <v>1412144.4883000001</v>
      </c>
      <c r="H52">
        <f>VLOOKUP(Sales[[#This Row],[ProductID]], products[], 4, FALSE)</f>
        <v>479.83</v>
      </c>
      <c r="I52" s="14" t="str">
        <f>VLOOKUP(Sales[[#This Row],[ProductID]], products[], 2, FALSE)</f>
        <v>Flash Drive</v>
      </c>
    </row>
    <row r="53" spans="1:9" x14ac:dyDescent="0.3">
      <c r="A53">
        <v>52</v>
      </c>
      <c r="B53">
        <v>94</v>
      </c>
      <c r="C53">
        <v>8</v>
      </c>
      <c r="D53">
        <v>3178.8</v>
      </c>
      <c r="E53" s="1">
        <v>45125</v>
      </c>
      <c r="F53" t="str">
        <f>VLOOKUP(Sales[[#This Row],[CustomerID]], Customer[], 7, FALSE)</f>
        <v>Other</v>
      </c>
      <c r="G53">
        <f>Sales[[#This Row],[SaleAmount]]*Sales[[#This Row],[unit price]]</f>
        <v>3760615.764</v>
      </c>
      <c r="H53">
        <f>VLOOKUP(Sales[[#This Row],[ProductID]], products[], 4, FALSE)</f>
        <v>1183.03</v>
      </c>
      <c r="I53" s="14" t="str">
        <f>VLOOKUP(Sales[[#This Row],[ProductID]], products[], 2, FALSE)</f>
        <v>Monitor</v>
      </c>
    </row>
    <row r="54" spans="1:9" x14ac:dyDescent="0.3">
      <c r="A54">
        <v>53</v>
      </c>
      <c r="B54">
        <v>99</v>
      </c>
      <c r="C54">
        <v>17</v>
      </c>
      <c r="D54">
        <v>3212.64</v>
      </c>
      <c r="E54" s="1">
        <v>45326</v>
      </c>
      <c r="F54" t="str">
        <f>VLOOKUP(Sales[[#This Row],[CustomerID]], Customer[], 7, FALSE)</f>
        <v>Friend</v>
      </c>
      <c r="G54">
        <f>Sales[[#This Row],[SaleAmount]]*Sales[[#This Row],[unit price]]</f>
        <v>1541521.0511999999</v>
      </c>
      <c r="H54">
        <f>VLOOKUP(Sales[[#This Row],[ProductID]], products[], 4, FALSE)</f>
        <v>479.83</v>
      </c>
      <c r="I54" s="14" t="str">
        <f>VLOOKUP(Sales[[#This Row],[ProductID]], products[], 2, FALSE)</f>
        <v>Flash Drive</v>
      </c>
    </row>
    <row r="55" spans="1:9" x14ac:dyDescent="0.3">
      <c r="A55">
        <v>54</v>
      </c>
      <c r="B55">
        <v>94</v>
      </c>
      <c r="C55">
        <v>4</v>
      </c>
      <c r="D55">
        <v>2691.88</v>
      </c>
      <c r="E55" s="1">
        <v>45016</v>
      </c>
      <c r="F55" t="str">
        <f>VLOOKUP(Sales[[#This Row],[CustomerID]], Customer[], 7, FALSE)</f>
        <v>Other</v>
      </c>
      <c r="G55">
        <f>Sales[[#This Row],[SaleAmount]]*Sales[[#This Row],[unit price]]</f>
        <v>4726914.3612000002</v>
      </c>
      <c r="H55">
        <f>VLOOKUP(Sales[[#This Row],[ProductID]], products[], 4, FALSE)</f>
        <v>1755.99</v>
      </c>
      <c r="I55" s="14" t="str">
        <f>VLOOKUP(Sales[[#This Row],[ProductID]], products[], 2, FALSE)</f>
        <v>Desktop</v>
      </c>
    </row>
    <row r="56" spans="1:9" x14ac:dyDescent="0.3">
      <c r="A56">
        <v>55</v>
      </c>
      <c r="B56">
        <v>82</v>
      </c>
      <c r="C56">
        <v>6</v>
      </c>
      <c r="D56">
        <v>354.56</v>
      </c>
      <c r="E56" s="1">
        <v>44386</v>
      </c>
      <c r="F56" t="str">
        <f>VLOOKUP(Sales[[#This Row],[CustomerID]], Customer[], 7, FALSE)</f>
        <v>Facebook</v>
      </c>
      <c r="G56">
        <f>Sales[[#This Row],[SaleAmount]]*Sales[[#This Row],[unit price]]</f>
        <v>605074.36800000002</v>
      </c>
      <c r="H56">
        <f>VLOOKUP(Sales[[#This Row],[ProductID]], products[], 4, FALSE)</f>
        <v>1706.55</v>
      </c>
      <c r="I56" s="14" t="str">
        <f>VLOOKUP(Sales[[#This Row],[ProductID]], products[], 2, FALSE)</f>
        <v>Camera</v>
      </c>
    </row>
    <row r="57" spans="1:9" x14ac:dyDescent="0.3">
      <c r="A57">
        <v>56</v>
      </c>
      <c r="B57">
        <v>66</v>
      </c>
      <c r="C57">
        <v>11</v>
      </c>
      <c r="D57">
        <v>783.42</v>
      </c>
      <c r="E57" s="1">
        <v>44321</v>
      </c>
      <c r="F57" t="str">
        <f>VLOOKUP(Sales[[#This Row],[CustomerID]], Customer[], 7, FALSE)</f>
        <v>Facebook</v>
      </c>
      <c r="G57">
        <f>Sales[[#This Row],[SaleAmount]]*Sales[[#This Row],[unit price]]</f>
        <v>1351305.4896</v>
      </c>
      <c r="H57">
        <f>VLOOKUP(Sales[[#This Row],[ProductID]], products[], 4, FALSE)</f>
        <v>1724.88</v>
      </c>
      <c r="I57" s="14" t="str">
        <f>VLOOKUP(Sales[[#This Row],[ProductID]], products[], 2, FALSE)</f>
        <v>Headphones</v>
      </c>
    </row>
    <row r="58" spans="1:9" x14ac:dyDescent="0.3">
      <c r="A58">
        <v>57</v>
      </c>
      <c r="B58">
        <v>4</v>
      </c>
      <c r="C58">
        <v>2</v>
      </c>
      <c r="D58">
        <v>3117.23</v>
      </c>
      <c r="E58" s="1">
        <v>44183</v>
      </c>
      <c r="F58" t="str">
        <f>VLOOKUP(Sales[[#This Row],[CustomerID]], Customer[], 7, FALSE)</f>
        <v>Facebook</v>
      </c>
      <c r="G58">
        <f>Sales[[#This Row],[SaleAmount]]*Sales[[#This Row],[unit price]]</f>
        <v>629555.77080000006</v>
      </c>
      <c r="H58">
        <f>VLOOKUP(Sales[[#This Row],[ProductID]], products[], 4, FALSE)</f>
        <v>201.96</v>
      </c>
      <c r="I58" s="14" t="str">
        <f>VLOOKUP(Sales[[#This Row],[ProductID]], products[], 2, FALSE)</f>
        <v>Tablet</v>
      </c>
    </row>
    <row r="59" spans="1:9" x14ac:dyDescent="0.3">
      <c r="A59">
        <v>58</v>
      </c>
      <c r="B59">
        <v>99</v>
      </c>
      <c r="C59">
        <v>4</v>
      </c>
      <c r="D59">
        <v>2896.64</v>
      </c>
      <c r="E59" s="1">
        <v>45302</v>
      </c>
      <c r="F59" t="str">
        <f>VLOOKUP(Sales[[#This Row],[CustomerID]], Customer[], 7, FALSE)</f>
        <v>Friend</v>
      </c>
      <c r="G59">
        <f>Sales[[#This Row],[SaleAmount]]*Sales[[#This Row],[unit price]]</f>
        <v>5086470.8735999996</v>
      </c>
      <c r="H59">
        <f>VLOOKUP(Sales[[#This Row],[ProductID]], products[], 4, FALSE)</f>
        <v>1755.99</v>
      </c>
      <c r="I59" s="14" t="str">
        <f>VLOOKUP(Sales[[#This Row],[ProductID]], products[], 2, FALSE)</f>
        <v>Desktop</v>
      </c>
    </row>
    <row r="60" spans="1:9" x14ac:dyDescent="0.3">
      <c r="A60">
        <v>59</v>
      </c>
      <c r="B60">
        <v>10</v>
      </c>
      <c r="C60">
        <v>2</v>
      </c>
      <c r="D60">
        <v>3219.51</v>
      </c>
      <c r="E60" s="1">
        <v>45387</v>
      </c>
      <c r="F60" t="str">
        <f>VLOOKUP(Sales[[#This Row],[CustomerID]], Customer[], 7, FALSE)</f>
        <v>Mail</v>
      </c>
      <c r="G60">
        <f>Sales[[#This Row],[SaleAmount]]*Sales[[#This Row],[unit price]]</f>
        <v>650212.23960000009</v>
      </c>
      <c r="H60">
        <f>VLOOKUP(Sales[[#This Row],[ProductID]], products[], 4, FALSE)</f>
        <v>201.96</v>
      </c>
      <c r="I60" s="14" t="str">
        <f>VLOOKUP(Sales[[#This Row],[ProductID]], products[], 2, FALSE)</f>
        <v>Tablet</v>
      </c>
    </row>
    <row r="61" spans="1:9" x14ac:dyDescent="0.3">
      <c r="A61">
        <v>60</v>
      </c>
      <c r="B61">
        <v>36</v>
      </c>
      <c r="C61">
        <v>7</v>
      </c>
      <c r="D61">
        <v>261.12</v>
      </c>
      <c r="E61" s="1">
        <v>45006</v>
      </c>
      <c r="F61" t="str">
        <f>VLOOKUP(Sales[[#This Row],[CustomerID]], Customer[], 7, FALSE)</f>
        <v>Other</v>
      </c>
      <c r="G61">
        <f>Sales[[#This Row],[SaleAmount]]*Sales[[#This Row],[unit price]]</f>
        <v>509429.45280000003</v>
      </c>
      <c r="H61">
        <f>VLOOKUP(Sales[[#This Row],[ProductID]], products[], 4, FALSE)</f>
        <v>1950.94</v>
      </c>
      <c r="I61" s="14" t="str">
        <f>VLOOKUP(Sales[[#This Row],[ProductID]], products[], 2, FALSE)</f>
        <v>Printer</v>
      </c>
    </row>
    <row r="62" spans="1:9" x14ac:dyDescent="0.3">
      <c r="A62">
        <v>61</v>
      </c>
      <c r="B62">
        <v>40</v>
      </c>
      <c r="C62">
        <v>13</v>
      </c>
      <c r="D62">
        <v>2637.29</v>
      </c>
      <c r="E62" s="1">
        <v>44576</v>
      </c>
      <c r="F62" t="str">
        <f>VLOOKUP(Sales[[#This Row],[CustomerID]], Customer[], 7, FALSE)</f>
        <v>Facebook</v>
      </c>
      <c r="G62">
        <f>Sales[[#This Row],[SaleAmount]]*Sales[[#This Row],[unit price]]</f>
        <v>604862.46149999998</v>
      </c>
      <c r="H62">
        <f>VLOOKUP(Sales[[#This Row],[ProductID]], products[], 4, FALSE)</f>
        <v>229.35</v>
      </c>
      <c r="I62" s="14" t="str">
        <f>VLOOKUP(Sales[[#This Row],[ProductID]], products[], 2, FALSE)</f>
        <v>Microphone</v>
      </c>
    </row>
    <row r="63" spans="1:9" x14ac:dyDescent="0.3">
      <c r="A63">
        <v>62</v>
      </c>
      <c r="B63">
        <v>67</v>
      </c>
      <c r="C63">
        <v>17</v>
      </c>
      <c r="D63">
        <v>1995.39</v>
      </c>
      <c r="E63" s="1">
        <v>45121</v>
      </c>
      <c r="F63" t="str">
        <f>VLOOKUP(Sales[[#This Row],[CustomerID]], Customer[], 7, FALSE)</f>
        <v>Mail</v>
      </c>
      <c r="G63">
        <f>Sales[[#This Row],[SaleAmount]]*Sales[[#This Row],[unit price]]</f>
        <v>957447.98369999998</v>
      </c>
      <c r="H63">
        <f>VLOOKUP(Sales[[#This Row],[ProductID]], products[], 4, FALSE)</f>
        <v>479.83</v>
      </c>
      <c r="I63" s="14" t="str">
        <f>VLOOKUP(Sales[[#This Row],[ProductID]], products[], 2, FALSE)</f>
        <v>Flash Drive</v>
      </c>
    </row>
    <row r="64" spans="1:9" x14ac:dyDescent="0.3">
      <c r="A64">
        <v>63</v>
      </c>
      <c r="B64">
        <v>32</v>
      </c>
      <c r="C64">
        <v>3</v>
      </c>
      <c r="D64">
        <v>2456.59</v>
      </c>
      <c r="E64" s="1">
        <v>45085</v>
      </c>
      <c r="F64" t="str">
        <f>VLOOKUP(Sales[[#This Row],[CustomerID]], Customer[], 7, FALSE)</f>
        <v>Mail</v>
      </c>
      <c r="G64">
        <f>Sales[[#This Row],[SaleAmount]]*Sales[[#This Row],[unit price]]</f>
        <v>2485995.3823000002</v>
      </c>
      <c r="H64">
        <f>VLOOKUP(Sales[[#This Row],[ProductID]], products[], 4, FALSE)</f>
        <v>1011.97</v>
      </c>
      <c r="I64" s="14" t="str">
        <f>VLOOKUP(Sales[[#This Row],[ProductID]], products[], 2, FALSE)</f>
        <v>Smartphone</v>
      </c>
    </row>
    <row r="65" spans="1:9" x14ac:dyDescent="0.3">
      <c r="A65">
        <v>64</v>
      </c>
      <c r="B65">
        <v>28</v>
      </c>
      <c r="C65">
        <v>15</v>
      </c>
      <c r="D65">
        <v>674.42</v>
      </c>
      <c r="E65" s="1">
        <v>43922</v>
      </c>
      <c r="F65" t="str">
        <f>VLOOKUP(Sales[[#This Row],[CustomerID]], Customer[], 7, FALSE)</f>
        <v>Youtube</v>
      </c>
      <c r="G65">
        <f>Sales[[#This Row],[SaleAmount]]*Sales[[#This Row],[unit price]]</f>
        <v>810875.39859999996</v>
      </c>
      <c r="H65">
        <f>VLOOKUP(Sales[[#This Row],[ProductID]], products[], 4, FALSE)</f>
        <v>1202.33</v>
      </c>
      <c r="I65" s="14" t="str">
        <f>VLOOKUP(Sales[[#This Row],[ProductID]], products[], 2, FALSE)</f>
        <v>SSD</v>
      </c>
    </row>
    <row r="66" spans="1:9" x14ac:dyDescent="0.3">
      <c r="A66">
        <v>65</v>
      </c>
      <c r="B66">
        <v>21</v>
      </c>
      <c r="C66">
        <v>4</v>
      </c>
      <c r="D66">
        <v>2550.5100000000002</v>
      </c>
      <c r="E66" s="1">
        <v>45340</v>
      </c>
      <c r="F66" t="str">
        <f>VLOOKUP(Sales[[#This Row],[CustomerID]], Customer[], 7, FALSE)</f>
        <v>Facebook</v>
      </c>
      <c r="G66">
        <f>Sales[[#This Row],[SaleAmount]]*Sales[[#This Row],[unit price]]</f>
        <v>4478670.0549000008</v>
      </c>
      <c r="H66">
        <f>VLOOKUP(Sales[[#This Row],[ProductID]], products[], 4, FALSE)</f>
        <v>1755.99</v>
      </c>
      <c r="I66" s="14" t="str">
        <f>VLOOKUP(Sales[[#This Row],[ProductID]], products[], 2, FALSE)</f>
        <v>Desktop</v>
      </c>
    </row>
    <row r="67" spans="1:9" x14ac:dyDescent="0.3">
      <c r="A67">
        <v>66</v>
      </c>
      <c r="B67">
        <v>73</v>
      </c>
      <c r="C67">
        <v>2</v>
      </c>
      <c r="D67">
        <v>4734.1400000000003</v>
      </c>
      <c r="E67" s="1">
        <v>44394</v>
      </c>
      <c r="F67" t="str">
        <f>VLOOKUP(Sales[[#This Row],[CustomerID]], Customer[], 7, FALSE)</f>
        <v>Friend</v>
      </c>
      <c r="G67">
        <f>Sales[[#This Row],[SaleAmount]]*Sales[[#This Row],[unit price]]</f>
        <v>956106.91440000013</v>
      </c>
      <c r="H67">
        <f>VLOOKUP(Sales[[#This Row],[ProductID]], products[], 4, FALSE)</f>
        <v>201.96</v>
      </c>
      <c r="I67" s="14" t="str">
        <f>VLOOKUP(Sales[[#This Row],[ProductID]], products[], 2, FALSE)</f>
        <v>Tablet</v>
      </c>
    </row>
    <row r="68" spans="1:9" x14ac:dyDescent="0.3">
      <c r="A68">
        <v>67</v>
      </c>
      <c r="B68">
        <v>94</v>
      </c>
      <c r="C68">
        <v>12</v>
      </c>
      <c r="D68">
        <v>3606.32</v>
      </c>
      <c r="E68" s="1">
        <v>44033</v>
      </c>
      <c r="F68" t="str">
        <f>VLOOKUP(Sales[[#This Row],[CustomerID]], Customer[], 7, FALSE)</f>
        <v>Other</v>
      </c>
      <c r="G68">
        <f>Sales[[#This Row],[SaleAmount]]*Sales[[#This Row],[unit price]]</f>
        <v>3311683.656</v>
      </c>
      <c r="H68">
        <f>VLOOKUP(Sales[[#This Row],[ProductID]], products[], 4, FALSE)</f>
        <v>918.3</v>
      </c>
      <c r="I68" s="14" t="str">
        <f>VLOOKUP(Sales[[#This Row],[ProductID]], products[], 2, FALSE)</f>
        <v>Speakers</v>
      </c>
    </row>
    <row r="69" spans="1:9" x14ac:dyDescent="0.3">
      <c r="A69">
        <v>68</v>
      </c>
      <c r="B69">
        <v>37</v>
      </c>
      <c r="C69">
        <v>3</v>
      </c>
      <c r="D69">
        <v>4118.75</v>
      </c>
      <c r="E69" s="1">
        <v>45013</v>
      </c>
      <c r="F69" t="str">
        <f>VLOOKUP(Sales[[#This Row],[CustomerID]], Customer[], 7, FALSE)</f>
        <v>Company Website</v>
      </c>
      <c r="G69">
        <f>Sales[[#This Row],[SaleAmount]]*Sales[[#This Row],[unit price]]</f>
        <v>4168051.4375</v>
      </c>
      <c r="H69">
        <f>VLOOKUP(Sales[[#This Row],[ProductID]], products[], 4, FALSE)</f>
        <v>1011.97</v>
      </c>
      <c r="I69" s="14" t="str">
        <f>VLOOKUP(Sales[[#This Row],[ProductID]], products[], 2, FALSE)</f>
        <v>Smartphone</v>
      </c>
    </row>
    <row r="70" spans="1:9" x14ac:dyDescent="0.3">
      <c r="A70">
        <v>69</v>
      </c>
      <c r="B70">
        <v>45</v>
      </c>
      <c r="C70">
        <v>12</v>
      </c>
      <c r="D70">
        <v>2005.96</v>
      </c>
      <c r="E70" s="1">
        <v>44643</v>
      </c>
      <c r="F70" t="str">
        <f>VLOOKUP(Sales[[#This Row],[CustomerID]], Customer[], 7, FALSE)</f>
        <v>Mail</v>
      </c>
      <c r="G70">
        <f>Sales[[#This Row],[SaleAmount]]*Sales[[#This Row],[unit price]]</f>
        <v>1842073.068</v>
      </c>
      <c r="H70">
        <f>VLOOKUP(Sales[[#This Row],[ProductID]], products[], 4, FALSE)</f>
        <v>918.3</v>
      </c>
      <c r="I70" s="14" t="str">
        <f>VLOOKUP(Sales[[#This Row],[ProductID]], products[], 2, FALSE)</f>
        <v>Speakers</v>
      </c>
    </row>
    <row r="71" spans="1:9" x14ac:dyDescent="0.3">
      <c r="A71">
        <v>70</v>
      </c>
      <c r="B71">
        <v>23</v>
      </c>
      <c r="C71">
        <v>14</v>
      </c>
      <c r="D71">
        <v>1154.26</v>
      </c>
      <c r="E71" s="1">
        <v>45000</v>
      </c>
      <c r="F71" t="str">
        <f>VLOOKUP(Sales[[#This Row],[CustomerID]], Customer[], 7, FALSE)</f>
        <v>Mail</v>
      </c>
      <c r="G71">
        <f>Sales[[#This Row],[SaleAmount]]*Sales[[#This Row],[unit price]]</f>
        <v>1286757.5053999999</v>
      </c>
      <c r="H71">
        <f>VLOOKUP(Sales[[#This Row],[ProductID]], products[], 4, FALSE)</f>
        <v>1114.79</v>
      </c>
      <c r="I71" s="14" t="str">
        <f>VLOOKUP(Sales[[#This Row],[ProductID]], products[], 2, FALSE)</f>
        <v>Router</v>
      </c>
    </row>
    <row r="72" spans="1:9" x14ac:dyDescent="0.3">
      <c r="A72">
        <v>71</v>
      </c>
      <c r="B72">
        <v>81</v>
      </c>
      <c r="C72">
        <v>10</v>
      </c>
      <c r="D72">
        <v>4015.16</v>
      </c>
      <c r="E72" s="1">
        <v>44101</v>
      </c>
      <c r="F72" t="str">
        <f>VLOOKUP(Sales[[#This Row],[CustomerID]], Customer[], 7, FALSE)</f>
        <v>Google Ads</v>
      </c>
      <c r="G72">
        <f>Sales[[#This Row],[SaleAmount]]*Sales[[#This Row],[unit price]]</f>
        <v>4977915.0647999998</v>
      </c>
      <c r="H72">
        <f>VLOOKUP(Sales[[#This Row],[ProductID]], products[], 4, FALSE)</f>
        <v>1239.78</v>
      </c>
      <c r="I72" s="14" t="str">
        <f>VLOOKUP(Sales[[#This Row],[ProductID]], products[], 2, FALSE)</f>
        <v>Mouse</v>
      </c>
    </row>
    <row r="73" spans="1:9" x14ac:dyDescent="0.3">
      <c r="A73">
        <v>72</v>
      </c>
      <c r="B73">
        <v>11</v>
      </c>
      <c r="C73">
        <v>16</v>
      </c>
      <c r="D73">
        <v>850.75</v>
      </c>
      <c r="E73" s="1">
        <v>44639</v>
      </c>
      <c r="F73" t="str">
        <f>VLOOKUP(Sales[[#This Row],[CustomerID]], Customer[], 7, FALSE)</f>
        <v>Linkedin</v>
      </c>
      <c r="G73">
        <f>Sales[[#This Row],[SaleAmount]]*Sales[[#This Row],[unit price]]</f>
        <v>413719.72500000003</v>
      </c>
      <c r="H73">
        <f>VLOOKUP(Sales[[#This Row],[ProductID]], products[], 4, FALSE)</f>
        <v>486.3</v>
      </c>
      <c r="I73" s="14" t="str">
        <f>VLOOKUP(Sales[[#This Row],[ProductID]], products[], 2, FALSE)</f>
        <v>External HDD</v>
      </c>
    </row>
    <row r="74" spans="1:9" x14ac:dyDescent="0.3">
      <c r="A74">
        <v>73</v>
      </c>
      <c r="B74">
        <v>96</v>
      </c>
      <c r="C74">
        <v>20</v>
      </c>
      <c r="D74">
        <v>4269.0600000000004</v>
      </c>
      <c r="E74" s="1">
        <v>45338</v>
      </c>
      <c r="F74" t="str">
        <f>VLOOKUP(Sales[[#This Row],[CustomerID]], Customer[], 7, FALSE)</f>
        <v>Other</v>
      </c>
      <c r="G74">
        <f>Sales[[#This Row],[SaleAmount]]*Sales[[#This Row],[unit price]]</f>
        <v>6147531.7812000001</v>
      </c>
      <c r="H74">
        <f>VLOOKUP(Sales[[#This Row],[ProductID]], products[], 4, FALSE)</f>
        <v>1440.02</v>
      </c>
      <c r="I74" s="14" t="str">
        <f>VLOOKUP(Sales[[#This Row],[ProductID]], products[], 2, FALSE)</f>
        <v>VR Headset</v>
      </c>
    </row>
    <row r="75" spans="1:9" x14ac:dyDescent="0.3">
      <c r="A75">
        <v>74</v>
      </c>
      <c r="B75">
        <v>67</v>
      </c>
      <c r="C75">
        <v>3</v>
      </c>
      <c r="D75">
        <v>2170.5500000000002</v>
      </c>
      <c r="E75" s="1">
        <v>44001</v>
      </c>
      <c r="F75" t="str">
        <f>VLOOKUP(Sales[[#This Row],[CustomerID]], Customer[], 7, FALSE)</f>
        <v>Mail</v>
      </c>
      <c r="G75">
        <f>Sales[[#This Row],[SaleAmount]]*Sales[[#This Row],[unit price]]</f>
        <v>2196531.4835000001</v>
      </c>
      <c r="H75">
        <f>VLOOKUP(Sales[[#This Row],[ProductID]], products[], 4, FALSE)</f>
        <v>1011.97</v>
      </c>
      <c r="I75" s="14" t="str">
        <f>VLOOKUP(Sales[[#This Row],[ProductID]], products[], 2, FALSE)</f>
        <v>Smartphone</v>
      </c>
    </row>
    <row r="76" spans="1:9" x14ac:dyDescent="0.3">
      <c r="A76">
        <v>75</v>
      </c>
      <c r="B76">
        <v>10</v>
      </c>
      <c r="C76">
        <v>13</v>
      </c>
      <c r="D76">
        <v>151.81</v>
      </c>
      <c r="E76" s="1">
        <v>45113</v>
      </c>
      <c r="F76" t="str">
        <f>VLOOKUP(Sales[[#This Row],[CustomerID]], Customer[], 7, FALSE)</f>
        <v>Mail</v>
      </c>
      <c r="G76">
        <f>Sales[[#This Row],[SaleAmount]]*Sales[[#This Row],[unit price]]</f>
        <v>34817.623500000002</v>
      </c>
      <c r="H76">
        <f>VLOOKUP(Sales[[#This Row],[ProductID]], products[], 4, FALSE)</f>
        <v>229.35</v>
      </c>
      <c r="I76" s="14" t="str">
        <f>VLOOKUP(Sales[[#This Row],[ProductID]], products[], 2, FALSE)</f>
        <v>Microphone</v>
      </c>
    </row>
    <row r="77" spans="1:9" x14ac:dyDescent="0.3">
      <c r="A77">
        <v>76</v>
      </c>
      <c r="B77">
        <v>17</v>
      </c>
      <c r="C77">
        <v>16</v>
      </c>
      <c r="D77">
        <v>1967.61</v>
      </c>
      <c r="E77" s="1">
        <v>44828</v>
      </c>
      <c r="F77" t="str">
        <f>VLOOKUP(Sales[[#This Row],[CustomerID]], Customer[], 7, FALSE)</f>
        <v>Company Website</v>
      </c>
      <c r="G77">
        <f>Sales[[#This Row],[SaleAmount]]*Sales[[#This Row],[unit price]]</f>
        <v>956848.74300000002</v>
      </c>
      <c r="H77">
        <f>VLOOKUP(Sales[[#This Row],[ProductID]], products[], 4, FALSE)</f>
        <v>486.3</v>
      </c>
      <c r="I77" s="14" t="str">
        <f>VLOOKUP(Sales[[#This Row],[ProductID]], products[], 2, FALSE)</f>
        <v>External HDD</v>
      </c>
    </row>
    <row r="78" spans="1:9" x14ac:dyDescent="0.3">
      <c r="A78">
        <v>77</v>
      </c>
      <c r="B78">
        <v>31</v>
      </c>
      <c r="C78">
        <v>20</v>
      </c>
      <c r="D78">
        <v>2865.26</v>
      </c>
      <c r="E78" s="1">
        <v>45339</v>
      </c>
      <c r="F78" t="str">
        <f>VLOOKUP(Sales[[#This Row],[CustomerID]], Customer[], 7, FALSE)</f>
        <v>Company Website</v>
      </c>
      <c r="G78">
        <f>Sales[[#This Row],[SaleAmount]]*Sales[[#This Row],[unit price]]</f>
        <v>4126031.7052000002</v>
      </c>
      <c r="H78">
        <f>VLOOKUP(Sales[[#This Row],[ProductID]], products[], 4, FALSE)</f>
        <v>1440.02</v>
      </c>
      <c r="I78" s="14" t="str">
        <f>VLOOKUP(Sales[[#This Row],[ProductID]], products[], 2, FALSE)</f>
        <v>VR Headset</v>
      </c>
    </row>
    <row r="79" spans="1:9" x14ac:dyDescent="0.3">
      <c r="A79">
        <v>78</v>
      </c>
      <c r="B79">
        <v>16</v>
      </c>
      <c r="C79">
        <v>12</v>
      </c>
      <c r="D79">
        <v>783.69</v>
      </c>
      <c r="E79" s="1">
        <v>44009</v>
      </c>
      <c r="F79" t="str">
        <f>VLOOKUP(Sales[[#This Row],[CustomerID]], Customer[], 7, FALSE)</f>
        <v>Friend</v>
      </c>
      <c r="G79">
        <f>Sales[[#This Row],[SaleAmount]]*Sales[[#This Row],[unit price]]</f>
        <v>719662.527</v>
      </c>
      <c r="H79">
        <f>VLOOKUP(Sales[[#This Row],[ProductID]], products[], 4, FALSE)</f>
        <v>918.3</v>
      </c>
      <c r="I79" s="14" t="str">
        <f>VLOOKUP(Sales[[#This Row],[ProductID]], products[], 2, FALSE)</f>
        <v>Speakers</v>
      </c>
    </row>
    <row r="80" spans="1:9" x14ac:dyDescent="0.3">
      <c r="A80">
        <v>79</v>
      </c>
      <c r="B80">
        <v>78</v>
      </c>
      <c r="C80">
        <v>5</v>
      </c>
      <c r="D80">
        <v>3832.21</v>
      </c>
      <c r="E80" s="1">
        <v>44958</v>
      </c>
      <c r="F80" t="str">
        <f>VLOOKUP(Sales[[#This Row],[CustomerID]], Customer[], 7, FALSE)</f>
        <v>Facebook</v>
      </c>
      <c r="G80">
        <f>Sales[[#This Row],[SaleAmount]]*Sales[[#This Row],[unit price]]</f>
        <v>5445532.0878999997</v>
      </c>
      <c r="H80">
        <f>VLOOKUP(Sales[[#This Row],[ProductID]], products[], 4, FALSE)</f>
        <v>1420.99</v>
      </c>
      <c r="I80" s="14" t="str">
        <f>VLOOKUP(Sales[[#This Row],[ProductID]], products[], 2, FALSE)</f>
        <v>Smartwatch</v>
      </c>
    </row>
    <row r="81" spans="1:9" x14ac:dyDescent="0.3">
      <c r="A81">
        <v>80</v>
      </c>
      <c r="B81">
        <v>7</v>
      </c>
      <c r="C81">
        <v>5</v>
      </c>
      <c r="D81">
        <v>436.27</v>
      </c>
      <c r="E81" s="1">
        <v>43856</v>
      </c>
      <c r="F81" t="str">
        <f>VLOOKUP(Sales[[#This Row],[CustomerID]], Customer[], 7, FALSE)</f>
        <v>Linkedin</v>
      </c>
      <c r="G81">
        <f>Sales[[#This Row],[SaleAmount]]*Sales[[#This Row],[unit price]]</f>
        <v>619935.30729999999</v>
      </c>
      <c r="H81">
        <f>VLOOKUP(Sales[[#This Row],[ProductID]], products[], 4, FALSE)</f>
        <v>1420.99</v>
      </c>
      <c r="I81" s="14" t="str">
        <f>VLOOKUP(Sales[[#This Row],[ProductID]], products[], 2, FALSE)</f>
        <v>Smartwatch</v>
      </c>
    </row>
    <row r="82" spans="1:9" x14ac:dyDescent="0.3">
      <c r="A82">
        <v>81</v>
      </c>
      <c r="B82">
        <v>15</v>
      </c>
      <c r="C82">
        <v>16</v>
      </c>
      <c r="D82">
        <v>1115.04</v>
      </c>
      <c r="E82" s="1">
        <v>44638</v>
      </c>
      <c r="F82" t="str">
        <f>VLOOKUP(Sales[[#This Row],[CustomerID]], Customer[], 7, FALSE)</f>
        <v>Friend</v>
      </c>
      <c r="G82">
        <f>Sales[[#This Row],[SaleAmount]]*Sales[[#This Row],[unit price]]</f>
        <v>542243.95200000005</v>
      </c>
      <c r="H82">
        <f>VLOOKUP(Sales[[#This Row],[ProductID]], products[], 4, FALSE)</f>
        <v>486.3</v>
      </c>
      <c r="I82" s="14" t="str">
        <f>VLOOKUP(Sales[[#This Row],[ProductID]], products[], 2, FALSE)</f>
        <v>External HDD</v>
      </c>
    </row>
    <row r="83" spans="1:9" x14ac:dyDescent="0.3">
      <c r="A83">
        <v>82</v>
      </c>
      <c r="B83">
        <v>15</v>
      </c>
      <c r="C83">
        <v>5</v>
      </c>
      <c r="D83">
        <v>3753.46</v>
      </c>
      <c r="E83" s="1">
        <v>43871</v>
      </c>
      <c r="F83" t="str">
        <f>VLOOKUP(Sales[[#This Row],[CustomerID]], Customer[], 7, FALSE)</f>
        <v>Friend</v>
      </c>
      <c r="G83">
        <f>Sales[[#This Row],[SaleAmount]]*Sales[[#This Row],[unit price]]</f>
        <v>5333629.1254000003</v>
      </c>
      <c r="H83">
        <f>VLOOKUP(Sales[[#This Row],[ProductID]], products[], 4, FALSE)</f>
        <v>1420.99</v>
      </c>
      <c r="I83" s="14" t="str">
        <f>VLOOKUP(Sales[[#This Row],[ProductID]], products[], 2, FALSE)</f>
        <v>Smartwatch</v>
      </c>
    </row>
    <row r="84" spans="1:9" x14ac:dyDescent="0.3">
      <c r="A84">
        <v>83</v>
      </c>
      <c r="B84">
        <v>44</v>
      </c>
      <c r="C84">
        <v>13</v>
      </c>
      <c r="D84">
        <v>1667.56</v>
      </c>
      <c r="E84" s="1">
        <v>44756</v>
      </c>
      <c r="F84" t="str">
        <f>VLOOKUP(Sales[[#This Row],[CustomerID]], Customer[], 7, FALSE)</f>
        <v>Youtube</v>
      </c>
      <c r="G84">
        <f>Sales[[#This Row],[SaleAmount]]*Sales[[#This Row],[unit price]]</f>
        <v>382454.886</v>
      </c>
      <c r="H84">
        <f>VLOOKUP(Sales[[#This Row],[ProductID]], products[], 4, FALSE)</f>
        <v>229.35</v>
      </c>
      <c r="I84" s="14" t="str">
        <f>VLOOKUP(Sales[[#This Row],[ProductID]], products[], 2, FALSE)</f>
        <v>Microphone</v>
      </c>
    </row>
    <row r="85" spans="1:9" x14ac:dyDescent="0.3">
      <c r="A85">
        <v>84</v>
      </c>
      <c r="B85">
        <v>19</v>
      </c>
      <c r="C85">
        <v>2</v>
      </c>
      <c r="D85">
        <v>4321.37</v>
      </c>
      <c r="E85" s="1">
        <v>43917</v>
      </c>
      <c r="F85" t="str">
        <f>VLOOKUP(Sales[[#This Row],[CustomerID]], Customer[], 7, FALSE)</f>
        <v>Mail</v>
      </c>
      <c r="G85">
        <f>Sales[[#This Row],[SaleAmount]]*Sales[[#This Row],[unit price]]</f>
        <v>872743.88520000002</v>
      </c>
      <c r="H85">
        <f>VLOOKUP(Sales[[#This Row],[ProductID]], products[], 4, FALSE)</f>
        <v>201.96</v>
      </c>
      <c r="I85" s="14" t="str">
        <f>VLOOKUP(Sales[[#This Row],[ProductID]], products[], 2, FALSE)</f>
        <v>Tablet</v>
      </c>
    </row>
    <row r="86" spans="1:9" x14ac:dyDescent="0.3">
      <c r="A86">
        <v>85</v>
      </c>
      <c r="B86">
        <v>79</v>
      </c>
      <c r="C86">
        <v>12</v>
      </c>
      <c r="D86">
        <v>2322.1799999999998</v>
      </c>
      <c r="E86" s="1">
        <v>44410</v>
      </c>
      <c r="F86" t="str">
        <f>VLOOKUP(Sales[[#This Row],[CustomerID]], Customer[], 7, FALSE)</f>
        <v>Linkedin</v>
      </c>
      <c r="G86">
        <f>Sales[[#This Row],[SaleAmount]]*Sales[[#This Row],[unit price]]</f>
        <v>2132457.8939999999</v>
      </c>
      <c r="H86">
        <f>VLOOKUP(Sales[[#This Row],[ProductID]], products[], 4, FALSE)</f>
        <v>918.3</v>
      </c>
      <c r="I86" s="14" t="str">
        <f>VLOOKUP(Sales[[#This Row],[ProductID]], products[], 2, FALSE)</f>
        <v>Speakers</v>
      </c>
    </row>
    <row r="87" spans="1:9" x14ac:dyDescent="0.3">
      <c r="A87">
        <v>86</v>
      </c>
      <c r="B87">
        <v>48</v>
      </c>
      <c r="C87">
        <v>9</v>
      </c>
      <c r="D87">
        <v>4759.24</v>
      </c>
      <c r="E87" s="1">
        <v>44112</v>
      </c>
      <c r="F87" t="str">
        <f>VLOOKUP(Sales[[#This Row],[CustomerID]], Customer[], 7, FALSE)</f>
        <v>Facebook</v>
      </c>
      <c r="G87">
        <f>Sales[[#This Row],[SaleAmount]]*Sales[[#This Row],[unit price]]</f>
        <v>502290.18959999998</v>
      </c>
      <c r="H87">
        <f>VLOOKUP(Sales[[#This Row],[ProductID]], products[], 4, FALSE)</f>
        <v>105.54</v>
      </c>
      <c r="I87" s="14" t="str">
        <f>VLOOKUP(Sales[[#This Row],[ProductID]], products[], 2, FALSE)</f>
        <v>Keyboard</v>
      </c>
    </row>
    <row r="88" spans="1:9" x14ac:dyDescent="0.3">
      <c r="A88">
        <v>87</v>
      </c>
      <c r="B88">
        <v>58</v>
      </c>
      <c r="C88">
        <v>20</v>
      </c>
      <c r="D88">
        <v>2334.3200000000002</v>
      </c>
      <c r="E88" s="1">
        <v>44956</v>
      </c>
      <c r="F88" t="str">
        <f>VLOOKUP(Sales[[#This Row],[CustomerID]], Customer[], 7, FALSE)</f>
        <v>Other</v>
      </c>
      <c r="G88">
        <f>Sales[[#This Row],[SaleAmount]]*Sales[[#This Row],[unit price]]</f>
        <v>3361467.4864000003</v>
      </c>
      <c r="H88">
        <f>VLOOKUP(Sales[[#This Row],[ProductID]], products[], 4, FALSE)</f>
        <v>1440.02</v>
      </c>
      <c r="I88" s="14" t="str">
        <f>VLOOKUP(Sales[[#This Row],[ProductID]], products[], 2, FALSE)</f>
        <v>VR Headset</v>
      </c>
    </row>
    <row r="89" spans="1:9" x14ac:dyDescent="0.3">
      <c r="A89">
        <v>88</v>
      </c>
      <c r="B89">
        <v>49</v>
      </c>
      <c r="C89">
        <v>4</v>
      </c>
      <c r="D89">
        <v>729.29</v>
      </c>
      <c r="E89" s="1">
        <v>44513</v>
      </c>
      <c r="F89" t="str">
        <f>VLOOKUP(Sales[[#This Row],[CustomerID]], Customer[], 7, FALSE)</f>
        <v>Facebook</v>
      </c>
      <c r="G89">
        <f>Sales[[#This Row],[SaleAmount]]*Sales[[#This Row],[unit price]]</f>
        <v>1280625.9471</v>
      </c>
      <c r="H89">
        <f>VLOOKUP(Sales[[#This Row],[ProductID]], products[], 4, FALSE)</f>
        <v>1755.99</v>
      </c>
      <c r="I89" s="14" t="str">
        <f>VLOOKUP(Sales[[#This Row],[ProductID]], products[], 2, FALSE)</f>
        <v>Desktop</v>
      </c>
    </row>
    <row r="90" spans="1:9" x14ac:dyDescent="0.3">
      <c r="A90">
        <v>89</v>
      </c>
      <c r="B90">
        <v>93</v>
      </c>
      <c r="C90">
        <v>12</v>
      </c>
      <c r="D90">
        <v>372.03</v>
      </c>
      <c r="E90" s="1">
        <v>45196</v>
      </c>
      <c r="F90" t="str">
        <f>VLOOKUP(Sales[[#This Row],[CustomerID]], Customer[], 7, FALSE)</f>
        <v>Google Ads</v>
      </c>
      <c r="G90">
        <f>Sales[[#This Row],[SaleAmount]]*Sales[[#This Row],[unit price]]</f>
        <v>341635.14899999998</v>
      </c>
      <c r="H90">
        <f>VLOOKUP(Sales[[#This Row],[ProductID]], products[], 4, FALSE)</f>
        <v>918.3</v>
      </c>
      <c r="I90" s="14" t="str">
        <f>VLOOKUP(Sales[[#This Row],[ProductID]], products[], 2, FALSE)</f>
        <v>Speakers</v>
      </c>
    </row>
    <row r="91" spans="1:9" x14ac:dyDescent="0.3">
      <c r="A91">
        <v>90</v>
      </c>
      <c r="B91">
        <v>93</v>
      </c>
      <c r="C91">
        <v>6</v>
      </c>
      <c r="D91">
        <v>3342.14</v>
      </c>
      <c r="E91" s="1">
        <v>44556</v>
      </c>
      <c r="F91" t="str">
        <f>VLOOKUP(Sales[[#This Row],[CustomerID]], Customer[], 7, FALSE)</f>
        <v>Google Ads</v>
      </c>
      <c r="G91">
        <f>Sales[[#This Row],[SaleAmount]]*Sales[[#This Row],[unit price]]</f>
        <v>5703529.017</v>
      </c>
      <c r="H91">
        <f>VLOOKUP(Sales[[#This Row],[ProductID]], products[], 4, FALSE)</f>
        <v>1706.55</v>
      </c>
      <c r="I91" s="14" t="str">
        <f>VLOOKUP(Sales[[#This Row],[ProductID]], products[], 2, FALSE)</f>
        <v>Camera</v>
      </c>
    </row>
    <row r="92" spans="1:9" x14ac:dyDescent="0.3">
      <c r="A92">
        <v>91</v>
      </c>
      <c r="B92">
        <v>28</v>
      </c>
      <c r="C92">
        <v>2</v>
      </c>
      <c r="D92">
        <v>333.62</v>
      </c>
      <c r="E92" s="1">
        <v>43856</v>
      </c>
      <c r="F92" t="str">
        <f>VLOOKUP(Sales[[#This Row],[CustomerID]], Customer[], 7, FALSE)</f>
        <v>Youtube</v>
      </c>
      <c r="G92">
        <f>Sales[[#This Row],[SaleAmount]]*Sales[[#This Row],[unit price]]</f>
        <v>67377.895199999999</v>
      </c>
      <c r="H92">
        <f>VLOOKUP(Sales[[#This Row],[ProductID]], products[], 4, FALSE)</f>
        <v>201.96</v>
      </c>
      <c r="I92" s="14" t="str">
        <f>VLOOKUP(Sales[[#This Row],[ProductID]], products[], 2, FALSE)</f>
        <v>Tablet</v>
      </c>
    </row>
    <row r="93" spans="1:9" x14ac:dyDescent="0.3">
      <c r="A93">
        <v>92</v>
      </c>
      <c r="B93">
        <v>86</v>
      </c>
      <c r="C93">
        <v>1</v>
      </c>
      <c r="D93">
        <v>657.49</v>
      </c>
      <c r="E93" s="1">
        <v>45447</v>
      </c>
      <c r="F93" t="str">
        <f>VLOOKUP(Sales[[#This Row],[CustomerID]], Customer[], 7, FALSE)</f>
        <v>Other</v>
      </c>
      <c r="G93">
        <f>Sales[[#This Row],[SaleAmount]]*Sales[[#This Row],[unit price]]</f>
        <v>803880.14850000013</v>
      </c>
      <c r="H93">
        <f>VLOOKUP(Sales[[#This Row],[ProductID]], products[], 4, FALSE)</f>
        <v>1222.6500000000001</v>
      </c>
      <c r="I93" s="14" t="str">
        <f>VLOOKUP(Sales[[#This Row],[ProductID]], products[], 2, FALSE)</f>
        <v>Laptop</v>
      </c>
    </row>
    <row r="94" spans="1:9" x14ac:dyDescent="0.3">
      <c r="A94">
        <v>93</v>
      </c>
      <c r="B94">
        <v>97</v>
      </c>
      <c r="C94">
        <v>3</v>
      </c>
      <c r="D94">
        <v>1367.57</v>
      </c>
      <c r="E94" s="1">
        <v>44197</v>
      </c>
      <c r="F94" t="str">
        <f>VLOOKUP(Sales[[#This Row],[CustomerID]], Customer[], 7, FALSE)</f>
        <v>Google Ads</v>
      </c>
      <c r="G94">
        <f>Sales[[#This Row],[SaleAmount]]*Sales[[#This Row],[unit price]]</f>
        <v>1383939.8129</v>
      </c>
      <c r="H94">
        <f>VLOOKUP(Sales[[#This Row],[ProductID]], products[], 4, FALSE)</f>
        <v>1011.97</v>
      </c>
      <c r="I94" s="14" t="str">
        <f>VLOOKUP(Sales[[#This Row],[ProductID]], products[], 2, FALSE)</f>
        <v>Smartphone</v>
      </c>
    </row>
    <row r="95" spans="1:9" x14ac:dyDescent="0.3">
      <c r="A95">
        <v>94</v>
      </c>
      <c r="B95">
        <v>22</v>
      </c>
      <c r="C95">
        <v>16</v>
      </c>
      <c r="D95">
        <v>3055.7</v>
      </c>
      <c r="E95" s="1">
        <v>44100</v>
      </c>
      <c r="F95" t="str">
        <f>VLOOKUP(Sales[[#This Row],[CustomerID]], Customer[], 7, FALSE)</f>
        <v>Other</v>
      </c>
      <c r="G95">
        <f>Sales[[#This Row],[SaleAmount]]*Sales[[#This Row],[unit price]]</f>
        <v>1485986.91</v>
      </c>
      <c r="H95">
        <f>VLOOKUP(Sales[[#This Row],[ProductID]], products[], 4, FALSE)</f>
        <v>486.3</v>
      </c>
      <c r="I95" s="14" t="str">
        <f>VLOOKUP(Sales[[#This Row],[ProductID]], products[], 2, FALSE)</f>
        <v>External HDD</v>
      </c>
    </row>
    <row r="96" spans="1:9" x14ac:dyDescent="0.3">
      <c r="A96">
        <v>95</v>
      </c>
      <c r="B96">
        <v>8</v>
      </c>
      <c r="C96">
        <v>14</v>
      </c>
      <c r="D96">
        <v>2254.02</v>
      </c>
      <c r="E96" s="1">
        <v>45445</v>
      </c>
      <c r="F96" t="str">
        <f>VLOOKUP(Sales[[#This Row],[CustomerID]], Customer[], 7, FALSE)</f>
        <v>Linkedin</v>
      </c>
      <c r="G96">
        <f>Sales[[#This Row],[SaleAmount]]*Sales[[#This Row],[unit price]]</f>
        <v>2512758.9558000001</v>
      </c>
      <c r="H96">
        <f>VLOOKUP(Sales[[#This Row],[ProductID]], products[], 4, FALSE)</f>
        <v>1114.79</v>
      </c>
      <c r="I96" s="14" t="str">
        <f>VLOOKUP(Sales[[#This Row],[ProductID]], products[], 2, FALSE)</f>
        <v>Router</v>
      </c>
    </row>
    <row r="97" spans="1:9" x14ac:dyDescent="0.3">
      <c r="A97">
        <v>96</v>
      </c>
      <c r="B97">
        <v>44</v>
      </c>
      <c r="C97">
        <v>9</v>
      </c>
      <c r="D97">
        <v>2403.44</v>
      </c>
      <c r="E97" s="1">
        <v>44375</v>
      </c>
      <c r="F97" t="str">
        <f>VLOOKUP(Sales[[#This Row],[CustomerID]], Customer[], 7, FALSE)</f>
        <v>Youtube</v>
      </c>
      <c r="G97">
        <f>Sales[[#This Row],[SaleAmount]]*Sales[[#This Row],[unit price]]</f>
        <v>253659.05760000003</v>
      </c>
      <c r="H97">
        <f>VLOOKUP(Sales[[#This Row],[ProductID]], products[], 4, FALSE)</f>
        <v>105.54</v>
      </c>
      <c r="I97" s="14" t="str">
        <f>VLOOKUP(Sales[[#This Row],[ProductID]], products[], 2, FALSE)</f>
        <v>Keyboard</v>
      </c>
    </row>
    <row r="98" spans="1:9" x14ac:dyDescent="0.3">
      <c r="A98">
        <v>97</v>
      </c>
      <c r="B98">
        <v>91</v>
      </c>
      <c r="C98">
        <v>18</v>
      </c>
      <c r="D98">
        <v>1385.4</v>
      </c>
      <c r="E98" s="1">
        <v>43982</v>
      </c>
      <c r="F98" t="str">
        <f>VLOOKUP(Sales[[#This Row],[CustomerID]], Customer[], 7, FALSE)</f>
        <v>Linkedin</v>
      </c>
      <c r="G98">
        <f>Sales[[#This Row],[SaleAmount]]*Sales[[#This Row],[unit price]]</f>
        <v>1141999.074</v>
      </c>
      <c r="H98">
        <f>VLOOKUP(Sales[[#This Row],[ProductID]], products[], 4, FALSE)</f>
        <v>824.31</v>
      </c>
      <c r="I98" s="14" t="str">
        <f>VLOOKUP(Sales[[#This Row],[ProductID]], products[], 2, FALSE)</f>
        <v>Webcam</v>
      </c>
    </row>
    <row r="99" spans="1:9" x14ac:dyDescent="0.3">
      <c r="A99">
        <v>98</v>
      </c>
      <c r="B99">
        <v>7</v>
      </c>
      <c r="C99">
        <v>20</v>
      </c>
      <c r="D99">
        <v>3916.16</v>
      </c>
      <c r="E99" s="1">
        <v>44443</v>
      </c>
      <c r="F99" t="str">
        <f>VLOOKUP(Sales[[#This Row],[CustomerID]], Customer[], 7, FALSE)</f>
        <v>Linkedin</v>
      </c>
      <c r="G99">
        <f>Sales[[#This Row],[SaleAmount]]*Sales[[#This Row],[unit price]]</f>
        <v>5639348.7231999999</v>
      </c>
      <c r="H99">
        <f>VLOOKUP(Sales[[#This Row],[ProductID]], products[], 4, FALSE)</f>
        <v>1440.02</v>
      </c>
      <c r="I99" s="14" t="str">
        <f>VLOOKUP(Sales[[#This Row],[ProductID]], products[], 2, FALSE)</f>
        <v>VR Headset</v>
      </c>
    </row>
    <row r="100" spans="1:9" x14ac:dyDescent="0.3">
      <c r="A100">
        <v>99</v>
      </c>
      <c r="B100">
        <v>3</v>
      </c>
      <c r="C100">
        <v>5</v>
      </c>
      <c r="D100">
        <v>4333.45</v>
      </c>
      <c r="E100" s="1">
        <v>44499</v>
      </c>
      <c r="F100" t="str">
        <f>VLOOKUP(Sales[[#This Row],[CustomerID]], Customer[], 7, FALSE)</f>
        <v>Mail</v>
      </c>
      <c r="G100">
        <f>Sales[[#This Row],[SaleAmount]]*Sales[[#This Row],[unit price]]</f>
        <v>6157789.1154999994</v>
      </c>
      <c r="H100">
        <f>VLOOKUP(Sales[[#This Row],[ProductID]], products[], 4, FALSE)</f>
        <v>1420.99</v>
      </c>
      <c r="I100" s="14" t="str">
        <f>VLOOKUP(Sales[[#This Row],[ProductID]], products[], 2, FALSE)</f>
        <v>Smartwatch</v>
      </c>
    </row>
    <row r="101" spans="1:9" x14ac:dyDescent="0.3">
      <c r="A101">
        <v>100</v>
      </c>
      <c r="B101">
        <v>21</v>
      </c>
      <c r="C101">
        <v>17</v>
      </c>
      <c r="D101">
        <v>4999.68</v>
      </c>
      <c r="E101" s="1">
        <v>44555</v>
      </c>
      <c r="F101" t="str">
        <f>VLOOKUP(Sales[[#This Row],[CustomerID]], Customer[], 7, FALSE)</f>
        <v>Facebook</v>
      </c>
      <c r="G101">
        <f>Sales[[#This Row],[SaleAmount]]*Sales[[#This Row],[unit price]]</f>
        <v>2398996.4544000002</v>
      </c>
      <c r="H101">
        <f>VLOOKUP(Sales[[#This Row],[ProductID]], products[], 4, FALSE)</f>
        <v>479.83</v>
      </c>
      <c r="I101" s="14" t="str">
        <f>VLOOKUP(Sales[[#This Row],[ProductID]], products[], 2, FALSE)</f>
        <v>Flash Drive</v>
      </c>
    </row>
    <row r="102" spans="1:9" x14ac:dyDescent="0.3">
      <c r="A102">
        <v>101</v>
      </c>
      <c r="B102">
        <v>97</v>
      </c>
      <c r="C102">
        <v>6</v>
      </c>
      <c r="D102">
        <v>1416.86</v>
      </c>
      <c r="E102" s="1">
        <v>44726</v>
      </c>
      <c r="F102" t="str">
        <f>VLOOKUP(Sales[[#This Row],[CustomerID]], Customer[], 7, FALSE)</f>
        <v>Google Ads</v>
      </c>
      <c r="G102">
        <f>Sales[[#This Row],[SaleAmount]]*Sales[[#This Row],[unit price]]</f>
        <v>2417942.4329999997</v>
      </c>
      <c r="H102">
        <f>VLOOKUP(Sales[[#This Row],[ProductID]], products[], 4, FALSE)</f>
        <v>1706.55</v>
      </c>
      <c r="I102" s="14" t="str">
        <f>VLOOKUP(Sales[[#This Row],[ProductID]], products[], 2, FALSE)</f>
        <v>Camera</v>
      </c>
    </row>
    <row r="103" spans="1:9" x14ac:dyDescent="0.3">
      <c r="A103">
        <v>102</v>
      </c>
      <c r="B103">
        <v>3</v>
      </c>
      <c r="C103">
        <v>2</v>
      </c>
      <c r="D103">
        <v>4015.48</v>
      </c>
      <c r="E103" s="1">
        <v>43958</v>
      </c>
      <c r="F103" t="str">
        <f>VLOOKUP(Sales[[#This Row],[CustomerID]], Customer[], 7, FALSE)</f>
        <v>Mail</v>
      </c>
      <c r="G103">
        <f>Sales[[#This Row],[SaleAmount]]*Sales[[#This Row],[unit price]]</f>
        <v>810966.34080000001</v>
      </c>
      <c r="H103">
        <f>VLOOKUP(Sales[[#This Row],[ProductID]], products[], 4, FALSE)</f>
        <v>201.96</v>
      </c>
      <c r="I103" s="14" t="str">
        <f>VLOOKUP(Sales[[#This Row],[ProductID]], products[], 2, FALSE)</f>
        <v>Tablet</v>
      </c>
    </row>
    <row r="104" spans="1:9" x14ac:dyDescent="0.3">
      <c r="A104">
        <v>103</v>
      </c>
      <c r="B104">
        <v>4</v>
      </c>
      <c r="C104">
        <v>10</v>
      </c>
      <c r="D104">
        <v>1894.3</v>
      </c>
      <c r="E104" s="1">
        <v>45243</v>
      </c>
      <c r="F104" t="str">
        <f>VLOOKUP(Sales[[#This Row],[CustomerID]], Customer[], 7, FALSE)</f>
        <v>Facebook</v>
      </c>
      <c r="G104">
        <f>Sales[[#This Row],[SaleAmount]]*Sales[[#This Row],[unit price]]</f>
        <v>2348515.2539999997</v>
      </c>
      <c r="H104">
        <f>VLOOKUP(Sales[[#This Row],[ProductID]], products[], 4, FALSE)</f>
        <v>1239.78</v>
      </c>
      <c r="I104" s="14" t="str">
        <f>VLOOKUP(Sales[[#This Row],[ProductID]], products[], 2, FALSE)</f>
        <v>Mouse</v>
      </c>
    </row>
    <row r="105" spans="1:9" x14ac:dyDescent="0.3">
      <c r="A105">
        <v>104</v>
      </c>
      <c r="B105">
        <v>1</v>
      </c>
      <c r="C105">
        <v>15</v>
      </c>
      <c r="D105">
        <v>2459.23</v>
      </c>
      <c r="E105" s="1">
        <v>44798</v>
      </c>
      <c r="F105" t="str">
        <f>VLOOKUP(Sales[[#This Row],[CustomerID]], Customer[], 7, FALSE)</f>
        <v>Friend</v>
      </c>
      <c r="G105">
        <f>Sales[[#This Row],[SaleAmount]]*Sales[[#This Row],[unit price]]</f>
        <v>2956806.0058999998</v>
      </c>
      <c r="H105">
        <f>VLOOKUP(Sales[[#This Row],[ProductID]], products[], 4, FALSE)</f>
        <v>1202.33</v>
      </c>
      <c r="I105" s="14" t="str">
        <f>VLOOKUP(Sales[[#This Row],[ProductID]], products[], 2, FALSE)</f>
        <v>SSD</v>
      </c>
    </row>
    <row r="106" spans="1:9" x14ac:dyDescent="0.3">
      <c r="A106">
        <v>105</v>
      </c>
      <c r="B106">
        <v>68</v>
      </c>
      <c r="C106">
        <v>20</v>
      </c>
      <c r="D106">
        <v>2024.29</v>
      </c>
      <c r="E106" s="1">
        <v>45425</v>
      </c>
      <c r="F106" t="str">
        <f>VLOOKUP(Sales[[#This Row],[CustomerID]], Customer[], 7, FALSE)</f>
        <v>Mail</v>
      </c>
      <c r="G106">
        <f>Sales[[#This Row],[SaleAmount]]*Sales[[#This Row],[unit price]]</f>
        <v>2915018.0858</v>
      </c>
      <c r="H106">
        <f>VLOOKUP(Sales[[#This Row],[ProductID]], products[], 4, FALSE)</f>
        <v>1440.02</v>
      </c>
      <c r="I106" s="14" t="str">
        <f>VLOOKUP(Sales[[#This Row],[ProductID]], products[], 2, FALSE)</f>
        <v>VR Headset</v>
      </c>
    </row>
    <row r="107" spans="1:9" x14ac:dyDescent="0.3">
      <c r="A107">
        <v>106</v>
      </c>
      <c r="B107">
        <v>95</v>
      </c>
      <c r="C107">
        <v>8</v>
      </c>
      <c r="D107">
        <v>807.3</v>
      </c>
      <c r="E107" s="1">
        <v>45083</v>
      </c>
      <c r="F107" t="str">
        <f>VLOOKUP(Sales[[#This Row],[CustomerID]], Customer[], 7, FALSE)</f>
        <v>Other</v>
      </c>
      <c r="G107">
        <f>Sales[[#This Row],[SaleAmount]]*Sales[[#This Row],[unit price]]</f>
        <v>955060.11899999995</v>
      </c>
      <c r="H107">
        <f>VLOOKUP(Sales[[#This Row],[ProductID]], products[], 4, FALSE)</f>
        <v>1183.03</v>
      </c>
      <c r="I107" s="14" t="str">
        <f>VLOOKUP(Sales[[#This Row],[ProductID]], products[], 2, FALSE)</f>
        <v>Monitor</v>
      </c>
    </row>
    <row r="108" spans="1:9" x14ac:dyDescent="0.3">
      <c r="A108">
        <v>107</v>
      </c>
      <c r="B108">
        <v>81</v>
      </c>
      <c r="C108">
        <v>14</v>
      </c>
      <c r="D108">
        <v>2315.3000000000002</v>
      </c>
      <c r="E108" s="1">
        <v>45496</v>
      </c>
      <c r="F108" t="str">
        <f>VLOOKUP(Sales[[#This Row],[CustomerID]], Customer[], 7, FALSE)</f>
        <v>Google Ads</v>
      </c>
      <c r="G108">
        <f>Sales[[#This Row],[SaleAmount]]*Sales[[#This Row],[unit price]]</f>
        <v>2581073.287</v>
      </c>
      <c r="H108">
        <f>VLOOKUP(Sales[[#This Row],[ProductID]], products[], 4, FALSE)</f>
        <v>1114.79</v>
      </c>
      <c r="I108" s="14" t="str">
        <f>VLOOKUP(Sales[[#This Row],[ProductID]], products[], 2, FALSE)</f>
        <v>Router</v>
      </c>
    </row>
    <row r="109" spans="1:9" x14ac:dyDescent="0.3">
      <c r="A109">
        <v>108</v>
      </c>
      <c r="B109">
        <v>38</v>
      </c>
      <c r="C109">
        <v>3</v>
      </c>
      <c r="D109">
        <v>4211.5600000000004</v>
      </c>
      <c r="E109" s="1">
        <v>45034</v>
      </c>
      <c r="F109" t="str">
        <f>VLOOKUP(Sales[[#This Row],[CustomerID]], Customer[], 7, FALSE)</f>
        <v>Facebook</v>
      </c>
      <c r="G109">
        <f>Sales[[#This Row],[SaleAmount]]*Sales[[#This Row],[unit price]]</f>
        <v>4261972.3732000003</v>
      </c>
      <c r="H109">
        <f>VLOOKUP(Sales[[#This Row],[ProductID]], products[], 4, FALSE)</f>
        <v>1011.97</v>
      </c>
      <c r="I109" s="14" t="str">
        <f>VLOOKUP(Sales[[#This Row],[ProductID]], products[], 2, FALSE)</f>
        <v>Smartphone</v>
      </c>
    </row>
    <row r="110" spans="1:9" x14ac:dyDescent="0.3">
      <c r="A110">
        <v>109</v>
      </c>
      <c r="B110">
        <v>76</v>
      </c>
      <c r="C110">
        <v>7</v>
      </c>
      <c r="D110">
        <v>2843.73</v>
      </c>
      <c r="E110" s="1">
        <v>45383</v>
      </c>
      <c r="F110" t="str">
        <f>VLOOKUP(Sales[[#This Row],[CustomerID]], Customer[], 7, FALSE)</f>
        <v>Company Website</v>
      </c>
      <c r="G110">
        <f>Sales[[#This Row],[SaleAmount]]*Sales[[#This Row],[unit price]]</f>
        <v>5547946.6062000003</v>
      </c>
      <c r="H110">
        <f>VLOOKUP(Sales[[#This Row],[ProductID]], products[], 4, FALSE)</f>
        <v>1950.94</v>
      </c>
      <c r="I110" s="14" t="str">
        <f>VLOOKUP(Sales[[#This Row],[ProductID]], products[], 2, FALSE)</f>
        <v>Printer</v>
      </c>
    </row>
    <row r="111" spans="1:9" x14ac:dyDescent="0.3">
      <c r="A111">
        <v>110</v>
      </c>
      <c r="B111">
        <v>68</v>
      </c>
      <c r="C111">
        <v>4</v>
      </c>
      <c r="D111">
        <v>4390.93</v>
      </c>
      <c r="E111" s="1">
        <v>44091</v>
      </c>
      <c r="F111" t="str">
        <f>VLOOKUP(Sales[[#This Row],[CustomerID]], Customer[], 7, FALSE)</f>
        <v>Mail</v>
      </c>
      <c r="G111">
        <f>Sales[[#This Row],[SaleAmount]]*Sales[[#This Row],[unit price]]</f>
        <v>7710429.1707000006</v>
      </c>
      <c r="H111">
        <f>VLOOKUP(Sales[[#This Row],[ProductID]], products[], 4, FALSE)</f>
        <v>1755.99</v>
      </c>
      <c r="I111" s="14" t="str">
        <f>VLOOKUP(Sales[[#This Row],[ProductID]], products[], 2, FALSE)</f>
        <v>Desktop</v>
      </c>
    </row>
    <row r="112" spans="1:9" x14ac:dyDescent="0.3">
      <c r="A112">
        <v>111</v>
      </c>
      <c r="B112">
        <v>82</v>
      </c>
      <c r="C112">
        <v>16</v>
      </c>
      <c r="D112">
        <v>2861.86</v>
      </c>
      <c r="E112" s="1">
        <v>45129</v>
      </c>
      <c r="F112" t="str">
        <f>VLOOKUP(Sales[[#This Row],[CustomerID]], Customer[], 7, FALSE)</f>
        <v>Facebook</v>
      </c>
      <c r="G112">
        <f>Sales[[#This Row],[SaleAmount]]*Sales[[#This Row],[unit price]]</f>
        <v>1391722.5180000002</v>
      </c>
      <c r="H112">
        <f>VLOOKUP(Sales[[#This Row],[ProductID]], products[], 4, FALSE)</f>
        <v>486.3</v>
      </c>
      <c r="I112" s="14" t="str">
        <f>VLOOKUP(Sales[[#This Row],[ProductID]], products[], 2, FALSE)</f>
        <v>External HDD</v>
      </c>
    </row>
    <row r="113" spans="1:9" x14ac:dyDescent="0.3">
      <c r="A113">
        <v>112</v>
      </c>
      <c r="B113">
        <v>17</v>
      </c>
      <c r="C113">
        <v>5</v>
      </c>
      <c r="D113">
        <v>1453.1</v>
      </c>
      <c r="E113" s="1">
        <v>45246</v>
      </c>
      <c r="F113" t="str">
        <f>VLOOKUP(Sales[[#This Row],[CustomerID]], Customer[], 7, FALSE)</f>
        <v>Company Website</v>
      </c>
      <c r="G113">
        <f>Sales[[#This Row],[SaleAmount]]*Sales[[#This Row],[unit price]]</f>
        <v>2064840.5689999999</v>
      </c>
      <c r="H113">
        <f>VLOOKUP(Sales[[#This Row],[ProductID]], products[], 4, FALSE)</f>
        <v>1420.99</v>
      </c>
      <c r="I113" s="14" t="str">
        <f>VLOOKUP(Sales[[#This Row],[ProductID]], products[], 2, FALSE)</f>
        <v>Smartwatch</v>
      </c>
    </row>
    <row r="114" spans="1:9" x14ac:dyDescent="0.3">
      <c r="A114">
        <v>113</v>
      </c>
      <c r="B114">
        <v>60</v>
      </c>
      <c r="C114">
        <v>5</v>
      </c>
      <c r="D114">
        <v>2145.75</v>
      </c>
      <c r="E114" s="1">
        <v>45317</v>
      </c>
      <c r="F114" t="str">
        <f>VLOOKUP(Sales[[#This Row],[CustomerID]], Customer[], 7, FALSE)</f>
        <v>Facebook</v>
      </c>
      <c r="G114">
        <f>Sales[[#This Row],[SaleAmount]]*Sales[[#This Row],[unit price]]</f>
        <v>3049089.2925</v>
      </c>
      <c r="H114">
        <f>VLOOKUP(Sales[[#This Row],[ProductID]], products[], 4, FALSE)</f>
        <v>1420.99</v>
      </c>
      <c r="I114" s="14" t="str">
        <f>VLOOKUP(Sales[[#This Row],[ProductID]], products[], 2, FALSE)</f>
        <v>Smartwatch</v>
      </c>
    </row>
    <row r="115" spans="1:9" x14ac:dyDescent="0.3">
      <c r="A115">
        <v>114</v>
      </c>
      <c r="B115">
        <v>85</v>
      </c>
      <c r="C115">
        <v>9</v>
      </c>
      <c r="D115">
        <v>661.2</v>
      </c>
      <c r="E115" s="1">
        <v>44401</v>
      </c>
      <c r="F115" t="str">
        <f>VLOOKUP(Sales[[#This Row],[CustomerID]], Customer[], 7, FALSE)</f>
        <v>Google Ads</v>
      </c>
      <c r="G115">
        <f>Sales[[#This Row],[SaleAmount]]*Sales[[#This Row],[unit price]]</f>
        <v>69783.04800000001</v>
      </c>
      <c r="H115">
        <f>VLOOKUP(Sales[[#This Row],[ProductID]], products[], 4, FALSE)</f>
        <v>105.54</v>
      </c>
      <c r="I115" s="14" t="str">
        <f>VLOOKUP(Sales[[#This Row],[ProductID]], products[], 2, FALSE)</f>
        <v>Keyboard</v>
      </c>
    </row>
    <row r="116" spans="1:9" x14ac:dyDescent="0.3">
      <c r="A116">
        <v>115</v>
      </c>
      <c r="B116">
        <v>99</v>
      </c>
      <c r="C116">
        <v>1</v>
      </c>
      <c r="D116">
        <v>3018.93</v>
      </c>
      <c r="E116" s="1">
        <v>44115</v>
      </c>
      <c r="F116" t="str">
        <f>VLOOKUP(Sales[[#This Row],[CustomerID]], Customer[], 7, FALSE)</f>
        <v>Friend</v>
      </c>
      <c r="G116">
        <f>Sales[[#This Row],[SaleAmount]]*Sales[[#This Row],[unit price]]</f>
        <v>3691094.7645</v>
      </c>
      <c r="H116">
        <f>VLOOKUP(Sales[[#This Row],[ProductID]], products[], 4, FALSE)</f>
        <v>1222.6500000000001</v>
      </c>
      <c r="I116" s="14" t="str">
        <f>VLOOKUP(Sales[[#This Row],[ProductID]], products[], 2, FALSE)</f>
        <v>Laptop</v>
      </c>
    </row>
    <row r="117" spans="1:9" x14ac:dyDescent="0.3">
      <c r="A117">
        <v>116</v>
      </c>
      <c r="B117">
        <v>8</v>
      </c>
      <c r="C117">
        <v>15</v>
      </c>
      <c r="D117">
        <v>2967.44</v>
      </c>
      <c r="E117" s="1">
        <v>45032</v>
      </c>
      <c r="F117" t="str">
        <f>VLOOKUP(Sales[[#This Row],[CustomerID]], Customer[], 7, FALSE)</f>
        <v>Linkedin</v>
      </c>
      <c r="G117">
        <f>Sales[[#This Row],[SaleAmount]]*Sales[[#This Row],[unit price]]</f>
        <v>3567842.1351999999</v>
      </c>
      <c r="H117">
        <f>VLOOKUP(Sales[[#This Row],[ProductID]], products[], 4, FALSE)</f>
        <v>1202.33</v>
      </c>
      <c r="I117" s="14" t="str">
        <f>VLOOKUP(Sales[[#This Row],[ProductID]], products[], 2, FALSE)</f>
        <v>SSD</v>
      </c>
    </row>
    <row r="118" spans="1:9" x14ac:dyDescent="0.3">
      <c r="A118">
        <v>117</v>
      </c>
      <c r="B118">
        <v>13</v>
      </c>
      <c r="C118">
        <v>20</v>
      </c>
      <c r="D118">
        <v>3870.7</v>
      </c>
      <c r="E118" s="1">
        <v>44753</v>
      </c>
      <c r="F118" t="str">
        <f>VLOOKUP(Sales[[#This Row],[CustomerID]], Customer[], 7, FALSE)</f>
        <v>Google Ads</v>
      </c>
      <c r="G118">
        <f>Sales[[#This Row],[SaleAmount]]*Sales[[#This Row],[unit price]]</f>
        <v>5573885.4139999999</v>
      </c>
      <c r="H118">
        <f>VLOOKUP(Sales[[#This Row],[ProductID]], products[], 4, FALSE)</f>
        <v>1440.02</v>
      </c>
      <c r="I118" s="14" t="str">
        <f>VLOOKUP(Sales[[#This Row],[ProductID]], products[], 2, FALSE)</f>
        <v>VR Headset</v>
      </c>
    </row>
    <row r="119" spans="1:9" x14ac:dyDescent="0.3">
      <c r="A119">
        <v>118</v>
      </c>
      <c r="B119">
        <v>38</v>
      </c>
      <c r="C119">
        <v>15</v>
      </c>
      <c r="D119">
        <v>1534.82</v>
      </c>
      <c r="E119" s="1">
        <v>44043</v>
      </c>
      <c r="F119" t="str">
        <f>VLOOKUP(Sales[[#This Row],[CustomerID]], Customer[], 7, FALSE)</f>
        <v>Facebook</v>
      </c>
      <c r="G119">
        <f>Sales[[#This Row],[SaleAmount]]*Sales[[#This Row],[unit price]]</f>
        <v>1845360.1305999998</v>
      </c>
      <c r="H119">
        <f>VLOOKUP(Sales[[#This Row],[ProductID]], products[], 4, FALSE)</f>
        <v>1202.33</v>
      </c>
      <c r="I119" s="14" t="str">
        <f>VLOOKUP(Sales[[#This Row],[ProductID]], products[], 2, FALSE)</f>
        <v>SSD</v>
      </c>
    </row>
    <row r="120" spans="1:9" x14ac:dyDescent="0.3">
      <c r="A120">
        <v>119</v>
      </c>
      <c r="B120">
        <v>18</v>
      </c>
      <c r="C120">
        <v>12</v>
      </c>
      <c r="D120">
        <v>669.61</v>
      </c>
      <c r="E120" s="1">
        <v>45039</v>
      </c>
      <c r="F120" t="str">
        <f>VLOOKUP(Sales[[#This Row],[CustomerID]], Customer[], 7, FALSE)</f>
        <v>Google Ads</v>
      </c>
      <c r="G120">
        <f>Sales[[#This Row],[SaleAmount]]*Sales[[#This Row],[unit price]]</f>
        <v>614902.86300000001</v>
      </c>
      <c r="H120">
        <f>VLOOKUP(Sales[[#This Row],[ProductID]], products[], 4, FALSE)</f>
        <v>918.3</v>
      </c>
      <c r="I120" s="14" t="str">
        <f>VLOOKUP(Sales[[#This Row],[ProductID]], products[], 2, FALSE)</f>
        <v>Speakers</v>
      </c>
    </row>
    <row r="121" spans="1:9" x14ac:dyDescent="0.3">
      <c r="A121">
        <v>120</v>
      </c>
      <c r="B121">
        <v>16</v>
      </c>
      <c r="C121">
        <v>3</v>
      </c>
      <c r="D121">
        <v>3568.92</v>
      </c>
      <c r="E121" s="1">
        <v>44079</v>
      </c>
      <c r="F121" t="str">
        <f>VLOOKUP(Sales[[#This Row],[CustomerID]], Customer[], 7, FALSE)</f>
        <v>Friend</v>
      </c>
      <c r="G121">
        <f>Sales[[#This Row],[SaleAmount]]*Sales[[#This Row],[unit price]]</f>
        <v>3611639.9724000003</v>
      </c>
      <c r="H121">
        <f>VLOOKUP(Sales[[#This Row],[ProductID]], products[], 4, FALSE)</f>
        <v>1011.97</v>
      </c>
      <c r="I121" s="14" t="str">
        <f>VLOOKUP(Sales[[#This Row],[ProductID]], products[], 2, FALSE)</f>
        <v>Smartphone</v>
      </c>
    </row>
    <row r="122" spans="1:9" x14ac:dyDescent="0.3">
      <c r="A122">
        <v>121</v>
      </c>
      <c r="B122">
        <v>72</v>
      </c>
      <c r="C122">
        <v>12</v>
      </c>
      <c r="D122">
        <v>2965.69</v>
      </c>
      <c r="E122" s="1">
        <v>45256</v>
      </c>
      <c r="F122" t="str">
        <f>VLOOKUP(Sales[[#This Row],[CustomerID]], Customer[], 7, FALSE)</f>
        <v>Company Website</v>
      </c>
      <c r="G122">
        <f>Sales[[#This Row],[SaleAmount]]*Sales[[#This Row],[unit price]]</f>
        <v>2723393.1269999999</v>
      </c>
      <c r="H122">
        <f>VLOOKUP(Sales[[#This Row],[ProductID]], products[], 4, FALSE)</f>
        <v>918.3</v>
      </c>
      <c r="I122" s="14" t="str">
        <f>VLOOKUP(Sales[[#This Row],[ProductID]], products[], 2, FALSE)</f>
        <v>Speakers</v>
      </c>
    </row>
    <row r="123" spans="1:9" x14ac:dyDescent="0.3">
      <c r="A123">
        <v>122</v>
      </c>
      <c r="B123">
        <v>49</v>
      </c>
      <c r="C123">
        <v>1</v>
      </c>
      <c r="D123">
        <v>1287.57</v>
      </c>
      <c r="E123" s="1">
        <v>44460</v>
      </c>
      <c r="F123" t="str">
        <f>VLOOKUP(Sales[[#This Row],[CustomerID]], Customer[], 7, FALSE)</f>
        <v>Facebook</v>
      </c>
      <c r="G123">
        <f>Sales[[#This Row],[SaleAmount]]*Sales[[#This Row],[unit price]]</f>
        <v>1574247.4605</v>
      </c>
      <c r="H123">
        <f>VLOOKUP(Sales[[#This Row],[ProductID]], products[], 4, FALSE)</f>
        <v>1222.6500000000001</v>
      </c>
      <c r="I123" s="14" t="str">
        <f>VLOOKUP(Sales[[#This Row],[ProductID]], products[], 2, FALSE)</f>
        <v>Laptop</v>
      </c>
    </row>
    <row r="124" spans="1:9" x14ac:dyDescent="0.3">
      <c r="A124">
        <v>123</v>
      </c>
      <c r="B124">
        <v>92</v>
      </c>
      <c r="C124">
        <v>2</v>
      </c>
      <c r="D124">
        <v>1589.99</v>
      </c>
      <c r="E124" s="1">
        <v>44314</v>
      </c>
      <c r="F124" t="str">
        <f>VLOOKUP(Sales[[#This Row],[CustomerID]], Customer[], 7, FALSE)</f>
        <v>Friend</v>
      </c>
      <c r="G124">
        <f>Sales[[#This Row],[SaleAmount]]*Sales[[#This Row],[unit price]]</f>
        <v>321114.38040000002</v>
      </c>
      <c r="H124">
        <f>VLOOKUP(Sales[[#This Row],[ProductID]], products[], 4, FALSE)</f>
        <v>201.96</v>
      </c>
      <c r="I124" s="14" t="str">
        <f>VLOOKUP(Sales[[#This Row],[ProductID]], products[], 2, FALSE)</f>
        <v>Tablet</v>
      </c>
    </row>
    <row r="125" spans="1:9" x14ac:dyDescent="0.3">
      <c r="A125">
        <v>124</v>
      </c>
      <c r="B125">
        <v>36</v>
      </c>
      <c r="C125">
        <v>7</v>
      </c>
      <c r="D125">
        <v>2461.75</v>
      </c>
      <c r="E125" s="1">
        <v>45462</v>
      </c>
      <c r="F125" t="str">
        <f>VLOOKUP(Sales[[#This Row],[CustomerID]], Customer[], 7, FALSE)</f>
        <v>Other</v>
      </c>
      <c r="G125">
        <f>Sales[[#This Row],[SaleAmount]]*Sales[[#This Row],[unit price]]</f>
        <v>4802726.5449999999</v>
      </c>
      <c r="H125">
        <f>VLOOKUP(Sales[[#This Row],[ProductID]], products[], 4, FALSE)</f>
        <v>1950.94</v>
      </c>
      <c r="I125" s="14" t="str">
        <f>VLOOKUP(Sales[[#This Row],[ProductID]], products[], 2, FALSE)</f>
        <v>Printer</v>
      </c>
    </row>
    <row r="126" spans="1:9" x14ac:dyDescent="0.3">
      <c r="A126">
        <v>125</v>
      </c>
      <c r="B126">
        <v>4</v>
      </c>
      <c r="C126">
        <v>4</v>
      </c>
      <c r="D126">
        <v>4964.3</v>
      </c>
      <c r="E126" s="1">
        <v>44682</v>
      </c>
      <c r="F126" t="str">
        <f>VLOOKUP(Sales[[#This Row],[CustomerID]], Customer[], 7, FALSE)</f>
        <v>Facebook</v>
      </c>
      <c r="G126">
        <f>Sales[[#This Row],[SaleAmount]]*Sales[[#This Row],[unit price]]</f>
        <v>8717261.1569999997</v>
      </c>
      <c r="H126">
        <f>VLOOKUP(Sales[[#This Row],[ProductID]], products[], 4, FALSE)</f>
        <v>1755.99</v>
      </c>
      <c r="I126" s="14" t="str">
        <f>VLOOKUP(Sales[[#This Row],[ProductID]], products[], 2, FALSE)</f>
        <v>Desktop</v>
      </c>
    </row>
    <row r="127" spans="1:9" x14ac:dyDescent="0.3">
      <c r="A127">
        <v>126</v>
      </c>
      <c r="B127">
        <v>86</v>
      </c>
      <c r="C127">
        <v>19</v>
      </c>
      <c r="D127">
        <v>3665.19</v>
      </c>
      <c r="E127" s="1">
        <v>45339</v>
      </c>
      <c r="F127" t="str">
        <f>VLOOKUP(Sales[[#This Row],[CustomerID]], Customer[], 7, FALSE)</f>
        <v>Other</v>
      </c>
      <c r="G127">
        <f>Sales[[#This Row],[SaleAmount]]*Sales[[#This Row],[unit price]]</f>
        <v>2420711.3874000004</v>
      </c>
      <c r="H127">
        <f>VLOOKUP(Sales[[#This Row],[ProductID]], products[], 4, FALSE)</f>
        <v>660.46</v>
      </c>
      <c r="I127" s="14" t="str">
        <f>VLOOKUP(Sales[[#This Row],[ProductID]], products[], 2, FALSE)</f>
        <v>Projector</v>
      </c>
    </row>
    <row r="128" spans="1:9" x14ac:dyDescent="0.3">
      <c r="A128">
        <v>127</v>
      </c>
      <c r="B128">
        <v>98</v>
      </c>
      <c r="C128">
        <v>14</v>
      </c>
      <c r="D128">
        <v>4877.84</v>
      </c>
      <c r="E128" s="1">
        <v>43959</v>
      </c>
      <c r="F128" t="str">
        <f>VLOOKUP(Sales[[#This Row],[CustomerID]], Customer[], 7, FALSE)</f>
        <v>Friend</v>
      </c>
      <c r="G128">
        <f>Sales[[#This Row],[SaleAmount]]*Sales[[#This Row],[unit price]]</f>
        <v>5437767.2536000004</v>
      </c>
      <c r="H128">
        <f>VLOOKUP(Sales[[#This Row],[ProductID]], products[], 4, FALSE)</f>
        <v>1114.79</v>
      </c>
      <c r="I128" s="14" t="str">
        <f>VLOOKUP(Sales[[#This Row],[ProductID]], products[], 2, FALSE)</f>
        <v>Router</v>
      </c>
    </row>
    <row r="129" spans="1:9" x14ac:dyDescent="0.3">
      <c r="A129">
        <v>128</v>
      </c>
      <c r="B129">
        <v>2</v>
      </c>
      <c r="C129">
        <v>12</v>
      </c>
      <c r="D129">
        <v>3777.85</v>
      </c>
      <c r="E129" s="1">
        <v>44132</v>
      </c>
      <c r="F129" t="str">
        <f>VLOOKUP(Sales[[#This Row],[CustomerID]], Customer[], 7, FALSE)</f>
        <v>Company Website</v>
      </c>
      <c r="G129">
        <f>Sales[[#This Row],[SaleAmount]]*Sales[[#This Row],[unit price]]</f>
        <v>3469199.6549999998</v>
      </c>
      <c r="H129">
        <f>VLOOKUP(Sales[[#This Row],[ProductID]], products[], 4, FALSE)</f>
        <v>918.3</v>
      </c>
      <c r="I129" s="14" t="str">
        <f>VLOOKUP(Sales[[#This Row],[ProductID]], products[], 2, FALSE)</f>
        <v>Speakers</v>
      </c>
    </row>
    <row r="130" spans="1:9" x14ac:dyDescent="0.3">
      <c r="A130">
        <v>129</v>
      </c>
      <c r="B130">
        <v>23</v>
      </c>
      <c r="C130">
        <v>4</v>
      </c>
      <c r="D130">
        <v>4633.43</v>
      </c>
      <c r="E130" s="1">
        <v>44971</v>
      </c>
      <c r="F130" t="str">
        <f>VLOOKUP(Sales[[#This Row],[CustomerID]], Customer[], 7, FALSE)</f>
        <v>Mail</v>
      </c>
      <c r="G130">
        <f>Sales[[#This Row],[SaleAmount]]*Sales[[#This Row],[unit price]]</f>
        <v>8136256.7457000008</v>
      </c>
      <c r="H130">
        <f>VLOOKUP(Sales[[#This Row],[ProductID]], products[], 4, FALSE)</f>
        <v>1755.99</v>
      </c>
      <c r="I130" s="14" t="str">
        <f>VLOOKUP(Sales[[#This Row],[ProductID]], products[], 2, FALSE)</f>
        <v>Desktop</v>
      </c>
    </row>
    <row r="131" spans="1:9" x14ac:dyDescent="0.3">
      <c r="A131">
        <v>130</v>
      </c>
      <c r="B131">
        <v>1</v>
      </c>
      <c r="C131">
        <v>11</v>
      </c>
      <c r="D131">
        <v>2055.16</v>
      </c>
      <c r="E131" s="1">
        <v>44333</v>
      </c>
      <c r="F131" t="str">
        <f>VLOOKUP(Sales[[#This Row],[CustomerID]], Customer[], 7, FALSE)</f>
        <v>Friend</v>
      </c>
      <c r="G131">
        <f>Sales[[#This Row],[SaleAmount]]*Sales[[#This Row],[unit price]]</f>
        <v>3544904.3807999999</v>
      </c>
      <c r="H131">
        <f>VLOOKUP(Sales[[#This Row],[ProductID]], products[], 4, FALSE)</f>
        <v>1724.88</v>
      </c>
      <c r="I131" s="14" t="str">
        <f>VLOOKUP(Sales[[#This Row],[ProductID]], products[], 2, FALSE)</f>
        <v>Headphones</v>
      </c>
    </row>
    <row r="132" spans="1:9" x14ac:dyDescent="0.3">
      <c r="A132">
        <v>131</v>
      </c>
      <c r="B132">
        <v>63</v>
      </c>
      <c r="C132">
        <v>8</v>
      </c>
      <c r="D132">
        <v>3328.6</v>
      </c>
      <c r="E132" s="1">
        <v>45208</v>
      </c>
      <c r="F132" t="str">
        <f>VLOOKUP(Sales[[#This Row],[CustomerID]], Customer[], 7, FALSE)</f>
        <v>Youtube</v>
      </c>
      <c r="G132">
        <f>Sales[[#This Row],[SaleAmount]]*Sales[[#This Row],[unit price]]</f>
        <v>3937833.6579999998</v>
      </c>
      <c r="H132">
        <f>VLOOKUP(Sales[[#This Row],[ProductID]], products[], 4, FALSE)</f>
        <v>1183.03</v>
      </c>
      <c r="I132" s="14" t="str">
        <f>VLOOKUP(Sales[[#This Row],[ProductID]], products[], 2, FALSE)</f>
        <v>Monitor</v>
      </c>
    </row>
    <row r="133" spans="1:9" x14ac:dyDescent="0.3">
      <c r="A133">
        <v>132</v>
      </c>
      <c r="B133">
        <v>85</v>
      </c>
      <c r="C133">
        <v>15</v>
      </c>
      <c r="D133">
        <v>1647.86</v>
      </c>
      <c r="E133" s="1">
        <v>44827</v>
      </c>
      <c r="F133" t="str">
        <f>VLOOKUP(Sales[[#This Row],[CustomerID]], Customer[], 7, FALSE)</f>
        <v>Google Ads</v>
      </c>
      <c r="G133">
        <f>Sales[[#This Row],[SaleAmount]]*Sales[[#This Row],[unit price]]</f>
        <v>1981271.5137999998</v>
      </c>
      <c r="H133">
        <f>VLOOKUP(Sales[[#This Row],[ProductID]], products[], 4, FALSE)</f>
        <v>1202.33</v>
      </c>
      <c r="I133" s="14" t="str">
        <f>VLOOKUP(Sales[[#This Row],[ProductID]], products[], 2, FALSE)</f>
        <v>SSD</v>
      </c>
    </row>
    <row r="134" spans="1:9" x14ac:dyDescent="0.3">
      <c r="A134">
        <v>133</v>
      </c>
      <c r="B134">
        <v>18</v>
      </c>
      <c r="C134">
        <v>20</v>
      </c>
      <c r="D134">
        <v>4488.24</v>
      </c>
      <c r="E134" s="1">
        <v>44738</v>
      </c>
      <c r="F134" t="str">
        <f>VLOOKUP(Sales[[#This Row],[CustomerID]], Customer[], 7, FALSE)</f>
        <v>Google Ads</v>
      </c>
      <c r="G134">
        <f>Sales[[#This Row],[SaleAmount]]*Sales[[#This Row],[unit price]]</f>
        <v>6463155.3647999996</v>
      </c>
      <c r="H134">
        <f>VLOOKUP(Sales[[#This Row],[ProductID]], products[], 4, FALSE)</f>
        <v>1440.02</v>
      </c>
      <c r="I134" s="14" t="str">
        <f>VLOOKUP(Sales[[#This Row],[ProductID]], products[], 2, FALSE)</f>
        <v>VR Headset</v>
      </c>
    </row>
    <row r="135" spans="1:9" x14ac:dyDescent="0.3">
      <c r="A135">
        <v>134</v>
      </c>
      <c r="B135">
        <v>31</v>
      </c>
      <c r="C135">
        <v>16</v>
      </c>
      <c r="D135">
        <v>426.99</v>
      </c>
      <c r="E135" s="1">
        <v>43846</v>
      </c>
      <c r="F135" t="str">
        <f>VLOOKUP(Sales[[#This Row],[CustomerID]], Customer[], 7, FALSE)</f>
        <v>Company Website</v>
      </c>
      <c r="G135">
        <f>Sales[[#This Row],[SaleAmount]]*Sales[[#This Row],[unit price]]</f>
        <v>207645.23700000002</v>
      </c>
      <c r="H135">
        <f>VLOOKUP(Sales[[#This Row],[ProductID]], products[], 4, FALSE)</f>
        <v>486.3</v>
      </c>
      <c r="I135" s="14" t="str">
        <f>VLOOKUP(Sales[[#This Row],[ProductID]], products[], 2, FALSE)</f>
        <v>External HDD</v>
      </c>
    </row>
    <row r="136" spans="1:9" x14ac:dyDescent="0.3">
      <c r="A136">
        <v>135</v>
      </c>
      <c r="B136">
        <v>100</v>
      </c>
      <c r="C136">
        <v>6</v>
      </c>
      <c r="D136">
        <v>1588.02</v>
      </c>
      <c r="E136" s="1">
        <v>44008</v>
      </c>
      <c r="F136" t="str">
        <f>VLOOKUP(Sales[[#This Row],[CustomerID]], Customer[], 7, FALSE)</f>
        <v>Company Website</v>
      </c>
      <c r="G136">
        <f>Sales[[#This Row],[SaleAmount]]*Sales[[#This Row],[unit price]]</f>
        <v>2710035.531</v>
      </c>
      <c r="H136">
        <f>VLOOKUP(Sales[[#This Row],[ProductID]], products[], 4, FALSE)</f>
        <v>1706.55</v>
      </c>
      <c r="I136" s="14" t="str">
        <f>VLOOKUP(Sales[[#This Row],[ProductID]], products[], 2, FALSE)</f>
        <v>Camera</v>
      </c>
    </row>
    <row r="137" spans="1:9" x14ac:dyDescent="0.3">
      <c r="A137">
        <v>136</v>
      </c>
      <c r="B137">
        <v>7</v>
      </c>
      <c r="C137">
        <v>3</v>
      </c>
      <c r="D137">
        <v>3182.17</v>
      </c>
      <c r="E137" s="1">
        <v>44720</v>
      </c>
      <c r="F137" t="str">
        <f>VLOOKUP(Sales[[#This Row],[CustomerID]], Customer[], 7, FALSE)</f>
        <v>Linkedin</v>
      </c>
      <c r="G137">
        <f>Sales[[#This Row],[SaleAmount]]*Sales[[#This Row],[unit price]]</f>
        <v>3220260.5749000004</v>
      </c>
      <c r="H137">
        <f>VLOOKUP(Sales[[#This Row],[ProductID]], products[], 4, FALSE)</f>
        <v>1011.97</v>
      </c>
      <c r="I137" s="14" t="str">
        <f>VLOOKUP(Sales[[#This Row],[ProductID]], products[], 2, FALSE)</f>
        <v>Smartphone</v>
      </c>
    </row>
    <row r="138" spans="1:9" x14ac:dyDescent="0.3">
      <c r="A138">
        <v>137</v>
      </c>
      <c r="B138">
        <v>46</v>
      </c>
      <c r="C138">
        <v>6</v>
      </c>
      <c r="D138">
        <v>2916.9</v>
      </c>
      <c r="E138" s="1">
        <v>44395</v>
      </c>
      <c r="F138" t="str">
        <f>VLOOKUP(Sales[[#This Row],[CustomerID]], Customer[], 7, FALSE)</f>
        <v>Youtube</v>
      </c>
      <c r="G138">
        <f>Sales[[#This Row],[SaleAmount]]*Sales[[#This Row],[unit price]]</f>
        <v>4977835.6950000003</v>
      </c>
      <c r="H138">
        <f>VLOOKUP(Sales[[#This Row],[ProductID]], products[], 4, FALSE)</f>
        <v>1706.55</v>
      </c>
      <c r="I138" s="14" t="str">
        <f>VLOOKUP(Sales[[#This Row],[ProductID]], products[], 2, FALSE)</f>
        <v>Camera</v>
      </c>
    </row>
    <row r="139" spans="1:9" x14ac:dyDescent="0.3">
      <c r="A139">
        <v>138</v>
      </c>
      <c r="B139">
        <v>88</v>
      </c>
      <c r="C139">
        <v>3</v>
      </c>
      <c r="D139">
        <v>1728.07</v>
      </c>
      <c r="E139" s="1">
        <v>44786</v>
      </c>
      <c r="F139" t="str">
        <f>VLOOKUP(Sales[[#This Row],[CustomerID]], Customer[], 7, FALSE)</f>
        <v>Company Website</v>
      </c>
      <c r="G139">
        <f>Sales[[#This Row],[SaleAmount]]*Sales[[#This Row],[unit price]]</f>
        <v>1748754.9979000001</v>
      </c>
      <c r="H139">
        <f>VLOOKUP(Sales[[#This Row],[ProductID]], products[], 4, FALSE)</f>
        <v>1011.97</v>
      </c>
      <c r="I139" s="14" t="str">
        <f>VLOOKUP(Sales[[#This Row],[ProductID]], products[], 2, FALSE)</f>
        <v>Smartphone</v>
      </c>
    </row>
    <row r="140" spans="1:9" x14ac:dyDescent="0.3">
      <c r="A140">
        <v>139</v>
      </c>
      <c r="B140">
        <v>31</v>
      </c>
      <c r="C140">
        <v>16</v>
      </c>
      <c r="D140">
        <v>3982.31</v>
      </c>
      <c r="E140" s="1">
        <v>45302</v>
      </c>
      <c r="F140" t="str">
        <f>VLOOKUP(Sales[[#This Row],[CustomerID]], Customer[], 7, FALSE)</f>
        <v>Company Website</v>
      </c>
      <c r="G140">
        <f>Sales[[#This Row],[SaleAmount]]*Sales[[#This Row],[unit price]]</f>
        <v>1936597.3530000001</v>
      </c>
      <c r="H140">
        <f>VLOOKUP(Sales[[#This Row],[ProductID]], products[], 4, FALSE)</f>
        <v>486.3</v>
      </c>
      <c r="I140" s="14" t="str">
        <f>VLOOKUP(Sales[[#This Row],[ProductID]], products[], 2, FALSE)</f>
        <v>External HDD</v>
      </c>
    </row>
    <row r="141" spans="1:9" x14ac:dyDescent="0.3">
      <c r="A141">
        <v>140</v>
      </c>
      <c r="B141">
        <v>59</v>
      </c>
      <c r="C141">
        <v>11</v>
      </c>
      <c r="D141">
        <v>4540.34</v>
      </c>
      <c r="E141" s="1">
        <v>43847</v>
      </c>
      <c r="F141" t="str">
        <f>VLOOKUP(Sales[[#This Row],[CustomerID]], Customer[], 7, FALSE)</f>
        <v>Facebook</v>
      </c>
      <c r="G141">
        <f>Sales[[#This Row],[SaleAmount]]*Sales[[#This Row],[unit price]]</f>
        <v>7831541.6592000006</v>
      </c>
      <c r="H141">
        <f>VLOOKUP(Sales[[#This Row],[ProductID]], products[], 4, FALSE)</f>
        <v>1724.88</v>
      </c>
      <c r="I141" s="14" t="str">
        <f>VLOOKUP(Sales[[#This Row],[ProductID]], products[], 2, FALSE)</f>
        <v>Headphones</v>
      </c>
    </row>
    <row r="142" spans="1:9" x14ac:dyDescent="0.3">
      <c r="A142">
        <v>141</v>
      </c>
      <c r="B142">
        <v>43</v>
      </c>
      <c r="C142">
        <v>7</v>
      </c>
      <c r="D142">
        <v>3109.41</v>
      </c>
      <c r="E142" s="1">
        <v>44892</v>
      </c>
      <c r="F142" t="str">
        <f>VLOOKUP(Sales[[#This Row],[CustomerID]], Customer[], 7, FALSE)</f>
        <v>Company Website</v>
      </c>
      <c r="G142">
        <f>Sales[[#This Row],[SaleAmount]]*Sales[[#This Row],[unit price]]</f>
        <v>6066272.3454</v>
      </c>
      <c r="H142">
        <f>VLOOKUP(Sales[[#This Row],[ProductID]], products[], 4, FALSE)</f>
        <v>1950.94</v>
      </c>
      <c r="I142" s="14" t="str">
        <f>VLOOKUP(Sales[[#This Row],[ProductID]], products[], 2, FALSE)</f>
        <v>Printer</v>
      </c>
    </row>
    <row r="143" spans="1:9" x14ac:dyDescent="0.3">
      <c r="A143">
        <v>142</v>
      </c>
      <c r="B143">
        <v>28</v>
      </c>
      <c r="C143">
        <v>3</v>
      </c>
      <c r="D143">
        <v>1745.58</v>
      </c>
      <c r="E143" s="1">
        <v>44270</v>
      </c>
      <c r="F143" t="str">
        <f>VLOOKUP(Sales[[#This Row],[CustomerID]], Customer[], 7, FALSE)</f>
        <v>Youtube</v>
      </c>
      <c r="G143">
        <f>Sales[[#This Row],[SaleAmount]]*Sales[[#This Row],[unit price]]</f>
        <v>1766474.5925999999</v>
      </c>
      <c r="H143">
        <f>VLOOKUP(Sales[[#This Row],[ProductID]], products[], 4, FALSE)</f>
        <v>1011.97</v>
      </c>
      <c r="I143" s="14" t="str">
        <f>VLOOKUP(Sales[[#This Row],[ProductID]], products[], 2, FALSE)</f>
        <v>Smartphone</v>
      </c>
    </row>
    <row r="144" spans="1:9" x14ac:dyDescent="0.3">
      <c r="A144">
        <v>143</v>
      </c>
      <c r="B144">
        <v>11</v>
      </c>
      <c r="C144">
        <v>10</v>
      </c>
      <c r="D144">
        <v>1773.5</v>
      </c>
      <c r="E144" s="1">
        <v>45359</v>
      </c>
      <c r="F144" t="str">
        <f>VLOOKUP(Sales[[#This Row],[CustomerID]], Customer[], 7, FALSE)</f>
        <v>Linkedin</v>
      </c>
      <c r="G144">
        <f>Sales[[#This Row],[SaleAmount]]*Sales[[#This Row],[unit price]]</f>
        <v>2198749.83</v>
      </c>
      <c r="H144">
        <f>VLOOKUP(Sales[[#This Row],[ProductID]], products[], 4, FALSE)</f>
        <v>1239.78</v>
      </c>
      <c r="I144" s="14" t="str">
        <f>VLOOKUP(Sales[[#This Row],[ProductID]], products[], 2, FALSE)</f>
        <v>Mouse</v>
      </c>
    </row>
    <row r="145" spans="1:9" x14ac:dyDescent="0.3">
      <c r="A145">
        <v>144</v>
      </c>
      <c r="B145">
        <v>32</v>
      </c>
      <c r="C145">
        <v>19</v>
      </c>
      <c r="D145">
        <v>3233.98</v>
      </c>
      <c r="E145" s="1">
        <v>44671</v>
      </c>
      <c r="F145" t="str">
        <f>VLOOKUP(Sales[[#This Row],[CustomerID]], Customer[], 7, FALSE)</f>
        <v>Mail</v>
      </c>
      <c r="G145">
        <f>Sales[[#This Row],[SaleAmount]]*Sales[[#This Row],[unit price]]</f>
        <v>2135914.4308000002</v>
      </c>
      <c r="H145">
        <f>VLOOKUP(Sales[[#This Row],[ProductID]], products[], 4, FALSE)</f>
        <v>660.46</v>
      </c>
      <c r="I145" s="14" t="str">
        <f>VLOOKUP(Sales[[#This Row],[ProductID]], products[], 2, FALSE)</f>
        <v>Projector</v>
      </c>
    </row>
    <row r="146" spans="1:9" x14ac:dyDescent="0.3">
      <c r="A146">
        <v>145</v>
      </c>
      <c r="B146">
        <v>51</v>
      </c>
      <c r="C146">
        <v>2</v>
      </c>
      <c r="D146">
        <v>937.65</v>
      </c>
      <c r="E146" s="1">
        <v>45223</v>
      </c>
      <c r="F146" t="str">
        <f>VLOOKUP(Sales[[#This Row],[CustomerID]], Customer[], 7, FALSE)</f>
        <v>Linkedin</v>
      </c>
      <c r="G146">
        <f>Sales[[#This Row],[SaleAmount]]*Sales[[#This Row],[unit price]]</f>
        <v>189367.79399999999</v>
      </c>
      <c r="H146">
        <f>VLOOKUP(Sales[[#This Row],[ProductID]], products[], 4, FALSE)</f>
        <v>201.96</v>
      </c>
      <c r="I146" s="14" t="str">
        <f>VLOOKUP(Sales[[#This Row],[ProductID]], products[], 2, FALSE)</f>
        <v>Tablet</v>
      </c>
    </row>
    <row r="147" spans="1:9" x14ac:dyDescent="0.3">
      <c r="A147">
        <v>146</v>
      </c>
      <c r="B147">
        <v>41</v>
      </c>
      <c r="C147">
        <v>18</v>
      </c>
      <c r="D147">
        <v>3860.09</v>
      </c>
      <c r="E147" s="1">
        <v>45110</v>
      </c>
      <c r="F147" t="str">
        <f>VLOOKUP(Sales[[#This Row],[CustomerID]], Customer[], 7, FALSE)</f>
        <v>Company Website</v>
      </c>
      <c r="G147">
        <f>Sales[[#This Row],[SaleAmount]]*Sales[[#This Row],[unit price]]</f>
        <v>3181910.7878999999</v>
      </c>
      <c r="H147">
        <f>VLOOKUP(Sales[[#This Row],[ProductID]], products[], 4, FALSE)</f>
        <v>824.31</v>
      </c>
      <c r="I147" s="14" t="str">
        <f>VLOOKUP(Sales[[#This Row],[ProductID]], products[], 2, FALSE)</f>
        <v>Webcam</v>
      </c>
    </row>
    <row r="148" spans="1:9" x14ac:dyDescent="0.3">
      <c r="A148">
        <v>147</v>
      </c>
      <c r="B148">
        <v>87</v>
      </c>
      <c r="C148">
        <v>11</v>
      </c>
      <c r="D148">
        <v>4928.3100000000004</v>
      </c>
      <c r="E148" s="1">
        <v>44129</v>
      </c>
      <c r="F148" t="str">
        <f>VLOOKUP(Sales[[#This Row],[CustomerID]], Customer[], 7, FALSE)</f>
        <v>Company Website</v>
      </c>
      <c r="G148">
        <f>Sales[[#This Row],[SaleAmount]]*Sales[[#This Row],[unit price]]</f>
        <v>8500743.3528000005</v>
      </c>
      <c r="H148">
        <f>VLOOKUP(Sales[[#This Row],[ProductID]], products[], 4, FALSE)</f>
        <v>1724.88</v>
      </c>
      <c r="I148" s="14" t="str">
        <f>VLOOKUP(Sales[[#This Row],[ProductID]], products[], 2, FALSE)</f>
        <v>Headphones</v>
      </c>
    </row>
    <row r="149" spans="1:9" x14ac:dyDescent="0.3">
      <c r="A149">
        <v>148</v>
      </c>
      <c r="B149">
        <v>54</v>
      </c>
      <c r="C149">
        <v>16</v>
      </c>
      <c r="D149">
        <v>4657.75</v>
      </c>
      <c r="E149" s="1">
        <v>45375</v>
      </c>
      <c r="F149" t="str">
        <f>VLOOKUP(Sales[[#This Row],[CustomerID]], Customer[], 7, FALSE)</f>
        <v>Friend</v>
      </c>
      <c r="G149">
        <f>Sales[[#This Row],[SaleAmount]]*Sales[[#This Row],[unit price]]</f>
        <v>2265063.8250000002</v>
      </c>
      <c r="H149">
        <f>VLOOKUP(Sales[[#This Row],[ProductID]], products[], 4, FALSE)</f>
        <v>486.3</v>
      </c>
      <c r="I149" s="14" t="str">
        <f>VLOOKUP(Sales[[#This Row],[ProductID]], products[], 2, FALSE)</f>
        <v>External HDD</v>
      </c>
    </row>
    <row r="150" spans="1:9" x14ac:dyDescent="0.3">
      <c r="A150">
        <v>149</v>
      </c>
      <c r="B150">
        <v>24</v>
      </c>
      <c r="C150">
        <v>4</v>
      </c>
      <c r="D150">
        <v>3576.14</v>
      </c>
      <c r="E150" s="1">
        <v>44707</v>
      </c>
      <c r="F150" t="str">
        <f>VLOOKUP(Sales[[#This Row],[CustomerID]], Customer[], 7, FALSE)</f>
        <v>Facebook</v>
      </c>
      <c r="G150">
        <f>Sales[[#This Row],[SaleAmount]]*Sales[[#This Row],[unit price]]</f>
        <v>6279666.0785999997</v>
      </c>
      <c r="H150">
        <f>VLOOKUP(Sales[[#This Row],[ProductID]], products[], 4, FALSE)</f>
        <v>1755.99</v>
      </c>
      <c r="I150" s="14" t="str">
        <f>VLOOKUP(Sales[[#This Row],[ProductID]], products[], 2, FALSE)</f>
        <v>Desktop</v>
      </c>
    </row>
    <row r="151" spans="1:9" x14ac:dyDescent="0.3">
      <c r="A151">
        <v>150</v>
      </c>
      <c r="B151">
        <v>69</v>
      </c>
      <c r="C151">
        <v>12</v>
      </c>
      <c r="D151">
        <v>4654.3500000000004</v>
      </c>
      <c r="E151" s="1">
        <v>44762</v>
      </c>
      <c r="F151" t="str">
        <f>VLOOKUP(Sales[[#This Row],[CustomerID]], Customer[], 7, FALSE)</f>
        <v>Friend</v>
      </c>
      <c r="G151">
        <f>Sales[[#This Row],[SaleAmount]]*Sales[[#This Row],[unit price]]</f>
        <v>4274089.6050000004</v>
      </c>
      <c r="H151">
        <f>VLOOKUP(Sales[[#This Row],[ProductID]], products[], 4, FALSE)</f>
        <v>918.3</v>
      </c>
      <c r="I151" s="14" t="str">
        <f>VLOOKUP(Sales[[#This Row],[ProductID]], products[], 2, FALSE)</f>
        <v>Speakers</v>
      </c>
    </row>
    <row r="152" spans="1:9" x14ac:dyDescent="0.3">
      <c r="A152">
        <v>151</v>
      </c>
      <c r="B152">
        <v>82</v>
      </c>
      <c r="C152">
        <v>20</v>
      </c>
      <c r="D152">
        <v>4169.38</v>
      </c>
      <c r="E152" s="1">
        <v>44871</v>
      </c>
      <c r="F152" t="str">
        <f>VLOOKUP(Sales[[#This Row],[CustomerID]], Customer[], 7, FALSE)</f>
        <v>Facebook</v>
      </c>
      <c r="G152">
        <f>Sales[[#This Row],[SaleAmount]]*Sales[[#This Row],[unit price]]</f>
        <v>6003990.5876000002</v>
      </c>
      <c r="H152">
        <f>VLOOKUP(Sales[[#This Row],[ProductID]], products[], 4, FALSE)</f>
        <v>1440.02</v>
      </c>
      <c r="I152" s="14" t="str">
        <f>VLOOKUP(Sales[[#This Row],[ProductID]], products[], 2, FALSE)</f>
        <v>VR Headset</v>
      </c>
    </row>
    <row r="153" spans="1:9" x14ac:dyDescent="0.3">
      <c r="A153">
        <v>152</v>
      </c>
      <c r="B153">
        <v>64</v>
      </c>
      <c r="C153">
        <v>17</v>
      </c>
      <c r="D153">
        <v>2749.78</v>
      </c>
      <c r="E153" s="1">
        <v>44976</v>
      </c>
      <c r="F153" t="str">
        <f>VLOOKUP(Sales[[#This Row],[CustomerID]], Customer[], 7, FALSE)</f>
        <v>Company Website</v>
      </c>
      <c r="G153">
        <f>Sales[[#This Row],[SaleAmount]]*Sales[[#This Row],[unit price]]</f>
        <v>1319426.9373999999</v>
      </c>
      <c r="H153">
        <f>VLOOKUP(Sales[[#This Row],[ProductID]], products[], 4, FALSE)</f>
        <v>479.83</v>
      </c>
      <c r="I153" s="14" t="str">
        <f>VLOOKUP(Sales[[#This Row],[ProductID]], products[], 2, FALSE)</f>
        <v>Flash Drive</v>
      </c>
    </row>
    <row r="154" spans="1:9" x14ac:dyDescent="0.3">
      <c r="A154">
        <v>153</v>
      </c>
      <c r="B154">
        <v>84</v>
      </c>
      <c r="C154">
        <v>8</v>
      </c>
      <c r="D154">
        <v>564.23</v>
      </c>
      <c r="E154" s="1">
        <v>44848</v>
      </c>
      <c r="F154" t="str">
        <f>VLOOKUP(Sales[[#This Row],[CustomerID]], Customer[], 7, FALSE)</f>
        <v>Youtube</v>
      </c>
      <c r="G154">
        <f>Sales[[#This Row],[SaleAmount]]*Sales[[#This Row],[unit price]]</f>
        <v>667501.01690000005</v>
      </c>
      <c r="H154">
        <f>VLOOKUP(Sales[[#This Row],[ProductID]], products[], 4, FALSE)</f>
        <v>1183.03</v>
      </c>
      <c r="I154" s="14" t="str">
        <f>VLOOKUP(Sales[[#This Row],[ProductID]], products[], 2, FALSE)</f>
        <v>Monitor</v>
      </c>
    </row>
    <row r="155" spans="1:9" x14ac:dyDescent="0.3">
      <c r="A155">
        <v>154</v>
      </c>
      <c r="B155">
        <v>70</v>
      </c>
      <c r="C155">
        <v>15</v>
      </c>
      <c r="D155">
        <v>4103.43</v>
      </c>
      <c r="E155" s="1">
        <v>45484</v>
      </c>
      <c r="F155" t="str">
        <f>VLOOKUP(Sales[[#This Row],[CustomerID]], Customer[], 7, FALSE)</f>
        <v>Youtube</v>
      </c>
      <c r="G155">
        <f>Sales[[#This Row],[SaleAmount]]*Sales[[#This Row],[unit price]]</f>
        <v>4933676.9918999998</v>
      </c>
      <c r="H155">
        <f>VLOOKUP(Sales[[#This Row],[ProductID]], products[], 4, FALSE)</f>
        <v>1202.33</v>
      </c>
      <c r="I155" s="14" t="str">
        <f>VLOOKUP(Sales[[#This Row],[ProductID]], products[], 2, FALSE)</f>
        <v>SSD</v>
      </c>
    </row>
    <row r="156" spans="1:9" x14ac:dyDescent="0.3">
      <c r="A156">
        <v>155</v>
      </c>
      <c r="B156">
        <v>98</v>
      </c>
      <c r="C156">
        <v>9</v>
      </c>
      <c r="D156">
        <v>498.81</v>
      </c>
      <c r="E156" s="1">
        <v>43922</v>
      </c>
      <c r="F156" t="str">
        <f>VLOOKUP(Sales[[#This Row],[CustomerID]], Customer[], 7, FALSE)</f>
        <v>Friend</v>
      </c>
      <c r="G156">
        <f>Sales[[#This Row],[SaleAmount]]*Sales[[#This Row],[unit price]]</f>
        <v>52644.407400000004</v>
      </c>
      <c r="H156">
        <f>VLOOKUP(Sales[[#This Row],[ProductID]], products[], 4, FALSE)</f>
        <v>105.54</v>
      </c>
      <c r="I156" s="14" t="str">
        <f>VLOOKUP(Sales[[#This Row],[ProductID]], products[], 2, FALSE)</f>
        <v>Keyboard</v>
      </c>
    </row>
    <row r="157" spans="1:9" x14ac:dyDescent="0.3">
      <c r="A157">
        <v>156</v>
      </c>
      <c r="B157">
        <v>32</v>
      </c>
      <c r="C157">
        <v>1</v>
      </c>
      <c r="D157">
        <v>3864.42</v>
      </c>
      <c r="E157" s="1">
        <v>44298</v>
      </c>
      <c r="F157" t="str">
        <f>VLOOKUP(Sales[[#This Row],[CustomerID]], Customer[], 7, FALSE)</f>
        <v>Mail</v>
      </c>
      <c r="G157">
        <f>Sales[[#This Row],[SaleAmount]]*Sales[[#This Row],[unit price]]</f>
        <v>4724833.1130000008</v>
      </c>
      <c r="H157">
        <f>VLOOKUP(Sales[[#This Row],[ProductID]], products[], 4, FALSE)</f>
        <v>1222.6500000000001</v>
      </c>
      <c r="I157" s="14" t="str">
        <f>VLOOKUP(Sales[[#This Row],[ProductID]], products[], 2, FALSE)</f>
        <v>Laptop</v>
      </c>
    </row>
    <row r="158" spans="1:9" x14ac:dyDescent="0.3">
      <c r="A158">
        <v>157</v>
      </c>
      <c r="B158">
        <v>3</v>
      </c>
      <c r="C158">
        <v>18</v>
      </c>
      <c r="D158">
        <v>1567.83</v>
      </c>
      <c r="E158" s="1">
        <v>44836</v>
      </c>
      <c r="F158" t="str">
        <f>VLOOKUP(Sales[[#This Row],[CustomerID]], Customer[], 7, FALSE)</f>
        <v>Mail</v>
      </c>
      <c r="G158">
        <f>Sales[[#This Row],[SaleAmount]]*Sales[[#This Row],[unit price]]</f>
        <v>1292377.9472999999</v>
      </c>
      <c r="H158">
        <f>VLOOKUP(Sales[[#This Row],[ProductID]], products[], 4, FALSE)</f>
        <v>824.31</v>
      </c>
      <c r="I158" s="14" t="str">
        <f>VLOOKUP(Sales[[#This Row],[ProductID]], products[], 2, FALSE)</f>
        <v>Webcam</v>
      </c>
    </row>
    <row r="159" spans="1:9" x14ac:dyDescent="0.3">
      <c r="A159">
        <v>158</v>
      </c>
      <c r="B159">
        <v>83</v>
      </c>
      <c r="C159">
        <v>11</v>
      </c>
      <c r="D159">
        <v>3631.62</v>
      </c>
      <c r="E159" s="1">
        <v>44300</v>
      </c>
      <c r="F159" t="str">
        <f>VLOOKUP(Sales[[#This Row],[CustomerID]], Customer[], 7, FALSE)</f>
        <v>Youtube</v>
      </c>
      <c r="G159">
        <f>Sales[[#This Row],[SaleAmount]]*Sales[[#This Row],[unit price]]</f>
        <v>6264108.7056</v>
      </c>
      <c r="H159">
        <f>VLOOKUP(Sales[[#This Row],[ProductID]], products[], 4, FALSE)</f>
        <v>1724.88</v>
      </c>
      <c r="I159" s="14" t="str">
        <f>VLOOKUP(Sales[[#This Row],[ProductID]], products[], 2, FALSE)</f>
        <v>Headphones</v>
      </c>
    </row>
    <row r="160" spans="1:9" x14ac:dyDescent="0.3">
      <c r="A160">
        <v>159</v>
      </c>
      <c r="B160">
        <v>90</v>
      </c>
      <c r="C160">
        <v>15</v>
      </c>
      <c r="D160">
        <v>3407.09</v>
      </c>
      <c r="E160" s="1">
        <v>45449</v>
      </c>
      <c r="F160" t="str">
        <f>VLOOKUP(Sales[[#This Row],[CustomerID]], Customer[], 7, FALSE)</f>
        <v>Company Website</v>
      </c>
      <c r="G160">
        <f>Sales[[#This Row],[SaleAmount]]*Sales[[#This Row],[unit price]]</f>
        <v>4096446.5197000001</v>
      </c>
      <c r="H160">
        <f>VLOOKUP(Sales[[#This Row],[ProductID]], products[], 4, FALSE)</f>
        <v>1202.33</v>
      </c>
      <c r="I160" s="14" t="str">
        <f>VLOOKUP(Sales[[#This Row],[ProductID]], products[], 2, FALSE)</f>
        <v>SSD</v>
      </c>
    </row>
    <row r="161" spans="1:9" x14ac:dyDescent="0.3">
      <c r="A161">
        <v>160</v>
      </c>
      <c r="B161">
        <v>56</v>
      </c>
      <c r="C161">
        <v>16</v>
      </c>
      <c r="D161">
        <v>46.98</v>
      </c>
      <c r="E161" s="1">
        <v>44715</v>
      </c>
      <c r="F161" t="str">
        <f>VLOOKUP(Sales[[#This Row],[CustomerID]], Customer[], 7, FALSE)</f>
        <v>Mail</v>
      </c>
      <c r="G161">
        <f>Sales[[#This Row],[SaleAmount]]*Sales[[#This Row],[unit price]]</f>
        <v>22846.374</v>
      </c>
      <c r="H161">
        <f>VLOOKUP(Sales[[#This Row],[ProductID]], products[], 4, FALSE)</f>
        <v>486.3</v>
      </c>
      <c r="I161" s="14" t="str">
        <f>VLOOKUP(Sales[[#This Row],[ProductID]], products[], 2, FALSE)</f>
        <v>External HDD</v>
      </c>
    </row>
    <row r="162" spans="1:9" x14ac:dyDescent="0.3">
      <c r="A162">
        <v>161</v>
      </c>
      <c r="B162">
        <v>51</v>
      </c>
      <c r="C162">
        <v>19</v>
      </c>
      <c r="D162">
        <v>2607.2800000000002</v>
      </c>
      <c r="E162" s="1">
        <v>45418</v>
      </c>
      <c r="F162" t="str">
        <f>VLOOKUP(Sales[[#This Row],[CustomerID]], Customer[], 7, FALSE)</f>
        <v>Linkedin</v>
      </c>
      <c r="G162">
        <f>Sales[[#This Row],[SaleAmount]]*Sales[[#This Row],[unit price]]</f>
        <v>1722004.1488000003</v>
      </c>
      <c r="H162">
        <f>VLOOKUP(Sales[[#This Row],[ProductID]], products[], 4, FALSE)</f>
        <v>660.46</v>
      </c>
      <c r="I162" s="14" t="str">
        <f>VLOOKUP(Sales[[#This Row],[ProductID]], products[], 2, FALSE)</f>
        <v>Projector</v>
      </c>
    </row>
    <row r="163" spans="1:9" x14ac:dyDescent="0.3">
      <c r="A163">
        <v>162</v>
      </c>
      <c r="B163">
        <v>92</v>
      </c>
      <c r="C163">
        <v>11</v>
      </c>
      <c r="D163">
        <v>4782.22</v>
      </c>
      <c r="E163" s="1">
        <v>44453</v>
      </c>
      <c r="F163" t="str">
        <f>VLOOKUP(Sales[[#This Row],[CustomerID]], Customer[], 7, FALSE)</f>
        <v>Friend</v>
      </c>
      <c r="G163">
        <f>Sales[[#This Row],[SaleAmount]]*Sales[[#This Row],[unit price]]</f>
        <v>8248755.6336000012</v>
      </c>
      <c r="H163">
        <f>VLOOKUP(Sales[[#This Row],[ProductID]], products[], 4, FALSE)</f>
        <v>1724.88</v>
      </c>
      <c r="I163" s="14" t="str">
        <f>VLOOKUP(Sales[[#This Row],[ProductID]], products[], 2, FALSE)</f>
        <v>Headphones</v>
      </c>
    </row>
    <row r="164" spans="1:9" x14ac:dyDescent="0.3">
      <c r="A164">
        <v>163</v>
      </c>
      <c r="B164">
        <v>71</v>
      </c>
      <c r="C164">
        <v>7</v>
      </c>
      <c r="D164">
        <v>3844.99</v>
      </c>
      <c r="E164" s="1">
        <v>45421</v>
      </c>
      <c r="F164" t="str">
        <f>VLOOKUP(Sales[[#This Row],[CustomerID]], Customer[], 7, FALSE)</f>
        <v>Facebook</v>
      </c>
      <c r="G164">
        <f>Sales[[#This Row],[SaleAmount]]*Sales[[#This Row],[unit price]]</f>
        <v>7501344.7905999999</v>
      </c>
      <c r="H164">
        <f>VLOOKUP(Sales[[#This Row],[ProductID]], products[], 4, FALSE)</f>
        <v>1950.94</v>
      </c>
      <c r="I164" s="14" t="str">
        <f>VLOOKUP(Sales[[#This Row],[ProductID]], products[], 2, FALSE)</f>
        <v>Printer</v>
      </c>
    </row>
    <row r="165" spans="1:9" x14ac:dyDescent="0.3">
      <c r="A165">
        <v>164</v>
      </c>
      <c r="B165">
        <v>11</v>
      </c>
      <c r="C165">
        <v>11</v>
      </c>
      <c r="D165">
        <v>2303.0100000000002</v>
      </c>
      <c r="E165" s="1">
        <v>43996</v>
      </c>
      <c r="F165" t="str">
        <f>VLOOKUP(Sales[[#This Row],[CustomerID]], Customer[], 7, FALSE)</f>
        <v>Linkedin</v>
      </c>
      <c r="G165">
        <f>Sales[[#This Row],[SaleAmount]]*Sales[[#This Row],[unit price]]</f>
        <v>3972415.8888000008</v>
      </c>
      <c r="H165">
        <f>VLOOKUP(Sales[[#This Row],[ProductID]], products[], 4, FALSE)</f>
        <v>1724.88</v>
      </c>
      <c r="I165" s="14" t="str">
        <f>VLOOKUP(Sales[[#This Row],[ProductID]], products[], 2, FALSE)</f>
        <v>Headphones</v>
      </c>
    </row>
    <row r="166" spans="1:9" x14ac:dyDescent="0.3">
      <c r="A166">
        <v>165</v>
      </c>
      <c r="B166">
        <v>85</v>
      </c>
      <c r="C166">
        <v>15</v>
      </c>
      <c r="D166">
        <v>2171.44</v>
      </c>
      <c r="E166" s="1">
        <v>44361</v>
      </c>
      <c r="F166" t="str">
        <f>VLOOKUP(Sales[[#This Row],[CustomerID]], Customer[], 7, FALSE)</f>
        <v>Google Ads</v>
      </c>
      <c r="G166">
        <f>Sales[[#This Row],[SaleAmount]]*Sales[[#This Row],[unit price]]</f>
        <v>2610787.4551999997</v>
      </c>
      <c r="H166">
        <f>VLOOKUP(Sales[[#This Row],[ProductID]], products[], 4, FALSE)</f>
        <v>1202.33</v>
      </c>
      <c r="I166" s="14" t="str">
        <f>VLOOKUP(Sales[[#This Row],[ProductID]], products[], 2, FALSE)</f>
        <v>SSD</v>
      </c>
    </row>
    <row r="167" spans="1:9" x14ac:dyDescent="0.3">
      <c r="A167">
        <v>166</v>
      </c>
      <c r="B167">
        <v>16</v>
      </c>
      <c r="C167">
        <v>12</v>
      </c>
      <c r="D167">
        <v>1380.63</v>
      </c>
      <c r="E167" s="1">
        <v>44270</v>
      </c>
      <c r="F167" t="str">
        <f>VLOOKUP(Sales[[#This Row],[CustomerID]], Customer[], 7, FALSE)</f>
        <v>Friend</v>
      </c>
      <c r="G167">
        <f>Sales[[#This Row],[SaleAmount]]*Sales[[#This Row],[unit price]]</f>
        <v>1267832.5290000001</v>
      </c>
      <c r="H167">
        <f>VLOOKUP(Sales[[#This Row],[ProductID]], products[], 4, FALSE)</f>
        <v>918.3</v>
      </c>
      <c r="I167" s="14" t="str">
        <f>VLOOKUP(Sales[[#This Row],[ProductID]], products[], 2, FALSE)</f>
        <v>Speakers</v>
      </c>
    </row>
    <row r="168" spans="1:9" x14ac:dyDescent="0.3">
      <c r="A168">
        <v>167</v>
      </c>
      <c r="B168">
        <v>88</v>
      </c>
      <c r="C168">
        <v>5</v>
      </c>
      <c r="D168">
        <v>838</v>
      </c>
      <c r="E168" s="1">
        <v>44427</v>
      </c>
      <c r="F168" t="str">
        <f>VLOOKUP(Sales[[#This Row],[CustomerID]], Customer[], 7, FALSE)</f>
        <v>Company Website</v>
      </c>
      <c r="G168">
        <f>Sales[[#This Row],[SaleAmount]]*Sales[[#This Row],[unit price]]</f>
        <v>1190789.6200000001</v>
      </c>
      <c r="H168">
        <f>VLOOKUP(Sales[[#This Row],[ProductID]], products[], 4, FALSE)</f>
        <v>1420.99</v>
      </c>
      <c r="I168" s="14" t="str">
        <f>VLOOKUP(Sales[[#This Row],[ProductID]], products[], 2, FALSE)</f>
        <v>Smartwatch</v>
      </c>
    </row>
    <row r="169" spans="1:9" x14ac:dyDescent="0.3">
      <c r="A169">
        <v>168</v>
      </c>
      <c r="B169">
        <v>58</v>
      </c>
      <c r="C169">
        <v>8</v>
      </c>
      <c r="D169">
        <v>3786.15</v>
      </c>
      <c r="E169" s="1">
        <v>45011</v>
      </c>
      <c r="F169" t="str">
        <f>VLOOKUP(Sales[[#This Row],[CustomerID]], Customer[], 7, FALSE)</f>
        <v>Other</v>
      </c>
      <c r="G169">
        <f>Sales[[#This Row],[SaleAmount]]*Sales[[#This Row],[unit price]]</f>
        <v>4479129.0345000001</v>
      </c>
      <c r="H169">
        <f>VLOOKUP(Sales[[#This Row],[ProductID]], products[], 4, FALSE)</f>
        <v>1183.03</v>
      </c>
      <c r="I169" s="14" t="str">
        <f>VLOOKUP(Sales[[#This Row],[ProductID]], products[], 2, FALSE)</f>
        <v>Monitor</v>
      </c>
    </row>
    <row r="170" spans="1:9" x14ac:dyDescent="0.3">
      <c r="A170">
        <v>169</v>
      </c>
      <c r="B170">
        <v>7</v>
      </c>
      <c r="C170">
        <v>19</v>
      </c>
      <c r="D170">
        <v>295.77</v>
      </c>
      <c r="E170" s="1">
        <v>44207</v>
      </c>
      <c r="F170" t="str">
        <f>VLOOKUP(Sales[[#This Row],[CustomerID]], Customer[], 7, FALSE)</f>
        <v>Linkedin</v>
      </c>
      <c r="G170">
        <f>Sales[[#This Row],[SaleAmount]]*Sales[[#This Row],[unit price]]</f>
        <v>195344.2542</v>
      </c>
      <c r="H170">
        <f>VLOOKUP(Sales[[#This Row],[ProductID]], products[], 4, FALSE)</f>
        <v>660.46</v>
      </c>
      <c r="I170" s="14" t="str">
        <f>VLOOKUP(Sales[[#This Row],[ProductID]], products[], 2, FALSE)</f>
        <v>Projector</v>
      </c>
    </row>
    <row r="171" spans="1:9" x14ac:dyDescent="0.3">
      <c r="A171">
        <v>170</v>
      </c>
      <c r="B171">
        <v>89</v>
      </c>
      <c r="C171">
        <v>3</v>
      </c>
      <c r="D171">
        <v>129.1</v>
      </c>
      <c r="E171" s="1">
        <v>45069</v>
      </c>
      <c r="F171" t="str">
        <f>VLOOKUP(Sales[[#This Row],[CustomerID]], Customer[], 7, FALSE)</f>
        <v>Linkedin</v>
      </c>
      <c r="G171">
        <f>Sales[[#This Row],[SaleAmount]]*Sales[[#This Row],[unit price]]</f>
        <v>130645.327</v>
      </c>
      <c r="H171">
        <f>VLOOKUP(Sales[[#This Row],[ProductID]], products[], 4, FALSE)</f>
        <v>1011.97</v>
      </c>
      <c r="I171" s="14" t="str">
        <f>VLOOKUP(Sales[[#This Row],[ProductID]], products[], 2, FALSE)</f>
        <v>Smartphone</v>
      </c>
    </row>
    <row r="172" spans="1:9" x14ac:dyDescent="0.3">
      <c r="A172">
        <v>171</v>
      </c>
      <c r="B172">
        <v>43</v>
      </c>
      <c r="C172">
        <v>2</v>
      </c>
      <c r="D172">
        <v>826.34</v>
      </c>
      <c r="E172" s="1">
        <v>44659</v>
      </c>
      <c r="F172" t="str">
        <f>VLOOKUP(Sales[[#This Row],[CustomerID]], Customer[], 7, FALSE)</f>
        <v>Company Website</v>
      </c>
      <c r="G172">
        <f>Sales[[#This Row],[SaleAmount]]*Sales[[#This Row],[unit price]]</f>
        <v>166887.62640000001</v>
      </c>
      <c r="H172">
        <f>VLOOKUP(Sales[[#This Row],[ProductID]], products[], 4, FALSE)</f>
        <v>201.96</v>
      </c>
      <c r="I172" s="14" t="str">
        <f>VLOOKUP(Sales[[#This Row],[ProductID]], products[], 2, FALSE)</f>
        <v>Tablet</v>
      </c>
    </row>
    <row r="173" spans="1:9" x14ac:dyDescent="0.3">
      <c r="A173">
        <v>172</v>
      </c>
      <c r="B173">
        <v>82</v>
      </c>
      <c r="C173">
        <v>10</v>
      </c>
      <c r="D173">
        <v>2510.4</v>
      </c>
      <c r="E173" s="1">
        <v>44865</v>
      </c>
      <c r="F173" t="str">
        <f>VLOOKUP(Sales[[#This Row],[CustomerID]], Customer[], 7, FALSE)</f>
        <v>Facebook</v>
      </c>
      <c r="G173">
        <f>Sales[[#This Row],[SaleAmount]]*Sales[[#This Row],[unit price]]</f>
        <v>3112343.7119999998</v>
      </c>
      <c r="H173">
        <f>VLOOKUP(Sales[[#This Row],[ProductID]], products[], 4, FALSE)</f>
        <v>1239.78</v>
      </c>
      <c r="I173" s="14" t="str">
        <f>VLOOKUP(Sales[[#This Row],[ProductID]], products[], 2, FALSE)</f>
        <v>Mouse</v>
      </c>
    </row>
    <row r="174" spans="1:9" x14ac:dyDescent="0.3">
      <c r="A174">
        <v>173</v>
      </c>
      <c r="B174">
        <v>96</v>
      </c>
      <c r="C174">
        <v>16</v>
      </c>
      <c r="D174">
        <v>1824.95</v>
      </c>
      <c r="E174" s="1">
        <v>43927</v>
      </c>
      <c r="F174" t="str">
        <f>VLOOKUP(Sales[[#This Row],[CustomerID]], Customer[], 7, FALSE)</f>
        <v>Other</v>
      </c>
      <c r="G174">
        <f>Sales[[#This Row],[SaleAmount]]*Sales[[#This Row],[unit price]]</f>
        <v>887473.18500000006</v>
      </c>
      <c r="H174">
        <f>VLOOKUP(Sales[[#This Row],[ProductID]], products[], 4, FALSE)</f>
        <v>486.3</v>
      </c>
      <c r="I174" s="14" t="str">
        <f>VLOOKUP(Sales[[#This Row],[ProductID]], products[], 2, FALSE)</f>
        <v>External HDD</v>
      </c>
    </row>
    <row r="175" spans="1:9" x14ac:dyDescent="0.3">
      <c r="A175">
        <v>174</v>
      </c>
      <c r="B175">
        <v>45</v>
      </c>
      <c r="C175">
        <v>14</v>
      </c>
      <c r="D175">
        <v>192.87</v>
      </c>
      <c r="E175" s="1">
        <v>44899</v>
      </c>
      <c r="F175" t="str">
        <f>VLOOKUP(Sales[[#This Row],[CustomerID]], Customer[], 7, FALSE)</f>
        <v>Mail</v>
      </c>
      <c r="G175">
        <f>Sales[[#This Row],[SaleAmount]]*Sales[[#This Row],[unit price]]</f>
        <v>215009.54730000001</v>
      </c>
      <c r="H175">
        <f>VLOOKUP(Sales[[#This Row],[ProductID]], products[], 4, FALSE)</f>
        <v>1114.79</v>
      </c>
      <c r="I175" s="14" t="str">
        <f>VLOOKUP(Sales[[#This Row],[ProductID]], products[], 2, FALSE)</f>
        <v>Router</v>
      </c>
    </row>
    <row r="176" spans="1:9" x14ac:dyDescent="0.3">
      <c r="A176">
        <v>175</v>
      </c>
      <c r="B176">
        <v>80</v>
      </c>
      <c r="C176">
        <v>20</v>
      </c>
      <c r="D176">
        <v>121.54</v>
      </c>
      <c r="E176" s="1">
        <v>45079</v>
      </c>
      <c r="F176" t="str">
        <f>VLOOKUP(Sales[[#This Row],[CustomerID]], Customer[], 7, FALSE)</f>
        <v>Facebook</v>
      </c>
      <c r="G176">
        <f>Sales[[#This Row],[SaleAmount]]*Sales[[#This Row],[unit price]]</f>
        <v>175020.03080000001</v>
      </c>
      <c r="H176">
        <f>VLOOKUP(Sales[[#This Row],[ProductID]], products[], 4, FALSE)</f>
        <v>1440.02</v>
      </c>
      <c r="I176" s="14" t="str">
        <f>VLOOKUP(Sales[[#This Row],[ProductID]], products[], 2, FALSE)</f>
        <v>VR Headset</v>
      </c>
    </row>
    <row r="177" spans="1:9" x14ac:dyDescent="0.3">
      <c r="A177">
        <v>176</v>
      </c>
      <c r="B177">
        <v>28</v>
      </c>
      <c r="C177">
        <v>11</v>
      </c>
      <c r="D177">
        <v>1551.57</v>
      </c>
      <c r="E177" s="1">
        <v>45342</v>
      </c>
      <c r="F177" t="str">
        <f>VLOOKUP(Sales[[#This Row],[CustomerID]], Customer[], 7, FALSE)</f>
        <v>Youtube</v>
      </c>
      <c r="G177">
        <f>Sales[[#This Row],[SaleAmount]]*Sales[[#This Row],[unit price]]</f>
        <v>2676272.0616000001</v>
      </c>
      <c r="H177">
        <f>VLOOKUP(Sales[[#This Row],[ProductID]], products[], 4, FALSE)</f>
        <v>1724.88</v>
      </c>
      <c r="I177" s="14" t="str">
        <f>VLOOKUP(Sales[[#This Row],[ProductID]], products[], 2, FALSE)</f>
        <v>Headphones</v>
      </c>
    </row>
    <row r="178" spans="1:9" x14ac:dyDescent="0.3">
      <c r="A178">
        <v>177</v>
      </c>
      <c r="B178">
        <v>4</v>
      </c>
      <c r="C178">
        <v>16</v>
      </c>
      <c r="D178">
        <v>811.39</v>
      </c>
      <c r="E178" s="1">
        <v>45158</v>
      </c>
      <c r="F178" t="str">
        <f>VLOOKUP(Sales[[#This Row],[CustomerID]], Customer[], 7, FALSE)</f>
        <v>Facebook</v>
      </c>
      <c r="G178">
        <f>Sales[[#This Row],[SaleAmount]]*Sales[[#This Row],[unit price]]</f>
        <v>394578.95699999999</v>
      </c>
      <c r="H178">
        <f>VLOOKUP(Sales[[#This Row],[ProductID]], products[], 4, FALSE)</f>
        <v>486.3</v>
      </c>
      <c r="I178" s="14" t="str">
        <f>VLOOKUP(Sales[[#This Row],[ProductID]], products[], 2, FALSE)</f>
        <v>External HDD</v>
      </c>
    </row>
    <row r="179" spans="1:9" x14ac:dyDescent="0.3">
      <c r="A179">
        <v>178</v>
      </c>
      <c r="B179">
        <v>91</v>
      </c>
      <c r="C179">
        <v>1</v>
      </c>
      <c r="D179">
        <v>2911.25</v>
      </c>
      <c r="E179" s="1">
        <v>44458</v>
      </c>
      <c r="F179" t="str">
        <f>VLOOKUP(Sales[[#This Row],[CustomerID]], Customer[], 7, FALSE)</f>
        <v>Linkedin</v>
      </c>
      <c r="G179">
        <f>Sales[[#This Row],[SaleAmount]]*Sales[[#This Row],[unit price]]</f>
        <v>3559439.8125000005</v>
      </c>
      <c r="H179">
        <f>VLOOKUP(Sales[[#This Row],[ProductID]], products[], 4, FALSE)</f>
        <v>1222.6500000000001</v>
      </c>
      <c r="I179" s="14" t="str">
        <f>VLOOKUP(Sales[[#This Row],[ProductID]], products[], 2, FALSE)</f>
        <v>Laptop</v>
      </c>
    </row>
    <row r="180" spans="1:9" x14ac:dyDescent="0.3">
      <c r="A180">
        <v>179</v>
      </c>
      <c r="B180">
        <v>83</v>
      </c>
      <c r="C180">
        <v>3</v>
      </c>
      <c r="D180">
        <v>1073.06</v>
      </c>
      <c r="E180" s="1">
        <v>44827</v>
      </c>
      <c r="F180" t="str">
        <f>VLOOKUP(Sales[[#This Row],[CustomerID]], Customer[], 7, FALSE)</f>
        <v>Youtube</v>
      </c>
      <c r="G180">
        <f>Sales[[#This Row],[SaleAmount]]*Sales[[#This Row],[unit price]]</f>
        <v>1085904.5282000001</v>
      </c>
      <c r="H180">
        <f>VLOOKUP(Sales[[#This Row],[ProductID]], products[], 4, FALSE)</f>
        <v>1011.97</v>
      </c>
      <c r="I180" s="14" t="str">
        <f>VLOOKUP(Sales[[#This Row],[ProductID]], products[], 2, FALSE)</f>
        <v>Smartphone</v>
      </c>
    </row>
    <row r="181" spans="1:9" x14ac:dyDescent="0.3">
      <c r="A181">
        <v>180</v>
      </c>
      <c r="B181">
        <v>56</v>
      </c>
      <c r="C181">
        <v>20</v>
      </c>
      <c r="D181">
        <v>4418.17</v>
      </c>
      <c r="E181" s="1">
        <v>43994</v>
      </c>
      <c r="F181" t="str">
        <f>VLOOKUP(Sales[[#This Row],[CustomerID]], Customer[], 7, FALSE)</f>
        <v>Mail</v>
      </c>
      <c r="G181">
        <f>Sales[[#This Row],[SaleAmount]]*Sales[[#This Row],[unit price]]</f>
        <v>6362253.1634</v>
      </c>
      <c r="H181">
        <f>VLOOKUP(Sales[[#This Row],[ProductID]], products[], 4, FALSE)</f>
        <v>1440.02</v>
      </c>
      <c r="I181" s="14" t="str">
        <f>VLOOKUP(Sales[[#This Row],[ProductID]], products[], 2, FALSE)</f>
        <v>VR Headset</v>
      </c>
    </row>
    <row r="182" spans="1:9" x14ac:dyDescent="0.3">
      <c r="A182">
        <v>181</v>
      </c>
      <c r="B182">
        <v>18</v>
      </c>
      <c r="C182">
        <v>11</v>
      </c>
      <c r="D182">
        <v>2002.41</v>
      </c>
      <c r="E182" s="1">
        <v>44816</v>
      </c>
      <c r="F182" t="str">
        <f>VLOOKUP(Sales[[#This Row],[CustomerID]], Customer[], 7, FALSE)</f>
        <v>Google Ads</v>
      </c>
      <c r="G182">
        <f>Sales[[#This Row],[SaleAmount]]*Sales[[#This Row],[unit price]]</f>
        <v>3453916.9608000005</v>
      </c>
      <c r="H182">
        <f>VLOOKUP(Sales[[#This Row],[ProductID]], products[], 4, FALSE)</f>
        <v>1724.88</v>
      </c>
      <c r="I182" s="14" t="str">
        <f>VLOOKUP(Sales[[#This Row],[ProductID]], products[], 2, FALSE)</f>
        <v>Headphones</v>
      </c>
    </row>
    <row r="183" spans="1:9" x14ac:dyDescent="0.3">
      <c r="A183">
        <v>182</v>
      </c>
      <c r="B183">
        <v>39</v>
      </c>
      <c r="C183">
        <v>12</v>
      </c>
      <c r="D183">
        <v>2721.83</v>
      </c>
      <c r="E183" s="1">
        <v>44440</v>
      </c>
      <c r="F183" t="str">
        <f>VLOOKUP(Sales[[#This Row],[CustomerID]], Customer[], 7, FALSE)</f>
        <v>Friend</v>
      </c>
      <c r="G183">
        <f>Sales[[#This Row],[SaleAmount]]*Sales[[#This Row],[unit price]]</f>
        <v>2499456.4889999996</v>
      </c>
      <c r="H183">
        <f>VLOOKUP(Sales[[#This Row],[ProductID]], products[], 4, FALSE)</f>
        <v>918.3</v>
      </c>
      <c r="I183" s="14" t="str">
        <f>VLOOKUP(Sales[[#This Row],[ProductID]], products[], 2, FALSE)</f>
        <v>Speakers</v>
      </c>
    </row>
    <row r="184" spans="1:9" x14ac:dyDescent="0.3">
      <c r="A184">
        <v>183</v>
      </c>
      <c r="B184">
        <v>92</v>
      </c>
      <c r="C184">
        <v>18</v>
      </c>
      <c r="D184">
        <v>2880.01</v>
      </c>
      <c r="E184" s="1">
        <v>44868</v>
      </c>
      <c r="F184" t="str">
        <f>VLOOKUP(Sales[[#This Row],[CustomerID]], Customer[], 7, FALSE)</f>
        <v>Friend</v>
      </c>
      <c r="G184">
        <f>Sales[[#This Row],[SaleAmount]]*Sales[[#This Row],[unit price]]</f>
        <v>2374021.0430999999</v>
      </c>
      <c r="H184">
        <f>VLOOKUP(Sales[[#This Row],[ProductID]], products[], 4, FALSE)</f>
        <v>824.31</v>
      </c>
      <c r="I184" s="14" t="str">
        <f>VLOOKUP(Sales[[#This Row],[ProductID]], products[], 2, FALSE)</f>
        <v>Webcam</v>
      </c>
    </row>
    <row r="185" spans="1:9" x14ac:dyDescent="0.3">
      <c r="A185">
        <v>184</v>
      </c>
      <c r="B185">
        <v>3</v>
      </c>
      <c r="C185">
        <v>5</v>
      </c>
      <c r="D185">
        <v>1354.08</v>
      </c>
      <c r="E185" s="1">
        <v>44457</v>
      </c>
      <c r="F185" t="str">
        <f>VLOOKUP(Sales[[#This Row],[CustomerID]], Customer[], 7, FALSE)</f>
        <v>Mail</v>
      </c>
      <c r="G185">
        <f>Sales[[#This Row],[SaleAmount]]*Sales[[#This Row],[unit price]]</f>
        <v>1924134.1391999999</v>
      </c>
      <c r="H185">
        <f>VLOOKUP(Sales[[#This Row],[ProductID]], products[], 4, FALSE)</f>
        <v>1420.99</v>
      </c>
      <c r="I185" s="14" t="str">
        <f>VLOOKUP(Sales[[#This Row],[ProductID]], products[], 2, FALSE)</f>
        <v>Smartwatch</v>
      </c>
    </row>
    <row r="186" spans="1:9" x14ac:dyDescent="0.3">
      <c r="A186">
        <v>185</v>
      </c>
      <c r="B186">
        <v>63</v>
      </c>
      <c r="C186">
        <v>4</v>
      </c>
      <c r="D186">
        <v>4984.34</v>
      </c>
      <c r="E186" s="1">
        <v>44292</v>
      </c>
      <c r="F186" t="str">
        <f>VLOOKUP(Sales[[#This Row],[CustomerID]], Customer[], 7, FALSE)</f>
        <v>Youtube</v>
      </c>
      <c r="G186">
        <f>Sales[[#This Row],[SaleAmount]]*Sales[[#This Row],[unit price]]</f>
        <v>8752451.1965999994</v>
      </c>
      <c r="H186">
        <f>VLOOKUP(Sales[[#This Row],[ProductID]], products[], 4, FALSE)</f>
        <v>1755.99</v>
      </c>
      <c r="I186" s="14" t="str">
        <f>VLOOKUP(Sales[[#This Row],[ProductID]], products[], 2, FALSE)</f>
        <v>Desktop</v>
      </c>
    </row>
    <row r="187" spans="1:9" x14ac:dyDescent="0.3">
      <c r="A187">
        <v>186</v>
      </c>
      <c r="B187">
        <v>58</v>
      </c>
      <c r="C187">
        <v>17</v>
      </c>
      <c r="D187">
        <v>1555.56</v>
      </c>
      <c r="E187" s="1">
        <v>44054</v>
      </c>
      <c r="F187" t="str">
        <f>VLOOKUP(Sales[[#This Row],[CustomerID]], Customer[], 7, FALSE)</f>
        <v>Other</v>
      </c>
      <c r="G187">
        <f>Sales[[#This Row],[SaleAmount]]*Sales[[#This Row],[unit price]]</f>
        <v>746404.35479999997</v>
      </c>
      <c r="H187">
        <f>VLOOKUP(Sales[[#This Row],[ProductID]], products[], 4, FALSE)</f>
        <v>479.83</v>
      </c>
      <c r="I187" s="14" t="str">
        <f>VLOOKUP(Sales[[#This Row],[ProductID]], products[], 2, FALSE)</f>
        <v>Flash Drive</v>
      </c>
    </row>
    <row r="188" spans="1:9" x14ac:dyDescent="0.3">
      <c r="A188">
        <v>187</v>
      </c>
      <c r="B188">
        <v>68</v>
      </c>
      <c r="C188">
        <v>19</v>
      </c>
      <c r="D188">
        <v>4999.16</v>
      </c>
      <c r="E188" s="1">
        <v>44023</v>
      </c>
      <c r="F188" t="str">
        <f>VLOOKUP(Sales[[#This Row],[CustomerID]], Customer[], 7, FALSE)</f>
        <v>Mail</v>
      </c>
      <c r="G188">
        <f>Sales[[#This Row],[SaleAmount]]*Sales[[#This Row],[unit price]]</f>
        <v>3301745.2135999999</v>
      </c>
      <c r="H188">
        <f>VLOOKUP(Sales[[#This Row],[ProductID]], products[], 4, FALSE)</f>
        <v>660.46</v>
      </c>
      <c r="I188" s="14" t="str">
        <f>VLOOKUP(Sales[[#This Row],[ProductID]], products[], 2, FALSE)</f>
        <v>Projector</v>
      </c>
    </row>
    <row r="189" spans="1:9" x14ac:dyDescent="0.3">
      <c r="A189">
        <v>188</v>
      </c>
      <c r="B189">
        <v>28</v>
      </c>
      <c r="C189">
        <v>8</v>
      </c>
      <c r="D189">
        <v>80.48</v>
      </c>
      <c r="E189" s="1">
        <v>44903</v>
      </c>
      <c r="F189" t="str">
        <f>VLOOKUP(Sales[[#This Row],[CustomerID]], Customer[], 7, FALSE)</f>
        <v>Youtube</v>
      </c>
      <c r="G189">
        <f>Sales[[#This Row],[SaleAmount]]*Sales[[#This Row],[unit price]]</f>
        <v>95210.254400000005</v>
      </c>
      <c r="H189">
        <f>VLOOKUP(Sales[[#This Row],[ProductID]], products[], 4, FALSE)</f>
        <v>1183.03</v>
      </c>
      <c r="I189" s="14" t="str">
        <f>VLOOKUP(Sales[[#This Row],[ProductID]], products[], 2, FALSE)</f>
        <v>Monitor</v>
      </c>
    </row>
    <row r="190" spans="1:9" x14ac:dyDescent="0.3">
      <c r="A190">
        <v>189</v>
      </c>
      <c r="B190">
        <v>21</v>
      </c>
      <c r="C190">
        <v>1</v>
      </c>
      <c r="D190">
        <v>1754.55</v>
      </c>
      <c r="E190" s="1">
        <v>45412</v>
      </c>
      <c r="F190" t="str">
        <f>VLOOKUP(Sales[[#This Row],[CustomerID]], Customer[], 7, FALSE)</f>
        <v>Facebook</v>
      </c>
      <c r="G190">
        <f>Sales[[#This Row],[SaleAmount]]*Sales[[#This Row],[unit price]]</f>
        <v>2145200.5575000001</v>
      </c>
      <c r="H190">
        <f>VLOOKUP(Sales[[#This Row],[ProductID]], products[], 4, FALSE)</f>
        <v>1222.6500000000001</v>
      </c>
      <c r="I190" s="14" t="str">
        <f>VLOOKUP(Sales[[#This Row],[ProductID]], products[], 2, FALSE)</f>
        <v>Laptop</v>
      </c>
    </row>
    <row r="191" spans="1:9" x14ac:dyDescent="0.3">
      <c r="A191">
        <v>190</v>
      </c>
      <c r="B191">
        <v>12</v>
      </c>
      <c r="C191">
        <v>7</v>
      </c>
      <c r="D191">
        <v>4809.75</v>
      </c>
      <c r="E191" s="1">
        <v>45161</v>
      </c>
      <c r="F191" t="str">
        <f>VLOOKUP(Sales[[#This Row],[CustomerID]], Customer[], 7, FALSE)</f>
        <v>Friend</v>
      </c>
      <c r="G191">
        <f>Sales[[#This Row],[SaleAmount]]*Sales[[#This Row],[unit price]]</f>
        <v>9383533.665000001</v>
      </c>
      <c r="H191">
        <f>VLOOKUP(Sales[[#This Row],[ProductID]], products[], 4, FALSE)</f>
        <v>1950.94</v>
      </c>
      <c r="I191" s="14" t="str">
        <f>VLOOKUP(Sales[[#This Row],[ProductID]], products[], 2, FALSE)</f>
        <v>Printer</v>
      </c>
    </row>
    <row r="192" spans="1:9" x14ac:dyDescent="0.3">
      <c r="A192">
        <v>191</v>
      </c>
      <c r="B192">
        <v>33</v>
      </c>
      <c r="C192">
        <v>1</v>
      </c>
      <c r="D192">
        <v>2912.25</v>
      </c>
      <c r="E192" s="1">
        <v>45100</v>
      </c>
      <c r="F192" t="str">
        <f>VLOOKUP(Sales[[#This Row],[CustomerID]], Customer[], 7, FALSE)</f>
        <v>Company Website</v>
      </c>
      <c r="G192">
        <f>Sales[[#This Row],[SaleAmount]]*Sales[[#This Row],[unit price]]</f>
        <v>3560662.4625000004</v>
      </c>
      <c r="H192">
        <f>VLOOKUP(Sales[[#This Row],[ProductID]], products[], 4, FALSE)</f>
        <v>1222.6500000000001</v>
      </c>
      <c r="I192" s="14" t="str">
        <f>VLOOKUP(Sales[[#This Row],[ProductID]], products[], 2, FALSE)</f>
        <v>Laptop</v>
      </c>
    </row>
    <row r="193" spans="1:9" x14ac:dyDescent="0.3">
      <c r="A193">
        <v>192</v>
      </c>
      <c r="B193">
        <v>30</v>
      </c>
      <c r="C193">
        <v>20</v>
      </c>
      <c r="D193">
        <v>1675.81</v>
      </c>
      <c r="E193" s="1">
        <v>45481</v>
      </c>
      <c r="F193" t="str">
        <f>VLOOKUP(Sales[[#This Row],[CustomerID]], Customer[], 7, FALSE)</f>
        <v>Google Ads</v>
      </c>
      <c r="G193">
        <f>Sales[[#This Row],[SaleAmount]]*Sales[[#This Row],[unit price]]</f>
        <v>2413199.9161999999</v>
      </c>
      <c r="H193">
        <f>VLOOKUP(Sales[[#This Row],[ProductID]], products[], 4, FALSE)</f>
        <v>1440.02</v>
      </c>
      <c r="I193" s="14" t="str">
        <f>VLOOKUP(Sales[[#This Row],[ProductID]], products[], 2, FALSE)</f>
        <v>VR Headset</v>
      </c>
    </row>
    <row r="194" spans="1:9" x14ac:dyDescent="0.3">
      <c r="A194">
        <v>193</v>
      </c>
      <c r="B194">
        <v>9</v>
      </c>
      <c r="C194">
        <v>3</v>
      </c>
      <c r="D194">
        <v>3714.1</v>
      </c>
      <c r="E194" s="1">
        <v>45270</v>
      </c>
      <c r="F194" t="str">
        <f>VLOOKUP(Sales[[#This Row],[CustomerID]], Customer[], 7, FALSE)</f>
        <v>Google Ads</v>
      </c>
      <c r="G194">
        <f>Sales[[#This Row],[SaleAmount]]*Sales[[#This Row],[unit price]]</f>
        <v>3758557.7770000002</v>
      </c>
      <c r="H194">
        <f>VLOOKUP(Sales[[#This Row],[ProductID]], products[], 4, FALSE)</f>
        <v>1011.97</v>
      </c>
      <c r="I194" s="14" t="str">
        <f>VLOOKUP(Sales[[#This Row],[ProductID]], products[], 2, FALSE)</f>
        <v>Smartphone</v>
      </c>
    </row>
    <row r="195" spans="1:9" x14ac:dyDescent="0.3">
      <c r="A195">
        <v>194</v>
      </c>
      <c r="B195">
        <v>62</v>
      </c>
      <c r="C195">
        <v>1</v>
      </c>
      <c r="D195">
        <v>2168.25</v>
      </c>
      <c r="E195" s="1">
        <v>43843</v>
      </c>
      <c r="F195" t="str">
        <f>VLOOKUP(Sales[[#This Row],[CustomerID]], Customer[], 7, FALSE)</f>
        <v>Facebook</v>
      </c>
      <c r="G195">
        <f>Sales[[#This Row],[SaleAmount]]*Sales[[#This Row],[unit price]]</f>
        <v>2651010.8625000003</v>
      </c>
      <c r="H195">
        <f>VLOOKUP(Sales[[#This Row],[ProductID]], products[], 4, FALSE)</f>
        <v>1222.6500000000001</v>
      </c>
      <c r="I195" s="14" t="str">
        <f>VLOOKUP(Sales[[#This Row],[ProductID]], products[], 2, FALSE)</f>
        <v>Laptop</v>
      </c>
    </row>
    <row r="196" spans="1:9" x14ac:dyDescent="0.3">
      <c r="A196">
        <v>195</v>
      </c>
      <c r="B196">
        <v>94</v>
      </c>
      <c r="C196">
        <v>5</v>
      </c>
      <c r="D196">
        <v>4495.8999999999996</v>
      </c>
      <c r="E196" s="1">
        <v>44960</v>
      </c>
      <c r="F196" t="str">
        <f>VLOOKUP(Sales[[#This Row],[CustomerID]], Customer[], 7, FALSE)</f>
        <v>Other</v>
      </c>
      <c r="G196">
        <f>Sales[[#This Row],[SaleAmount]]*Sales[[#This Row],[unit price]]</f>
        <v>6388628.9409999996</v>
      </c>
      <c r="H196">
        <f>VLOOKUP(Sales[[#This Row],[ProductID]], products[], 4, FALSE)</f>
        <v>1420.99</v>
      </c>
      <c r="I196" s="14" t="str">
        <f>VLOOKUP(Sales[[#This Row],[ProductID]], products[], 2, FALSE)</f>
        <v>Smartwatch</v>
      </c>
    </row>
    <row r="197" spans="1:9" x14ac:dyDescent="0.3">
      <c r="A197">
        <v>196</v>
      </c>
      <c r="B197">
        <v>75</v>
      </c>
      <c r="C197">
        <v>5</v>
      </c>
      <c r="D197">
        <v>765.86</v>
      </c>
      <c r="E197" s="1">
        <v>45497</v>
      </c>
      <c r="F197" t="str">
        <f>VLOOKUP(Sales[[#This Row],[CustomerID]], Customer[], 7, FALSE)</f>
        <v>Facebook</v>
      </c>
      <c r="G197">
        <f>Sales[[#This Row],[SaleAmount]]*Sales[[#This Row],[unit price]]</f>
        <v>1088279.4014000001</v>
      </c>
      <c r="H197">
        <f>VLOOKUP(Sales[[#This Row],[ProductID]], products[], 4, FALSE)</f>
        <v>1420.99</v>
      </c>
      <c r="I197" s="14" t="str">
        <f>VLOOKUP(Sales[[#This Row],[ProductID]], products[], 2, FALSE)</f>
        <v>Smartwatch</v>
      </c>
    </row>
    <row r="198" spans="1:9" x14ac:dyDescent="0.3">
      <c r="A198">
        <v>197</v>
      </c>
      <c r="B198">
        <v>54</v>
      </c>
      <c r="C198">
        <v>5</v>
      </c>
      <c r="D198">
        <v>1539.27</v>
      </c>
      <c r="E198" s="1">
        <v>45240</v>
      </c>
      <c r="F198" t="str">
        <f>VLOOKUP(Sales[[#This Row],[CustomerID]], Customer[], 7, FALSE)</f>
        <v>Friend</v>
      </c>
      <c r="G198">
        <f>Sales[[#This Row],[SaleAmount]]*Sales[[#This Row],[unit price]]</f>
        <v>2187287.2773000002</v>
      </c>
      <c r="H198">
        <f>VLOOKUP(Sales[[#This Row],[ProductID]], products[], 4, FALSE)</f>
        <v>1420.99</v>
      </c>
      <c r="I198" s="14" t="str">
        <f>VLOOKUP(Sales[[#This Row],[ProductID]], products[], 2, FALSE)</f>
        <v>Smartwatch</v>
      </c>
    </row>
    <row r="199" spans="1:9" x14ac:dyDescent="0.3">
      <c r="A199">
        <v>198</v>
      </c>
      <c r="B199">
        <v>24</v>
      </c>
      <c r="C199">
        <v>19</v>
      </c>
      <c r="D199">
        <v>3152.81</v>
      </c>
      <c r="E199" s="1">
        <v>43929</v>
      </c>
      <c r="F199" t="str">
        <f>VLOOKUP(Sales[[#This Row],[CustomerID]], Customer[], 7, FALSE)</f>
        <v>Facebook</v>
      </c>
      <c r="G199">
        <f>Sales[[#This Row],[SaleAmount]]*Sales[[#This Row],[unit price]]</f>
        <v>2082304.8926000001</v>
      </c>
      <c r="H199">
        <f>VLOOKUP(Sales[[#This Row],[ProductID]], products[], 4, FALSE)</f>
        <v>660.46</v>
      </c>
      <c r="I199" s="14" t="str">
        <f>VLOOKUP(Sales[[#This Row],[ProductID]], products[], 2, FALSE)</f>
        <v>Projector</v>
      </c>
    </row>
    <row r="200" spans="1:9" x14ac:dyDescent="0.3">
      <c r="A200">
        <v>199</v>
      </c>
      <c r="B200">
        <v>92</v>
      </c>
      <c r="C200">
        <v>6</v>
      </c>
      <c r="D200">
        <v>4267.83</v>
      </c>
      <c r="E200" s="1">
        <v>44523</v>
      </c>
      <c r="F200" t="str">
        <f>VLOOKUP(Sales[[#This Row],[CustomerID]], Customer[], 7, FALSE)</f>
        <v>Friend</v>
      </c>
      <c r="G200">
        <f>Sales[[#This Row],[SaleAmount]]*Sales[[#This Row],[unit price]]</f>
        <v>7283265.2864999995</v>
      </c>
      <c r="H200">
        <f>VLOOKUP(Sales[[#This Row],[ProductID]], products[], 4, FALSE)</f>
        <v>1706.55</v>
      </c>
      <c r="I200" s="14" t="str">
        <f>VLOOKUP(Sales[[#This Row],[ProductID]], products[], 2, FALSE)</f>
        <v>Camera</v>
      </c>
    </row>
    <row r="201" spans="1:9" x14ac:dyDescent="0.3">
      <c r="A201">
        <v>200</v>
      </c>
      <c r="B201">
        <v>3</v>
      </c>
      <c r="C201">
        <v>15</v>
      </c>
      <c r="D201">
        <v>2439.06</v>
      </c>
      <c r="E201" s="1">
        <v>43916</v>
      </c>
      <c r="F201" t="str">
        <f>VLOOKUP(Sales[[#This Row],[CustomerID]], Customer[], 7, FALSE)</f>
        <v>Mail</v>
      </c>
      <c r="G201">
        <f>Sales[[#This Row],[SaleAmount]]*Sales[[#This Row],[unit price]]</f>
        <v>2932555.0097999997</v>
      </c>
      <c r="H201">
        <f>VLOOKUP(Sales[[#This Row],[ProductID]], products[], 4, FALSE)</f>
        <v>1202.33</v>
      </c>
      <c r="I201" s="14" t="str">
        <f>VLOOKUP(Sales[[#This Row],[ProductID]], products[], 2, FALSE)</f>
        <v>SSD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99C1-48D0-4A4E-99EB-A202CC7A05C9}">
  <dimension ref="A1"/>
  <sheetViews>
    <sheetView workbookViewId="0">
      <selection activeCell="B14" sqref="A3:B14"/>
    </sheetView>
  </sheetViews>
  <sheetFormatPr defaultRowHeight="14.4" x14ac:dyDescent="0.3"/>
  <cols>
    <col min="1" max="1" width="12.44140625" bestFit="1" customWidth="1"/>
    <col min="2" max="2" width="18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99E8-9D77-4984-AC17-EB21D5646917}">
  <dimension ref="A3:F158"/>
  <sheetViews>
    <sheetView topLeftCell="A139" workbookViewId="0">
      <selection activeCell="O23" sqref="O23"/>
    </sheetView>
  </sheetViews>
  <sheetFormatPr defaultRowHeight="14.4" x14ac:dyDescent="0.3"/>
  <cols>
    <col min="1" max="1" width="12.44140625" bestFit="1" customWidth="1"/>
    <col min="2" max="3" width="17.33203125" bestFit="1" customWidth="1"/>
    <col min="4" max="4" width="11.6640625" bestFit="1" customWidth="1"/>
    <col min="5" max="5" width="10.33203125" bestFit="1" customWidth="1"/>
    <col min="6" max="6" width="7.44140625" bestFit="1" customWidth="1"/>
    <col min="7" max="7" width="14.33203125" bestFit="1" customWidth="1"/>
    <col min="8" max="8" width="6.44140625" bestFit="1" customWidth="1"/>
    <col min="9" max="9" width="4.6640625" bestFit="1" customWidth="1"/>
    <col min="10" max="10" width="8.5546875" bestFit="1" customWidth="1"/>
    <col min="11" max="11" width="11.21875" bestFit="1" customWidth="1"/>
    <col min="12" max="12" width="10.5546875" bestFit="1" customWidth="1"/>
  </cols>
  <sheetData>
    <row r="3" spans="1:2" x14ac:dyDescent="0.3">
      <c r="A3" s="11" t="s">
        <v>120</v>
      </c>
      <c r="B3" t="s">
        <v>122</v>
      </c>
    </row>
    <row r="4" spans="1:2" x14ac:dyDescent="0.3">
      <c r="A4" s="12" t="s">
        <v>34</v>
      </c>
      <c r="B4" s="14">
        <v>869</v>
      </c>
    </row>
    <row r="5" spans="1:2" x14ac:dyDescent="0.3">
      <c r="A5" s="12" t="s">
        <v>43</v>
      </c>
      <c r="B5" s="14">
        <v>719</v>
      </c>
    </row>
    <row r="6" spans="1:2" x14ac:dyDescent="0.3">
      <c r="A6" s="12" t="s">
        <v>39</v>
      </c>
      <c r="B6" s="14">
        <v>714</v>
      </c>
    </row>
    <row r="7" spans="1:2" x14ac:dyDescent="0.3">
      <c r="A7" s="12" t="s">
        <v>37</v>
      </c>
      <c r="B7" s="14">
        <v>639</v>
      </c>
    </row>
    <row r="8" spans="1:2" x14ac:dyDescent="0.3">
      <c r="A8" s="12" t="s">
        <v>27</v>
      </c>
      <c r="B8" s="14">
        <v>558</v>
      </c>
    </row>
    <row r="9" spans="1:2" x14ac:dyDescent="0.3">
      <c r="A9" s="12" t="s">
        <v>29</v>
      </c>
      <c r="B9" s="14">
        <v>482</v>
      </c>
    </row>
    <row r="10" spans="1:2" x14ac:dyDescent="0.3">
      <c r="A10" s="12" t="s">
        <v>38</v>
      </c>
      <c r="B10" s="14">
        <v>418</v>
      </c>
    </row>
    <row r="11" spans="1:2" x14ac:dyDescent="0.3">
      <c r="A11" s="12" t="s">
        <v>28</v>
      </c>
      <c r="B11" s="14">
        <v>417</v>
      </c>
    </row>
    <row r="12" spans="1:2" x14ac:dyDescent="0.3">
      <c r="A12" s="12" t="s">
        <v>46</v>
      </c>
      <c r="B12" s="14">
        <v>234</v>
      </c>
    </row>
    <row r="13" spans="1:2" x14ac:dyDescent="0.3">
      <c r="A13" s="12" t="s">
        <v>121</v>
      </c>
      <c r="B13" s="14">
        <v>5050</v>
      </c>
    </row>
    <row r="24" spans="1:4" x14ac:dyDescent="0.3">
      <c r="A24" s="11" t="s">
        <v>120</v>
      </c>
      <c r="B24" t="s">
        <v>123</v>
      </c>
    </row>
    <row r="25" spans="1:4" x14ac:dyDescent="0.3">
      <c r="A25" s="12" t="s">
        <v>40</v>
      </c>
      <c r="B25" s="14">
        <v>29</v>
      </c>
      <c r="C25" t="str">
        <f>A25</f>
        <v>Female</v>
      </c>
      <c r="D25" s="16">
        <f>GETPIVOTDATA("Customer_ID",$A$24,"Gender","Female")/GETPIVOTDATA("Customer_ID",$A$24)</f>
        <v>0.28999999999999998</v>
      </c>
    </row>
    <row r="26" spans="1:4" x14ac:dyDescent="0.3">
      <c r="A26" s="12" t="s">
        <v>30</v>
      </c>
      <c r="B26" s="14">
        <v>67</v>
      </c>
      <c r="C26" t="str">
        <f>A26</f>
        <v>Male</v>
      </c>
      <c r="D26" s="16">
        <f>GETPIVOTDATA("Customer_ID",$A$24,"Gender","Male")/GETPIVOTDATA("Customer_ID",$A$24)</f>
        <v>0.67</v>
      </c>
    </row>
    <row r="27" spans="1:4" x14ac:dyDescent="0.3">
      <c r="A27" s="12" t="s">
        <v>136</v>
      </c>
      <c r="B27" s="14">
        <v>4</v>
      </c>
    </row>
    <row r="28" spans="1:4" x14ac:dyDescent="0.3">
      <c r="A28" s="12" t="s">
        <v>121</v>
      </c>
      <c r="B28" s="14">
        <v>100</v>
      </c>
    </row>
    <row r="35" spans="1:2" x14ac:dyDescent="0.3">
      <c r="A35" s="11" t="s">
        <v>120</v>
      </c>
      <c r="B35" t="s">
        <v>124</v>
      </c>
    </row>
    <row r="36" spans="1:2" x14ac:dyDescent="0.3">
      <c r="A36" s="12" t="s">
        <v>125</v>
      </c>
      <c r="B36" s="15">
        <v>115031.04000000001</v>
      </c>
    </row>
    <row r="37" spans="1:2" x14ac:dyDescent="0.3">
      <c r="A37" s="13" t="s">
        <v>130</v>
      </c>
      <c r="B37" s="15">
        <v>24963.64</v>
      </c>
    </row>
    <row r="38" spans="1:2" x14ac:dyDescent="0.3">
      <c r="A38" s="13" t="s">
        <v>131</v>
      </c>
      <c r="B38" s="15">
        <v>28278.130000000008</v>
      </c>
    </row>
    <row r="39" spans="1:2" x14ac:dyDescent="0.3">
      <c r="A39" s="13" t="s">
        <v>132</v>
      </c>
      <c r="B39" s="15">
        <v>29340.58</v>
      </c>
    </row>
    <row r="40" spans="1:2" x14ac:dyDescent="0.3">
      <c r="A40" s="13" t="s">
        <v>133</v>
      </c>
      <c r="B40" s="15">
        <v>32448.69</v>
      </c>
    </row>
    <row r="41" spans="1:2" x14ac:dyDescent="0.3">
      <c r="A41" s="12" t="s">
        <v>126</v>
      </c>
      <c r="B41" s="15">
        <v>118898.9</v>
      </c>
    </row>
    <row r="42" spans="1:2" x14ac:dyDescent="0.3">
      <c r="A42" s="13" t="s">
        <v>130</v>
      </c>
      <c r="B42" s="15">
        <v>21952.6</v>
      </c>
    </row>
    <row r="43" spans="1:2" x14ac:dyDescent="0.3">
      <c r="A43" s="13" t="s">
        <v>131</v>
      </c>
      <c r="B43" s="15">
        <v>31355.099999999995</v>
      </c>
    </row>
    <row r="44" spans="1:2" x14ac:dyDescent="0.3">
      <c r="A44" s="13" t="s">
        <v>132</v>
      </c>
      <c r="B44" s="15">
        <v>42282.820000000007</v>
      </c>
    </row>
    <row r="45" spans="1:2" x14ac:dyDescent="0.3">
      <c r="A45" s="13" t="s">
        <v>133</v>
      </c>
      <c r="B45" s="15">
        <v>23308.379999999997</v>
      </c>
    </row>
    <row r="46" spans="1:2" x14ac:dyDescent="0.3">
      <c r="A46" s="12" t="s">
        <v>127</v>
      </c>
      <c r="B46" s="15">
        <v>91050.799999999988</v>
      </c>
    </row>
    <row r="47" spans="1:2" x14ac:dyDescent="0.3">
      <c r="A47" s="13" t="s">
        <v>130</v>
      </c>
      <c r="B47" s="15">
        <v>15622.91</v>
      </c>
    </row>
    <row r="48" spans="1:2" x14ac:dyDescent="0.3">
      <c r="A48" s="13" t="s">
        <v>131</v>
      </c>
      <c r="B48" s="15">
        <v>28321.309999999994</v>
      </c>
    </row>
    <row r="49" spans="1:3" x14ac:dyDescent="0.3">
      <c r="A49" s="13" t="s">
        <v>132</v>
      </c>
      <c r="B49" s="15">
        <v>29474.260000000002</v>
      </c>
    </row>
    <row r="50" spans="1:3" x14ac:dyDescent="0.3">
      <c r="A50" s="13" t="s">
        <v>133</v>
      </c>
      <c r="B50" s="15">
        <v>17632.32</v>
      </c>
    </row>
    <row r="51" spans="1:3" x14ac:dyDescent="0.3">
      <c r="A51" s="12" t="s">
        <v>128</v>
      </c>
      <c r="B51" s="15">
        <v>97664.099999999991</v>
      </c>
    </row>
    <row r="52" spans="1:3" x14ac:dyDescent="0.3">
      <c r="A52" s="13" t="s">
        <v>130</v>
      </c>
      <c r="B52" s="15">
        <v>35371.96</v>
      </c>
    </row>
    <row r="53" spans="1:3" x14ac:dyDescent="0.3">
      <c r="A53" s="13" t="s">
        <v>131</v>
      </c>
      <c r="B53" s="15">
        <v>16583.570000000003</v>
      </c>
    </row>
    <row r="54" spans="1:3" x14ac:dyDescent="0.3">
      <c r="A54" s="13" t="s">
        <v>132</v>
      </c>
      <c r="B54" s="15">
        <v>25957.81</v>
      </c>
    </row>
    <row r="55" spans="1:3" x14ac:dyDescent="0.3">
      <c r="A55" s="13" t="s">
        <v>133</v>
      </c>
      <c r="B55" s="15">
        <v>19750.759999999998</v>
      </c>
    </row>
    <row r="56" spans="1:3" x14ac:dyDescent="0.3">
      <c r="A56" s="12" t="s">
        <v>129</v>
      </c>
      <c r="B56" s="15">
        <v>89882.11</v>
      </c>
    </row>
    <row r="57" spans="1:3" x14ac:dyDescent="0.3">
      <c r="A57" s="13" t="s">
        <v>130</v>
      </c>
      <c r="B57" s="15">
        <v>43302.659999999996</v>
      </c>
    </row>
    <row r="58" spans="1:3" x14ac:dyDescent="0.3">
      <c r="A58" s="13" t="s">
        <v>131</v>
      </c>
      <c r="B58" s="15">
        <v>31128.420000000002</v>
      </c>
    </row>
    <row r="59" spans="1:3" x14ac:dyDescent="0.3">
      <c r="A59" s="13" t="s">
        <v>132</v>
      </c>
      <c r="B59" s="15">
        <v>15451.03</v>
      </c>
    </row>
    <row r="60" spans="1:3" x14ac:dyDescent="0.3">
      <c r="A60" s="12" t="s">
        <v>121</v>
      </c>
      <c r="B60" s="15">
        <v>512526.95000000007</v>
      </c>
    </row>
    <row r="64" spans="1:3" x14ac:dyDescent="0.3">
      <c r="A64" s="2"/>
      <c r="B64" s="3"/>
      <c r="C64" s="4"/>
    </row>
    <row r="65" spans="1:3" x14ac:dyDescent="0.3">
      <c r="A65" s="24"/>
      <c r="B65" s="25"/>
      <c r="C65" s="26"/>
    </row>
    <row r="66" spans="1:3" x14ac:dyDescent="0.3">
      <c r="A66" s="24"/>
      <c r="B66" s="25"/>
      <c r="C66" s="26"/>
    </row>
    <row r="67" spans="1:3" x14ac:dyDescent="0.3">
      <c r="A67" s="24"/>
      <c r="B67" s="25"/>
      <c r="C67" s="26"/>
    </row>
    <row r="68" spans="1:3" x14ac:dyDescent="0.3">
      <c r="A68" s="24"/>
      <c r="B68" s="25"/>
      <c r="C68" s="26"/>
    </row>
    <row r="69" spans="1:3" x14ac:dyDescent="0.3">
      <c r="A69" s="24"/>
      <c r="B69" s="25"/>
      <c r="C69" s="26"/>
    </row>
    <row r="70" spans="1:3" x14ac:dyDescent="0.3">
      <c r="A70" s="24"/>
      <c r="B70" s="25"/>
      <c r="C70" s="26"/>
    </row>
    <row r="71" spans="1:3" x14ac:dyDescent="0.3">
      <c r="A71" s="24"/>
      <c r="B71" s="25"/>
      <c r="C71" s="26"/>
    </row>
    <row r="72" spans="1:3" x14ac:dyDescent="0.3">
      <c r="A72" s="24"/>
      <c r="B72" s="25"/>
      <c r="C72" s="26"/>
    </row>
    <row r="73" spans="1:3" x14ac:dyDescent="0.3">
      <c r="A73" s="24"/>
      <c r="B73" s="25"/>
      <c r="C73" s="26"/>
    </row>
    <row r="74" spans="1:3" x14ac:dyDescent="0.3">
      <c r="A74" s="24"/>
      <c r="B74" s="25"/>
      <c r="C74" s="26"/>
    </row>
    <row r="75" spans="1:3" x14ac:dyDescent="0.3">
      <c r="A75" s="24"/>
      <c r="B75" s="25"/>
      <c r="C75" s="26"/>
    </row>
    <row r="76" spans="1:3" x14ac:dyDescent="0.3">
      <c r="A76" s="24"/>
      <c r="B76" s="25"/>
      <c r="C76" s="26"/>
    </row>
    <row r="77" spans="1:3" x14ac:dyDescent="0.3">
      <c r="A77" s="24"/>
      <c r="B77" s="25"/>
      <c r="C77" s="26"/>
    </row>
    <row r="78" spans="1:3" x14ac:dyDescent="0.3">
      <c r="A78" s="24"/>
      <c r="B78" s="25"/>
      <c r="C78" s="26"/>
    </row>
    <row r="79" spans="1:3" x14ac:dyDescent="0.3">
      <c r="A79" s="24"/>
      <c r="B79" s="25"/>
      <c r="C79" s="26"/>
    </row>
    <row r="80" spans="1:3" x14ac:dyDescent="0.3">
      <c r="A80" s="24"/>
      <c r="B80" s="25"/>
      <c r="C80" s="26"/>
    </row>
    <row r="81" spans="1:3" x14ac:dyDescent="0.3">
      <c r="A81" s="27"/>
      <c r="B81" s="28"/>
      <c r="C81" s="29"/>
    </row>
    <row r="86" spans="1:3" x14ac:dyDescent="0.3">
      <c r="A86" s="11" t="s">
        <v>120</v>
      </c>
      <c r="B86" t="s">
        <v>124</v>
      </c>
    </row>
    <row r="87" spans="1:3" x14ac:dyDescent="0.3">
      <c r="A87" s="12" t="s">
        <v>26</v>
      </c>
      <c r="B87" s="15">
        <v>102928.14000000001</v>
      </c>
    </row>
    <row r="88" spans="1:3" x14ac:dyDescent="0.3">
      <c r="A88" s="12" t="s">
        <v>42</v>
      </c>
      <c r="B88" s="15">
        <v>90004.64</v>
      </c>
    </row>
    <row r="89" spans="1:3" x14ac:dyDescent="0.3">
      <c r="A89" s="12" t="s">
        <v>33</v>
      </c>
      <c r="B89" s="15">
        <v>80443.579999999973</v>
      </c>
    </row>
    <row r="90" spans="1:3" x14ac:dyDescent="0.3">
      <c r="A90" s="12" t="s">
        <v>36</v>
      </c>
      <c r="B90" s="15">
        <v>63017.150000000009</v>
      </c>
    </row>
    <row r="91" spans="1:3" x14ac:dyDescent="0.3">
      <c r="A91" s="12" t="s">
        <v>48</v>
      </c>
      <c r="B91" s="15">
        <v>48904.56</v>
      </c>
    </row>
    <row r="92" spans="1:3" x14ac:dyDescent="0.3">
      <c r="A92" s="12" t="s">
        <v>52</v>
      </c>
      <c r="B92" s="15">
        <v>46782.710000000006</v>
      </c>
    </row>
    <row r="93" spans="1:3" x14ac:dyDescent="0.3">
      <c r="A93" s="12" t="s">
        <v>45</v>
      </c>
      <c r="B93" s="15">
        <v>41003.609999999993</v>
      </c>
    </row>
    <row r="94" spans="1:3" x14ac:dyDescent="0.3">
      <c r="A94" s="12" t="s">
        <v>50</v>
      </c>
      <c r="B94" s="15">
        <v>39442.559999999998</v>
      </c>
    </row>
    <row r="95" spans="1:3" x14ac:dyDescent="0.3">
      <c r="A95" s="12" t="s">
        <v>121</v>
      </c>
      <c r="B95" s="15">
        <v>512526.95</v>
      </c>
    </row>
    <row r="103" spans="1:6" x14ac:dyDescent="0.3">
      <c r="A103" s="2"/>
      <c r="B103" s="3"/>
      <c r="C103" s="4"/>
      <c r="D103" s="2"/>
      <c r="E103" s="3"/>
      <c r="F103" s="4"/>
    </row>
    <row r="104" spans="1:6" x14ac:dyDescent="0.3">
      <c r="A104" s="5"/>
      <c r="B104" s="6"/>
      <c r="C104" s="7"/>
      <c r="D104" s="18"/>
      <c r="E104" s="19"/>
      <c r="F104" s="20"/>
    </row>
    <row r="105" spans="1:6" x14ac:dyDescent="0.3">
      <c r="A105" s="5"/>
      <c r="B105" s="6"/>
      <c r="C105" s="7"/>
      <c r="D105" s="18"/>
      <c r="E105" s="19"/>
      <c r="F105" s="20"/>
    </row>
    <row r="106" spans="1:6" x14ac:dyDescent="0.3">
      <c r="A106" s="5"/>
      <c r="B106" s="6"/>
      <c r="C106" s="7"/>
      <c r="D106" s="18"/>
      <c r="E106" s="19"/>
      <c r="F106" s="20"/>
    </row>
    <row r="107" spans="1:6" x14ac:dyDescent="0.3">
      <c r="A107" s="5"/>
      <c r="B107" s="6"/>
      <c r="C107" s="7"/>
      <c r="D107" s="18"/>
      <c r="E107" s="19"/>
      <c r="F107" s="20"/>
    </row>
    <row r="108" spans="1:6" x14ac:dyDescent="0.3">
      <c r="A108" s="5"/>
      <c r="B108" s="6"/>
      <c r="C108" s="7"/>
      <c r="D108" s="18"/>
      <c r="E108" s="19"/>
      <c r="F108" s="20"/>
    </row>
    <row r="109" spans="1:6" x14ac:dyDescent="0.3">
      <c r="A109" s="5"/>
      <c r="B109" s="6"/>
      <c r="C109" s="7"/>
      <c r="D109" s="18"/>
      <c r="E109" s="19"/>
      <c r="F109" s="20"/>
    </row>
    <row r="110" spans="1:6" x14ac:dyDescent="0.3">
      <c r="A110" s="5"/>
      <c r="B110" s="6"/>
      <c r="C110" s="7"/>
      <c r="D110" s="18"/>
      <c r="E110" s="19"/>
      <c r="F110" s="20"/>
    </row>
    <row r="111" spans="1:6" x14ac:dyDescent="0.3">
      <c r="A111" s="5"/>
      <c r="B111" s="6"/>
      <c r="C111" s="7"/>
      <c r="D111" s="18"/>
      <c r="E111" s="19"/>
      <c r="F111" s="20"/>
    </row>
    <row r="112" spans="1:6" x14ac:dyDescent="0.3">
      <c r="A112" s="5"/>
      <c r="B112" s="6"/>
      <c r="C112" s="7"/>
      <c r="D112" s="18"/>
      <c r="E112" s="19"/>
      <c r="F112" s="20"/>
    </row>
    <row r="113" spans="1:6" x14ac:dyDescent="0.3">
      <c r="A113" s="5"/>
      <c r="B113" s="6"/>
      <c r="C113" s="7"/>
      <c r="D113" s="18"/>
      <c r="E113" s="19"/>
      <c r="F113" s="20"/>
    </row>
    <row r="114" spans="1:6" x14ac:dyDescent="0.3">
      <c r="A114" s="5"/>
      <c r="B114" s="6"/>
      <c r="C114" s="7"/>
      <c r="D114" s="18"/>
      <c r="E114" s="19"/>
      <c r="F114" s="20"/>
    </row>
    <row r="115" spans="1:6" x14ac:dyDescent="0.3">
      <c r="A115" s="5"/>
      <c r="B115" s="6"/>
      <c r="C115" s="7"/>
      <c r="D115" s="18"/>
      <c r="E115" s="19"/>
      <c r="F115" s="20"/>
    </row>
    <row r="116" spans="1:6" x14ac:dyDescent="0.3">
      <c r="A116" s="5"/>
      <c r="B116" s="6"/>
      <c r="C116" s="7"/>
      <c r="D116" s="18"/>
      <c r="E116" s="19"/>
      <c r="F116" s="20"/>
    </row>
    <row r="117" spans="1:6" x14ac:dyDescent="0.3">
      <c r="A117" s="5"/>
      <c r="B117" s="6"/>
      <c r="C117" s="7"/>
      <c r="D117" s="18"/>
      <c r="E117" s="19"/>
      <c r="F117" s="20"/>
    </row>
    <row r="118" spans="1:6" x14ac:dyDescent="0.3">
      <c r="A118" s="5"/>
      <c r="B118" s="6"/>
      <c r="C118" s="7"/>
      <c r="D118" s="18"/>
      <c r="E118" s="19"/>
      <c r="F118" s="20"/>
    </row>
    <row r="119" spans="1:6" x14ac:dyDescent="0.3">
      <c r="A119" s="5"/>
      <c r="B119" s="6"/>
      <c r="C119" s="7"/>
      <c r="D119" s="18"/>
      <c r="E119" s="19"/>
      <c r="F119" s="20"/>
    </row>
    <row r="120" spans="1:6" x14ac:dyDescent="0.3">
      <c r="A120" s="8"/>
      <c r="B120" s="9"/>
      <c r="C120" s="10"/>
      <c r="D120" s="21"/>
      <c r="E120" s="22"/>
      <c r="F120" s="23"/>
    </row>
    <row r="127" spans="1:6" x14ac:dyDescent="0.3">
      <c r="A127" s="11" t="s">
        <v>120</v>
      </c>
      <c r="B127" t="s">
        <v>137</v>
      </c>
    </row>
    <row r="128" spans="1:6" x14ac:dyDescent="0.3">
      <c r="A128" s="12" t="s">
        <v>118</v>
      </c>
      <c r="B128" s="17">
        <v>77661027.410399988</v>
      </c>
    </row>
    <row r="129" spans="1:2" x14ac:dyDescent="0.3">
      <c r="A129" s="12" t="s">
        <v>102</v>
      </c>
      <c r="B129" s="17">
        <v>74829968.578799993</v>
      </c>
    </row>
    <row r="130" spans="1:2" x14ac:dyDescent="0.3">
      <c r="A130" s="12" t="s">
        <v>109</v>
      </c>
      <c r="B130" s="17">
        <v>58326989.688000008</v>
      </c>
    </row>
    <row r="131" spans="1:2" x14ac:dyDescent="0.3">
      <c r="A131" s="12" t="s">
        <v>105</v>
      </c>
      <c r="B131" s="17">
        <v>44372062.303599998</v>
      </c>
    </row>
    <row r="132" spans="1:2" x14ac:dyDescent="0.3">
      <c r="A132" s="12" t="s">
        <v>104</v>
      </c>
      <c r="B132" s="17">
        <v>43475060.935500003</v>
      </c>
    </row>
    <row r="133" spans="1:2" x14ac:dyDescent="0.3">
      <c r="A133" s="12" t="s">
        <v>103</v>
      </c>
      <c r="B133" s="17">
        <v>39440586.352899998</v>
      </c>
    </row>
    <row r="134" spans="1:2" x14ac:dyDescent="0.3">
      <c r="A134" s="12" t="s">
        <v>101</v>
      </c>
      <c r="B134" s="17">
        <v>35970311.734800003</v>
      </c>
    </row>
    <row r="135" spans="1:2" x14ac:dyDescent="0.3">
      <c r="A135" s="12" t="s">
        <v>99</v>
      </c>
      <c r="B135" s="17">
        <v>32774306.993999999</v>
      </c>
    </row>
    <row r="136" spans="1:2" x14ac:dyDescent="0.3">
      <c r="A136" s="12" t="s">
        <v>113</v>
      </c>
      <c r="B136" s="17">
        <v>31635406.377500001</v>
      </c>
    </row>
    <row r="137" spans="1:2" x14ac:dyDescent="0.3">
      <c r="A137" s="12" t="s">
        <v>110</v>
      </c>
      <c r="B137" s="17">
        <v>24197526.405000001</v>
      </c>
    </row>
    <row r="138" spans="1:2" x14ac:dyDescent="0.3">
      <c r="A138" s="12" t="s">
        <v>121</v>
      </c>
      <c r="B138" s="17">
        <v>462683246.78050005</v>
      </c>
    </row>
    <row r="144" spans="1:2" x14ac:dyDescent="0.3">
      <c r="A144" s="11" t="s">
        <v>120</v>
      </c>
      <c r="B144" t="s">
        <v>124</v>
      </c>
    </row>
    <row r="145" spans="1:2" x14ac:dyDescent="0.3">
      <c r="A145" s="12" t="s">
        <v>26</v>
      </c>
      <c r="B145" s="17">
        <v>102928.14000000001</v>
      </c>
    </row>
    <row r="146" spans="1:2" x14ac:dyDescent="0.3">
      <c r="A146" s="12" t="s">
        <v>121</v>
      </c>
      <c r="B146" s="17">
        <v>102928.14000000001</v>
      </c>
    </row>
    <row r="151" spans="1:2" x14ac:dyDescent="0.3">
      <c r="A151" t="s">
        <v>137</v>
      </c>
    </row>
    <row r="152" spans="1:2" x14ac:dyDescent="0.3">
      <c r="A152" s="17">
        <v>575947711.03339982</v>
      </c>
    </row>
    <row r="156" spans="1:2" x14ac:dyDescent="0.3">
      <c r="A156" s="11" t="s">
        <v>120</v>
      </c>
      <c r="B156" t="s">
        <v>124</v>
      </c>
    </row>
    <row r="157" spans="1:2" x14ac:dyDescent="0.3">
      <c r="A157" s="12" t="s">
        <v>118</v>
      </c>
      <c r="B157" s="17">
        <v>53930.51999999999</v>
      </c>
    </row>
    <row r="158" spans="1:2" x14ac:dyDescent="0.3">
      <c r="A158" s="12" t="s">
        <v>121</v>
      </c>
      <c r="B158" s="17">
        <v>53930.51999999999</v>
      </c>
    </row>
  </sheetData>
  <pageMargins left="0.7" right="0.7" top="0.75" bottom="0.75" header="0.3" footer="0.3"/>
  <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A733-4156-467B-82F1-62705C7C1117}">
  <dimension ref="A1"/>
  <sheetViews>
    <sheetView showGridLines="0" showRowColHeaders="0" tabSelected="1" zoomScale="46" workbookViewId="0">
      <selection activeCell="AF29" sqref="AF29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C a t e g o r i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D a t a M a s h u p   s q m i d = " b d 1 6 8 b f 2 - 3 b 1 0 - 4 7 3 a - b 8 8 c - 1 2 2 f b 6 c 5 c d 2 b "   x m l n s = " h t t p : / / s c h e m a s . m i c r o s o f t . c o m / D a t a M a s h u p " > A A A A A J w F A A B Q S w M E F A A C A A g A D a 4 m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A 2 u J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r i Z Z j u X E N Z U C A A A W C g A A E w A c A E Z v c m 1 1 b G F z L 1 N l Y 3 R p b 2 4 x L m 0 g o h g A K K A U A A A A A A A A A A A A A A A A A A A A A A A A A A A A 5 V Z B b 9 o w F L 4 j 8 R 8 s 7 w K S F Q m 0 7 b A p B x S 6 r d p a b d C u B 6 i Q c d 4 g w 7 E r 2 2 l B i P + + F 5 J A g A R x q H o Z l y T v s 7 / v + X 3 2 M x a E i 7 Q i w + z Z + d x s N B t 2 z g 2 E Z M g l W O I T C a 7 Z I P g b 6 s Q I w M j V U o D 0 H r R Z T L V e t L 5 E E r x A K w f K 2 R Y N P o 3 v L R g 7 D k H K c V + / K K l 5 a M c Z X 6 v T 9 p b S L m m b E Z V I y Y g z C b R Z L j E H c J 3 J 9 o F C m e J 6 d O 0 g 9 m k G U v Y 9 U m H + R R 8 3 o z 5 3 / D G f / 4 7 + N D r W D t P / B j z E L C j S 3 P E p Z p g j e b x V l m J k l K M 9 K Y e C S 2 6 s n + b 1 2 N 4 R B 3 O u Z s h 7 t 3 q C P e m d 4 c r + 0 S Y O t E x i l Y K 2 V Z E F W 6 9 p W o D r P m X k W r m P 7 7 1 0 7 I a R N Q 0 S 6 3 Q M p g p D o j A R r g p K 6 X q x T p R D z G E U 6 x l P w e x A L A w U U I j v m 0 2 7 2 Y h U 5 Y L K x h f 5 v K L 3 D z C d i J z W / q / + F 3 W d V L l 5 y + O d W V y t t r H e D E 4 H 9 s L Q g L X F W A d L V z j O z a p i K w x g F l l n e H r A J y d 7 I h 1 x w 8 0 C X K R m k 3 S R C u Q J + Q 3 / q z F v t B m 1 3 a k 2 C K 1 C l K 8 f c h O p c w w / 9 E s 9 + B U U F v E g v N k b M 4 A n y Q X W + j e X S c m a P L 6 N t o 7 8 Y 9 u t R + / V Q u E e p S w f a w 4 m s c q F 1 S p 3 a q W P M r x U / K h k t c L d C 4 U 7 F y s f u F H S x d O e B k M y 0 C + l k z U E i f d H G j v R 7 K J r w M U 8 O + X l 9 n P I V e 4 / T 1 n P e 8 2 7 J 2 + j 5 1 p P o V r T f A r 4 t d r P o d z b N K A z l 0 k O l b v Q 7 v g F 2 C d m 2 q y q 5 0 U C j p r O p d d M R h v V / M k I 7 L P X 1 y K J 0 d l L b d 5 T e s I + o 8 + j P s g o j n C j + Z R h m l m R r N 9 l 5 E o J H W L P 8 z v d D / j 5 K 8 F y D d 1 K g r 9 / 9 W 6 1 K l t w + e W y X c U b X S t n 7 C k w c m L s O Z P + A V B L A Q I t A B Q A A g A I A A 2 u J l n 2 F m t z p Q A A A P Y A A A A S A A A A A A A A A A A A A A A A A A A A A A B D b 2 5 m a W c v U G F j a 2 F n Z S 5 4 b W x Q S w E C L Q A U A A I A C A A N r i Z Z D 8 r p q 6 Q A A A D p A A A A E w A A A A A A A A A A A A A A A A D x A A A A W 0 N v b n R l b n R f V H l w Z X N d L n h t b F B L A Q I t A B Q A A g A I A A 2 u J l m O 5 c Q 1 l Q I A A B Y K A A A T A A A A A A A A A A A A A A A A A O I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u A A A A A A A A h i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b 2 R 1 Y 3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N i Z j Z l Y m U t M D h k Y i 0 0 Z D k 2 L W E 1 Y m I t Y 2 M w Z j k 2 Y z B l Z T d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c m 9 k d W N 0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y b 2 R 1 Y 3 R J R C Z x d W 9 0 O y w m c X V v d D t Q c m 9 k d W N 0 T m F t Z S Z x d W 9 0 O y w m c X V v d D t D Y X R l Z 2 9 y e U l E J n F 1 b 3 Q 7 L C Z x d W 9 0 O 1 B y a W N l J n F 1 b 3 Q 7 X S I g L z 4 8 R W 5 0 c n k g V H l w Z T 0 i R m l s b E N v b H V t b l R 5 c G V z I i B W Y W x 1 Z T 0 i c 0 F 3 W U R C U T 0 9 I i A v P j x F b n R y e S B U e X B l P S J G a W x s T G F z d F V w Z G F 0 Z W Q i I F Z h b H V l P S J k M j A y N C 0 w O S 0 w N l Q x O D o 0 O D o y N i 4 1 O T c 2 N z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M v Q X V 0 b 1 J l b W 9 2 Z W R D b 2 x 1 b W 5 z M S 5 7 U H J v Z H V j d E l E L D B 9 J n F 1 b 3 Q 7 L C Z x d W 9 0 O 1 N l Y 3 R p b 2 4 x L 3 B y b 2 R 1 Y 3 R z L 0 F 1 d G 9 S Z W 1 v d m V k Q 2 9 s d W 1 u c z E u e 1 B y b 2 R 1 Y 3 R O Y W 1 l L D F 9 J n F 1 b 3 Q 7 L C Z x d W 9 0 O 1 N l Y 3 R p b 2 4 x L 3 B y b 2 R 1 Y 3 R z L 0 F 1 d G 9 S Z W 1 v d m V k Q 2 9 s d W 1 u c z E u e 0 N h d G V n b 3 J 5 S U Q s M n 0 m c X V v d D s s J n F 1 b 3 Q 7 U 2 V j d G l v b j E v c H J v Z H V j d H M v Q X V 0 b 1 J l b W 9 2 Z W R D b 2 x 1 b W 5 z M S 5 7 U H J p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v Z H V j d H M v Q X V 0 b 1 J l b W 9 2 Z W R D b 2 x 1 b W 5 z M S 5 7 U H J v Z H V j d E l E L D B 9 J n F 1 b 3 Q 7 L C Z x d W 9 0 O 1 N l Y 3 R p b 2 4 x L 3 B y b 2 R 1 Y 3 R z L 0 F 1 d G 9 S Z W 1 v d m V k Q 2 9 s d W 1 u c z E u e 1 B y b 2 R 1 Y 3 R O Y W 1 l L D F 9 J n F 1 b 3 Q 7 L C Z x d W 9 0 O 1 N l Y 3 R p b 2 4 x L 3 B y b 2 R 1 Y 3 R z L 0 F 1 d G 9 S Z W 1 v d m V k Q 2 9 s d W 1 u c z E u e 0 N h d G V n b 3 J 5 S U Q s M n 0 m c X V v d D s s J n F 1 b 3 Q 7 U 2 V j d G l v b j E v c H J v Z H V j d H M v Q X V 0 b 1 J l b W 9 2 Z W R D b 2 x 1 b W 5 z M S 5 7 U H J p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3 B y b 2 R 1 Y 3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w N j g 5 Y 2 E 2 L W I 1 Z G M t N D E y N C 0 5 M T A y L T U 0 N G F l Z D g w Z D Z h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3 V z d G 9 t Z X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L 0 F 1 d G 9 S Z W 1 v d m V k Q 2 9 s d W 1 u c z E u e 0 N 1 c 3 R v b W V y X 0 l E L D B 9 J n F 1 b 3 Q 7 L C Z x d W 9 0 O 1 N l Y 3 R p b 2 4 x L 0 N 1 c 3 R v b W V y L 0 F 1 d G 9 S Z W 1 v d m V k Q 2 9 s d W 1 u c z E u e 0 5 h b W U s M X 0 m c X V v d D s s J n F 1 b 3 Q 7 U 2 V j d G l v b j E v Q 3 V z d G 9 t Z X I v Q X V 0 b 1 J l b W 9 2 Z W R D b 2 x 1 b W 5 z M S 5 7 Q W d l L D J 9 J n F 1 b 3 Q 7 L C Z x d W 9 0 O 1 N l Y 3 R p b 2 4 x L 0 N 1 c 3 R v b W V y L 0 F 1 d G 9 S Z W 1 v d m V k Q 2 9 s d W 1 u c z E u e 0 F k Z H J l c 3 M s M 3 0 m c X V v d D s s J n F 1 b 3 Q 7 U 2 V j d G l v b j E v Q 3 V z d G 9 t Z X I v Q X V 0 b 1 J l b W 9 2 Z W R D b 2 x 1 b W 5 z M S 5 7 U 2 F s Y X J 5 L D R 9 J n F 1 b 3 Q 7 L C Z x d W 9 0 O 1 N l Y 3 R p b 2 4 x L 0 N 1 c 3 R v b W V y L 0 F 1 d G 9 S Z W 1 v d m V k Q 2 9 s d W 1 u c z E u e 1 J l Z 2 l z d H J h d G l v b l 9 E Y X R l L D V 9 J n F 1 b 3 Q 7 L C Z x d W 9 0 O 1 N l Y 3 R p b 2 4 x L 0 N 1 c 3 R v b W V y L 0 F 1 d G 9 S Z W 1 v d m V k Q 2 9 s d W 1 u c z E u e 0 1 h c m t l d G l u Z 1 9 D a G F u b m V s L D Z 9 J n F 1 b 3 Q 7 L C Z x d W 9 0 O 1 N l Y 3 R p b 2 4 x L 0 N 1 c 3 R v b W V y L 0 F 1 d G 9 S Z W 1 v d m V k Q 2 9 s d W 1 u c z E u e 0 1 h a m 9 y X 0 l u d G V y Z X N 0 L D d 9 J n F 1 b 3 Q 7 L C Z x d W 9 0 O 1 N l Y 3 R p b 2 4 x L 0 N 1 c 3 R v b W V y L 0 F 1 d G 9 S Z W 1 v d m V k Q 2 9 s d W 1 u c z E u e 1 N l Y 2 9 u Z G F y e V 9 J b n R l c m V z d C w 4 f S Z x d W 9 0 O y w m c X V v d D t T Z W N 0 a W 9 u M S 9 D d X N 0 b 2 1 l c i 9 B d X R v U m V t b 3 Z l Z E N v b H V t b n M x L n t N a W 5 v c l 9 J b n R l c m V z d C w 5 f S Z x d W 9 0 O y w m c X V v d D t T Z W N 0 a W 9 u M S 9 D d X N 0 b 2 1 l c i 9 B d X R v U m V t b 3 Z l Z E N v b H V t b n M x L n t M b 3 d f S W 5 0 Z X J l c 3 Q s M T B 9 J n F 1 b 3 Q 7 L C Z x d W 9 0 O 1 N l Y 3 R p b 2 4 x L 0 N 1 c 3 R v b W V y L 0 F 1 d G 9 S Z W 1 v d m V k Q 2 9 s d W 1 u c z E u e 0 d l b m R l c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1 c 3 R v b W V y L 0 F 1 d G 9 S Z W 1 v d m V k Q 2 9 s d W 1 u c z E u e 0 N 1 c 3 R v b W V y X 0 l E L D B 9 J n F 1 b 3 Q 7 L C Z x d W 9 0 O 1 N l Y 3 R p b 2 4 x L 0 N 1 c 3 R v b W V y L 0 F 1 d G 9 S Z W 1 v d m V k Q 2 9 s d W 1 u c z E u e 0 5 h b W U s M X 0 m c X V v d D s s J n F 1 b 3 Q 7 U 2 V j d G l v b j E v Q 3 V z d G 9 t Z X I v Q X V 0 b 1 J l b W 9 2 Z W R D b 2 x 1 b W 5 z M S 5 7 Q W d l L D J 9 J n F 1 b 3 Q 7 L C Z x d W 9 0 O 1 N l Y 3 R p b 2 4 x L 0 N 1 c 3 R v b W V y L 0 F 1 d G 9 S Z W 1 v d m V k Q 2 9 s d W 1 u c z E u e 0 F k Z H J l c 3 M s M 3 0 m c X V v d D s s J n F 1 b 3 Q 7 U 2 V j d G l v b j E v Q 3 V z d G 9 t Z X I v Q X V 0 b 1 J l b W 9 2 Z W R D b 2 x 1 b W 5 z M S 5 7 U 2 F s Y X J 5 L D R 9 J n F 1 b 3 Q 7 L C Z x d W 9 0 O 1 N l Y 3 R p b 2 4 x L 0 N 1 c 3 R v b W V y L 0 F 1 d G 9 S Z W 1 v d m V k Q 2 9 s d W 1 u c z E u e 1 J l Z 2 l z d H J h d G l v b l 9 E Y X R l L D V 9 J n F 1 b 3 Q 7 L C Z x d W 9 0 O 1 N l Y 3 R p b 2 4 x L 0 N 1 c 3 R v b W V y L 0 F 1 d G 9 S Z W 1 v d m V k Q 2 9 s d W 1 u c z E u e 0 1 h c m t l d G l u Z 1 9 D a G F u b m V s L D Z 9 J n F 1 b 3 Q 7 L C Z x d W 9 0 O 1 N l Y 3 R p b 2 4 x L 0 N 1 c 3 R v b W V y L 0 F 1 d G 9 S Z W 1 v d m V k Q 2 9 s d W 1 u c z E u e 0 1 h a m 9 y X 0 l u d G V y Z X N 0 L D d 9 J n F 1 b 3 Q 7 L C Z x d W 9 0 O 1 N l Y 3 R p b 2 4 x L 0 N 1 c 3 R v b W V y L 0 F 1 d G 9 S Z W 1 v d m V k Q 2 9 s d W 1 u c z E u e 1 N l Y 2 9 u Z G F y e V 9 J b n R l c m V z d C w 4 f S Z x d W 9 0 O y w m c X V v d D t T Z W N 0 a W 9 u M S 9 D d X N 0 b 2 1 l c i 9 B d X R v U m V t b 3 Z l Z E N v b H V t b n M x L n t N a W 5 v c l 9 J b n R l c m V z d C w 5 f S Z x d W 9 0 O y w m c X V v d D t T Z W N 0 a W 9 u M S 9 D d X N 0 b 2 1 l c i 9 B d X R v U m V t b 3 Z l Z E N v b H V t b n M x L n t M b 3 d f S W 5 0 Z X J l c 3 Q s M T B 9 J n F 1 b 3 Q 7 L C Z x d W 9 0 O 1 N l Y 3 R p b 2 4 x L 0 N 1 c 3 R v b W V y L 0 F 1 d G 9 S Z W 1 v d m V k Q 2 9 s d W 1 u c z E u e 0 d l b m R l c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1 c 3 R v b W V y X 0 l E J n F 1 b 3 Q 7 L C Z x d W 9 0 O 0 5 h b W U m c X V v d D s s J n F 1 b 3 Q 7 Q W d l J n F 1 b 3 Q 7 L C Z x d W 9 0 O 0 F k Z H J l c 3 M m c X V v d D s s J n F 1 b 3 Q 7 U 2 F s Y X J 5 J n F 1 b 3 Q 7 L C Z x d W 9 0 O 1 J l Z 2 l z d H J h d G l v b l 9 E Y X R l J n F 1 b 3 Q 7 L C Z x d W 9 0 O 0 1 h c m t l d G l u Z 1 9 D a G F u b m V s J n F 1 b 3 Q 7 L C Z x d W 9 0 O 0 1 h a m 9 y X 0 l u d G V y Z X N 0 J n F 1 b 3 Q 7 L C Z x d W 9 0 O 1 N l Y 2 9 u Z G F y e V 9 J b n R l c m V z d C Z x d W 9 0 O y w m c X V v d D t N a W 5 v c l 9 J b n R l c m V z d C Z x d W 9 0 O y w m c X V v d D t M b 3 d f S W 5 0 Z X J l c 3 Q m c X V v d D s s J n F 1 b 3 Q 7 R 2 V u Z G V y J n F 1 b 3 Q 7 X S I g L z 4 8 R W 5 0 c n k g V H l w Z T 0 i R m l s b E N v b H V t b l R 5 c G V z I i B W Y W x 1 Z T 0 i c 0 F 3 Q U R C Z 1 V K Q m d Z R 0 J n W U c i I C 8 + P E V u d H J 5 I F R 5 c G U 9 I k Z p b G x M Y X N 0 V X B k Y X R l Z C I g V m F s d W U 9 I m Q y M D I 0 L T A 5 L T A 2 V D E 4 O j Q 4 O j I 2 L j U 4 N D Y 3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V k M T A 1 N D A t O D M x O S 0 0 Z D k 3 L T g 3 Z T E t O D c z Y m Q 5 Y 2 M 2 M j c x I i A v P j x F b n R y e S B U e X B l P S J G a W x s R W 5 h Y m x l Z C I g V m F s d W U 9 I m w x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Y W x l c y I g L z 4 8 R W 5 0 c n k g V H l w Z T 0 i R m l s b G V k Q 2 9 t c G x l d G V S Z X N 1 b H R U b 1 d v c m t z a G V l d C I g V m F s d W U 9 I m w x I i A v P j x F b n R y e S B U e X B l P S J G a W x s Q 2 9 s d W 1 u V H l w Z X M i I F Z h b H V l P S J z Q X d N R E J R a z 0 i I C 8 + P E V u d H J 5 I F R 5 c G U 9 I k Z p b G x M Y X N 0 V X B k Y X R l Z C I g V m F s d W U 9 I m Q y M D I 0 L T A 5 L T A 2 V D E 4 O j Q 4 O j I 2 L j U 3 N D Y 3 M j N a I i A v P j x F b n R y e S B U e X B l P S J G a W x s U 3 R h d H V z I i B W Y W x 1 Z T 0 i c 0 N v b X B s Z X R l I i A v P j x F b n R y e S B U e X B l P S J G a W x s Q 2 9 s d W 1 u T m F t Z X M i I F Z h b H V l P S J z W y Z x d W 9 0 O 1 N h b G V J R C Z x d W 9 0 O y w m c X V v d D t D d X N 0 b 2 1 l c k l E J n F 1 b 3 Q 7 L C Z x d W 9 0 O 1 B y b 2 R 1 Y 3 R J R C Z x d W 9 0 O y w m c X V v d D t T Y W x l Q W 1 v d W 5 0 J n F 1 b 3 Q 7 L C Z x d W 9 0 O 1 N h b G V E Y X R l J n F 1 b 3 Q 7 X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Q 2 9 1 b n Q i I F Z h b H V l P S J s M j A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F 1 d G 9 S Z W 1 v d m V k Q 2 9 s d W 1 u c z E u e 1 N h b G V J R C w w f S Z x d W 9 0 O y w m c X V v d D t T Z W N 0 a W 9 u M S 9 T Y W x l c y 9 B d X R v U m V t b 3 Z l Z E N v b H V t b n M x L n t D d X N 0 b 2 1 l c k l E L D F 9 J n F 1 b 3 Q 7 L C Z x d W 9 0 O 1 N l Y 3 R p b 2 4 x L 1 N h b G V z L 0 F 1 d G 9 S Z W 1 v d m V k Q 2 9 s d W 1 u c z E u e 1 B y b 2 R 1 Y 3 R J R C w y f S Z x d W 9 0 O y w m c X V v d D t T Z W N 0 a W 9 u M S 9 T Y W x l c y 9 B d X R v U m V t b 3 Z l Z E N v b H V t b n M x L n t T Y W x l Q W 1 v d W 5 0 L D N 9 J n F 1 b 3 Q 7 L C Z x d W 9 0 O 1 N l Y 3 R p b 2 4 x L 1 N h b G V z L 0 F 1 d G 9 S Z W 1 v d m V k Q 2 9 s d W 1 u c z E u e 1 N h b G V E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h b G V z L 0 F 1 d G 9 S Z W 1 v d m V k Q 2 9 s d W 1 u c z E u e 1 N h b G V J R C w w f S Z x d W 9 0 O y w m c X V v d D t T Z W N 0 a W 9 u M S 9 T Y W x l c y 9 B d X R v U m V t b 3 Z l Z E N v b H V t b n M x L n t D d X N 0 b 2 1 l c k l E L D F 9 J n F 1 b 3 Q 7 L C Z x d W 9 0 O 1 N l Y 3 R p b 2 4 x L 1 N h b G V z L 0 F 1 d G 9 S Z W 1 v d m V k Q 2 9 s d W 1 u c z E u e 1 B y b 2 R 1 Y 3 R J R C w y f S Z x d W 9 0 O y w m c X V v d D t T Z W N 0 a W 9 u M S 9 T Y W x l c y 9 B d X R v U m V t b 3 Z l Z E N v b H V t b n M x L n t T Y W x l Q W 1 v d W 5 0 L D N 9 J n F 1 b 3 Q 7 L C Z x d W 9 0 O 1 N l Y 3 R p b 2 4 x L 1 N h b G V z L 0 F 1 d G 9 S Z W 1 v d m V k Q 2 9 s d W 1 u c z E u e 1 N h b G V E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s d W 1 u T m F t Z X M i I F Z h b H V l P S J z W y Z x d W 9 0 O 0 N h d G V n b 3 J 5 S U Q m c X V v d D s s J n F 1 b 3 Q 7 Q 2 F 0 Z W d v c n k g T m F t Z S Z x d W 9 0 O 1 0 i I C 8 + P E V u d H J 5 I F R 5 c G U 9 I k Z p b G x T d G F 0 d X M i I F Z h b H V l P S J z Q 2 9 t c G x l d G U i I C 8 + P E V u d H J 5 I F R 5 c G U 9 I k Z p b G x U Y X J n Z X Q i I F Z h b H V l P S J z Q 2 F 0 Z W d v c m l l c y I g L z 4 8 R W 5 0 c n k g V H l w Z T 0 i U X V l c n l J R C I g V m F s d W U 9 I n M y Z D k 0 N G V i M S 0 3 O G Q x L T R h M T g t O D c 5 N i 0 2 Y z V j Y j U 0 O W Q 2 Y T A i I C 8 + P E V u d H J 5 I F R 5 c G U 9 I k Z p b G x D b 2 x 1 b W 5 U e X B l c y I g V m F s d W U 9 I n N B d 1 k 9 I i A v P j x F b n R y e S B U e X B l P S J G a W x s T G F z d F V w Z G F 0 Z W Q i I F Z h b H V l P S J k M j A y N C 0 w O S 0 w N l Q x O D o 0 O D o y N i 4 2 M D Y 3 M D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l c y 9 B d X R v U m V t b 3 Z l Z E N v b H V t b n M x L n t D Y X R l Z 2 9 y e U l E L D B 9 J n F 1 b 3 Q 7 L C Z x d W 9 0 O 1 N l Y 3 R p b 2 4 x L 0 N h d G V n b 3 J p Z X M v Q X V 0 b 1 J l b W 9 2 Z W R D b 2 x 1 b W 5 z M S 5 7 Q 2 F 0 Z W d v c n k g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X R l Z 2 9 y a W V z L 0 F 1 d G 9 S Z W 1 v d m V k Q 2 9 s d W 1 u c z E u e 0 N h d G V n b 3 J 5 S U Q s M H 0 m c X V v d D s s J n F 1 b 3 Q 7 U 2 V j d G l v b j E v Q 2 F 0 Z W d v c m l l c y 9 B d X R v U m V t b 3 Z l Z E N v b H V t b n M x L n t D Y X R l Z 2 9 y e S B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y s J l Y J z b x C o U R U Q 2 1 6 x a A A A A A A A g A A A A A A E G Y A A A A B A A A g A A A A t 6 u d Z a 5 8 s Q D Q 1 7 K a X a e C r d w N 7 y + 9 M v O G h e P 3 k + R I i a s A A A A A D o A A A A A C A A A g A A A A X n p D 2 T i q v T T D 9 f n u o l 0 d i / F A K w e E d r i 8 k B 3 P e j T y R 1 B Q A A A A y 3 V A g 4 b C U s V R o C R b 2 M U 8 j A H C w 2 d E l 6 g q S x R y B T J Q G w Q B k B I q X j I W A 4 n + 3 n 4 5 g / J 6 K F a H 1 V m 5 D a x W X + P T l a K f Q L 0 W x 7 7 4 m E 7 i 6 a X X 3 Y Y 3 5 3 B A A A A A u F d F d x i 9 A a / 0 x V Q E y v 4 / z u 5 l M 5 / A r Z v z K 9 F T Y S y r a P A g A i J J K O Z D i g + m n 6 L L 6 x T y l J 5 x 8 4 k Z 2 F h i + u s s o b m 1 9 g = = < / D a t a M a s h u p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C a t e g o r i e s , p r o d u c t s , S a l e s , C u s t o m e r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a t e g o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 1 3 3 < / i n t > < / v a l u e > < / i t e m > < i t e m > < k e y > < s t r i n g > C a t e g o r y   N a m e < / s t r i n g > < / k e y > < v a l u e > < i n t > 1 7 2 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 C a t e g o r i e s 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BAF7F46-B563-488C-9813-2C47E6458C46}">
  <ds:schemaRefs/>
</ds:datastoreItem>
</file>

<file path=customXml/itemProps10.xml><?xml version="1.0" encoding="utf-8"?>
<ds:datastoreItem xmlns:ds="http://schemas.openxmlformats.org/officeDocument/2006/customXml" ds:itemID="{351B396D-3A93-4446-9BB1-885491413029}">
  <ds:schemaRefs/>
</ds:datastoreItem>
</file>

<file path=customXml/itemProps11.xml><?xml version="1.0" encoding="utf-8"?>
<ds:datastoreItem xmlns:ds="http://schemas.openxmlformats.org/officeDocument/2006/customXml" ds:itemID="{53699B2E-E786-4322-AE94-F607044525F7}">
  <ds:schemaRefs/>
</ds:datastoreItem>
</file>

<file path=customXml/itemProps12.xml><?xml version="1.0" encoding="utf-8"?>
<ds:datastoreItem xmlns:ds="http://schemas.openxmlformats.org/officeDocument/2006/customXml" ds:itemID="{85381C55-C5C7-41F9-893B-7DBF07ABCDE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7075C06-8DB3-4989-8346-875C94A4A407}">
  <ds:schemaRefs/>
</ds:datastoreItem>
</file>

<file path=customXml/itemProps3.xml><?xml version="1.0" encoding="utf-8"?>
<ds:datastoreItem xmlns:ds="http://schemas.openxmlformats.org/officeDocument/2006/customXml" ds:itemID="{D6F5767C-27DE-4CAC-9981-58BDA9BB811C}">
  <ds:schemaRefs/>
</ds:datastoreItem>
</file>

<file path=customXml/itemProps4.xml><?xml version="1.0" encoding="utf-8"?>
<ds:datastoreItem xmlns:ds="http://schemas.openxmlformats.org/officeDocument/2006/customXml" ds:itemID="{00D66280-28E4-4542-8054-E62EDEF92319}">
  <ds:schemaRefs/>
</ds:datastoreItem>
</file>

<file path=customXml/itemProps5.xml><?xml version="1.0" encoding="utf-8"?>
<ds:datastoreItem xmlns:ds="http://schemas.openxmlformats.org/officeDocument/2006/customXml" ds:itemID="{2E95FF7B-220B-449B-B58D-75AE793B0F66}">
  <ds:schemaRefs/>
</ds:datastoreItem>
</file>

<file path=customXml/itemProps6.xml><?xml version="1.0" encoding="utf-8"?>
<ds:datastoreItem xmlns:ds="http://schemas.openxmlformats.org/officeDocument/2006/customXml" ds:itemID="{ACE6D415-E954-4079-9024-1E24C1DA6873}">
  <ds:schemaRefs/>
</ds:datastoreItem>
</file>

<file path=customXml/itemProps7.xml><?xml version="1.0" encoding="utf-8"?>
<ds:datastoreItem xmlns:ds="http://schemas.openxmlformats.org/officeDocument/2006/customXml" ds:itemID="{7FF5046F-D3BE-4E31-9A7E-B306879CC762}">
  <ds:schemaRefs/>
</ds:datastoreItem>
</file>

<file path=customXml/itemProps8.xml><?xml version="1.0" encoding="utf-8"?>
<ds:datastoreItem xmlns:ds="http://schemas.openxmlformats.org/officeDocument/2006/customXml" ds:itemID="{E2BF9CB8-1E0D-4C98-8884-FF248B26F256}">
  <ds:schemaRefs/>
</ds:datastoreItem>
</file>

<file path=customXml/itemProps9.xml><?xml version="1.0" encoding="utf-8"?>
<ds:datastoreItem xmlns:ds="http://schemas.openxmlformats.org/officeDocument/2006/customXml" ds:itemID="{F1210224-FDA3-418F-8AB7-473830642DA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Categories</vt:lpstr>
      <vt:lpstr>products</vt:lpstr>
      <vt:lpstr>Customer</vt:lpstr>
      <vt:lpstr>Sales</vt:lpstr>
      <vt:lpstr>Sheet3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Gabriel</dc:creator>
  <cp:lastModifiedBy>Christine Gabriel</cp:lastModifiedBy>
  <dcterms:created xsi:type="dcterms:W3CDTF">2024-09-06T17:35:04Z</dcterms:created>
  <dcterms:modified xsi:type="dcterms:W3CDTF">2024-09-06T19:17:23Z</dcterms:modified>
</cp:coreProperties>
</file>