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Classwork\Module 1 Crowdfunding Analysis\"/>
    </mc:Choice>
  </mc:AlternateContent>
  <xr:revisionPtr revIDLastSave="0" documentId="13_ncr:1_{F3BEB024-A346-4667-8217-502AECBEE0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ickstarter" sheetId="1" r:id="rId1"/>
    <sheet name="Theater Outcomes by Launch Date" sheetId="13" r:id="rId2"/>
    <sheet name="Outcomes Based on Goals" sheetId="14" r:id="rId3"/>
  </sheets>
  <definedNames>
    <definedName name="_xlnm._FilterDatabase" localSheetId="0" hidden="1">Kickstarter!$A$1:$T$4115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4" l="1"/>
  <c r="H4" i="14"/>
  <c r="H5" i="14"/>
  <c r="H6" i="14"/>
  <c r="H7" i="14"/>
  <c r="H8" i="14"/>
  <c r="H9" i="14"/>
  <c r="H10" i="14"/>
  <c r="H11" i="14"/>
  <c r="H12" i="14"/>
  <c r="H13" i="14"/>
  <c r="H2" i="14"/>
  <c r="G3" i="14"/>
  <c r="G4" i="14"/>
  <c r="G5" i="14"/>
  <c r="G6" i="14"/>
  <c r="G7" i="14"/>
  <c r="G8" i="14"/>
  <c r="G9" i="14"/>
  <c r="G10" i="14"/>
  <c r="G11" i="14"/>
  <c r="G12" i="14"/>
  <c r="G13" i="14"/>
  <c r="G2" i="14"/>
  <c r="F3" i="14"/>
  <c r="F4" i="14"/>
  <c r="F5" i="14"/>
  <c r="F6" i="14"/>
  <c r="F7" i="14"/>
  <c r="F8" i="14"/>
  <c r="F9" i="14"/>
  <c r="F10" i="14"/>
  <c r="F11" i="14"/>
  <c r="F12" i="14"/>
  <c r="F13" i="14"/>
  <c r="F2" i="14"/>
  <c r="E3" i="14"/>
  <c r="E4" i="14"/>
  <c r="E5" i="14"/>
  <c r="E6" i="14"/>
  <c r="E7" i="14"/>
  <c r="E8" i="14"/>
  <c r="E9" i="14"/>
  <c r="E10" i="14"/>
  <c r="E11" i="14"/>
  <c r="E12" i="14"/>
  <c r="E13" i="14"/>
  <c r="E2" i="14"/>
  <c r="D3" i="14"/>
  <c r="D2" i="14"/>
  <c r="D13" i="14"/>
  <c r="D12" i="14"/>
  <c r="D11" i="14"/>
  <c r="D10" i="14"/>
  <c r="D9" i="14"/>
  <c r="D8" i="14"/>
  <c r="D7" i="14"/>
  <c r="D6" i="14"/>
  <c r="D5" i="14"/>
  <c r="D4" i="14"/>
  <c r="C13" i="14"/>
  <c r="C12" i="14"/>
  <c r="C11" i="14"/>
  <c r="C10" i="14"/>
  <c r="C9" i="14"/>
  <c r="C8" i="14"/>
  <c r="C7" i="14"/>
  <c r="C6" i="14"/>
  <c r="C5" i="14"/>
  <c r="C4" i="14"/>
  <c r="C3" i="14"/>
  <c r="C2" i="14"/>
  <c r="B4" i="14"/>
  <c r="B13" i="14"/>
  <c r="B12" i="14"/>
  <c r="B11" i="14"/>
  <c r="B10" i="14"/>
  <c r="B9" i="14"/>
  <c r="B8" i="14"/>
  <c r="B7" i="14"/>
  <c r="B6" i="14"/>
  <c r="B5" i="14"/>
  <c r="B3" i="14"/>
  <c r="B2" i="1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527" i="1"/>
  <c r="O364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619" i="1"/>
  <c r="O1351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1897" i="1"/>
  <c r="O254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2786" i="1"/>
  <c r="O788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745" i="1"/>
  <c r="O13" i="1"/>
  <c r="O2100" i="1"/>
  <c r="O847" i="1"/>
  <c r="O1323" i="1"/>
  <c r="O3215" i="1"/>
  <c r="O293" i="1"/>
  <c r="O3386" i="1"/>
  <c r="O2498" i="1"/>
  <c r="O2824" i="1"/>
  <c r="O3334" i="1"/>
  <c r="O47" i="1"/>
  <c r="O26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460" i="1"/>
  <c r="O2275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3775" i="1"/>
  <c r="O113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3333" i="1"/>
  <c r="O731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3115" i="1"/>
  <c r="O923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33" i="1"/>
  <c r="O2528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795" i="1"/>
  <c r="O3684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3587" i="1"/>
  <c r="O1302" i="1"/>
  <c r="O1505" i="1"/>
  <c r="O3159" i="1"/>
  <c r="O77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519" i="1"/>
  <c r="O3051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4108" i="1"/>
  <c r="O3673" i="1"/>
  <c r="O3384" i="1"/>
  <c r="O3153" i="1"/>
  <c r="O272" i="1"/>
  <c r="O3017" i="1"/>
  <c r="O3389" i="1"/>
  <c r="O10" i="1"/>
  <c r="O103" i="1"/>
  <c r="O1681" i="1"/>
  <c r="O833" i="1"/>
  <c r="O651" i="1"/>
  <c r="O3301" i="1"/>
  <c r="O3169" i="1"/>
  <c r="O3562" i="1"/>
  <c r="O2602" i="1"/>
  <c r="O2167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3606" i="1"/>
  <c r="O2117" i="1"/>
  <c r="O3682" i="1"/>
  <c r="O1884" i="1"/>
  <c r="O1823" i="1"/>
  <c r="O1476" i="1"/>
  <c r="O3528" i="1"/>
  <c r="O2808" i="1"/>
  <c r="O2478" i="1"/>
  <c r="O380" i="1"/>
  <c r="O3343" i="1"/>
  <c r="O3324" i="1"/>
  <c r="O1360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934" i="1"/>
  <c r="O2446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1181" i="1"/>
  <c r="O898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416" i="1"/>
  <c r="O3170" i="1"/>
  <c r="O1312" i="1"/>
  <c r="O116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2804" i="1"/>
  <c r="O1392" i="1"/>
  <c r="O3286" i="1"/>
  <c r="O3674" i="1"/>
  <c r="O4069" i="1"/>
  <c r="O3508" i="1"/>
  <c r="O83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882" i="1"/>
  <c r="O2628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3141" i="1"/>
  <c r="O866" i="1"/>
  <c r="O2936" i="1"/>
  <c r="O1201" i="1"/>
  <c r="O1675" i="1"/>
  <c r="O3505" i="1"/>
  <c r="O2942" i="1"/>
  <c r="O822" i="1"/>
  <c r="O1903" i="1"/>
  <c r="O3617" i="1"/>
  <c r="O3166" i="1"/>
  <c r="O2831" i="1"/>
  <c r="O2277" i="1"/>
  <c r="O3825" i="1"/>
  <c r="O3249" i="1"/>
  <c r="O1216" i="1"/>
  <c r="O3330" i="1"/>
  <c r="O2368" i="1"/>
  <c r="O1930" i="1"/>
  <c r="O3308" i="1"/>
  <c r="O3552" i="1"/>
  <c r="O2477" i="1"/>
  <c r="O3656" i="1"/>
  <c r="O89" i="1"/>
  <c r="O853" i="1"/>
  <c r="O3201" i="1"/>
  <c r="O844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563" i="1"/>
  <c r="O3270" i="1"/>
  <c r="O3605" i="1"/>
  <c r="O1349" i="1"/>
  <c r="O3489" i="1"/>
  <c r="O988" i="1"/>
  <c r="O3209" i="1"/>
  <c r="O760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4042" i="1"/>
  <c r="O1304" i="1"/>
  <c r="O2097" i="1"/>
  <c r="O2468" i="1"/>
  <c r="O3289" i="1"/>
  <c r="O3518" i="1"/>
  <c r="O3546" i="1"/>
  <c r="O3776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4107" i="1"/>
  <c r="O3174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2466" i="1"/>
  <c r="O785" i="1"/>
  <c r="O3659" i="1"/>
  <c r="O3558" i="1"/>
  <c r="O3357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550" i="1"/>
  <c r="O3482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647" i="1"/>
  <c r="O2536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2487" i="1"/>
  <c r="O385" i="1"/>
  <c r="O3537" i="1"/>
  <c r="O3282" i="1"/>
  <c r="O3467" i="1"/>
  <c r="O3878" i="1"/>
  <c r="O819" i="1"/>
  <c r="O1303" i="1"/>
  <c r="O3430" i="1"/>
  <c r="O2646" i="1"/>
  <c r="O1841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443" i="1"/>
  <c r="O1286" i="1"/>
  <c r="O1828" i="1"/>
  <c r="O3359" i="1"/>
  <c r="O3476" i="1"/>
  <c r="O3620" i="1"/>
  <c r="O1653" i="1"/>
  <c r="O2121" i="1"/>
  <c r="O3522" i="1"/>
  <c r="O3729" i="1"/>
  <c r="O3596" i="1"/>
  <c r="O1673" i="1"/>
  <c r="O1636" i="1"/>
  <c r="O3655" i="1"/>
  <c r="O2112" i="1"/>
  <c r="O2431" i="1"/>
  <c r="O750" i="1"/>
  <c r="O3375" i="1"/>
  <c r="O3777" i="1"/>
  <c r="O22" i="1"/>
  <c r="O535" i="1"/>
  <c r="O3161" i="1"/>
  <c r="O88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621" i="1"/>
  <c r="O2939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775" i="1"/>
  <c r="O1472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3198" i="1"/>
  <c r="O1641" i="1"/>
  <c r="O3692" i="1"/>
  <c r="O3818" i="1"/>
  <c r="O3856" i="1"/>
  <c r="O158" i="1"/>
  <c r="O1265" i="1"/>
  <c r="O3945" i="1"/>
  <c r="O968" i="1"/>
  <c r="O2605" i="1"/>
  <c r="O1680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3849" i="1"/>
  <c r="O1804" i="1"/>
  <c r="O1245" i="1"/>
  <c r="O3500" i="1"/>
  <c r="O3499" i="1"/>
  <c r="O652" i="1"/>
  <c r="O3316" i="1"/>
  <c r="O991" i="1"/>
  <c r="O1508" i="1"/>
  <c r="O3530" i="1"/>
  <c r="O3724" i="1"/>
  <c r="O37" i="1"/>
  <c r="O2084" i="1"/>
  <c r="O3253" i="1"/>
  <c r="O3487" i="1"/>
  <c r="O2669" i="1"/>
  <c r="O771" i="1"/>
  <c r="O2778" i="1"/>
  <c r="O1927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551" i="1"/>
  <c r="O2181" i="1"/>
  <c r="O2291" i="1"/>
  <c r="O3233" i="1"/>
  <c r="O2954" i="1"/>
  <c r="O3001" i="1"/>
  <c r="O740" i="1"/>
  <c r="O3332" i="1"/>
  <c r="O101" i="1"/>
  <c r="O3395" i="1"/>
  <c r="O1587" i="1"/>
  <c r="O3951" i="1"/>
  <c r="O1620" i="1"/>
  <c r="O1457" i="1"/>
  <c r="O930" i="1"/>
  <c r="O812" i="1"/>
  <c r="O3355" i="1"/>
  <c r="O202" i="1"/>
  <c r="O2383" i="1"/>
  <c r="O2703" i="1"/>
  <c r="O3545" i="1"/>
  <c r="O79" i="1"/>
  <c r="O3398" i="1"/>
  <c r="O531" i="1"/>
  <c r="O1356" i="1"/>
  <c r="O2292" i="1"/>
  <c r="O2005" i="1"/>
  <c r="O3390" i="1"/>
  <c r="O2326" i="1"/>
  <c r="O1372" i="1"/>
  <c r="O2089" i="1"/>
  <c r="O3120" i="1"/>
  <c r="O744" i="1"/>
  <c r="O3785" i="1"/>
  <c r="O942" i="1"/>
  <c r="O2281" i="1"/>
  <c r="O2095" i="1"/>
  <c r="O3392" i="1"/>
  <c r="O3760" i="1"/>
  <c r="O384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3503" i="1"/>
  <c r="O3660" i="1"/>
  <c r="O1379" i="1"/>
  <c r="O3078" i="1"/>
  <c r="O87" i="1"/>
  <c r="O3703" i="1"/>
  <c r="O2297" i="1"/>
  <c r="O1604" i="1"/>
  <c r="O2288" i="1"/>
  <c r="O2489" i="1"/>
  <c r="O3580" i="1"/>
  <c r="O3872" i="1"/>
  <c r="O3033" i="1"/>
  <c r="O3429" i="1"/>
  <c r="O3495" i="1"/>
  <c r="O3583" i="1"/>
  <c r="O3766" i="1"/>
  <c r="O857" i="1"/>
  <c r="O3229" i="1"/>
  <c r="O2158" i="1"/>
  <c r="O982" i="1"/>
  <c r="O83" i="1"/>
  <c r="O678" i="1"/>
  <c r="O2634" i="1"/>
  <c r="O1230" i="1"/>
  <c r="O198" i="1"/>
  <c r="O3904" i="1"/>
  <c r="O610" i="1"/>
  <c r="O3773" i="1"/>
  <c r="O1864" i="1"/>
  <c r="O268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79" i="1"/>
  <c r="O1886" i="1"/>
  <c r="O80" i="1"/>
  <c r="O2120" i="1"/>
  <c r="O2408" i="1"/>
  <c r="O848" i="1"/>
  <c r="O1355" i="1"/>
  <c r="O4079" i="1"/>
  <c r="O2661" i="1"/>
  <c r="O1325" i="1"/>
  <c r="O1743" i="1"/>
  <c r="O530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615" i="1"/>
  <c r="O3228" i="1"/>
  <c r="O3718" i="1"/>
  <c r="O635" i="1"/>
  <c r="O3401" i="1"/>
  <c r="O3879" i="1"/>
  <c r="O21" i="1"/>
  <c r="O3983" i="1"/>
  <c r="O1888" i="1"/>
  <c r="O3593" i="1"/>
  <c r="O2437" i="1"/>
  <c r="O3167" i="1"/>
  <c r="O2964" i="1"/>
  <c r="O3539" i="1"/>
  <c r="O2589" i="1"/>
  <c r="O1870" i="1"/>
  <c r="O3460" i="1"/>
  <c r="O1610" i="1"/>
  <c r="O418" i="1"/>
  <c r="O869" i="1"/>
  <c r="O859" i="1"/>
  <c r="O1644" i="1"/>
  <c r="O3668" i="1"/>
  <c r="O2784" i="1"/>
  <c r="O1901" i="1"/>
  <c r="O1298" i="1"/>
  <c r="O3345" i="1"/>
  <c r="O2789" i="1"/>
  <c r="O3720" i="1"/>
  <c r="O3106" i="1"/>
  <c r="O3598" i="1"/>
  <c r="O2469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2706" i="1"/>
  <c r="O3199" i="1"/>
  <c r="O1896" i="1"/>
  <c r="O2785" i="1"/>
  <c r="O2891" i="1"/>
  <c r="O3534" i="1"/>
  <c r="O2207" i="1"/>
  <c r="O1310" i="1"/>
  <c r="O1328" i="1"/>
  <c r="O2208" i="1"/>
  <c r="O1622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680" i="1"/>
  <c r="O3771" i="1"/>
  <c r="O2539" i="1"/>
  <c r="O3844" i="1"/>
  <c r="O2953" i="1"/>
  <c r="O1364" i="1"/>
  <c r="O3364" i="1"/>
  <c r="O3569" i="1"/>
  <c r="O3711" i="1"/>
  <c r="O3448" i="1"/>
  <c r="O1266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713" i="1"/>
  <c r="O1640" i="1"/>
  <c r="O1835" i="1"/>
  <c r="O2758" i="1"/>
  <c r="O1885" i="1"/>
  <c r="O3370" i="1"/>
  <c r="O3686" i="1"/>
  <c r="O312" i="1"/>
  <c r="O3128" i="1"/>
  <c r="O871" i="1"/>
  <c r="O782" i="1"/>
  <c r="O813" i="1"/>
  <c r="O2106" i="1"/>
  <c r="O3374" i="1"/>
  <c r="O3561" i="1"/>
  <c r="O3670" i="1"/>
  <c r="O1208" i="1"/>
  <c r="O2472" i="1"/>
  <c r="O1833" i="1"/>
  <c r="O3678" i="1"/>
  <c r="O2389" i="1"/>
  <c r="O1087" i="1"/>
  <c r="O1672" i="1"/>
  <c r="O3800" i="1"/>
  <c r="O786" i="1"/>
  <c r="O3582" i="1"/>
  <c r="O1039" i="1"/>
  <c r="O1592" i="1"/>
  <c r="O1170" i="1"/>
  <c r="O3551" i="1"/>
  <c r="O2210" i="1"/>
  <c r="O1615" i="1"/>
  <c r="O2221" i="1"/>
  <c r="O1213" i="1"/>
  <c r="O3908" i="1"/>
  <c r="O3601" i="1"/>
  <c r="O2299" i="1"/>
  <c r="O3040" i="1"/>
  <c r="O3566" i="1"/>
  <c r="O1882" i="1"/>
  <c r="O2995" i="1"/>
  <c r="O1662" i="1"/>
  <c r="O2770" i="1"/>
  <c r="O1840" i="1"/>
  <c r="O2290" i="1"/>
  <c r="O2484" i="1"/>
  <c r="O1613" i="1"/>
  <c r="O2671" i="1"/>
  <c r="O1862" i="1"/>
  <c r="O3624" i="1"/>
  <c r="O3817" i="1"/>
  <c r="O2511" i="1"/>
  <c r="O3915" i="1"/>
  <c r="O392" i="1"/>
  <c r="O1847" i="1"/>
  <c r="O2174" i="1"/>
  <c r="O2823" i="1"/>
  <c r="O2930" i="1"/>
  <c r="O2990" i="1"/>
  <c r="O3187" i="1"/>
  <c r="O3506" i="1"/>
  <c r="O3514" i="1"/>
  <c r="O3810" i="1"/>
  <c r="O1796" i="1"/>
  <c r="O1780" i="1"/>
  <c r="O1340" i="1"/>
  <c r="O2636" i="1"/>
  <c r="O3882" i="1"/>
  <c r="O1842" i="1"/>
  <c r="O1169" i="1"/>
  <c r="O707" i="1"/>
  <c r="O2980" i="1"/>
  <c r="O2629" i="1"/>
  <c r="O3422" i="1"/>
  <c r="O2875" i="1"/>
  <c r="O3462" i="1"/>
  <c r="O2517" i="1"/>
  <c r="O3639" i="1"/>
  <c r="O2630" i="1"/>
  <c r="O2798" i="1"/>
  <c r="O2295" i="1"/>
  <c r="O3397" i="1"/>
  <c r="O1396" i="1"/>
  <c r="O1154" i="1"/>
  <c r="O814" i="1"/>
  <c r="O3095" i="1"/>
  <c r="O979" i="1"/>
  <c r="O3916" i="1"/>
  <c r="O1788" i="1"/>
  <c r="O3512" i="1"/>
  <c r="O666" i="1"/>
  <c r="O787" i="1"/>
  <c r="O75" i="1"/>
  <c r="O3838" i="1"/>
  <c r="O2193" i="1"/>
  <c r="O1773" i="1"/>
  <c r="O1492" i="1"/>
  <c r="O677" i="1"/>
  <c r="O2561" i="1"/>
  <c r="O3369" i="1"/>
  <c r="O1176" i="1"/>
  <c r="O1465" i="1"/>
  <c r="O2654" i="1"/>
  <c r="O1764" i="1"/>
  <c r="O3802" i="1"/>
  <c r="O960" i="1"/>
  <c r="O4057" i="1"/>
  <c r="O3619" i="1"/>
  <c r="O966" i="1"/>
  <c r="O1321" i="1"/>
  <c r="O3666" i="1"/>
  <c r="O1388" i="1"/>
  <c r="O3843" i="1"/>
  <c r="O3446" i="1"/>
  <c r="O1814" i="1"/>
  <c r="O958" i="1"/>
  <c r="O475" i="1"/>
  <c r="O2217" i="1"/>
  <c r="O1774" i="1"/>
  <c r="O1730" i="1"/>
  <c r="O2127" i="1"/>
  <c r="O3853" i="1"/>
  <c r="O1739" i="1"/>
  <c r="O600" i="1"/>
  <c r="O1071" i="1"/>
  <c r="O2839" i="1"/>
  <c r="O2085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3900" i="1"/>
  <c r="O745" i="1"/>
  <c r="O2224" i="1"/>
  <c r="O1825" i="1"/>
  <c r="O2302" i="1"/>
  <c r="O3329" i="1"/>
  <c r="O1439" i="1"/>
  <c r="O1949" i="1"/>
  <c r="O1435" i="1"/>
  <c r="O3741" i="1"/>
  <c r="O2748" i="1"/>
  <c r="O2454" i="1"/>
  <c r="O2686" i="1"/>
  <c r="O4097" i="1"/>
  <c r="O189" i="1"/>
  <c r="O1417" i="1"/>
  <c r="O3610" i="1"/>
  <c r="O27" i="1"/>
  <c r="O2488" i="1"/>
  <c r="O3093" i="1"/>
  <c r="O3098" i="1"/>
  <c r="O4058" i="1"/>
  <c r="O2933" i="1"/>
  <c r="O3493" i="1"/>
  <c r="O2387" i="1"/>
  <c r="O2558" i="1"/>
  <c r="O3396" i="1"/>
  <c r="O3651" i="1"/>
  <c r="O2819" i="1"/>
  <c r="O3579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2872" i="1"/>
  <c r="O887" i="1"/>
  <c r="O2494" i="1"/>
  <c r="O205" i="1"/>
  <c r="O3049" i="1"/>
  <c r="O4076" i="1"/>
  <c r="O1110" i="1"/>
  <c r="O2744" i="1"/>
  <c r="O876" i="1"/>
  <c r="O4096" i="1"/>
  <c r="O2797" i="1"/>
  <c r="O1391" i="1"/>
  <c r="O997" i="1"/>
  <c r="O2544" i="1"/>
  <c r="O183" i="1"/>
  <c r="O3025" i="1"/>
  <c r="O3297" i="1"/>
  <c r="O3541" i="1"/>
  <c r="O718" i="1"/>
  <c r="O4000" i="1"/>
  <c r="O2957" i="1"/>
  <c r="O3828" i="1"/>
  <c r="O3667" i="1"/>
  <c r="O3757" i="1"/>
  <c r="O964" i="1"/>
  <c r="O3296" i="1"/>
  <c r="O3456" i="1"/>
  <c r="O1502" i="1"/>
  <c r="O665" i="1"/>
  <c r="O784" i="1"/>
  <c r="O3463" i="1"/>
  <c r="O633" i="1"/>
  <c r="O670" i="1"/>
  <c r="O411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3930" i="1"/>
  <c r="O1779" i="1"/>
  <c r="O1725" i="1"/>
  <c r="O2879" i="1"/>
  <c r="O1578" i="1"/>
  <c r="O3867" i="1"/>
  <c r="O3347" i="1"/>
  <c r="O3415" i="1"/>
  <c r="O3075" i="1"/>
  <c r="O3133" i="1"/>
  <c r="O881" i="1"/>
  <c r="O4106" i="1"/>
  <c r="O3960" i="1"/>
  <c r="O3987" i="1"/>
  <c r="O1041" i="1"/>
  <c r="O166" i="1"/>
  <c r="O509" i="1"/>
  <c r="O868" i="1"/>
  <c r="O2473" i="1"/>
  <c r="O3138" i="1"/>
  <c r="O1915" i="1"/>
  <c r="O697" i="1"/>
  <c r="O3052" i="1"/>
  <c r="O72" i="1"/>
  <c r="O1692" i="1"/>
  <c r="O3589" i="1"/>
  <c r="O2172" i="1"/>
  <c r="O117" i="1"/>
  <c r="O3461" i="1"/>
  <c r="O3535" i="1"/>
  <c r="O11" i="1"/>
  <c r="O2069" i="1"/>
  <c r="O2002" i="1"/>
  <c r="O2898" i="1"/>
  <c r="O2907" i="1"/>
  <c r="O1020" i="1"/>
  <c r="O3733" i="1"/>
  <c r="O3978" i="1"/>
  <c r="O1929" i="1"/>
  <c r="O1374" i="1"/>
  <c r="O3411" i="1"/>
  <c r="O2076" i="1"/>
  <c r="O2917" i="1"/>
  <c r="O3087" i="1"/>
  <c r="O2098" i="1"/>
  <c r="O1296" i="1"/>
  <c r="O3406" i="1"/>
  <c r="O2146" i="1"/>
  <c r="O2492" i="1"/>
  <c r="O3702" i="1"/>
  <c r="O2955" i="1"/>
  <c r="O1289" i="1"/>
  <c r="O2817" i="1"/>
  <c r="O2144" i="1"/>
  <c r="O388" i="1"/>
  <c r="O1440" i="1"/>
  <c r="O52" i="1"/>
  <c r="O106" i="1"/>
  <c r="O377" i="1"/>
  <c r="O2267" i="1"/>
  <c r="O759" i="1"/>
  <c r="O3523" i="1"/>
  <c r="O3380" i="1"/>
  <c r="O1808" i="1"/>
  <c r="O605" i="1"/>
  <c r="O696" i="1"/>
  <c r="O3195" i="1"/>
  <c r="O306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2142" i="1"/>
  <c r="O1727" i="1"/>
  <c r="O171" i="1"/>
  <c r="O1898" i="1"/>
  <c r="O3311" i="1"/>
  <c r="O2283" i="1"/>
  <c r="O1809" i="1"/>
  <c r="O687" i="1"/>
  <c r="O1393" i="1"/>
  <c r="O2899" i="1"/>
  <c r="O3936" i="1"/>
  <c r="O2754" i="1"/>
  <c r="O1614" i="1"/>
  <c r="O3516" i="1"/>
  <c r="O2457" i="1"/>
  <c r="O3183" i="1"/>
  <c r="O820" i="1"/>
  <c r="O858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751" i="1"/>
  <c r="O3257" i="1"/>
  <c r="O3114" i="1"/>
  <c r="O911" i="1"/>
  <c r="O3896" i="1"/>
  <c r="O831" i="1"/>
  <c r="O1837" i="1"/>
  <c r="O3653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3790" i="1"/>
  <c r="O2894" i="1"/>
  <c r="O86" i="1"/>
  <c r="O141" i="1"/>
  <c r="O2924" i="1"/>
  <c r="O3002" i="1"/>
  <c r="O3394" i="1"/>
  <c r="O3574" i="1"/>
  <c r="O3581" i="1"/>
  <c r="O3652" i="1"/>
  <c r="O3763" i="1"/>
  <c r="O1834" i="1"/>
  <c r="O3998" i="1"/>
  <c r="O2641" i="1"/>
  <c r="O4064" i="1"/>
  <c r="O3988" i="1"/>
  <c r="O1709" i="1"/>
  <c r="O1327" i="1"/>
  <c r="O2838" i="1"/>
  <c r="O3407" i="1"/>
  <c r="O706" i="1"/>
  <c r="O3648" i="1"/>
  <c r="O950" i="1"/>
  <c r="O454" i="1"/>
  <c r="O2137" i="1"/>
  <c r="O3086" i="1"/>
  <c r="O3564" i="1"/>
  <c r="O994" i="1"/>
  <c r="O2873" i="1"/>
  <c r="O2390" i="1"/>
  <c r="O2163" i="1"/>
  <c r="O2411" i="1"/>
  <c r="O2416" i="1"/>
  <c r="O4048" i="1"/>
  <c r="O97" i="1"/>
  <c r="O78" i="1"/>
  <c r="O3607" i="1"/>
  <c r="O3809" i="1"/>
  <c r="O3931" i="1"/>
  <c r="O4003" i="1"/>
  <c r="O3871" i="1"/>
  <c r="O3061" i="1"/>
  <c r="O3982" i="1"/>
  <c r="O3327" i="1"/>
  <c r="O1421" i="1"/>
  <c r="O1496" i="1"/>
  <c r="O3899" i="1"/>
  <c r="O2807" i="1"/>
  <c r="O2919" i="1"/>
  <c r="O2385" i="1"/>
  <c r="O164" i="1"/>
  <c r="O821" i="1"/>
  <c r="O1910" i="1"/>
  <c r="O424" i="1"/>
  <c r="O4071" i="1"/>
  <c r="O3118" i="1"/>
  <c r="O2450" i="1"/>
  <c r="O3695" i="1"/>
  <c r="O3822" i="1"/>
  <c r="O3736" i="1"/>
  <c r="O597" i="1"/>
  <c r="O3803" i="1"/>
  <c r="O1126" i="1"/>
  <c r="O1104" i="1"/>
  <c r="O3957" i="1"/>
  <c r="O2219" i="1"/>
  <c r="O99" i="1"/>
  <c r="O2203" i="1"/>
  <c r="O3721" i="1"/>
  <c r="O1429" i="1"/>
  <c r="O2856" i="1"/>
  <c r="O2319" i="1"/>
  <c r="O433" i="1"/>
  <c r="O4034" i="1"/>
  <c r="O975" i="1"/>
  <c r="O1085" i="1"/>
  <c r="O3969" i="1"/>
  <c r="O24" i="1"/>
  <c r="O3706" i="1"/>
  <c r="O1331" i="1"/>
  <c r="O2152" i="1"/>
  <c r="O702" i="1"/>
  <c r="O1432" i="1"/>
  <c r="O137" i="1"/>
  <c r="O3801" i="1"/>
  <c r="O182" i="1"/>
  <c r="O236" i="1"/>
  <c r="O2481" i="1"/>
  <c r="O510" i="1"/>
  <c r="O781" i="1"/>
  <c r="O4098" i="1"/>
  <c r="O4032" i="1"/>
  <c r="O3496" i="1"/>
  <c r="O3940" i="1"/>
  <c r="O452" i="1"/>
  <c r="O2545" i="1"/>
  <c r="O4066" i="1"/>
  <c r="O3455" i="1"/>
  <c r="O1983" i="1"/>
  <c r="O3727" i="1"/>
  <c r="O1811" i="1"/>
  <c r="O2755" i="1"/>
  <c r="O203" i="1"/>
  <c r="O965" i="1"/>
  <c r="O3082" i="1"/>
  <c r="O374" i="1"/>
  <c r="O3132" i="1"/>
  <c r="O917" i="1"/>
  <c r="O1347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4083" i="1"/>
  <c r="O3425" i="1"/>
  <c r="O575" i="1"/>
  <c r="O191" i="1"/>
  <c r="O932" i="1"/>
  <c r="O624" i="1"/>
  <c r="O3477" i="1"/>
  <c r="O147" i="1"/>
  <c r="O3062" i="1"/>
  <c r="O2417" i="1"/>
  <c r="O506" i="1"/>
  <c r="O1778" i="1"/>
  <c r="O3072" i="1"/>
  <c r="O925" i="1"/>
  <c r="O926" i="1"/>
  <c r="O2378" i="1"/>
  <c r="O172" i="1"/>
  <c r="O170" i="1"/>
  <c r="O873" i="1"/>
  <c r="O1156" i="1"/>
  <c r="O1414" i="1"/>
  <c r="O3976" i="1"/>
  <c r="O3837" i="1"/>
  <c r="O2218" i="1"/>
  <c r="O2900" i="1"/>
  <c r="O3478" i="1"/>
  <c r="O2852" i="1"/>
  <c r="O2124" i="1"/>
  <c r="O2426" i="1"/>
  <c r="O829" i="1"/>
  <c r="O2742" i="1"/>
  <c r="O719" i="1"/>
  <c r="O884" i="1"/>
  <c r="O423" i="1"/>
  <c r="O590" i="1"/>
  <c r="O4040" i="1"/>
  <c r="O1851" i="1"/>
  <c r="O1925" i="1"/>
  <c r="O622" i="1"/>
  <c r="O2345" i="1"/>
  <c r="O3117" i="1"/>
  <c r="O3103" i="1"/>
  <c r="O2857" i="1"/>
  <c r="O4041" i="1"/>
  <c r="O850" i="1"/>
  <c r="O855" i="1"/>
  <c r="O1824" i="1"/>
  <c r="O2114" i="1"/>
  <c r="O2925" i="1"/>
  <c r="O685" i="1"/>
  <c r="O967" i="1"/>
  <c r="O3961" i="1"/>
  <c r="O1194" i="1"/>
  <c r="O945" i="1"/>
  <c r="O1548" i="1"/>
  <c r="O3294" i="1"/>
  <c r="O948" i="1"/>
  <c r="O4062" i="1"/>
  <c r="O3967" i="1"/>
  <c r="O2123" i="1"/>
  <c r="O2503" i="1"/>
  <c r="O1597" i="1"/>
  <c r="O976" i="1"/>
  <c r="O2959" i="1"/>
  <c r="O1695" i="1"/>
  <c r="O901" i="1"/>
  <c r="O3399" i="1"/>
  <c r="O200" i="1"/>
  <c r="O3101" i="1"/>
  <c r="O2581" i="1"/>
  <c r="O3373" i="1"/>
  <c r="O2682" i="1"/>
  <c r="O951" i="1"/>
  <c r="O2893" i="1"/>
  <c r="O3207" i="1"/>
  <c r="O2822" i="1"/>
  <c r="O2876" i="1"/>
  <c r="O2350" i="1"/>
  <c r="O1138" i="1"/>
  <c r="O3740" i="1"/>
  <c r="O3826" i="1"/>
  <c r="O1047" i="1"/>
  <c r="O2862" i="1"/>
  <c r="O2910" i="1"/>
  <c r="O199" i="1"/>
  <c r="O623" i="1"/>
  <c r="O693" i="1"/>
  <c r="O1920" i="1"/>
  <c r="O893" i="1"/>
  <c r="O3859" i="1"/>
  <c r="O3893" i="1"/>
  <c r="O2757" i="1"/>
  <c r="O96" i="1"/>
  <c r="O577" i="1"/>
  <c r="O3143" i="1"/>
  <c r="O1112" i="1"/>
  <c r="O1152" i="1"/>
  <c r="O2884" i="1"/>
  <c r="O3869" i="1"/>
  <c r="O3547" i="1"/>
  <c r="O508" i="1"/>
  <c r="O2573" i="1"/>
  <c r="O1010" i="1"/>
  <c r="O1042" i="1"/>
  <c r="O228" i="1"/>
  <c r="O4061" i="1"/>
  <c r="O594" i="1"/>
  <c r="O193" i="1"/>
  <c r="O4027" i="1"/>
  <c r="O241" i="1"/>
  <c r="O3205" i="1"/>
  <c r="O3338" i="1"/>
  <c r="O3444" i="1"/>
  <c r="O3662" i="1"/>
  <c r="O570" i="1"/>
  <c r="O1105" i="1"/>
  <c r="O1406" i="1"/>
  <c r="O1242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4046" i="1"/>
  <c r="O3832" i="1"/>
  <c r="O1575" i="1"/>
  <c r="O592" i="1"/>
  <c r="O1012" i="1"/>
  <c r="O1701" i="1"/>
  <c r="O3640" i="1"/>
  <c r="O4090" i="1"/>
  <c r="O491" i="1"/>
  <c r="O502" i="1"/>
  <c r="O4029" i="1"/>
  <c r="O3980" i="1"/>
  <c r="O1874" i="1"/>
  <c r="O1050" i="1"/>
  <c r="O993" i="1"/>
  <c r="O3971" i="1"/>
  <c r="O3974" i="1"/>
  <c r="O2516" i="1"/>
  <c r="O1237" i="1"/>
  <c r="O675" i="1"/>
  <c r="O519" i="1"/>
  <c r="O1580" i="1"/>
  <c r="O1596" i="1"/>
  <c r="O888" i="1"/>
  <c r="O85" i="1"/>
  <c r="O4093" i="1"/>
  <c r="O426" i="1"/>
  <c r="O3748" i="1"/>
  <c r="O2405" i="1"/>
  <c r="O2403" i="1"/>
  <c r="O4005" i="1"/>
  <c r="O3590" i="1"/>
  <c r="O1423" i="1"/>
  <c r="O4036" i="1"/>
  <c r="O558" i="1"/>
  <c r="O3069" i="1"/>
  <c r="O895" i="1"/>
  <c r="O181" i="1"/>
  <c r="O1365" i="1"/>
  <c r="O3417" i="1"/>
  <c r="O715" i="1"/>
  <c r="O907" i="1"/>
  <c r="O920" i="1"/>
  <c r="O897" i="1"/>
  <c r="O3948" i="1"/>
  <c r="O3431" i="1"/>
  <c r="O721" i="1"/>
  <c r="O129" i="1"/>
  <c r="O1064" i="1"/>
  <c r="O3848" i="1"/>
  <c r="O1157" i="1"/>
  <c r="O1770" i="1"/>
  <c r="O1145" i="1"/>
  <c r="O2886" i="1"/>
  <c r="O3912" i="1"/>
  <c r="O2374" i="1"/>
  <c r="O1441" i="1"/>
  <c r="O179" i="1"/>
  <c r="O2169" i="1"/>
  <c r="O3510" i="1"/>
  <c r="O1118" i="1"/>
  <c r="O1240" i="1"/>
  <c r="O2871" i="1"/>
  <c r="O769" i="1"/>
  <c r="O3070" i="1"/>
  <c r="O581" i="1"/>
  <c r="O3907" i="1"/>
  <c r="O864" i="1"/>
  <c r="O777" i="1"/>
  <c r="O3898" i="1"/>
  <c r="O3984" i="1"/>
  <c r="O1551" i="1"/>
  <c r="O4072" i="1"/>
  <c r="O1108" i="1"/>
  <c r="O3137" i="1"/>
  <c r="O927" i="1"/>
  <c r="O905" i="1"/>
  <c r="O664" i="1"/>
  <c r="O1763" i="1"/>
  <c r="O425" i="1"/>
  <c r="O3909" i="1"/>
  <c r="O2171" i="1"/>
  <c r="O125" i="1"/>
  <c r="O906" i="1"/>
  <c r="O2413" i="1"/>
  <c r="O1159" i="1"/>
  <c r="O3193" i="1"/>
  <c r="O3989" i="1"/>
  <c r="O1487" i="1"/>
  <c r="O513" i="1"/>
  <c r="O2777" i="1"/>
  <c r="O1718" i="1"/>
  <c r="O3739" i="1"/>
  <c r="O486" i="1"/>
  <c r="O2858" i="1"/>
  <c r="O2571" i="1"/>
  <c r="O1458" i="1"/>
  <c r="O2918" i="1"/>
  <c r="O572" i="1"/>
  <c r="O3071" i="1"/>
  <c r="O474" i="1"/>
  <c r="O153" i="1"/>
  <c r="O603" i="1"/>
  <c r="O1993" i="1"/>
  <c r="O2749" i="1"/>
  <c r="O467" i="1"/>
  <c r="O4104" i="1"/>
  <c r="O3973" i="1"/>
  <c r="O3911" i="1"/>
  <c r="O4065" i="1"/>
  <c r="O3902" i="1"/>
  <c r="O3922" i="1"/>
  <c r="O428" i="1"/>
  <c r="O2681" i="1"/>
  <c r="O1227" i="1"/>
  <c r="O607" i="1"/>
  <c r="O933" i="1"/>
  <c r="O3734" i="1"/>
  <c r="O4020" i="1"/>
  <c r="O224" i="1"/>
  <c r="O1069" i="1"/>
  <c r="O2887" i="1"/>
  <c r="O3190" i="1"/>
  <c r="O2923" i="1"/>
  <c r="O3122" i="1"/>
  <c r="O2140" i="1"/>
  <c r="O3090" i="1"/>
  <c r="O955" i="1"/>
  <c r="O3966" i="1"/>
  <c r="O1140" i="1"/>
  <c r="O1868" i="1"/>
  <c r="O3089" i="1"/>
  <c r="O4023" i="1"/>
  <c r="O3901" i="1"/>
  <c r="O892" i="1"/>
  <c r="O436" i="1"/>
  <c r="O1574" i="1"/>
  <c r="O2651" i="1"/>
  <c r="O2825" i="1"/>
  <c r="O555" i="1"/>
  <c r="O912" i="1"/>
  <c r="O3920" i="1"/>
  <c r="O2569" i="1"/>
  <c r="O935" i="1"/>
  <c r="O2364" i="1"/>
  <c r="O2325" i="1"/>
  <c r="O2978" i="1"/>
  <c r="O2153" i="1"/>
  <c r="O3891" i="1"/>
  <c r="O3791" i="1"/>
  <c r="O1235" i="1"/>
  <c r="O3124" i="1"/>
  <c r="O148" i="1"/>
  <c r="O2157" i="1"/>
  <c r="O2126" i="1"/>
  <c r="O595" i="1"/>
  <c r="O505" i="1"/>
  <c r="O882" i="1"/>
  <c r="O3200" i="1"/>
  <c r="O2751" i="1"/>
  <c r="O3981" i="1"/>
  <c r="O4049" i="1"/>
  <c r="O234" i="1"/>
  <c r="O1737" i="1"/>
  <c r="O4055" i="1"/>
  <c r="O1120" i="1"/>
  <c r="O2353" i="1"/>
  <c r="O2328" i="1"/>
  <c r="O1793" i="1"/>
  <c r="O1324" i="1"/>
  <c r="O573" i="1"/>
  <c r="O2650" i="1"/>
  <c r="O986" i="1"/>
  <c r="O970" i="1"/>
  <c r="O1382" i="1"/>
  <c r="O714" i="1"/>
  <c r="O1407" i="1"/>
  <c r="O3079" i="1"/>
  <c r="O4019" i="1"/>
  <c r="O1483" i="1"/>
  <c r="O2761" i="1"/>
  <c r="O2136" i="1"/>
  <c r="O1918" i="1"/>
  <c r="O3194" i="1"/>
  <c r="O863" i="1"/>
  <c r="O3949" i="1"/>
  <c r="O1552" i="1"/>
  <c r="O642" i="1"/>
  <c r="O1147" i="1"/>
  <c r="O1344" i="1"/>
  <c r="O2370" i="1"/>
  <c r="O1425" i="1"/>
  <c r="O1172" i="1"/>
  <c r="O921" i="1"/>
  <c r="O2567" i="1"/>
  <c r="O2946" i="1"/>
  <c r="O220" i="1"/>
  <c r="O602" i="1"/>
  <c r="O2768" i="1"/>
  <c r="O3744" i="1"/>
  <c r="O1102" i="1"/>
  <c r="O1567" i="1"/>
  <c r="O1185" i="1"/>
  <c r="O1559" i="1"/>
  <c r="O1415" i="1"/>
  <c r="O3863" i="1"/>
  <c r="O1493" i="1"/>
  <c r="O3732" i="1"/>
  <c r="O4105" i="1"/>
  <c r="O4022" i="1"/>
  <c r="O3634" i="1"/>
  <c r="O3993" i="1"/>
  <c r="O3578" i="1"/>
  <c r="O3142" i="1"/>
  <c r="O663" i="1"/>
  <c r="O2854" i="1"/>
  <c r="O4060" i="1"/>
  <c r="O3986" i="1"/>
  <c r="O4113" i="1"/>
  <c r="O1562" i="1"/>
  <c r="O1584" i="1"/>
  <c r="O151" i="1"/>
  <c r="O2660" i="1"/>
  <c r="O629" i="1"/>
  <c r="O2765" i="1"/>
  <c r="O904" i="1"/>
  <c r="O720" i="1"/>
  <c r="O2601" i="1"/>
  <c r="O3921" i="1"/>
  <c r="O865" i="1"/>
  <c r="O2504" i="1"/>
  <c r="O4112" i="1"/>
  <c r="O2132" i="1"/>
  <c r="O1909" i="1"/>
  <c r="O2162" i="1"/>
  <c r="O1565" i="1"/>
  <c r="O2324" i="1"/>
  <c r="O1711" i="1"/>
  <c r="O2599" i="1"/>
  <c r="O1119" i="1"/>
  <c r="O450" i="1"/>
  <c r="O2372" i="1"/>
  <c r="O456" i="1"/>
  <c r="O157" i="1"/>
  <c r="O1067" i="1"/>
  <c r="O1573" i="1"/>
  <c r="O576" i="1"/>
  <c r="O2327" i="1"/>
  <c r="O4039" i="1"/>
  <c r="O2863" i="1"/>
  <c r="O1997" i="1"/>
  <c r="O1438" i="1"/>
  <c r="O468" i="1"/>
  <c r="O1790" i="1"/>
  <c r="O1449" i="1"/>
  <c r="O1151" i="1"/>
  <c r="O2512" i="1"/>
  <c r="O3054" i="1"/>
  <c r="O1720" i="1"/>
  <c r="O1013" i="1"/>
  <c r="O2564" i="1"/>
  <c r="O1598" i="1"/>
  <c r="O2384" i="1"/>
  <c r="O4011" i="1"/>
  <c r="O2906" i="1"/>
  <c r="O2796" i="1"/>
  <c r="O2690" i="1"/>
  <c r="O1150" i="1"/>
  <c r="O890" i="1"/>
  <c r="O1410" i="1"/>
  <c r="O3080" i="1"/>
  <c r="O2697" i="1"/>
  <c r="O2850" i="1"/>
  <c r="O545" i="1"/>
  <c r="O1072" i="1"/>
  <c r="O2702" i="1"/>
  <c r="O900" i="1"/>
  <c r="O127" i="1"/>
  <c r="O4018" i="1"/>
  <c r="O3997" i="1"/>
  <c r="O3677" i="1"/>
  <c r="O1801" i="1"/>
  <c r="O3992" i="1"/>
  <c r="O565" i="1"/>
  <c r="O551" i="1"/>
  <c r="O1563" i="1"/>
  <c r="O2521" i="1"/>
  <c r="O874" i="1"/>
  <c r="O880" i="1"/>
  <c r="O999" i="1"/>
  <c r="O998" i="1"/>
  <c r="O3910" i="1"/>
  <c r="O3842" i="1"/>
  <c r="O734" i="1"/>
  <c r="O2880" i="1"/>
  <c r="O872" i="1"/>
  <c r="O593" i="1"/>
  <c r="O711" i="1"/>
  <c r="O458" i="1"/>
  <c r="O3924" i="1"/>
  <c r="O232" i="1"/>
  <c r="O3866" i="1"/>
  <c r="O4095" i="1"/>
  <c r="O619" i="1"/>
  <c r="O4010" i="1"/>
  <c r="O1550" i="1"/>
  <c r="O1916" i="1"/>
  <c r="O2572" i="1"/>
  <c r="O4110" i="1"/>
  <c r="O1500" i="1"/>
  <c r="O3085" i="1"/>
  <c r="O588" i="1"/>
  <c r="O1084" i="1"/>
  <c r="O563" i="1"/>
  <c r="O2382" i="1"/>
  <c r="O2864" i="1"/>
  <c r="O1579" i="1"/>
  <c r="O2357" i="1"/>
  <c r="O2683" i="1"/>
  <c r="O1419" i="1"/>
  <c r="O3642" i="1"/>
  <c r="O684" i="1"/>
  <c r="O1117" i="1"/>
  <c r="O2750" i="1"/>
  <c r="O2781" i="1"/>
  <c r="O548" i="1"/>
  <c r="O507" i="1"/>
  <c r="O2404" i="1"/>
  <c r="O2656" i="1"/>
  <c r="O1074" i="1"/>
  <c r="O1877" i="1"/>
  <c r="O2582" i="1"/>
  <c r="O472" i="1"/>
  <c r="O1705" i="1"/>
  <c r="O1987" i="1"/>
  <c r="O186" i="1"/>
  <c r="O2921" i="1"/>
  <c r="O2375" i="1"/>
  <c r="O488" i="1"/>
  <c r="O561" i="1"/>
  <c r="O2395" i="1"/>
  <c r="O1906" i="1"/>
  <c r="O870" i="1"/>
  <c r="O2154" i="1"/>
  <c r="O2587" i="1"/>
  <c r="O2594" i="1"/>
  <c r="O3088" i="1"/>
  <c r="O239" i="1"/>
  <c r="O1561" i="1"/>
  <c r="O2440" i="1"/>
  <c r="O3097" i="1"/>
  <c r="O192" i="1"/>
  <c r="O2570" i="1"/>
  <c r="O1155" i="1"/>
  <c r="O1485" i="1"/>
  <c r="O3943" i="1"/>
  <c r="O1062" i="1"/>
  <c r="O1991" i="1"/>
  <c r="O3796" i="1"/>
  <c r="O4101" i="1"/>
  <c r="O937" i="1"/>
  <c r="O1715" i="1"/>
  <c r="O516" i="1"/>
  <c r="O774" i="1"/>
  <c r="O3139" i="1"/>
  <c r="O446" i="1"/>
  <c r="O1137" i="1"/>
  <c r="O3897" i="1"/>
  <c r="O2125" i="1"/>
  <c r="O1488" i="1"/>
  <c r="O2138" i="1"/>
  <c r="O1099" i="1"/>
  <c r="O4088" i="1"/>
  <c r="O2438" i="1"/>
  <c r="O457" i="1"/>
  <c r="O1070" i="1"/>
  <c r="O1111" i="1"/>
  <c r="O3968" i="1"/>
  <c r="O2868" i="1"/>
  <c r="O2766" i="1"/>
  <c r="O875" i="1"/>
  <c r="O3962" i="1"/>
  <c r="O3144" i="1"/>
  <c r="O867" i="1"/>
  <c r="O451" i="1"/>
  <c r="O3964" i="1"/>
  <c r="O1077" i="1"/>
  <c r="O1430" i="1"/>
  <c r="O1080" i="1"/>
  <c r="O1095" i="1"/>
  <c r="O1907" i="1"/>
  <c r="O1184" i="1"/>
  <c r="O1103" i="1"/>
  <c r="O4109" i="1"/>
  <c r="O3108" i="1"/>
  <c r="O1813" i="1"/>
  <c r="O150" i="1"/>
  <c r="O3055" i="1"/>
  <c r="O1791" i="1"/>
  <c r="O1234" i="1"/>
  <c r="O2695" i="1"/>
  <c r="O939" i="1"/>
  <c r="O1795" i="1"/>
  <c r="O4007" i="1"/>
  <c r="O941" i="1"/>
  <c r="O2866" i="1"/>
  <c r="O156" i="1"/>
  <c r="O3873" i="1"/>
  <c r="O2348" i="1"/>
  <c r="O2905" i="1"/>
  <c r="O3852" i="1"/>
  <c r="O4075" i="1"/>
  <c r="O2685" i="1"/>
  <c r="O1875" i="1"/>
  <c r="O2763" i="1"/>
  <c r="O2649" i="1"/>
  <c r="O2693" i="1"/>
  <c r="O1164" i="1"/>
  <c r="O3794" i="1"/>
  <c r="O2743" i="1"/>
  <c r="O1160" i="1"/>
  <c r="O1726" i="1"/>
  <c r="O552" i="1"/>
  <c r="O1721" i="1"/>
  <c r="O2861" i="1"/>
  <c r="O3889" i="1"/>
  <c r="O1560" i="1"/>
  <c r="O4070" i="1"/>
  <c r="O2155" i="1"/>
  <c r="O1712" i="1"/>
  <c r="O2769" i="1"/>
  <c r="O775" i="1"/>
  <c r="O3990" i="1"/>
  <c r="O4092" i="1"/>
  <c r="O601" i="1"/>
  <c r="O496" i="1"/>
  <c r="O154" i="1"/>
  <c r="O1175" i="1"/>
  <c r="O2391" i="1"/>
  <c r="O2410" i="1"/>
  <c r="O919" i="1"/>
  <c r="O2508" i="1"/>
  <c r="O499" i="1"/>
  <c r="O1494" i="1"/>
  <c r="O883" i="1"/>
  <c r="O914" i="1"/>
  <c r="O2846" i="1"/>
  <c r="O3649" i="1"/>
  <c r="O1757" i="1"/>
  <c r="O1123" i="1"/>
  <c r="O2881" i="1"/>
  <c r="O4021" i="1"/>
  <c r="O2538" i="1"/>
  <c r="O1314" i="1"/>
  <c r="O1581" i="1"/>
  <c r="O4067" i="1"/>
  <c r="O2700" i="1"/>
  <c r="O3126" i="1"/>
  <c r="O1876" i="1"/>
  <c r="O3855" i="1"/>
  <c r="O455" i="1"/>
  <c r="O3110" i="1"/>
  <c r="O596" i="1"/>
  <c r="O992" i="1"/>
  <c r="O1424" i="1"/>
  <c r="O2436" i="1"/>
  <c r="O2161" i="1"/>
  <c r="O4015" i="1"/>
  <c r="O2593" i="1"/>
  <c r="O2904" i="1"/>
  <c r="O3096" i="1"/>
  <c r="O461" i="1"/>
  <c r="O2356" i="1"/>
  <c r="O3954" i="1"/>
  <c r="O1173" i="1"/>
  <c r="O2393" i="1"/>
  <c r="O2130" i="1"/>
  <c r="O4068" i="1"/>
  <c r="O462" i="1"/>
  <c r="O940" i="1"/>
  <c r="O1990" i="1"/>
  <c r="O1101" i="1"/>
  <c r="O2895" i="1"/>
  <c r="O543" i="1"/>
  <c r="O3952" i="1"/>
  <c r="O2694" i="1"/>
  <c r="O2764" i="1"/>
  <c r="O2415" i="1"/>
  <c r="O3903" i="1"/>
  <c r="O1231" i="1"/>
  <c r="O3749" i="1"/>
  <c r="O3929" i="1"/>
  <c r="O3203" i="1"/>
  <c r="O1821" i="1"/>
  <c r="O2951" i="1"/>
  <c r="O3857" i="1"/>
  <c r="O2133" i="1"/>
  <c r="O3883" i="1"/>
  <c r="O1093" i="1"/>
  <c r="O2950" i="1"/>
  <c r="O432" i="1"/>
  <c r="O4004" i="1"/>
  <c r="O2897" i="1"/>
  <c r="O3076" i="1"/>
  <c r="O1738" i="1"/>
  <c r="O1131" i="1"/>
  <c r="O4044" i="1"/>
  <c r="O902" i="1"/>
  <c r="O3963" i="1"/>
  <c r="O4043" i="1"/>
  <c r="O779" i="1"/>
  <c r="O2432" i="1"/>
  <c r="O1094" i="1"/>
  <c r="O2892" i="1"/>
  <c r="O2911" i="1"/>
  <c r="O4094" i="1"/>
  <c r="O215" i="1"/>
  <c r="O2865" i="1"/>
  <c r="O3854" i="1"/>
  <c r="O599" i="1"/>
  <c r="O1740" i="1"/>
  <c r="O1135" i="1"/>
  <c r="O571" i="1"/>
  <c r="O886" i="1"/>
  <c r="O1544" i="1"/>
  <c r="O3737" i="1"/>
  <c r="O2662" i="1"/>
  <c r="O4013" i="1"/>
  <c r="O640" i="1"/>
  <c r="O1688" i="1"/>
  <c r="O194" i="1"/>
  <c r="O1171" i="1"/>
  <c r="O4051" i="1"/>
  <c r="O2135" i="1"/>
  <c r="O676" i="1"/>
  <c r="O1585" i="1"/>
  <c r="O1088" i="1"/>
  <c r="O1437" i="1"/>
  <c r="O1408" i="1"/>
  <c r="O3928" i="1"/>
  <c r="O1409" i="1"/>
  <c r="O1456" i="1"/>
  <c r="O1055" i="1"/>
  <c r="O2643" i="1"/>
  <c r="O2349" i="1"/>
  <c r="O3644" i="1"/>
  <c r="O1812" i="1"/>
  <c r="O3927" i="1"/>
  <c r="O422" i="1"/>
  <c r="O580" i="1"/>
  <c r="O33" i="1"/>
  <c r="O3602" i="1"/>
  <c r="O562" i="1"/>
  <c r="O1083" i="1"/>
  <c r="O1904" i="1"/>
  <c r="O169" i="1"/>
  <c r="O983" i="1"/>
  <c r="O3972" i="1"/>
  <c r="O514" i="1"/>
  <c r="O1125" i="1"/>
  <c r="O1132" i="1"/>
  <c r="O1717" i="1"/>
  <c r="O3942" i="1"/>
  <c r="O3105" i="1"/>
  <c r="O3868" i="1"/>
  <c r="O161" i="1"/>
  <c r="O1178" i="1"/>
  <c r="O122" i="1"/>
  <c r="O2687" i="1"/>
  <c r="O1913" i="1"/>
  <c r="O773" i="1"/>
  <c r="O3134" i="1"/>
  <c r="O3067" i="1"/>
  <c r="O3112" i="1"/>
  <c r="O2376" i="1"/>
  <c r="O1869" i="1"/>
  <c r="O2128" i="1"/>
  <c r="O3880" i="1"/>
  <c r="O632" i="1"/>
  <c r="O445" i="1"/>
  <c r="O484" i="1"/>
  <c r="O1566" i="1"/>
  <c r="O4002" i="1"/>
  <c r="O1116" i="1"/>
  <c r="O1703" i="1"/>
  <c r="O511" i="1"/>
  <c r="O579" i="1"/>
  <c r="O608" i="1"/>
  <c r="O2398" i="1"/>
  <c r="O2442" i="1"/>
  <c r="O3870" i="1"/>
  <c r="O217" i="1"/>
  <c r="O3919" i="1"/>
  <c r="O4087" i="1"/>
  <c r="O144" i="1"/>
  <c r="O2779" i="1"/>
  <c r="O4086" i="1"/>
  <c r="O1865" i="1"/>
  <c r="O1545" i="1"/>
  <c r="O1128" i="1"/>
  <c r="O2759" i="1"/>
  <c r="O3123" i="1"/>
  <c r="O3738" i="1"/>
  <c r="O3131" i="1"/>
  <c r="O586" i="1"/>
  <c r="O2843" i="1"/>
  <c r="O4026" i="1"/>
  <c r="O1075" i="1"/>
  <c r="O1044" i="1"/>
  <c r="O3797" i="1"/>
  <c r="O3860" i="1"/>
  <c r="O2888" i="1"/>
  <c r="O3747" i="1"/>
  <c r="O849" i="1"/>
  <c r="O2215" i="1"/>
  <c r="O550" i="1"/>
  <c r="O668" i="1"/>
  <c r="O2425" i="1"/>
  <c r="O159" i="1"/>
  <c r="O2386" i="1"/>
  <c r="O1917" i="1"/>
  <c r="O3959" i="1"/>
  <c r="O2877" i="1"/>
  <c r="O1413" i="1"/>
  <c r="O427" i="1"/>
  <c r="O598" i="1"/>
  <c r="O1543" i="1"/>
  <c r="O1046" i="1"/>
  <c r="O1881" i="1"/>
  <c r="O1420" i="1"/>
  <c r="O2903" i="1"/>
  <c r="O546" i="1"/>
  <c r="O1180" i="1"/>
  <c r="O163" i="1"/>
  <c r="O2591" i="1"/>
  <c r="O449" i="1"/>
  <c r="O2420" i="1"/>
  <c r="O2418" i="1"/>
  <c r="O1092" i="1"/>
  <c r="O1696" i="1"/>
  <c r="O3121" i="1"/>
  <c r="O1141" i="1"/>
  <c r="O3808" i="1"/>
  <c r="O442" i="1"/>
  <c r="O1484" i="1"/>
  <c r="O3941" i="1"/>
  <c r="O765" i="1"/>
  <c r="O2588" i="1"/>
  <c r="O2889" i="1"/>
  <c r="O4081" i="1"/>
  <c r="O1121" i="1"/>
  <c r="O1501" i="1"/>
  <c r="O3947" i="1"/>
  <c r="O3996" i="1"/>
  <c r="O4009" i="1"/>
  <c r="O3917" i="1"/>
  <c r="O1115" i="1"/>
  <c r="O1583" i="1"/>
  <c r="O2585" i="1"/>
  <c r="O1244" i="1"/>
  <c r="O611" i="1"/>
  <c r="O2851" i="1"/>
  <c r="O1867" i="1"/>
  <c r="O1183" i="1"/>
  <c r="O638" i="1"/>
  <c r="O4074" i="1"/>
  <c r="O3807" i="1"/>
  <c r="O437" i="1"/>
  <c r="O3995" i="1"/>
  <c r="O1595" i="1"/>
  <c r="O3060" i="1"/>
  <c r="O984" i="1"/>
  <c r="O3906" i="1"/>
  <c r="O2396" i="1"/>
  <c r="O196" i="1"/>
  <c r="O4115" i="1"/>
  <c r="O4084" i="1"/>
  <c r="O1422" i="1"/>
  <c r="O3631" i="1"/>
  <c r="O2433" i="1"/>
  <c r="O447" i="1"/>
  <c r="O4008" i="1"/>
  <c r="O637" i="1"/>
  <c r="O1453" i="1"/>
  <c r="O2434" i="1"/>
  <c r="O3074" i="1"/>
  <c r="O2915" i="1"/>
  <c r="O2362" i="1"/>
  <c r="O2909" i="1"/>
  <c r="O2948" i="1"/>
  <c r="O1994" i="1"/>
  <c r="O2771" i="1"/>
  <c r="O780" i="1"/>
  <c r="O2156" i="1"/>
  <c r="O2150" i="1"/>
  <c r="O621" i="1"/>
  <c r="O641" i="1"/>
  <c r="O544" i="1"/>
  <c r="O3953" i="1"/>
  <c r="O698" i="1"/>
  <c r="O1452" i="1"/>
  <c r="O2584" i="1"/>
  <c r="O578" i="1"/>
  <c r="O2596" i="1"/>
  <c r="O1318" i="1"/>
  <c r="O498" i="1"/>
  <c r="O173" i="1"/>
  <c r="O2429" i="1"/>
  <c r="O3202" i="1"/>
  <c r="O2430" i="1"/>
  <c r="O2691" i="1"/>
  <c r="O2696" i="1"/>
  <c r="O2912" i="1"/>
  <c r="O1136" i="1"/>
  <c r="O2916" i="1"/>
  <c r="O2943" i="1"/>
  <c r="O3641" i="1"/>
  <c r="O3798" i="1"/>
  <c r="O3057" i="1"/>
  <c r="O566" i="1"/>
  <c r="O1704" i="1"/>
  <c r="O542" i="1"/>
  <c r="O1499" i="1"/>
  <c r="O3914" i="1"/>
  <c r="O1442" i="1"/>
  <c r="O216" i="1"/>
  <c r="O3934" i="1"/>
  <c r="O585" i="1"/>
  <c r="O591" i="1"/>
  <c r="O1589" i="1"/>
  <c r="O3864" i="1"/>
  <c r="O4017" i="1"/>
  <c r="O214" i="1"/>
  <c r="O1412" i="1"/>
  <c r="O2423" i="1"/>
  <c r="O568" i="1"/>
  <c r="O636" i="1"/>
  <c r="O2148" i="1"/>
  <c r="O3858" i="1"/>
  <c r="O4047" i="1"/>
  <c r="O1736" i="1"/>
  <c r="O2427" i="1"/>
  <c r="O476" i="1"/>
  <c r="O123" i="1"/>
  <c r="O582" i="1"/>
  <c r="O1547" i="1"/>
  <c r="O1729" i="1"/>
  <c r="O3632" i="1"/>
  <c r="O1724" i="1"/>
  <c r="O683" i="1"/>
  <c r="O1113" i="1"/>
  <c r="O3861" i="1"/>
  <c r="O4114" i="1"/>
  <c r="O1049" i="1"/>
  <c r="O1988" i="1"/>
  <c r="O4052" i="1"/>
  <c r="O466" i="1"/>
  <c r="O1130" i="1"/>
  <c r="O1741" i="1"/>
  <c r="O2346" i="1"/>
  <c r="O3119" i="1"/>
  <c r="O3647" i="1"/>
  <c r="O1600" i="1"/>
  <c r="O2775" i="1"/>
  <c r="O1416" i="1"/>
  <c r="O2424" i="1"/>
  <c r="O4006" i="1"/>
  <c r="O124" i="1"/>
  <c r="O2962" i="1"/>
  <c r="O1462" i="1"/>
  <c r="O494" i="1"/>
  <c r="O226" i="1"/>
  <c r="O2952" i="1"/>
  <c r="O165" i="1"/>
  <c r="O197" i="1"/>
  <c r="O225" i="1"/>
  <c r="O233" i="1"/>
  <c r="O3127" i="1"/>
  <c r="O3063" i="1"/>
  <c r="O2392" i="1"/>
  <c r="O180" i="1"/>
  <c r="O688" i="1"/>
  <c r="O1232" i="1"/>
  <c r="O2644" i="1"/>
  <c r="O2351" i="1"/>
  <c r="O3887" i="1"/>
  <c r="O235" i="1"/>
  <c r="O1698" i="1"/>
  <c r="O1863" i="1"/>
  <c r="O142" i="1"/>
  <c r="O1450" i="1"/>
  <c r="O1984" i="1"/>
  <c r="O2515" i="1"/>
  <c r="O2365" i="1"/>
  <c r="O238" i="1"/>
  <c r="O2878" i="1"/>
  <c r="O3638" i="1"/>
  <c r="O1998" i="1"/>
  <c r="O1447" i="1"/>
  <c r="O1700" i="1"/>
  <c r="O2399" i="1"/>
  <c r="O2380" i="1"/>
  <c r="O464" i="1"/>
  <c r="O584" i="1"/>
  <c r="O639" i="1"/>
  <c r="O708" i="1"/>
  <c r="O913" i="1"/>
  <c r="O2513" i="1"/>
  <c r="O2522" i="1"/>
  <c r="O2563" i="1"/>
  <c r="O2782" i="1"/>
  <c r="O3129" i="1"/>
  <c r="O3630" i="1"/>
  <c r="O174" i="1"/>
  <c r="O2577" i="1"/>
  <c r="O613" i="1"/>
  <c r="O2960" i="1"/>
  <c r="O625" i="1"/>
  <c r="O3116" i="1"/>
  <c r="O4100" i="1"/>
  <c r="O135" i="1"/>
  <c r="O604" i="1"/>
  <c r="O139" i="1"/>
  <c r="O210" i="1"/>
  <c r="O223" i="1"/>
  <c r="O489" i="1"/>
  <c r="O564" i="1"/>
  <c r="O1236" i="1"/>
  <c r="O1418" i="1"/>
  <c r="O2352" i="1"/>
  <c r="O2402" i="1"/>
  <c r="O2896" i="1"/>
  <c r="O2947" i="1"/>
  <c r="O3059" i="1"/>
  <c r="O554" i="1"/>
  <c r="O2509" i="1"/>
  <c r="O1060" i="1"/>
  <c r="O1133" i="1"/>
  <c r="O1434" i="1"/>
  <c r="O2566" i="1"/>
  <c r="O1461" i="1"/>
  <c r="O2506" i="1"/>
  <c r="O2568" i="1"/>
  <c r="O2397" i="1"/>
  <c r="O495" i="1"/>
  <c r="O1571" i="1"/>
  <c r="O2381" i="1"/>
  <c r="O2388" i="1"/>
  <c r="O2574" i="1"/>
  <c r="O2688" i="1"/>
  <c r="O2890" i="1"/>
  <c r="O3877" i="1"/>
  <c r="O3884" i="1"/>
  <c r="O3950" i="1"/>
  <c r="O229" i="1"/>
  <c r="O2359" i="1"/>
  <c r="O240" i="1"/>
  <c r="O211" i="1"/>
  <c r="O567" i="1"/>
  <c r="O627" i="1"/>
  <c r="O1122" i="1"/>
  <c r="O1149" i="1"/>
  <c r="O1153" i="1"/>
  <c r="O1239" i="1"/>
  <c r="O1455" i="1"/>
  <c r="O2371" i="1"/>
  <c r="O3058" i="1"/>
  <c r="O3147" i="1"/>
  <c r="O3645" i="1"/>
  <c r="O3956" i="1"/>
  <c r="O2518" i="1"/>
  <c r="O131" i="1"/>
  <c r="O453" i="1"/>
  <c r="O459" i="1"/>
  <c r="O634" i="1"/>
  <c r="O929" i="1"/>
  <c r="O1556" i="1"/>
  <c r="O2428" i="1"/>
  <c r="O2510" i="1"/>
  <c r="O2565" i="1"/>
  <c r="O3743" i="1"/>
  <c r="O3938" i="1"/>
  <c r="O4031" i="1"/>
  <c r="O4073" i="1"/>
  <c r="O2773" i="1"/>
  <c r="O1163" i="1"/>
  <c r="O3955" i="1"/>
  <c r="O772" i="1"/>
  <c r="O167" i="1"/>
  <c r="O908" i="1"/>
  <c r="O1599" i="1"/>
  <c r="O1820" i="1"/>
  <c r="O2143" i="1"/>
  <c r="O2406" i="1"/>
  <c r="O2412" i="1"/>
  <c r="O2579" i="1"/>
  <c r="O2689" i="1"/>
  <c r="O2956" i="1"/>
  <c r="O3792" i="1"/>
  <c r="O3874" i="1"/>
  <c r="O3881" i="1"/>
  <c r="O3885" i="1"/>
  <c r="O512" i="1"/>
  <c r="O1454" i="1"/>
  <c r="O612" i="1"/>
  <c r="O1427" i="1"/>
  <c r="O1445" i="1"/>
  <c r="O2401" i="1"/>
  <c r="O208" i="1"/>
  <c r="O490" i="1"/>
  <c r="O1051" i="1"/>
  <c r="O3196" i="1"/>
  <c r="O1334" i="1"/>
  <c r="O201" i="1"/>
  <c r="O237" i="1"/>
  <c r="O480" i="1"/>
  <c r="O493" i="1"/>
  <c r="O503" i="1"/>
  <c r="O569" i="1"/>
  <c r="O614" i="1"/>
  <c r="O616" i="1"/>
  <c r="O1058" i="1"/>
  <c r="O1059" i="1"/>
  <c r="O1109" i="1"/>
  <c r="O1166" i="1"/>
  <c r="O1431" i="1"/>
  <c r="O1489" i="1"/>
  <c r="O1731" i="1"/>
  <c r="O1735" i="1"/>
  <c r="O1871" i="1"/>
  <c r="O2358" i="1"/>
  <c r="O2377" i="1"/>
  <c r="O2435" i="1"/>
  <c r="O2441" i="1"/>
  <c r="O2505" i="1"/>
  <c r="O2576" i="1"/>
  <c r="O2578" i="1"/>
  <c r="O2586" i="1"/>
  <c r="O2595" i="1"/>
  <c r="O2756" i="1"/>
  <c r="O2901" i="1"/>
  <c r="O2961" i="1"/>
  <c r="O3886" i="1"/>
  <c r="O3888" i="1"/>
  <c r="O3932" i="1"/>
  <c r="O3965" i="1"/>
  <c r="O4099" i="1"/>
  <c r="O4089" i="1"/>
  <c r="O2855" i="1"/>
  <c r="O1146" i="1"/>
  <c r="O587" i="1"/>
  <c r="O1174" i="1"/>
  <c r="O3084" i="1"/>
  <c r="O4016" i="1"/>
  <c r="O1451" i="1"/>
  <c r="O4056" i="1"/>
  <c r="O1815" i="1"/>
  <c r="O230" i="1"/>
  <c r="O1880" i="1"/>
  <c r="O2414" i="1"/>
  <c r="O2439" i="1"/>
  <c r="O2575" i="1"/>
  <c r="O2774" i="1"/>
  <c r="O2848" i="1"/>
  <c r="O3806" i="1"/>
  <c r="O3933" i="1"/>
  <c r="O470" i="1"/>
  <c r="O549" i="1"/>
  <c r="O557" i="1"/>
  <c r="O520" i="1"/>
  <c r="O149" i="1"/>
  <c r="O439" i="1"/>
  <c r="O497" i="1"/>
  <c r="O928" i="1"/>
  <c r="O1710" i="1"/>
  <c r="O2507" i="1"/>
  <c r="O4025" i="1"/>
  <c r="O1161" i="1"/>
  <c r="O429" i="1"/>
  <c r="O903" i="1"/>
  <c r="O1158" i="1"/>
  <c r="O1999" i="1"/>
  <c r="O176" i="1"/>
  <c r="O204" i="1"/>
  <c r="O471" i="1"/>
  <c r="O1179" i="1"/>
  <c r="O1459" i="1"/>
  <c r="O1555" i="1"/>
  <c r="O1684" i="1"/>
  <c r="O2580" i="1"/>
  <c r="O3865" i="1"/>
  <c r="O2745" i="1"/>
  <c r="O145" i="1"/>
  <c r="O922" i="1"/>
  <c r="O1708" i="1"/>
  <c r="O2344" i="1"/>
  <c r="O2883" i="1"/>
  <c r="O3875" i="1"/>
  <c r="O3958" i="1"/>
  <c r="O1165" i="1"/>
  <c r="O136" i="1"/>
  <c r="O160" i="1"/>
  <c r="O162" i="1"/>
  <c r="O188" i="1"/>
  <c r="O431" i="1"/>
  <c r="O518" i="1"/>
  <c r="O618" i="1"/>
  <c r="O626" i="1"/>
  <c r="O630" i="1"/>
  <c r="O766" i="1"/>
  <c r="O877" i="1"/>
  <c r="O990" i="1"/>
  <c r="O1142" i="1"/>
  <c r="O1233" i="1"/>
  <c r="O1460" i="1"/>
  <c r="O1491" i="1"/>
  <c r="O1714" i="1"/>
  <c r="O1723" i="1"/>
  <c r="O2343" i="1"/>
  <c r="O2520" i="1"/>
  <c r="O2762" i="1"/>
  <c r="O3208" i="1"/>
  <c r="O3946" i="1"/>
  <c r="O4033" i="1"/>
  <c r="O1446" i="1"/>
  <c r="O2853" i="1"/>
  <c r="O1054" i="1"/>
  <c r="O2394" i="1"/>
  <c r="O126" i="1"/>
  <c r="O768" i="1"/>
  <c r="O1063" i="1"/>
  <c r="O1144" i="1"/>
  <c r="O1411" i="1"/>
  <c r="O1564" i="1"/>
  <c r="O1734" i="1"/>
  <c r="O2400" i="1"/>
  <c r="O2767" i="1"/>
  <c r="O3192" i="1"/>
  <c r="O4028" i="1"/>
  <c r="O764" i="1"/>
  <c r="O1057" i="1"/>
  <c r="O1553" i="1"/>
  <c r="O918" i="1"/>
  <c r="O2753" i="1"/>
  <c r="O1124" i="1"/>
  <c r="O1996" i="1"/>
  <c r="O138" i="1"/>
  <c r="O231" i="1"/>
  <c r="O435" i="1"/>
  <c r="O899" i="1"/>
  <c r="O1048" i="1"/>
  <c r="O1127" i="1"/>
  <c r="O1732" i="1"/>
  <c r="O1742" i="1"/>
  <c r="O1817" i="1"/>
  <c r="O2347" i="1"/>
  <c r="O2421" i="1"/>
  <c r="O2592" i="1"/>
  <c r="O2874" i="1"/>
  <c r="O2945" i="1"/>
  <c r="O3643" i="1"/>
  <c r="O3804" i="1"/>
  <c r="O3923" i="1"/>
  <c r="O3991" i="1"/>
  <c r="O3999" i="1"/>
  <c r="O4082" i="1"/>
  <c r="O909" i="1"/>
  <c r="O2867" i="1"/>
  <c r="O574" i="1"/>
  <c r="O770" i="1"/>
  <c r="O910" i="1"/>
  <c r="O1052" i="1"/>
  <c r="O1056" i="1"/>
  <c r="O1238" i="1"/>
  <c r="O1241" i="1"/>
  <c r="O1335" i="1"/>
  <c r="O2379" i="1"/>
  <c r="O1495" i="1"/>
  <c r="O762" i="1"/>
  <c r="O3745" i="1"/>
  <c r="O477" i="1"/>
  <c r="O1229" i="1"/>
  <c r="O1486" i="1"/>
  <c r="O1497" i="1"/>
  <c r="O1707" i="1"/>
  <c r="O1995" i="1"/>
  <c r="O2151" i="1"/>
  <c r="O2354" i="1"/>
  <c r="O2373" i="1"/>
  <c r="O2849" i="1"/>
  <c r="O3918" i="1"/>
  <c r="O2752" i="1"/>
  <c r="O1582" i="1"/>
  <c r="O1342" i="1"/>
  <c r="O178" i="1"/>
  <c r="O190" i="1"/>
  <c r="O479" i="1"/>
  <c r="O606" i="1"/>
  <c r="O916" i="1"/>
  <c r="O1444" i="1"/>
  <c r="O1498" i="1"/>
  <c r="O1588" i="1"/>
  <c r="O1768" i="1"/>
  <c r="O2360" i="1"/>
  <c r="O2844" i="1"/>
  <c r="O3735" i="1"/>
  <c r="O3793" i="1"/>
  <c r="O3905" i="1"/>
  <c r="O938" i="1"/>
  <c r="O133" i="1"/>
  <c r="O712" i="1"/>
  <c r="O1586" i="1"/>
  <c r="O1591" i="1"/>
  <c r="O2845" i="1"/>
  <c r="O3746" i="1"/>
  <c r="O3944" i="1"/>
  <c r="O2514" i="1"/>
  <c r="O175" i="1"/>
  <c r="O1061" i="1"/>
  <c r="O1089" i="1"/>
  <c r="O184" i="1"/>
  <c r="O195" i="1"/>
  <c r="O438" i="1"/>
  <c r="O492" i="1"/>
  <c r="O889" i="1"/>
  <c r="O1065" i="1"/>
  <c r="O1428" i="1"/>
  <c r="O1546" i="1"/>
  <c r="O1733" i="1"/>
  <c r="O2355" i="1"/>
  <c r="O2367" i="1"/>
  <c r="O2419" i="1"/>
  <c r="O2860" i="1"/>
  <c r="O3894" i="1"/>
  <c r="O1448" i="1"/>
  <c r="O949" i="1"/>
  <c r="O560" i="1"/>
  <c r="O1557" i="1"/>
  <c r="O3145" i="1"/>
  <c r="O4078" i="1"/>
  <c r="O3977" i="1"/>
  <c r="O3876" i="1"/>
  <c r="O132" i="1"/>
  <c r="O4103" i="1"/>
  <c r="O4014" i="1"/>
  <c r="O463" i="1"/>
  <c r="O1086" i="1"/>
  <c r="O4063" i="1"/>
  <c r="O1590" i="1"/>
  <c r="O617" i="1"/>
  <c r="O931" i="1"/>
  <c r="O1053" i="1"/>
  <c r="O1143" i="1"/>
  <c r="O1601" i="1"/>
  <c r="O3206" i="1"/>
  <c r="O4053" i="1"/>
  <c r="O4111" i="1"/>
  <c r="O441" i="1"/>
  <c r="O443" i="1"/>
  <c r="O583" i="1"/>
  <c r="O620" i="1"/>
  <c r="O3056" i="1"/>
  <c r="O4045" i="1"/>
  <c r="O1878" i="1"/>
  <c r="O4102" i="1"/>
  <c r="O609" i="1"/>
  <c r="O4080" i="1"/>
  <c r="O227" i="1"/>
  <c r="O2363" i="1"/>
  <c r="O3140" i="1"/>
  <c r="O2366" i="1"/>
  <c r="O1073" i="1"/>
  <c r="O1879" i="1"/>
  <c r="O1043" i="1"/>
  <c r="O1594" i="1"/>
  <c r="O1549" i="1"/>
  <c r="O2701" i="1"/>
  <c r="O2016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<sst xmlns="http://schemas.openxmlformats.org/spreadsheetml/2006/main" count="32975" uniqueCount="8400">
  <si>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</si>
  <si>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</si>
  <si>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</si>
  <si>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</si>
  <si>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</si>
  <si>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</si>
  <si>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</si>
  <si>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</si>
  <si>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</si>
  <si>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</si>
  <si>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</si>
  <si>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</si>
  <si>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</si>
  <si>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</si>
  <si>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</si>
  <si>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</si>
  <si>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</si>
  <si>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</si>
  <si>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</si>
  <si>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</si>
  <si>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</si>
  <si>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</si>
  <si>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</si>
  <si>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</si>
  <si>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</si>
  <si>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</si>
  <si>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</si>
  <si>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</si>
  <si>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</si>
  <si>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</si>
  <si>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</si>
  <si>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</si>
  <si>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</si>
  <si>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</si>
  <si>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</si>
  <si>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</si>
  <si>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</si>
  <si>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</si>
  <si>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</si>
  <si>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</si>
  <si>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</si>
  <si>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</si>
  <si>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</si>
  <si>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</si>
  <si>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</si>
  <si>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</si>
  <si>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</si>
  <si>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</si>
  <si>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</si>
  <si>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</si>
  <si>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</si>
  <si>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</si>
  <si>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</si>
  <si>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</si>
  <si>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</si>
  <si>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</si>
  <si>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</si>
  <si>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</si>
  <si>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</si>
  <si>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</si>
  <si>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</si>
  <si>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</si>
  <si>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</si>
  <si>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</si>
  <si>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</si>
  <si>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</si>
  <si>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</si>
  <si>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</si>
  <si>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</si>
  <si>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</si>
  <si>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</si>
  <si>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</si>
  <si>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</si>
  <si>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</si>
  <si>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</si>
  <si>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</si>
  <si>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</si>
  <si>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</si>
  <si>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</si>
  <si>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</si>
  <si>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</si>
  <si>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</si>
  <si>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</si>
  <si>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</si>
  <si>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</si>
  <si>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</si>
  <si>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</si>
  <si>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</si>
  <si>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</si>
  <si>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</si>
  <si>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</si>
  <si>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</si>
  <si>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</si>
  <si>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</si>
  <si>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</si>
  <si>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</si>
  <si>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</si>
  <si>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</si>
  <si>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</si>
  <si>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</si>
  <si>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</si>
  <si>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</si>
  <si>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</si>
  <si>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</si>
  <si>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</si>
  <si>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</si>
  <si>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</si>
  <si>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</si>
  <si>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</si>
  <si>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</si>
  <si>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</si>
  <si>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</si>
  <si>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</si>
  <si>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</si>
  <si>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</si>
  <si>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</si>
  <si>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</si>
  <si>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</si>
  <si>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</si>
  <si>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</si>
  <si>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</si>
  <si>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</si>
  <si>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</si>
  <si>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</si>
  <si>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</si>
  <si>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</si>
  <si>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</si>
  <si>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</si>
  <si>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</si>
  <si>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</si>
  <si>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</si>
  <si>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</si>
  <si>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</si>
  <si>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</si>
  <si>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</si>
  <si>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</si>
  <si>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</si>
  <si>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</si>
  <si>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</si>
  <si>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</si>
  <si>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</si>
  <si>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</si>
  <si>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</si>
  <si>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</si>
  <si>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</si>
  <si>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</si>
  <si>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</si>
  <si>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</si>
  <si>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</si>
  <si>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</si>
  <si>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</si>
  <si>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</si>
  <si>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</si>
  <si>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</si>
  <si>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</si>
  <si>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</si>
  <si>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</si>
  <si>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</si>
  <si>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</si>
  <si>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</si>
  <si>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</si>
  <si>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</si>
  <si>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</si>
  <si>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</si>
  <si>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</si>
  <si>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</si>
  <si>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</si>
  <si>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</si>
  <si>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</si>
  <si>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</si>
  <si>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</si>
  <si>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</si>
  <si>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</si>
  <si>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</si>
  <si>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</si>
  <si>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</si>
  <si>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</si>
  <si>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</si>
  <si>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</si>
  <si>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</si>
  <si>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</si>
  <si>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</si>
  <si>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</si>
  <si>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</si>
  <si>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</si>
  <si>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</si>
  <si>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</si>
  <si>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</si>
  <si>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</si>
  <si>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</si>
  <si>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</si>
  <si>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</si>
  <si>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</si>
  <si>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</si>
  <si>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</si>
  <si>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</si>
  <si>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</si>
  <si>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</si>
  <si>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</si>
  <si>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</si>
  <si>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</si>
  <si>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</si>
  <si>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</si>
  <si>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</si>
  <si>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</si>
  <si>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</si>
  <si>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</si>
  <si>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</si>
  <si>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</si>
  <si>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</si>
  <si>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</si>
  <si>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</si>
  <si>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</si>
  <si>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</si>
  <si>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</si>
  <si>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</si>
  <si>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</si>
  <si>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</si>
  <si>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</si>
  <si>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</si>
  <si>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</si>
  <si>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</si>
  <si>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</si>
  <si>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</si>
  <si>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</si>
  <si>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</si>
  <si>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</si>
  <si>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</si>
  <si>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</si>
  <si>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</si>
  <si>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</si>
  <si>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</si>
  <si>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</si>
  <si>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</si>
  <si>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</si>
  <si>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</si>
  <si>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</si>
  <si>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</si>
  <si>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</si>
  <si>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</si>
  <si>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</si>
  <si>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</si>
  <si>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</si>
  <si>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</si>
  <si>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</si>
  <si>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</si>
  <si>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</si>
  <si>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</si>
  <si>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</si>
  <si>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</si>
  <si>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</si>
  <si>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</si>
  <si>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</si>
  <si>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</si>
  <si>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</si>
  <si>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</si>
  <si>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</si>
  <si>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</si>
  <si>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</si>
  <si>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</si>
  <si>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</si>
  <si>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</si>
  <si>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</si>
  <si>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</si>
  <si>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</si>
  <si>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</si>
  <si>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</si>
  <si>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</si>
  <si>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</si>
  <si>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</si>
  <si>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</si>
  <si>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</si>
  <si>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</si>
  <si>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</si>
  <si>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</si>
  <si>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</si>
  <si>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</si>
  <si>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</si>
  <si>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</si>
  <si>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</si>
  <si>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</si>
  <si>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</si>
  <si>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</si>
  <si>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</si>
  <si>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</si>
  <si>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</si>
  <si>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</si>
  <si>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</si>
  <si>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</si>
  <si>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</si>
  <si>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</si>
  <si>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</si>
  <si>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</si>
  <si>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</si>
  <si>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</si>
  <si>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</si>
  <si>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</si>
  <si>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</si>
  <si>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</si>
  <si>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</si>
  <si>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</si>
  <si>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</si>
  <si>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</si>
  <si>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</si>
  <si>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</si>
  <si>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</si>
  <si>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</si>
  <si>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</si>
  <si>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</si>
  <si>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</si>
  <si>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</si>
  <si>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</si>
  <si>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</si>
  <si>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</si>
  <si>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</si>
  <si>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</si>
  <si>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</si>
  <si>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</si>
  <si>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</si>
  <si>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</si>
  <si>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</si>
  <si>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</si>
  <si>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</si>
  <si>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</si>
  <si>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</si>
  <si>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</si>
  <si>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</si>
  <si>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</si>
  <si>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</si>
  <si>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</si>
  <si>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</si>
  <si>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</si>
  <si>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</si>
  <si>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</si>
  <si>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</si>
  <si>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</si>
  <si>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</si>
  <si>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</si>
  <si>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</si>
  <si>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</si>
  <si>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</si>
  <si>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</si>
  <si>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</si>
  <si>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</si>
  <si>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</si>
  <si>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</si>
  <si>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</si>
  <si>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</si>
  <si>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</si>
  <si>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</si>
  <si>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</si>
  <si>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</si>
  <si>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</si>
  <si>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</si>
  <si>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</si>
  <si>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</si>
  <si>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</si>
  <si>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</si>
  <si>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</si>
  <si>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</si>
  <si>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</si>
  <si>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</si>
  <si>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</si>
  <si>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</si>
  <si>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</si>
  <si>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</si>
  <si>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</si>
  <si>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</si>
  <si>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</si>
  <si>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</si>
  <si>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</si>
  <si>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</si>
  <si>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</si>
  <si>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</si>
  <si>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</si>
  <si>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</si>
  <si>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</si>
  <si>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</si>
  <si>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</si>
  <si>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</si>
  <si>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</si>
  <si>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</si>
  <si>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</si>
  <si>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</si>
  <si>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</si>
  <si>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</si>
  <si>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</si>
  <si>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</si>
  <si>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</si>
  <si>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</si>
  <si>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</si>
  <si>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</si>
  <si>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</si>
  <si>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</si>
  <si>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</si>
  <si>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</si>
  <si>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</si>
  <si>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</si>
  <si>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</si>
  <si>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</si>
  <si>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</si>
  <si>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</si>
  <si>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</si>
  <si>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</si>
  <si>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</si>
  <si>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</si>
  <si>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</si>
  <si>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</si>
  <si>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</si>
  <si>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</si>
  <si>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</si>
  <si>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</si>
  <si>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</si>
  <si>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</si>
  <si>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</si>
  <si>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</si>
  <si>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</si>
  <si>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</si>
  <si>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</si>
  <si>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</si>
  <si>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</si>
  <si>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</si>
  <si>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</si>
  <si>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</si>
  <si>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</si>
  <si>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</si>
  <si>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</si>
  <si>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</si>
  <si>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</si>
  <si>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</si>
  <si>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</si>
  <si>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</si>
  <si>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</si>
  <si>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</si>
  <si>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</si>
  <si>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</si>
  <si>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</si>
  <si>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</si>
  <si>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</si>
  <si>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</si>
  <si>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</si>
  <si>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</si>
  <si>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</si>
  <si>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</si>
  <si>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</si>
  <si>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</si>
  <si>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</si>
  <si>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</si>
  <si>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</si>
  <si>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</si>
  <si>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</si>
  <si>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</si>
  <si>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</si>
  <si>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</si>
  <si>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</si>
  <si>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</si>
  <si>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</si>
  <si>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</si>
  <si>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</si>
  <si>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</si>
  <si>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</si>
  <si>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</si>
  <si>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</si>
  <si>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</si>
  <si>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</si>
  <si>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</si>
  <si>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</si>
  <si>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</si>
  <si>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</si>
  <si>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</si>
  <si>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</si>
  <si>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</si>
  <si>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</si>
  <si>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</si>
  <si>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</si>
  <si>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</si>
  <si>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</si>
  <si>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</si>
  <si>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</si>
  <si>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</si>
  <si>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</si>
  <si>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</si>
  <si>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</si>
  <si>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</si>
  <si>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</si>
  <si>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</si>
  <si>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</si>
  <si>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</si>
  <si>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</si>
  <si>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</si>
  <si>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</si>
  <si>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</si>
  <si>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</si>
  <si>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</si>
  <si>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</si>
  <si>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</si>
  <si>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</si>
  <si>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</si>
  <si>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</si>
  <si>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</si>
  <si>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</si>
  <si>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</si>
  <si>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</si>
  <si>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</si>
  <si>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</si>
  <si>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</si>
  <si>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</si>
  <si>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</si>
  <si>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</si>
  <si>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</si>
  <si>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</si>
  <si>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</si>
  <si>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</si>
  <si>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</si>
  <si>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</si>
  <si>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</si>
  <si>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</si>
  <si>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</si>
  <si>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</si>
  <si>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</si>
  <si>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</si>
  <si>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</si>
  <si>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</si>
  <si>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</si>
  <si>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</si>
  <si>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</si>
  <si>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</si>
  <si>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</si>
  <si>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</si>
  <si>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</si>
  <si>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</si>
  <si>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</si>
  <si>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</si>
  <si>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</si>
  <si>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</si>
  <si>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</si>
  <si>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</si>
  <si>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</si>
  <si>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</si>
  <si>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</si>
  <si>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</si>
  <si>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</si>
  <si>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</si>
  <si>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</si>
  <si>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</si>
  <si>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</si>
  <si>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</si>
  <si>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</si>
  <si>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</si>
  <si>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</si>
  <si>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</si>
  <si>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</si>
  <si>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</si>
  <si>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</si>
  <si>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</si>
  <si>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</si>
  <si>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</si>
  <si>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</si>
  <si>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</si>
  <si>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</si>
  <si>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</si>
  <si>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</si>
  <si>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</si>
  <si>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</si>
  <si>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</si>
  <si>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</si>
  <si>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</si>
  <si>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</si>
  <si>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</si>
  <si>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</si>
  <si>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</si>
  <si>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</si>
  <si>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</si>
  <si>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</si>
  <si>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</si>
  <si>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</si>
  <si>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</si>
  <si>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</si>
  <si>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</si>
  <si>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</si>
  <si>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</si>
  <si>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</si>
  <si>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</si>
  <si>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</si>
  <si>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</si>
  <si>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</si>
  <si>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</si>
  <si>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</si>
  <si>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</si>
  <si>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</si>
  <si>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</si>
  <si>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</si>
  <si>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</si>
  <si>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</si>
  <si>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</si>
  <si>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</si>
  <si>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</si>
  <si>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</si>
  <si>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</si>
  <si>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</si>
  <si>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</si>
  <si>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</si>
  <si>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</si>
  <si>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</si>
  <si>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</si>
  <si>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</si>
  <si>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</si>
  <si>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</si>
  <si>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</si>
  <si>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</si>
  <si>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</si>
  <si>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</si>
  <si>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</si>
  <si>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</si>
  <si>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</si>
  <si>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</si>
  <si>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</si>
  <si>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</si>
  <si>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</si>
  <si>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</si>
  <si>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</si>
  <si>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</si>
  <si>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</si>
  <si>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</si>
  <si>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</si>
  <si>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</si>
  <si>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</si>
  <si>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</si>
  <si>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</si>
  <si>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</si>
  <si>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</si>
  <si>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</si>
  <si>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</si>
  <si>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</si>
  <si>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</si>
  <si>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</si>
  <si>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</si>
  <si>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</si>
  <si>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</si>
  <si>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</si>
  <si>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</si>
  <si>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</si>
  <si>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</si>
  <si>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</si>
  <si>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</si>
  <si>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</si>
  <si>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</si>
  <si>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</si>
  <si>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</si>
  <si>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</si>
  <si>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</si>
  <si>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</si>
  <si>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</si>
  <si>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</si>
  <si>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</si>
  <si>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</si>
  <si>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</si>
  <si>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</si>
  <si>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</si>
  <si>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</si>
  <si>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</si>
  <si>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</si>
  <si>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</si>
  <si>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</si>
  <si>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</si>
  <si>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</si>
  <si>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</si>
  <si>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</si>
  <si>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</si>
  <si>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</si>
  <si>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</si>
  <si>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</si>
  <si>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</si>
  <si>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</si>
  <si>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</si>
  <si>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</si>
  <si>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</si>
  <si>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</si>
  <si>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</si>
  <si>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</si>
  <si>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</si>
  <si>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</si>
  <si>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</si>
  <si>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</si>
  <si>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</si>
  <si>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</si>
  <si>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</si>
  <si>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</si>
  <si>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</si>
  <si>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</si>
  <si>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</si>
  <si>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</si>
  <si>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</si>
  <si>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</si>
  <si>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</si>
  <si>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</si>
  <si>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</si>
  <si>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</si>
  <si>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</si>
  <si>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</si>
  <si>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</si>
  <si>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</si>
  <si>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</si>
  <si>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</si>
  <si>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</si>
  <si>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</si>
  <si>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</si>
  <si>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</si>
  <si>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</si>
  <si>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</si>
  <si>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</si>
  <si>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</si>
  <si>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</si>
  <si>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</si>
  <si>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</si>
  <si>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</si>
  <si>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</si>
  <si>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</si>
  <si>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</si>
  <si>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</si>
  <si>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</si>
  <si>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</si>
  <si>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</si>
  <si>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</si>
  <si>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</si>
  <si>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</si>
  <si>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</si>
  <si>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</si>
  <si>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</si>
  <si>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</si>
  <si>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</si>
  <si>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</si>
  <si>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</si>
  <si>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</si>
  <si>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</si>
  <si>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</si>
  <si>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</si>
  <si>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</si>
  <si>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</si>
  <si>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</si>
  <si>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</si>
  <si>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</si>
  <si>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</si>
  <si>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</si>
  <si>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</si>
  <si>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</si>
  <si>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</si>
  <si>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</si>
  <si>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</si>
  <si>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</si>
  <si>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</si>
  <si>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</si>
  <si>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</si>
  <si>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</si>
  <si>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</si>
  <si>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</si>
  <si>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</si>
  <si>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</si>
  <si>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</si>
  <si>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</si>
  <si>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</si>
  <si>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</si>
  <si>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</si>
  <si>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</si>
  <si>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</si>
  <si>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</si>
  <si>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</si>
  <si>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</si>
  <si>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</si>
  <si>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</si>
  <si>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</si>
  <si>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</si>
  <si>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</si>
  <si>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</si>
  <si>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</si>
  <si>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</si>
  <si>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</si>
  <si>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</si>
  <si>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</si>
  <si>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</si>
  <si>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</si>
  <si>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</si>
  <si>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</si>
  <si>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</si>
  <si>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</si>
  <si>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</si>
  <si>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</si>
  <si>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</si>
  <si>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</si>
  <si>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</si>
  <si>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</si>
  <si>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</si>
  <si>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</si>
  <si>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</si>
  <si>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</si>
  <si>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</si>
  <si>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</si>
  <si>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</si>
  <si>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</si>
  <si>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</si>
  <si>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</si>
  <si>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</si>
  <si>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</si>
  <si>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</si>
  <si>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</si>
  <si>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</si>
  <si>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</si>
  <si>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</si>
  <si>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</si>
  <si>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</si>
  <si>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</si>
  <si>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</si>
  <si>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</si>
  <si>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</si>
  <si>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</si>
  <si>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</si>
  <si>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</si>
  <si>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</si>
  <si>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</si>
  <si>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</si>
  <si>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</si>
  <si>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</si>
  <si>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</si>
  <si>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</si>
  <si>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</si>
  <si>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</si>
  <si>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</si>
  <si>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</si>
  <si>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</si>
  <si>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</si>
  <si>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</si>
  <si>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</si>
  <si>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</si>
  <si>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</si>
  <si>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</si>
  <si>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</si>
  <si>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</si>
  <si>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</si>
  <si>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</si>
  <si>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</si>
  <si>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</si>
  <si>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</si>
  <si>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</si>
  <si>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</si>
  <si>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</si>
  <si>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</si>
  <si>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</si>
  <si>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</si>
  <si>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</si>
  <si>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</si>
  <si>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</si>
  <si>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</si>
  <si>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</si>
  <si>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</si>
  <si>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</si>
  <si>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</si>
  <si>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</si>
  <si>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</si>
  <si>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</si>
  <si>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</si>
  <si>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</si>
  <si>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</si>
  <si>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</si>
  <si>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</si>
  <si>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</si>
  <si>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</si>
  <si>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</si>
  <si>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</si>
  <si>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</si>
  <si>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</si>
  <si>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</si>
  <si>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</si>
  <si>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</si>
  <si>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</si>
  <si>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</si>
  <si>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</si>
  <si>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</si>
  <si>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</si>
  <si>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</si>
  <si>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</si>
  <si>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</si>
  <si>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</si>
  <si>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</si>
  <si>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</si>
  <si>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</si>
  <si>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</si>
  <si>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</si>
  <si>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</si>
  <si>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</si>
  <si>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</si>
  <si>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</si>
  <si>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</si>
  <si>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</si>
  <si>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</si>
  <si>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</si>
  <si>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</si>
  <si>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</si>
  <si>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</si>
  <si>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</si>
  <si>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</si>
  <si>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</si>
  <si>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</si>
  <si>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</si>
  <si>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</si>
  <si>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</si>
  <si>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</si>
  <si>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</si>
  <si>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</si>
  <si>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</si>
  <si>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</si>
  <si>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</si>
  <si>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</si>
  <si>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</si>
  <si>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</si>
  <si>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</si>
  <si>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</si>
  <si>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</si>
  <si>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</si>
  <si>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</si>
  <si>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</si>
  <si>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</si>
  <si>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</si>
  <si>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</si>
  <si>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</si>
  <si>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</si>
  <si>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</si>
  <si>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</si>
  <si>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</si>
  <si>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</si>
  <si>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</si>
  <si>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</si>
  <si>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</si>
  <si>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</si>
  <si>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</si>
  <si>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</si>
  <si>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</si>
  <si>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</si>
  <si>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</si>
  <si>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</si>
  <si>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</si>
  <si>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</si>
  <si>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</si>
  <si>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</si>
  <si>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</si>
  <si>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</si>
  <si>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</si>
  <si>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</si>
  <si>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</si>
  <si>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</si>
  <si>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</si>
  <si>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</si>
  <si>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</si>
  <si>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</si>
  <si>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</si>
  <si>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</si>
  <si>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</si>
  <si>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</si>
  <si>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</si>
  <si>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</si>
  <si>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</si>
  <si>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</si>
  <si>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</si>
  <si>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</si>
  <si>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</si>
  <si>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</si>
  <si>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</si>
  <si>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</si>
  <si>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</si>
  <si>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</si>
  <si>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</si>
  <si>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</si>
  <si>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</si>
  <si>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</si>
  <si>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</si>
  <si>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</si>
  <si>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</si>
  <si>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</si>
  <si>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</si>
  <si>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</si>
  <si>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</si>
  <si>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</si>
  <si>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</si>
  <si>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</si>
  <si>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</si>
  <si>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</si>
  <si>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</si>
  <si>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</si>
  <si>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</si>
  <si>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</si>
  <si>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</si>
  <si>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</si>
  <si>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</si>
  <si>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</si>
  <si>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</si>
  <si>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</si>
  <si>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</si>
  <si>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</si>
  <si>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</si>
  <si>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</si>
  <si>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</si>
  <si>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</si>
  <si>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</si>
  <si>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</si>
  <si>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</si>
  <si>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</si>
  <si>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</si>
  <si>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</si>
  <si>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</si>
  <si>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</si>
  <si>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</si>
  <si>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</si>
  <si>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</si>
  <si>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</si>
  <si>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</si>
  <si>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</si>
  <si>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</si>
  <si>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</si>
  <si>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</si>
  <si>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</si>
  <si>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</si>
  <si>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</si>
  <si>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</si>
  <si>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</si>
  <si>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</si>
  <si>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</si>
  <si>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</si>
  <si>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</si>
  <si>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</si>
  <si>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</si>
  <si>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</si>
  <si>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</si>
  <si>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</si>
  <si>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</si>
  <si>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</si>
  <si>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</si>
  <si>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</si>
  <si>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</si>
  <si>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</si>
  <si>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</si>
  <si>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</si>
  <si>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</si>
  <si>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</si>
  <si>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</si>
  <si>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</si>
  <si>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</si>
  <si>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</si>
  <si>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</si>
  <si>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</si>
  <si>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</si>
  <si>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</si>
  <si>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</si>
  <si>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</si>
  <si>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</si>
  <si>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</si>
  <si>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</si>
  <si>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</si>
  <si>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</si>
  <si>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</si>
  <si>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</si>
  <si>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</si>
  <si>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</si>
  <si>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</si>
  <si>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</si>
  <si>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</si>
  <si>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</si>
  <si>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</si>
  <si>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</si>
  <si>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</si>
  <si>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</si>
  <si>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</si>
  <si>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</si>
  <si>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</si>
  <si>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</si>
  <si>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</si>
  <si>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</si>
  <si>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</si>
  <si>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</si>
  <si>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</si>
  <si>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</si>
  <si>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</si>
  <si>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</si>
  <si>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</si>
  <si>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</si>
  <si>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</si>
  <si>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</si>
  <si>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</si>
  <si>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</si>
  <si>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</si>
  <si>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</si>
  <si>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</si>
  <si>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</si>
  <si>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</si>
  <si>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</si>
  <si>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</si>
  <si>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</si>
  <si>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</si>
  <si>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</si>
  <si>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</si>
  <si>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</si>
  <si>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</si>
  <si>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</si>
  <si>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</si>
  <si>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</si>
  <si>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</si>
  <si>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</si>
  <si>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</si>
  <si>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</si>
  <si>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</si>
  <si>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</si>
  <si>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</si>
  <si>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</si>
  <si>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</si>
  <si>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</si>
  <si>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</si>
  <si>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</si>
  <si>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</si>
  <si>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</si>
  <si>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</si>
  <si>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</si>
  <si>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</si>
  <si>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</si>
  <si>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</si>
  <si>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</si>
  <si>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</si>
  <si>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</si>
  <si>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</si>
  <si>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</si>
  <si>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</si>
  <si>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</si>
  <si>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</si>
  <si>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</si>
  <si>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</si>
  <si>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</si>
  <si>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</si>
  <si>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</si>
  <si>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</si>
  <si>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</si>
  <si>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</si>
  <si>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</si>
  <si>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</si>
  <si>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</si>
  <si>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</si>
  <si>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</si>
  <si>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</si>
  <si>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</si>
  <si>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</si>
  <si>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</si>
  <si>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</si>
  <si>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</si>
  <si>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</si>
  <si>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</si>
  <si>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</si>
  <si>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</si>
  <si>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</si>
  <si>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</si>
  <si>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</si>
  <si>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</si>
  <si>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</si>
  <si>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</si>
  <si>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</si>
  <si>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</si>
  <si>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</si>
  <si>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</si>
  <si>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</si>
  <si>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</si>
  <si>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</si>
  <si>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</si>
  <si>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</si>
  <si>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</si>
  <si>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</si>
  <si>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</si>
  <si>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</si>
  <si>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</si>
  <si>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</si>
  <si>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</si>
  <si>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</si>
  <si>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</si>
  <si>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</si>
  <si>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</si>
  <si>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</si>
  <si>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</si>
  <si>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</si>
  <si>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</si>
  <si>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</si>
  <si>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</si>
  <si>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</si>
  <si>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</si>
  <si>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</si>
  <si>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</si>
  <si>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</si>
  <si>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</si>
  <si>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</si>
  <si>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</si>
  <si>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</si>
  <si>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</si>
  <si>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</si>
  <si>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</si>
  <si>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</si>
  <si>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</si>
  <si>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</si>
  <si>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</si>
  <si>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</si>
  <si>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</si>
  <si>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</si>
  <si>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</si>
  <si>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</si>
  <si>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</si>
  <si>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</si>
  <si>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</si>
  <si>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</si>
  <si>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</si>
  <si>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</si>
  <si>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</si>
  <si>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</si>
  <si>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</si>
  <si>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</si>
  <si>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</si>
  <si>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</si>
  <si>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</si>
  <si>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</si>
  <si>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</si>
  <si>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</si>
  <si>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</si>
  <si>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</si>
  <si>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</si>
  <si>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</si>
  <si>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</si>
  <si>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</si>
  <si>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</si>
  <si>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</si>
  <si>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</si>
  <si>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</si>
  <si>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</si>
  <si>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</si>
  <si>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</si>
  <si>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</si>
  <si>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</si>
  <si>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</si>
  <si>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</si>
  <si>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</si>
  <si>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</si>
  <si>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</si>
  <si>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</si>
  <si>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</si>
  <si>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</si>
  <si>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</si>
  <si>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</si>
  <si>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</si>
  <si>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</si>
  <si>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</si>
  <si>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</si>
  <si>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</si>
  <si>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</si>
  <si>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</si>
  <si>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</si>
  <si>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</si>
  <si>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</si>
  <si>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</si>
  <si>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</si>
  <si>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</si>
  <si>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</si>
  <si>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</si>
  <si>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</si>
  <si>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</si>
  <si>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</si>
  <si>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</si>
  <si>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</si>
  <si>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</si>
  <si>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</si>
  <si>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</si>
  <si>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</si>
  <si>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</si>
  <si>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</si>
  <si>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</si>
  <si>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</si>
  <si>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</si>
  <si>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</si>
  <si>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</si>
  <si>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</si>
  <si>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</si>
  <si>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</si>
  <si>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</si>
  <si>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</si>
  <si>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</si>
  <si>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</si>
  <si>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</si>
  <si>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</si>
  <si>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</si>
  <si>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</si>
  <si>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</si>
  <si>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</si>
  <si>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</si>
  <si>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</si>
  <si>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</si>
  <si>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</si>
  <si>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</si>
  <si>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</si>
  <si>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</si>
  <si>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</si>
  <si>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</si>
  <si>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</si>
  <si>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</si>
  <si>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</si>
  <si>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</si>
  <si>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</si>
  <si>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</si>
  <si>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</si>
  <si>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</si>
  <si>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</si>
  <si>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</si>
  <si>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</si>
  <si>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</si>
  <si>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</si>
  <si>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</si>
  <si>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</si>
  <si>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</si>
  <si>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</si>
  <si>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</si>
  <si>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</si>
  <si>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</si>
  <si>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</si>
  <si>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</si>
  <si>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</si>
  <si>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</si>
  <si>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</si>
  <si>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</si>
  <si>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</si>
  <si>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</si>
  <si>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</si>
  <si>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</si>
  <si>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</si>
  <si>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</si>
  <si>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</si>
  <si>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</si>
  <si>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</si>
  <si>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</si>
  <si>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</si>
  <si>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</si>
  <si>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</si>
  <si>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</si>
  <si>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</si>
  <si>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</si>
  <si>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</si>
  <si>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</si>
  <si>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</si>
  <si>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</si>
  <si>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</si>
  <si>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</si>
  <si>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</si>
  <si>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</si>
  <si>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</si>
  <si>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</si>
  <si>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</si>
  <si>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</si>
  <si>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</si>
  <si>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</si>
  <si>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</si>
  <si>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</si>
  <si>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</si>
  <si>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</si>
  <si>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</si>
  <si>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</si>
  <si>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</si>
  <si>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</si>
  <si>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</si>
  <si>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</si>
  <si>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</si>
  <si>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</si>
  <si>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</si>
  <si>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</si>
  <si>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</si>
  <si>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</si>
  <si>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</si>
  <si>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</si>
  <si>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</si>
  <si>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</si>
  <si>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</si>
  <si>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</si>
  <si>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</si>
  <si>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</si>
  <si>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</si>
  <si>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</si>
  <si>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</si>
  <si>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</si>
  <si>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</si>
  <si>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</si>
  <si>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</si>
  <si>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</si>
  <si>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</si>
  <si>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</si>
  <si>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</si>
  <si>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</si>
  <si>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</si>
  <si>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</si>
  <si>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</si>
  <si>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</si>
  <si>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</si>
  <si>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</si>
  <si>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</si>
  <si>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</si>
  <si>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</si>
  <si>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</si>
  <si>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</si>
  <si>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</si>
  <si>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</si>
  <si>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</si>
  <si>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</si>
  <si>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</si>
  <si>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</si>
  <si>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</si>
  <si>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</si>
  <si>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</si>
  <si>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</si>
  <si>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</si>
  <si>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</si>
  <si>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</si>
  <si>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</si>
  <si>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</si>
  <si>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</si>
  <si>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</si>
  <si>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</si>
  <si>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</si>
  <si>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</si>
  <si>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</si>
  <si>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</si>
  <si>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</si>
  <si>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</si>
  <si>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</si>
  <si>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</si>
  <si>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</si>
  <si>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</si>
  <si>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</si>
  <si>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</si>
  <si>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</si>
  <si>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</si>
  <si>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</si>
  <si>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</si>
  <si>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</si>
  <si>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</si>
  <si>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</si>
  <si>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</si>
  <si>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</si>
  <si>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</si>
  <si>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</si>
  <si>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</si>
  <si>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</si>
  <si>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</si>
  <si>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</si>
  <si>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</si>
  <si>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</si>
  <si>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</si>
  <si>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</si>
  <si>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</si>
  <si>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</si>
  <si>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</si>
  <si>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</si>
  <si>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</si>
  <si>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</si>
  <si>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</si>
  <si>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</si>
  <si>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</si>
  <si>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</si>
  <si>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</si>
  <si>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</si>
  <si>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</si>
  <si>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</si>
  <si>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</si>
  <si>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</si>
  <si>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</si>
  <si>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</si>
  <si>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</si>
  <si>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</si>
  <si>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</si>
  <si>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</si>
  <si>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</si>
  <si>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</si>
  <si>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</si>
  <si>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</si>
  <si>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</si>
  <si>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</si>
  <si>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</si>
  <si>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</si>
  <si>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</si>
  <si>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</si>
  <si>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</si>
  <si>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</si>
  <si>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</si>
  <si>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</si>
  <si>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</si>
  <si>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</si>
  <si>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</si>
  <si>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</si>
  <si>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</si>
  <si>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</si>
  <si>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</si>
  <si>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</si>
  <si>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</si>
  <si>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</si>
  <si>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</si>
  <si>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</si>
  <si>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</si>
  <si>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</si>
  <si>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</si>
  <si>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</si>
  <si>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</si>
  <si>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</si>
  <si>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</si>
  <si>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</si>
  <si>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</si>
  <si>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</si>
  <si>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</si>
  <si>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</si>
  <si>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</si>
  <si>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</si>
  <si>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</si>
  <si>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</si>
  <si>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</si>
  <si>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</si>
  <si>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</si>
  <si>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</si>
  <si>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</si>
  <si>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</si>
  <si>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</si>
  <si>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</si>
  <si>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</si>
  <si>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</si>
  <si>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</si>
  <si>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</si>
  <si>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</si>
  <si>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</si>
  <si>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</si>
  <si>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</si>
  <si>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</si>
  <si>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</si>
  <si>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</si>
  <si>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</si>
  <si>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</si>
  <si>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</si>
  <si>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</si>
  <si>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</si>
  <si>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</si>
  <si>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</si>
  <si>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</si>
  <si>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</si>
  <si>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</si>
  <si>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</si>
  <si>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</si>
  <si>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</si>
  <si>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</si>
  <si>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</si>
  <si>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</si>
  <si>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</si>
  <si>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</si>
  <si>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</si>
  <si>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</si>
  <si>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</si>
  <si>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</si>
  <si>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</si>
  <si>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</si>
  <si>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</si>
  <si>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</si>
  <si>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</si>
  <si>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</si>
  <si>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</si>
  <si>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</si>
  <si>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</si>
  <si>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</si>
  <si>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</si>
  <si>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</si>
  <si>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</si>
  <si>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</si>
  <si>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</si>
  <si>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</si>
  <si>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</si>
  <si>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</si>
  <si>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</si>
  <si>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</si>
  <si>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</si>
  <si>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</si>
  <si>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</si>
  <si>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</si>
  <si>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</si>
  <si>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</si>
  <si>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</si>
  <si>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</si>
  <si>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</si>
  <si>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</si>
  <si>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</si>
  <si>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</si>
  <si>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</si>
  <si>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</si>
  <si>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</si>
  <si>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</si>
  <si>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</si>
  <si>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</si>
  <si>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</si>
  <si>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</si>
  <si>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</si>
  <si>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</si>
  <si>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</si>
  <si>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</si>
  <si>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</si>
  <si>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</si>
  <si>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</si>
  <si>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</si>
  <si>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</si>
  <si>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</si>
  <si>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</si>
  <si>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</si>
  <si>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</si>
  <si>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</si>
  <si>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</si>
  <si>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</si>
  <si>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</si>
  <si>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</si>
  <si>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</si>
  <si>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</si>
  <si>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</si>
  <si>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</si>
  <si>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</si>
  <si>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</si>
  <si>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</si>
  <si>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</si>
  <si>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</si>
  <si>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</si>
  <si>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</si>
  <si>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</si>
  <si>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</si>
  <si>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</si>
  <si>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</si>
  <si>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</si>
  <si>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</si>
  <si>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</si>
  <si>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</si>
  <si>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</si>
  <si>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</si>
  <si>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</si>
  <si>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</si>
  <si>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</si>
  <si>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</si>
  <si>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</si>
  <si>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</si>
  <si>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</si>
  <si>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</si>
  <si>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</si>
  <si>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</si>
  <si>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</si>
  <si>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</si>
  <si>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</si>
  <si>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</si>
  <si>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</si>
  <si>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</si>
  <si>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</si>
  <si>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</si>
  <si>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</si>
  <si>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</si>
  <si>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</si>
  <si>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</si>
  <si>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</si>
  <si>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</si>
  <si>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</si>
  <si>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</si>
  <si>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</si>
  <si>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</si>
  <si>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</si>
  <si>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</si>
  <si>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</si>
  <si>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</si>
  <si>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</si>
  <si>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</si>
  <si>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</si>
  <si>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</si>
  <si>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</si>
  <si>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</si>
  <si>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</si>
  <si>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</si>
  <si>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</si>
  <si>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</si>
  <si>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</si>
  <si>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</si>
  <si>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</si>
  <si>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</si>
  <si>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</si>
  <si>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</si>
  <si>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</si>
  <si>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</si>
  <si>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</si>
  <si>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</si>
  <si>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</si>
  <si>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</si>
  <si>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</si>
  <si>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</si>
  <si>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</si>
  <si>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</si>
  <si>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</si>
  <si>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</si>
  <si>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</si>
  <si>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</si>
  <si>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</si>
  <si>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</si>
  <si>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</si>
  <si>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</si>
  <si>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</si>
  <si>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</si>
  <si>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</si>
  <si>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</si>
  <si>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</si>
  <si>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</si>
  <si>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</si>
  <si>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</si>
  <si>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</si>
  <si>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</si>
  <si>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</si>
  <si>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</si>
  <si>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</si>
  <si>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</si>
  <si>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</si>
  <si>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</si>
  <si>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</si>
  <si>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</si>
  <si>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</si>
  <si>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</si>
  <si>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</si>
  <si>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</si>
  <si>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</si>
  <si>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</si>
  <si>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</si>
  <si>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</si>
  <si>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</si>
  <si>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</si>
  <si>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</si>
  <si>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</si>
  <si>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</si>
  <si>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</si>
  <si>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</si>
  <si>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</si>
  <si>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</si>
  <si>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</si>
  <si>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</si>
  <si>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</si>
  <si>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</si>
  <si>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</si>
  <si>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</si>
  <si>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</si>
  <si>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</si>
  <si>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</si>
  <si>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</si>
  <si>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</si>
  <si>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</si>
  <si>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</si>
  <si>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</si>
  <si>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</si>
  <si>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</si>
  <si>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</si>
  <si>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</si>
  <si>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</si>
  <si>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</si>
  <si>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</si>
  <si>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</si>
  <si>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</si>
  <si>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</si>
  <si>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</si>
  <si>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</si>
  <si>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</si>
  <si>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</si>
  <si>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</si>
  <si>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</si>
  <si>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</si>
  <si>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</si>
  <si>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</si>
  <si>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</si>
  <si>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</si>
  <si>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</si>
  <si>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</si>
  <si>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</si>
  <si>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</si>
  <si>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</si>
  <si>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</si>
  <si>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</si>
  <si>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</si>
  <si>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</si>
  <si>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</si>
  <si>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</si>
  <si>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</si>
  <si>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</si>
  <si>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</si>
  <si>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</si>
  <si>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</si>
  <si>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</si>
  <si>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</si>
  <si>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</si>
  <si>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</si>
  <si>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</si>
  <si>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</si>
  <si>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</si>
  <si>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</si>
  <si>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</si>
  <si>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</si>
  <si>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</si>
  <si>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</si>
  <si>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</si>
  <si>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</si>
  <si>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</si>
  <si>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</si>
  <si>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</si>
  <si>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</si>
  <si>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</si>
  <si>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</si>
  <si>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</si>
  <si>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</si>
  <si>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</si>
  <si>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</si>
  <si>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</si>
  <si>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</si>
  <si>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</si>
  <si>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</si>
  <si>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</si>
  <si>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</si>
  <si>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</si>
  <si>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</si>
  <si>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</si>
  <si>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</si>
  <si>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</si>
  <si>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</si>
  <si>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</si>
  <si>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</si>
  <si>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</si>
  <si>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</si>
  <si>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</si>
  <si>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</si>
  <si>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</si>
  <si>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</si>
  <si>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</si>
  <si>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</si>
  <si>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</si>
  <si>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</si>
  <si>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</si>
  <si>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</si>
  <si>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</si>
  <si>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</si>
  <si>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</si>
  <si>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</si>
  <si>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</si>
  <si>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</si>
  <si>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</si>
  <si>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</si>
  <si>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</si>
  <si>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</si>
  <si>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</si>
  <si>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</si>
  <si>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</si>
  <si>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</si>
  <si>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</si>
  <si>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</si>
  <si>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</si>
  <si>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</si>
  <si>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</si>
  <si>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</si>
  <si>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</si>
  <si>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</si>
  <si>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</si>
  <si>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</si>
  <si>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</si>
  <si>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</si>
  <si>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</si>
  <si>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</si>
  <si>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</si>
  <si>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</si>
  <si>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</si>
  <si>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</si>
  <si>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</si>
  <si>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</si>
  <si>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</si>
  <si>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</si>
  <si>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</si>
  <si>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</si>
  <si>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</si>
  <si>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</si>
  <si>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</si>
  <si>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</si>
  <si>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</si>
  <si>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</si>
  <si>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</si>
  <si>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</si>
  <si>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</si>
  <si>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</si>
  <si>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</si>
  <si>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</si>
  <si>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</si>
  <si>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</si>
  <si>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</si>
  <si>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</si>
  <si>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</si>
  <si>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</si>
  <si>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</si>
  <si>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</si>
  <si>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</si>
  <si>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</si>
  <si>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</si>
  <si>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</si>
  <si>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</si>
  <si>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</si>
  <si>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</si>
  <si>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</si>
  <si>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</si>
  <si>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</si>
  <si>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</si>
  <si>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</si>
  <si>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</si>
  <si>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</si>
  <si>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</si>
  <si>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</si>
  <si>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</si>
  <si>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</si>
  <si>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</si>
  <si>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</si>
  <si>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</si>
  <si>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</si>
  <si>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</si>
  <si>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</si>
  <si>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</si>
  <si>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</si>
  <si>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</si>
  <si>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</si>
  <si>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</si>
  <si>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</si>
  <si>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</si>
  <si>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</si>
  <si>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</si>
  <si>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</si>
  <si>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</si>
  <si>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</si>
  <si>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</si>
  <si>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</si>
  <si>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</si>
  <si>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</si>
  <si>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</si>
  <si>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</si>
  <si>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</si>
  <si>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</si>
  <si>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</si>
  <si>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</si>
  <si>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</si>
  <si>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</si>
  <si>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</si>
  <si>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</si>
  <si>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</si>
  <si>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</si>
  <si>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</si>
  <si>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</si>
  <si>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</si>
  <si>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</si>
  <si>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</si>
  <si>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</si>
  <si>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</si>
  <si>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</si>
  <si>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</si>
  <si>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</si>
  <si>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</si>
  <si>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</si>
  <si>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</si>
  <si>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</si>
  <si>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</si>
  <si>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</si>
  <si>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</si>
  <si>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</si>
  <si>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</si>
  <si>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</si>
  <si>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</si>
  <si>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</si>
  <si>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</si>
  <si>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</si>
  <si>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</si>
  <si>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</si>
  <si>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</si>
  <si>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</si>
  <si>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</si>
  <si>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</si>
  <si>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</si>
  <si>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</si>
  <si>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</si>
  <si>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</si>
  <si>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</si>
  <si>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</si>
  <si>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</si>
  <si>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</si>
  <si>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</si>
  <si>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</si>
  <si>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</si>
  <si>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</si>
  <si>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</si>
  <si>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</si>
  <si>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</si>
  <si>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</si>
  <si>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</si>
  <si>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</si>
  <si>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</si>
  <si>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</si>
  <si>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</si>
  <si>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</si>
  <si>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</si>
  <si>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</si>
  <si>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</si>
  <si>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</si>
  <si>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</si>
  <si>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</si>
  <si>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</si>
  <si>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</si>
  <si>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</si>
  <si>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</si>
  <si>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</si>
  <si>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</si>
  <si>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</si>
  <si>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</si>
  <si>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</si>
  <si>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</si>
  <si>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</si>
  <si>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</si>
  <si>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</si>
  <si>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</si>
  <si>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</si>
  <si>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</si>
  <si>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</si>
  <si>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</si>
  <si>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</si>
  <si>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</si>
  <si>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</si>
  <si>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</si>
  <si>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</si>
  <si>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</si>
  <si>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</si>
  <si>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</si>
  <si>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</si>
  <si>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</si>
  <si>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</si>
  <si>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</si>
  <si>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</si>
  <si>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</si>
  <si>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</si>
  <si>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</si>
  <si>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</si>
  <si>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</si>
  <si>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</si>
  <si>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</si>
  <si>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</si>
  <si>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</si>
  <si>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</si>
  <si>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</si>
  <si>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</si>
  <si>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</si>
  <si>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</si>
  <si>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</si>
  <si>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</si>
  <si>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</si>
  <si>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</si>
  <si>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</si>
  <si>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</si>
  <si>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</si>
  <si>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</si>
  <si>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</si>
  <si>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</si>
  <si>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</si>
  <si>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</si>
  <si>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</si>
  <si>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</si>
  <si>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</si>
  <si>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</si>
  <si>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</si>
  <si>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</si>
  <si>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</si>
  <si>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</si>
  <si>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</si>
  <si>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</si>
  <si>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</si>
  <si>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</si>
  <si>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</si>
  <si>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</si>
  <si>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</si>
  <si>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</si>
  <si>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</si>
  <si>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</si>
  <si>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</si>
  <si>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</si>
  <si>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</si>
  <si>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</si>
  <si>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</si>
  <si>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</si>
  <si>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</si>
  <si>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</si>
  <si>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</si>
  <si>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</si>
  <si>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</si>
  <si>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</si>
  <si>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</si>
  <si>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</si>
  <si>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</si>
  <si>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</si>
  <si>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</si>
  <si>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</si>
  <si>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</si>
  <si>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</si>
  <si>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</si>
  <si>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</si>
  <si>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</si>
  <si>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</si>
  <si>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</si>
  <si>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</si>
  <si>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</si>
  <si>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</si>
  <si>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</si>
  <si>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</si>
  <si>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</si>
  <si>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</si>
  <si>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</si>
  <si>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</si>
  <si>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</si>
  <si>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</si>
  <si>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</si>
  <si>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</si>
  <si>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</si>
  <si>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</si>
  <si>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</si>
  <si>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</si>
  <si>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</si>
  <si>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</si>
  <si>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</si>
  <si>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</si>
  <si>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</si>
  <si>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</si>
  <si>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</si>
  <si>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</si>
  <si>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</si>
  <si>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</si>
  <si>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</si>
  <si>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</si>
  <si>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</si>
  <si>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</si>
  <si>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</si>
  <si>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</si>
  <si>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</si>
  <si>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</si>
  <si>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</si>
  <si>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</si>
  <si>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</si>
  <si>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</si>
  <si>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</si>
  <si>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</si>
  <si>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</si>
  <si>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</si>
  <si>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</si>
  <si>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</si>
  <si>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</si>
  <si>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</si>
  <si>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</si>
  <si>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</si>
  <si>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</si>
  <si>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</si>
  <si>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</si>
  <si>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</si>
  <si>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</si>
  <si>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</si>
  <si>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</si>
  <si>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</si>
  <si>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</si>
  <si>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</si>
  <si>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</si>
  <si>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</si>
  <si>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</si>
  <si>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</si>
  <si>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</si>
  <si>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</si>
  <si>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</si>
  <si>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</si>
  <si>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</si>
  <si>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</si>
  <si>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</si>
  <si>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</si>
  <si>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</si>
  <si>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</si>
  <si>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</si>
  <si>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</si>
  <si>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</si>
  <si>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</si>
  <si>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</si>
  <si>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</si>
  <si>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</si>
  <si>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</si>
  <si>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</si>
  <si>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</si>
  <si>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</si>
  <si>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</si>
  <si>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</si>
  <si>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</si>
  <si>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</si>
  <si>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</si>
  <si>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</si>
  <si>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</si>
  <si>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</si>
  <si>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</si>
  <si>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</si>
  <si>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</si>
  <si>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</si>
  <si>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</si>
  <si>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</si>
  <si>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</si>
  <si>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</si>
  <si>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</si>
  <si>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</si>
  <si>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</si>
  <si>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</si>
  <si>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</si>
  <si>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</si>
  <si>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</si>
  <si>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</si>
  <si>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</si>
  <si>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</si>
  <si>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</si>
  <si>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</si>
  <si>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</si>
  <si>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</si>
  <si>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</si>
  <si>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</si>
  <si>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</si>
  <si>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</si>
  <si>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</si>
  <si>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</si>
  <si>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</si>
  <si>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</si>
  <si>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</si>
  <si>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</si>
  <si>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</si>
  <si>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</si>
  <si>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</si>
  <si>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</si>
  <si>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</si>
  <si>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</si>
  <si>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</si>
  <si>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</si>
  <si>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</si>
  <si>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</si>
  <si>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</si>
  <si>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</si>
  <si>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</si>
  <si>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</si>
  <si>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</si>
  <si>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</si>
  <si>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</si>
  <si>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</si>
  <si>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</si>
  <si>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</si>
  <si>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</si>
  <si>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</si>
  <si>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</si>
  <si>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</si>
  <si>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</si>
  <si>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</si>
  <si>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</si>
  <si>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</si>
  <si>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</si>
  <si>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</si>
  <si>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</si>
  <si>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</si>
  <si>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</si>
  <si>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</si>
  <si>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</si>
  <si>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</si>
  <si>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</si>
  <si>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</si>
  <si>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</si>
  <si>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</si>
  <si>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</si>
  <si>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</si>
  <si>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</si>
  <si>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</si>
  <si>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</si>
  <si>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</si>
  <si>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</si>
  <si>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</si>
  <si>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</si>
  <si>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</si>
  <si>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</si>
  <si>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</si>
  <si>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</si>
  <si>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</si>
  <si>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</si>
  <si>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</si>
  <si>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</si>
  <si>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</si>
  <si>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</si>
  <si>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</si>
  <si>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</si>
  <si>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</si>
  <si>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</si>
  <si>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</si>
  <si>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</si>
  <si>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</si>
  <si>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</si>
  <si>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</si>
  <si>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</si>
  <si>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</si>
  <si>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</si>
  <si>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</si>
  <si>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</si>
  <si>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</si>
  <si>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</si>
  <si>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</si>
  <si>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</si>
  <si>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</si>
  <si>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</si>
  <si>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</si>
  <si>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</si>
  <si>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</si>
  <si>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</si>
  <si>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</si>
  <si>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</si>
  <si>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</si>
  <si>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</si>
  <si>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</si>
  <si>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</si>
  <si>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</si>
  <si>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</si>
  <si>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</si>
  <si>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</si>
  <si>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</si>
  <si>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</si>
  <si>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</si>
  <si>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</si>
  <si>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</si>
  <si>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</si>
  <si>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</si>
  <si>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</si>
  <si>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</si>
  <si>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</si>
  <si>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</si>
  <si>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</si>
  <si>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</si>
  <si>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</si>
  <si>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</si>
  <si>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</si>
  <si>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</si>
  <si>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</si>
  <si>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</si>
  <si>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</si>
  <si>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</si>
  <si>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</si>
  <si>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</si>
  <si>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</si>
  <si>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</si>
  <si>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</si>
  <si>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</si>
  <si>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</si>
  <si>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</si>
  <si>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</si>
  <si>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</si>
  <si>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</si>
  <si>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</si>
  <si>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</si>
  <si>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</si>
  <si>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</si>
  <si>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</si>
  <si>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</si>
  <si>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</si>
  <si>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</si>
  <si>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</si>
  <si>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</si>
  <si>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</si>
  <si>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</si>
  <si>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</si>
  <si>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</si>
  <si>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</si>
  <si>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</si>
  <si>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</si>
  <si>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</si>
  <si>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</si>
  <si>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</si>
  <si>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</si>
  <si>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</si>
  <si>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</si>
  <si>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</si>
  <si>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</si>
  <si>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</si>
  <si>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</si>
  <si>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</si>
  <si>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</si>
  <si>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</si>
  <si>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</si>
  <si>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</si>
  <si>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</si>
  <si>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</si>
  <si>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</si>
  <si>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</si>
  <si>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</si>
  <si>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</si>
  <si>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</si>
  <si>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</si>
  <si>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</si>
  <si>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</si>
  <si>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</si>
  <si>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</si>
  <si>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</si>
  <si>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</si>
  <si>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</si>
  <si>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</si>
  <si>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</si>
  <si>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</si>
  <si>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</si>
  <si>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</si>
  <si>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</si>
  <si>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</si>
  <si>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</si>
  <si>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</si>
  <si>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</si>
  <si>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</si>
  <si>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</si>
  <si>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</si>
  <si>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</si>
  <si>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</si>
  <si>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</si>
  <si>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</si>
  <si>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</si>
  <si>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</si>
  <si>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</si>
  <si>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</si>
  <si>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</si>
  <si>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</si>
  <si>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</si>
  <si>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</si>
  <si>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</si>
  <si>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</si>
  <si>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</si>
  <si>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</si>
  <si>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</si>
  <si>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</si>
  <si>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</si>
  <si>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</si>
  <si>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</si>
  <si>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</si>
  <si>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</si>
  <si>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</si>
  <si>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</si>
  <si>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</si>
  <si>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</si>
  <si>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</si>
  <si>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</si>
  <si>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</si>
  <si>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</si>
  <si>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</si>
  <si>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</si>
  <si>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</si>
  <si>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</si>
  <si>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</si>
  <si>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</si>
  <si>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</si>
  <si>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</si>
  <si>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</si>
  <si>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</si>
  <si>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</si>
  <si>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</si>
  <si>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</si>
  <si>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</si>
  <si>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</si>
  <si>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</si>
  <si>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</si>
  <si>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</si>
  <si>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</si>
  <si>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</si>
  <si>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</si>
  <si>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</si>
  <si>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</si>
  <si>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</si>
  <si>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</si>
  <si>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</si>
  <si>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</si>
  <si>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</si>
  <si>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</si>
  <si>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</si>
  <si>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</si>
  <si>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</si>
  <si>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</si>
  <si>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</si>
  <si>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</si>
  <si>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</si>
  <si>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</si>
  <si>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</si>
  <si>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</si>
  <si>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</si>
  <si>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</si>
  <si>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</si>
  <si>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</si>
  <si>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</si>
  <si>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</si>
  <si>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</si>
  <si>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</si>
  <si>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</si>
  <si>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</si>
  <si>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</si>
  <si>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</si>
  <si>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</si>
  <si>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</si>
  <si>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</si>
  <si>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</si>
  <si>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</si>
  <si>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</si>
  <si>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</si>
  <si>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</si>
  <si>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</si>
  <si>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</si>
  <si>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</si>
  <si>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</si>
  <si>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</si>
  <si>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</si>
  <si>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</si>
  <si>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</si>
  <si>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</si>
  <si>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</si>
  <si>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</si>
  <si>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</si>
  <si>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</si>
  <si>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</si>
  <si>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</si>
  <si>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</si>
  <si>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</si>
  <si>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</si>
  <si>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</si>
  <si>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</si>
  <si>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</si>
  <si>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</si>
  <si>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</si>
  <si>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</si>
  <si>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</si>
  <si>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</si>
  <si>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</si>
  <si>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</si>
  <si>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</si>
  <si>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</si>
  <si>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</si>
  <si>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</si>
  <si>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</si>
  <si>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</si>
  <si>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</si>
  <si>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</si>
  <si>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</si>
  <si>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</si>
  <si>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</si>
  <si>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</si>
  <si>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</si>
  <si>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</si>
  <si>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</si>
  <si>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</si>
  <si>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</si>
  <si>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</si>
  <si>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</si>
  <si>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</si>
  <si>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</si>
  <si>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</si>
  <si>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</si>
  <si>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</si>
  <si>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</si>
  <si>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</si>
  <si>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</si>
  <si>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</si>
  <si>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</si>
  <si>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</si>
  <si>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</si>
  <si>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</si>
  <si>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</si>
  <si>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</si>
  <si>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</si>
  <si>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</si>
  <si>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</si>
  <si>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</si>
  <si>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</si>
  <si>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</si>
  <si>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</si>
  <si>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</si>
  <si>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</si>
  <si>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</si>
  <si>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</si>
  <si>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</si>
  <si>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</si>
  <si>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</si>
  <si>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</si>
  <si>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</si>
  <si>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</si>
  <si>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</si>
  <si>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</si>
  <si>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</si>
  <si>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</si>
  <si>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</si>
  <si>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</si>
  <si>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</si>
  <si>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</si>
  <si>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</si>
  <si>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</si>
  <si>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</si>
  <si>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</si>
  <si>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</si>
  <si>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</si>
  <si>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</si>
  <si>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</si>
  <si>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</si>
  <si>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</si>
  <si>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</si>
  <si>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</si>
  <si>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</si>
  <si>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</si>
  <si>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</si>
  <si>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</si>
  <si>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</si>
  <si>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</si>
  <si>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</si>
  <si>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</si>
  <si>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</si>
  <si>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</si>
  <si>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</si>
  <si>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</si>
  <si>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</si>
  <si>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</si>
  <si>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</si>
  <si>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</si>
  <si>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</si>
  <si>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</si>
  <si>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</si>
  <si>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</si>
  <si>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</si>
  <si>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</si>
  <si>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</si>
  <si>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</si>
  <si>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</si>
  <si>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</si>
  <si>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</si>
  <si>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</si>
  <si>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</si>
  <si>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</si>
  <si>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</si>
  <si>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</si>
  <si>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</si>
  <si>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</si>
  <si>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</si>
  <si>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</si>
  <si>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</si>
  <si>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</si>
  <si>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</si>
  <si>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</si>
  <si>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</si>
  <si>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</si>
  <si>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</si>
  <si>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</si>
  <si>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</si>
  <si>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</si>
  <si>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</si>
  <si>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</si>
  <si>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</si>
  <si>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</si>
  <si>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</si>
  <si>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</si>
  <si>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</si>
  <si>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</si>
  <si>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</si>
  <si>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</si>
  <si>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</si>
  <si>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</si>
  <si>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</si>
  <si>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</si>
  <si>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</si>
  <si>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</si>
  <si>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</si>
  <si>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</si>
  <si>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</si>
  <si>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</si>
  <si>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</si>
  <si>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</si>
  <si>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</si>
  <si>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</si>
  <si>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</si>
  <si>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</si>
  <si>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</si>
  <si>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</si>
  <si>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</si>
  <si>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</si>
  <si>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</si>
  <si>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</si>
  <si>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</si>
  <si>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</si>
  <si>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</si>
  <si>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</si>
  <si>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</si>
  <si>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</si>
  <si>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</si>
  <si>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</si>
  <si>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</si>
  <si>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</si>
  <si>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</si>
  <si>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</si>
  <si>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</si>
  <si>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</si>
  <si>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</si>
  <si>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</si>
  <si>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</si>
  <si>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</si>
  <si>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</si>
  <si>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</si>
  <si>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</si>
  <si>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</si>
  <si>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</si>
  <si>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</si>
  <si>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</si>
  <si>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</si>
  <si>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</si>
  <si>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</si>
  <si>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</si>
  <si>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</si>
  <si>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</si>
  <si>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</si>
  <si>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</si>
  <si>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</si>
  <si>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</si>
  <si>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</si>
  <si>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</si>
  <si>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</si>
  <si>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</si>
  <si>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</si>
  <si>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</si>
  <si>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</si>
  <si>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</si>
  <si>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</si>
  <si>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</si>
  <si>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</si>
  <si>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</si>
  <si>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</si>
  <si>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</si>
  <si>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</si>
  <si>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</si>
  <si>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</si>
  <si>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</si>
  <si>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</si>
  <si>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</si>
  <si>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</si>
  <si>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</si>
  <si>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</si>
  <si>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</si>
  <si>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</si>
  <si>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</si>
  <si>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</si>
  <si>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</si>
  <si>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</si>
  <si>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</si>
  <si>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</si>
  <si>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</si>
  <si>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</si>
  <si>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</si>
  <si>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</si>
  <si>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</si>
  <si>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</si>
  <si>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</si>
  <si>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</si>
  <si>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</si>
  <si>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</si>
  <si>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</si>
  <si>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</si>
  <si>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</si>
  <si>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</si>
  <si>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</si>
  <si>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</si>
  <si>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</si>
  <si>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</si>
  <si>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</si>
  <si>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</si>
  <si>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</si>
  <si>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</si>
  <si>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</si>
  <si>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</si>
  <si>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</si>
  <si>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</si>
  <si>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</si>
  <si>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</si>
  <si>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</si>
  <si>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</si>
  <si>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</si>
  <si>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</si>
  <si>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</si>
  <si>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</si>
  <si>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</si>
  <si>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</si>
  <si>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</si>
  <si>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</si>
  <si>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</si>
  <si>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</si>
  <si>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</si>
  <si>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</si>
  <si>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</si>
  <si>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</si>
  <si>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</si>
  <si>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</si>
  <si>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</si>
  <si>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</si>
  <si>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</si>
  <si>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</si>
  <si>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</si>
  <si>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</si>
  <si>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</si>
  <si>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</si>
  <si>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</si>
  <si>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</si>
  <si>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</si>
  <si>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</si>
  <si>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</si>
  <si>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</si>
  <si>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</si>
  <si>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</si>
  <si>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</si>
  <si>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</si>
  <si>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</si>
  <si>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</si>
  <si>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</si>
  <si>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</si>
  <si>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</si>
  <si>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</si>
  <si>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</si>
  <si>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</si>
  <si>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</si>
  <si>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</si>
  <si>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</si>
  <si>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</si>
  <si>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</si>
  <si>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</si>
  <si>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</si>
  <si>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</si>
  <si>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</si>
  <si>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</si>
  <si>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</si>
  <si>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</si>
  <si>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</si>
  <si>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</si>
  <si>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</si>
  <si>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</si>
  <si>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</si>
  <si>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</si>
  <si>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</si>
  <si>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</si>
  <si>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</si>
  <si>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</si>
  <si>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</si>
  <si>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</si>
  <si>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</si>
  <si>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</si>
  <si>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</si>
  <si>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</si>
  <si>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</si>
  <si>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</si>
  <si>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</si>
  <si>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</si>
  <si>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</si>
  <si>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</si>
  <si>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</si>
  <si>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</si>
  <si>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</si>
  <si>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</si>
  <si>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</si>
  <si>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</si>
  <si>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</si>
  <si>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</si>
  <si>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</si>
  <si>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</si>
  <si>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</si>
  <si>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</si>
  <si>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</si>
  <si>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</si>
  <si>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</si>
  <si>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</si>
  <si>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</si>
  <si>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</si>
  <si>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</si>
  <si>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</si>
  <si>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</si>
  <si>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</si>
  <si>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</si>
  <si>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</si>
  <si>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</si>
  <si>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</si>
  <si>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</si>
  <si>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</si>
  <si>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</si>
  <si>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</si>
  <si>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</si>
  <si>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</si>
  <si>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</si>
  <si>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</si>
  <si>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</si>
  <si>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</si>
  <si>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</si>
  <si>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</si>
  <si>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</si>
  <si>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</si>
  <si>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</si>
  <si>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</si>
  <si>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</si>
  <si>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</si>
  <si>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</si>
  <si>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</si>
  <si>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</si>
  <si>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</si>
  <si>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</si>
  <si>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</si>
  <si>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</si>
  <si>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</si>
  <si>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</si>
  <si>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</si>
  <si>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</si>
  <si>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</si>
  <si>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</si>
  <si>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</si>
  <si>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</si>
  <si>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</si>
  <si>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</si>
  <si>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</si>
  <si>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</si>
  <si>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</si>
  <si>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</si>
  <si>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</si>
  <si>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</si>
  <si>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</si>
  <si>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</si>
  <si>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</si>
  <si>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</si>
  <si>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</si>
  <si>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</si>
  <si>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</si>
  <si>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</si>
  <si>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</si>
  <si>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</si>
  <si>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</si>
  <si>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</si>
  <si>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</si>
  <si>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</si>
  <si>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</si>
  <si>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</si>
  <si>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</si>
  <si>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</si>
  <si>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</si>
  <si>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</si>
  <si>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</si>
  <si>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</si>
  <si>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</si>
  <si>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</si>
  <si>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</si>
  <si>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</si>
  <si>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</si>
  <si>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</si>
  <si>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</si>
  <si>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</si>
  <si>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</si>
  <si>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</si>
  <si>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</si>
  <si>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</si>
  <si>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</si>
  <si>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</si>
  <si>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</si>
  <si>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</si>
  <si>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</si>
  <si>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</si>
  <si>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</si>
  <si>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</si>
  <si>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</si>
  <si>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</si>
  <si>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</si>
  <si>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</si>
  <si>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</si>
  <si>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</si>
  <si>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</si>
  <si>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</si>
  <si>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</si>
  <si>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</si>
  <si>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</si>
  <si>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</si>
  <si>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</si>
  <si>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</si>
  <si>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</si>
  <si>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</si>
  <si>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</si>
  <si>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</si>
  <si>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</si>
  <si>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</si>
  <si>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</si>
  <si>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</si>
  <si>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</si>
  <si>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</si>
  <si>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</si>
  <si>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</si>
  <si>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</si>
  <si>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</si>
  <si>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</si>
  <si>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</si>
  <si>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</si>
  <si>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</si>
  <si>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</si>
  <si>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</si>
  <si>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</si>
  <si>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</si>
  <si>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</si>
  <si>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</si>
  <si>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</si>
  <si>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</si>
  <si>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</si>
  <si>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</si>
  <si>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</si>
  <si>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</si>
  <si>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</si>
  <si>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</si>
  <si>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</si>
  <si>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</si>
  <si>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</si>
  <si>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</si>
  <si>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</si>
  <si>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</si>
  <si>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</si>
  <si>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</si>
  <si>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</si>
  <si>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</si>
  <si>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</si>
  <si>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</si>
  <si>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</si>
  <si>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</si>
  <si>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</si>
  <si>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</si>
  <si>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</si>
  <si>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</si>
  <si>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</si>
  <si>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</si>
  <si>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</si>
  <si>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</si>
  <si>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</si>
  <si>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</si>
  <si>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</si>
  <si>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</si>
  <si>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</si>
  <si>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</si>
  <si>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</si>
  <si>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</si>
  <si>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</si>
  <si>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</si>
  <si>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</si>
  <si>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</si>
  <si>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</si>
  <si>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</si>
  <si>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</si>
  <si>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</si>
  <si>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</si>
  <si>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</si>
  <si>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</si>
  <si>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</si>
  <si>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</si>
  <si>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</si>
  <si>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</si>
  <si>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</si>
  <si>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</si>
  <si>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</si>
  <si>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</si>
  <si>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</si>
  <si>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</si>
  <si>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</si>
  <si>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</si>
  <si>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</si>
  <si>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</si>
  <si>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</si>
  <si>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</si>
  <si>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</si>
  <si>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</si>
  <si>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</si>
  <si>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</si>
  <si>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</si>
  <si>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</si>
  <si>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</si>
  <si>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</si>
  <si>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</si>
  <si>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</si>
  <si>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</si>
  <si>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</si>
  <si>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</si>
  <si>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</si>
  <si>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</si>
  <si>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</si>
  <si>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</si>
  <si>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</si>
  <si>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</si>
  <si>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</si>
  <si>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</si>
  <si>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</si>
  <si>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</si>
  <si>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</si>
  <si>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</si>
  <si>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</si>
  <si>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</si>
  <si>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</si>
  <si>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</si>
  <si>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</si>
  <si>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</si>
  <si>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</si>
  <si>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</si>
  <si>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</si>
  <si>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</si>
  <si>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</si>
  <si>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</si>
  <si>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</si>
  <si>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</si>
  <si>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</si>
  <si>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</si>
  <si>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</si>
  <si>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</si>
  <si>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</si>
  <si>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</si>
  <si>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</si>
  <si>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</si>
  <si>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</si>
  <si>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</si>
  <si>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</si>
  <si>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</si>
  <si>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</si>
  <si>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</si>
  <si>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</si>
  <si>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</si>
  <si>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</si>
  <si>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</si>
  <si>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</si>
  <si>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</si>
  <si>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</si>
  <si>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</si>
  <si>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</si>
  <si>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</si>
  <si>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</si>
  <si>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</si>
  <si>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</si>
  <si>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</si>
  <si>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</si>
  <si>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</si>
  <si>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</si>
  <si>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</si>
  <si>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</si>
  <si>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</si>
  <si>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</si>
  <si>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</si>
  <si>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</si>
  <si>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</si>
  <si>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</si>
  <si>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</si>
  <si>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</si>
  <si>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</si>
  <si>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</si>
  <si>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</si>
  <si>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</si>
  <si>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</si>
  <si>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</si>
  <si>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</si>
  <si>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</si>
  <si>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</si>
  <si>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</si>
  <si>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</si>
  <si>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</si>
  <si>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</si>
  <si>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</si>
  <si>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</si>
  <si>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</si>
  <si>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</si>
  <si>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</si>
  <si>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</si>
  <si>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</si>
  <si>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</si>
  <si>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</si>
  <si>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</si>
  <si>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</si>
  <si>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</si>
  <si>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</si>
  <si>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</si>
  <si>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</si>
  <si>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</si>
  <si>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</si>
  <si>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</si>
  <si>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</si>
  <si>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</si>
  <si>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</si>
  <si>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</si>
  <si>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</si>
  <si>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</si>
  <si>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</si>
  <si>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</si>
  <si>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</si>
  <si>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</si>
  <si>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</si>
  <si>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</si>
  <si>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</si>
  <si>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</si>
  <si>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</si>
  <si>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</si>
  <si>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</si>
  <si>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</si>
  <si>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</si>
  <si>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</si>
  <si>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</si>
  <si>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</si>
  <si>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</si>
  <si>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</si>
  <si>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</si>
  <si>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</si>
  <si>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</si>
  <si>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</si>
  <si>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</si>
  <si>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</si>
  <si>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</si>
  <si>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</si>
  <si>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</si>
  <si>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</si>
  <si>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</si>
  <si>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</si>
  <si>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</si>
  <si>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</si>
  <si>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</si>
  <si>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</si>
  <si>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</si>
  <si>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</si>
  <si>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</si>
  <si>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</si>
  <si>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</si>
  <si>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</si>
  <si>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</si>
  <si>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</si>
  <si>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</si>
  <si>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</si>
  <si>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</si>
  <si>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</si>
  <si>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</si>
  <si>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</si>
  <si>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</si>
  <si>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</si>
  <si>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</si>
  <si>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</si>
  <si>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</si>
  <si>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</si>
  <si>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</si>
  <si>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</si>
  <si>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</si>
  <si>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</si>
  <si>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</si>
  <si>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</si>
  <si>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</si>
  <si>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</si>
  <si>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</si>
  <si>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</si>
  <si>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</si>
  <si>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</si>
  <si>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</si>
  <si>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</si>
  <si>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</si>
  <si>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</si>
  <si>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</si>
  <si>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</si>
  <si>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</si>
  <si>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</si>
  <si>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</si>
  <si>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</si>
  <si>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</si>
  <si>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</si>
  <si>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</si>
  <si>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</si>
  <si>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</si>
  <si>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</si>
  <si>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</si>
  <si>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</si>
  <si>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</si>
  <si>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</si>
  <si>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</si>
  <si>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</si>
  <si>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</si>
  <si>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</si>
  <si>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</si>
  <si>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</si>
  <si>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</si>
  <si>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</si>
  <si>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</si>
  <si>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</si>
  <si>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</si>
  <si>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</si>
  <si>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</si>
  <si>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</si>
  <si>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</si>
  <si>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</si>
  <si>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</si>
  <si>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</si>
  <si>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</si>
  <si>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</si>
  <si>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</si>
  <si>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</si>
  <si>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</si>
  <si>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</si>
  <si>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</si>
  <si>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</si>
  <si>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</si>
  <si>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</si>
  <si>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</si>
  <si>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</si>
  <si>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</si>
  <si>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</si>
  <si>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</si>
  <si>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</si>
  <si>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</si>
  <si>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</si>
  <si>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</si>
  <si>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</si>
  <si>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</si>
  <si>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</si>
  <si>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</si>
  <si>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</si>
  <si>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</si>
  <si>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</si>
  <si>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</si>
  <si>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</si>
  <si>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</si>
  <si>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</si>
  <si>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</si>
  <si>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</si>
  <si>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</si>
  <si>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</si>
  <si>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</si>
  <si>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</si>
  <si>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</si>
  <si>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</si>
  <si>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</si>
  <si>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</si>
  <si>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</si>
  <si>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</si>
  <si>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</si>
  <si>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</si>
  <si>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</si>
  <si>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</si>
  <si>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</si>
  <si>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</si>
  <si>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</si>
  <si>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</si>
  <si>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</si>
  <si>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</si>
  <si>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</si>
  <si>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</si>
  <si>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</si>
  <si>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</si>
  <si>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</si>
  <si>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</si>
  <si>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</si>
  <si>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</si>
  <si>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</si>
  <si>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</si>
  <si>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</si>
  <si>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</si>
  <si>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</si>
  <si>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</si>
  <si>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</si>
  <si>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</si>
  <si>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</si>
  <si>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</si>
  <si>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</si>
  <si>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</si>
  <si>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</si>
  <si>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</si>
  <si>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</si>
  <si>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</si>
  <si>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</si>
  <si>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</si>
  <si>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</si>
  <si>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</si>
  <si>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</si>
  <si>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</si>
  <si>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</si>
  <si>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</si>
  <si>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</si>
  <si>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</si>
  <si>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</si>
  <si>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</si>
  <si>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</si>
  <si>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</si>
  <si>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</si>
  <si>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</si>
  <si>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</si>
  <si>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</si>
  <si>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</si>
  <si>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</si>
  <si>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</si>
  <si>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</si>
  <si>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</si>
  <si>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</si>
  <si>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</si>
  <si>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</si>
  <si>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</si>
  <si>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</si>
  <si>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</si>
  <si>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</si>
  <si>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</si>
  <si>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</si>
  <si>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</si>
  <si>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</si>
  <si>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</si>
  <si>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</si>
  <si>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</si>
  <si>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</si>
  <si>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</si>
  <si>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</si>
  <si>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</si>
  <si>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</si>
  <si>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</si>
  <si>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</si>
  <si>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</si>
  <si>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</si>
  <si>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</si>
  <si>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</si>
  <si>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</si>
  <si>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</si>
  <si>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</si>
  <si>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</si>
  <si>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</si>
  <si>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</si>
  <si>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</si>
  <si>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</si>
  <si>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</si>
  <si>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</si>
  <si>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</si>
  <si>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</si>
  <si>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</si>
  <si>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</si>
  <si>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</si>
  <si>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</si>
  <si>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</si>
  <si>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</si>
  <si>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</si>
  <si>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</si>
  <si>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</si>
  <si>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</si>
  <si>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</si>
  <si>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</si>
  <si>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</si>
  <si>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</si>
  <si>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</si>
  <si>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</si>
  <si>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</si>
  <si>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</si>
  <si>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</si>
  <si>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</si>
  <si>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</si>
  <si>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</si>
  <si>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</si>
  <si>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</si>
  <si>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</si>
  <si>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</si>
  <si>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</si>
  <si>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</si>
  <si>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</si>
  <si>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</si>
  <si>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</si>
  <si>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</si>
  <si>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</si>
  <si>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</si>
  <si>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</si>
  <si>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</si>
  <si>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</si>
  <si>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</si>
  <si>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</si>
  <si>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</si>
  <si>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</si>
  <si>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</si>
  <si>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</si>
  <si>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</si>
  <si>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</si>
  <si>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</si>
  <si>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</si>
  <si>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</si>
  <si>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</si>
  <si>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</si>
  <si>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</si>
  <si>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</si>
  <si>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</si>
  <si>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</si>
  <si>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</si>
  <si>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</si>
  <si>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</si>
  <si>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</si>
  <si>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</si>
  <si>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</si>
  <si>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</si>
  <si>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</si>
  <si>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</si>
  <si>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</si>
  <si>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</si>
  <si>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</si>
  <si>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</si>
  <si>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</si>
  <si>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</si>
  <si>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</si>
  <si>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</si>
  <si>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</si>
  <si>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</si>
  <si>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</si>
  <si>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</si>
  <si>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</si>
  <si>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</si>
  <si>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</si>
  <si>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</si>
  <si>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</si>
  <si>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</si>
  <si>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</si>
  <si>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</si>
  <si>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</si>
  <si>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</si>
  <si>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</si>
  <si>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</si>
  <si>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</si>
  <si>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</si>
  <si>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</si>
  <si>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</si>
  <si>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</si>
  <si>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</si>
  <si>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</si>
  <si>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</si>
  <si>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</si>
  <si>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</si>
  <si>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</si>
  <si>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</si>
  <si>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</si>
  <si>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</si>
  <si>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</si>
  <si>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</si>
  <si>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</si>
  <si>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</si>
  <si>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</si>
  <si>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</si>
  <si>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</si>
  <si>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</si>
  <si>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</si>
  <si>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</si>
  <si>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</si>
  <si>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</si>
  <si>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</si>
  <si>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</si>
  <si>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</si>
  <si>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</si>
  <si>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</si>
  <si>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</si>
  <si>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</si>
  <si>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</si>
  <si>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</si>
  <si>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</si>
  <si>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</si>
  <si>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</si>
  <si>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</si>
  <si>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</si>
  <si>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</si>
  <si>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</si>
  <si>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</si>
  <si>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</si>
  <si>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</si>
  <si>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</si>
  <si>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</si>
  <si>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</si>
  <si>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</si>
  <si>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</si>
  <si>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</si>
  <si>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</si>
  <si>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</si>
  <si>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</si>
  <si>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</si>
  <si>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</si>
  <si>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</si>
  <si>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</si>
  <si>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</si>
  <si>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</si>
  <si>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</si>
  <si>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</si>
  <si>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</si>
  <si>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</si>
  <si>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</si>
  <si>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</si>
  <si>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</si>
  <si>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</si>
  <si>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</si>
  <si>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</si>
  <si>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</si>
  <si>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</si>
  <si>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</si>
  <si>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</si>
  <si>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</si>
  <si>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</si>
  <si>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</si>
  <si>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</si>
  <si>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</si>
  <si>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</si>
  <si>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</si>
  <si>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</si>
  <si>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</si>
  <si>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</si>
  <si>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</si>
  <si>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</si>
  <si>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</si>
  <si>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</si>
  <si>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</si>
  <si>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</si>
  <si>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</si>
  <si>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</si>
  <si>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</si>
  <si>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</si>
  <si>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</si>
  <si>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</si>
  <si>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</si>
  <si>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</si>
  <si>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</si>
  <si>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</si>
  <si>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</si>
  <si>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</si>
  <si>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</si>
  <si>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</si>
  <si>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</si>
  <si>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</si>
  <si>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</si>
  <si>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</si>
  <si>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</si>
  <si>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</si>
  <si>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</si>
  <si>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</si>
  <si>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</si>
  <si>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</si>
  <si>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</si>
  <si>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</si>
  <si>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</si>
  <si>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</si>
  <si>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</si>
  <si>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</si>
  <si>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</si>
  <si>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</si>
  <si>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</si>
  <si>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</si>
  <si>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</si>
  <si>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</si>
  <si>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</si>
  <si>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</si>
  <si>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</si>
  <si>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</si>
  <si>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</si>
  <si>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</si>
  <si>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</si>
  <si>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</si>
  <si>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</si>
  <si>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</si>
  <si>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</si>
  <si>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</si>
  <si>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</si>
  <si>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</si>
  <si>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</si>
  <si>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</si>
  <si>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</si>
  <si>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</si>
  <si>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</si>
  <si>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</si>
  <si>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</si>
  <si>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</si>
  <si>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</si>
  <si>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</si>
  <si>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</si>
  <si>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</si>
  <si>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</si>
  <si>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</si>
  <si>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</si>
  <si>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</si>
  <si>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</si>
  <si>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</si>
  <si>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</si>
  <si>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</si>
  <si>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</si>
  <si>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</si>
  <si>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</si>
  <si>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</si>
  <si>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</si>
  <si>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</si>
  <si>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</si>
  <si>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</si>
  <si>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</si>
  <si>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</si>
  <si>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</si>
  <si>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</si>
  <si>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</si>
  <si>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</si>
  <si>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</si>
  <si>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</si>
  <si>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</si>
  <si>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</si>
  <si>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</si>
  <si>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</si>
  <si>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</si>
  <si>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</si>
  <si>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</si>
  <si>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</si>
  <si>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</si>
  <si>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</si>
  <si>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</si>
  <si>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</si>
  <si>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</si>
  <si>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</si>
  <si>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</si>
  <si>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</si>
  <si>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</si>
  <si>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</si>
  <si>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</si>
  <si>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</si>
  <si>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</si>
  <si>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</si>
  <si>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</si>
  <si>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</si>
  <si>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</si>
  <si>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</si>
  <si>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</si>
  <si>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</si>
  <si>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</si>
  <si>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</si>
  <si>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</si>
  <si>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</si>
  <si>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</si>
  <si>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</si>
  <si>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</si>
  <si>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</si>
  <si>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</si>
  <si>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</si>
  <si>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</si>
  <si>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</si>
  <si>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</si>
  <si>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</si>
  <si>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</si>
  <si>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</si>
  <si>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</si>
  <si>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</si>
  <si>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</si>
  <si>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</si>
  <si>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</si>
  <si>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</si>
  <si>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</si>
  <si>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</si>
  <si>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</si>
  <si>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</si>
  <si>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</si>
  <si>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</si>
  <si>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</si>
  <si>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</si>
  <si>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</si>
  <si>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</si>
  <si>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</si>
  <si>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</si>
  <si>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</si>
  <si>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</si>
  <si>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</si>
  <si>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</si>
  <si>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</si>
  <si>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</si>
  <si>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</si>
  <si>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</si>
  <si>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</si>
  <si>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</si>
  <si>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</si>
  <si>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</si>
  <si>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</si>
  <si>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</si>
  <si>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</si>
  <si>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</si>
  <si>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</si>
  <si>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</si>
  <si>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</si>
  <si>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</si>
  <si>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</si>
  <si>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</si>
  <si>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</si>
  <si>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</si>
  <si>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</si>
  <si>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</si>
  <si>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</si>
  <si>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</si>
  <si>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</si>
  <si>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</si>
  <si>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</si>
  <si>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</si>
  <si>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</si>
  <si>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</si>
  <si>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</si>
  <si>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</si>
  <si>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</si>
  <si>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</si>
  <si>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</si>
  <si>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</si>
  <si>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</si>
  <si>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</si>
  <si>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</si>
  <si>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</si>
  <si>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</si>
  <si>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</si>
  <si>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</si>
  <si>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</si>
  <si>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</si>
  <si>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</si>
  <si>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</si>
  <si>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</si>
  <si>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</si>
  <si>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</si>
  <si>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</si>
  <si>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</si>
  <si>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</si>
  <si>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</si>
  <si>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</si>
  <si>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</si>
  <si>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</si>
  <si>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</si>
  <si>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</si>
  <si>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</si>
  <si>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</si>
  <si>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</si>
  <si>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</si>
  <si>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</si>
  <si>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</si>
  <si>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</si>
  <si>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</si>
  <si>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</si>
  <si>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</si>
  <si>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</si>
  <si>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</si>
  <si>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</si>
  <si>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</si>
  <si>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</si>
  <si>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</si>
  <si>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</si>
  <si>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</si>
  <si>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</si>
  <si>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</si>
  <si>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</si>
  <si>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</si>
  <si>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</si>
  <si>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</si>
  <si>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</si>
  <si>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</si>
  <si>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</si>
  <si>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</si>
  <si>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</si>
  <si>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</si>
  <si>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</si>
  <si>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</si>
  <si>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</si>
  <si>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</si>
  <si>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</si>
  <si>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</si>
  <si>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</si>
  <si>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</si>
  <si>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</si>
  <si>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</si>
  <si>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</si>
  <si>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</si>
  <si>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</si>
  <si>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</si>
  <si>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</si>
  <si>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</si>
  <si>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</si>
  <si>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</si>
  <si>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</si>
  <si>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</si>
  <si>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</si>
  <si>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</si>
  <si>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</si>
  <si>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</si>
  <si>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</si>
  <si>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</si>
  <si>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</si>
  <si>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</si>
  <si>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</si>
  <si>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</si>
  <si>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</si>
  <si>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</si>
  <si>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</si>
  <si>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</si>
  <si>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</si>
  <si>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</si>
  <si>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</si>
  <si>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</si>
  <si>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</si>
  <si>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</si>
  <si>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</si>
  <si>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</si>
  <si>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</si>
  <si>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</si>
  <si>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</si>
  <si>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</si>
  <si>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</si>
  <si>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</si>
  <si>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</si>
  <si>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</si>
  <si>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</si>
  <si>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</si>
  <si>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</si>
  <si>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</si>
  <si>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</si>
  <si>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</si>
  <si>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</si>
  <si>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</si>
  <si>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</si>
  <si>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</si>
  <si>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</si>
  <si>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</si>
  <si>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</si>
  <si>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</si>
  <si>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</si>
  <si>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</si>
  <si>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</si>
  <si>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</si>
  <si>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</si>
  <si>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</si>
  <si>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</si>
  <si>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</si>
  <si>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</si>
  <si>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</si>
  <si>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</si>
  <si>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</si>
  <si>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</si>
  <si>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</si>
  <si>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</si>
  <si>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</si>
  <si>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</si>
  <si>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</si>
  <si>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</si>
  <si>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</si>
  <si>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</si>
  <si>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</si>
  <si>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</si>
  <si>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</si>
  <si>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</si>
  <si>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</si>
  <si>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</si>
  <si>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</si>
  <si>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</si>
  <si>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</si>
  <si>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</si>
  <si>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</si>
  <si>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</si>
  <si>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</si>
  <si>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</si>
  <si>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</si>
  <si>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</si>
  <si>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</si>
  <si>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</si>
  <si>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</si>
  <si>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</si>
  <si>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</si>
  <si>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</si>
  <si>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</si>
  <si>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</si>
  <si>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</si>
  <si>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</si>
  <si>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</si>
  <si>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</si>
  <si>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</si>
  <si>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</si>
  <si>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</si>
  <si>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</si>
  <si>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</si>
  <si>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</si>
  <si>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</si>
  <si>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</si>
  <si>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</si>
  <si>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</si>
  <si>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</si>
  <si>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</si>
  <si>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</si>
  <si>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</si>
  <si>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</si>
  <si>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</si>
  <si>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</si>
  <si>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</si>
  <si>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</si>
  <si>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</si>
  <si>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</si>
  <si>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</si>
  <si>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</si>
  <si>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</si>
  <si>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</si>
  <si>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</si>
  <si>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</si>
  <si>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</si>
  <si>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</si>
  <si>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</si>
  <si>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</si>
  <si>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</si>
  <si>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</si>
  <si>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</si>
  <si>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</si>
  <si>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</si>
  <si>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</si>
  <si>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</si>
  <si>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</si>
  <si>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</si>
  <si>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</si>
  <si>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</si>
  <si>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</si>
  <si>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</si>
  <si>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</si>
  <si>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</si>
  <si>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</si>
  <si>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</si>
  <si>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</si>
  <si>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</si>
  <si>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</si>
  <si>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</si>
  <si>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</si>
  <si>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</si>
  <si>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</si>
  <si>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</si>
  <si>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</si>
  <si>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</si>
  <si>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</si>
  <si>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</si>
  <si>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</si>
  <si>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</si>
  <si>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</si>
  <si>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</si>
  <si>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</si>
  <si>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</si>
  <si>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</si>
  <si>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</si>
  <si>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</si>
  <si>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</si>
  <si>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</si>
  <si>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</si>
  <si>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</si>
  <si>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</si>
  <si>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</si>
  <si>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</si>
  <si>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</si>
  <si>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</si>
  <si>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</si>
  <si>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</si>
  <si>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</si>
  <si>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</si>
  <si>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</si>
  <si>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</si>
  <si>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</si>
  <si>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</si>
  <si>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</si>
  <si>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</si>
  <si>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</si>
  <si>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</si>
  <si>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</si>
  <si>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</si>
  <si>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</si>
  <si>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</si>
  <si>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</si>
  <si>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</si>
  <si>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</si>
  <si>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</si>
  <si>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</si>
  <si>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</si>
  <si>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</si>
  <si>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</si>
  <si>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</si>
  <si>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</si>
  <si>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</si>
  <si>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</si>
  <si>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</si>
  <si>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</si>
  <si>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</si>
  <si>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</si>
  <si>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</si>
  <si>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</si>
  <si>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</si>
  <si>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</si>
  <si>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</si>
  <si>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</si>
  <si>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</si>
  <si>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</si>
  <si>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</si>
  <si>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</si>
  <si>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</si>
  <si>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</si>
  <si>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</si>
  <si>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</si>
  <si>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</si>
  <si>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</si>
  <si>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</si>
  <si>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</si>
  <si>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</si>
  <si>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</si>
  <si>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</si>
  <si>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</si>
  <si>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</si>
  <si>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</si>
  <si>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</si>
  <si>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</si>
  <si>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</si>
  <si>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</si>
  <si>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</si>
  <si>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</si>
  <si>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</si>
  <si>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</si>
  <si>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</si>
  <si>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</si>
  <si>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</si>
  <si>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</si>
  <si>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</si>
  <si>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</si>
  <si>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</si>
  <si>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</si>
  <si>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</si>
  <si>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</si>
  <si>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</si>
  <si>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</si>
  <si>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</si>
  <si>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</si>
  <si>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</si>
  <si>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</si>
  <si>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</si>
  <si>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</si>
  <si>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</si>
  <si>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</si>
  <si>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</si>
  <si>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</si>
  <si>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</si>
  <si>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</si>
  <si>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</si>
  <si>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</si>
  <si>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</si>
  <si>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</si>
  <si>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</si>
  <si>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</si>
  <si>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</si>
  <si>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</si>
  <si>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</si>
  <si>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</si>
  <si>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</si>
  <si>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</si>
  <si>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</si>
  <si>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</si>
  <si>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</si>
  <si>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</si>
  <si>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</si>
  <si>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</si>
  <si>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</si>
  <si>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</si>
  <si>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</si>
  <si>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</si>
  <si>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</si>
  <si>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</si>
  <si>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</si>
  <si>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</si>
  <si>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</si>
  <si>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</si>
  <si>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</si>
  <si>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</si>
  <si>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</si>
  <si>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</si>
  <si>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</si>
  <si>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</si>
  <si>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</si>
  <si>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</si>
  <si>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</si>
  <si>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</si>
  <si>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</si>
  <si>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</si>
  <si>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</si>
  <si>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</si>
  <si>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</si>
  <si>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</si>
  <si>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</si>
  <si>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</si>
  <si>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</si>
  <si>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</si>
  <si>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</si>
  <si>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</si>
  <si>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</si>
  <si>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</si>
  <si>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</si>
  <si>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</si>
  <si>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</si>
  <si>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</si>
  <si>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</si>
  <si>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</si>
  <si>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</si>
  <si>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</si>
  <si>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</si>
  <si>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</si>
  <si>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</si>
  <si>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</si>
  <si>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</si>
  <si>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</si>
  <si>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</si>
  <si>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</si>
  <si>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</si>
  <si>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</si>
  <si>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</si>
  <si>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</si>
  <si>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</si>
  <si>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</si>
  <si>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</si>
  <si>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</si>
  <si>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</si>
  <si>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</si>
  <si>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</si>
  <si>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</si>
  <si>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</si>
  <si>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</si>
  <si>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</si>
  <si>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</si>
  <si>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</si>
  <si>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</si>
  <si>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</si>
  <si>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</si>
  <si>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</si>
  <si>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</si>
  <si>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</si>
  <si>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</si>
  <si>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</si>
  <si>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</si>
  <si>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</si>
  <si>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</si>
  <si>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</si>
  <si>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</si>
  <si>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</si>
  <si>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</si>
  <si>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</si>
  <si>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</si>
  <si>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</si>
  <si>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</si>
  <si>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</si>
  <si>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</si>
  <si>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</si>
  <si>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</si>
  <si>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</si>
  <si>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</si>
  <si>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</si>
  <si>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</si>
  <si>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</si>
  <si>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</si>
  <si>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</si>
  <si>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</si>
  <si>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</si>
  <si>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</si>
  <si>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</si>
  <si>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</si>
  <si>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</si>
  <si>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</si>
  <si>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</si>
  <si>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</si>
  <si>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</si>
  <si>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</si>
  <si>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</si>
  <si>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</si>
  <si>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</si>
  <si>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</si>
  <si>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</si>
  <si>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</si>
  <si>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</si>
  <si>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</si>
  <si>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</si>
  <si>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</si>
  <si>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</si>
  <si>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</si>
  <si>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</si>
  <si>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</si>
  <si>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</si>
  <si>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</si>
  <si>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</si>
  <si>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</si>
  <si>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</si>
  <si>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</si>
  <si>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</si>
  <si>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</si>
  <si>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</si>
  <si>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</si>
  <si>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</si>
  <si>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</si>
  <si>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</si>
  <si>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</si>
  <si>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</si>
  <si>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</si>
  <si>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</si>
  <si>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</si>
  <si>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</si>
  <si>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</si>
  <si>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</si>
  <si>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</si>
  <si>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</si>
  <si>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</si>
  <si>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</si>
  <si>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</si>
  <si>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</si>
  <si>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</si>
  <si>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</si>
  <si>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</si>
  <si>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</si>
  <si>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</si>
  <si>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</si>
  <si>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</si>
  <si>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</si>
  <si>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</si>
  <si>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</si>
  <si>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</si>
  <si>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</si>
  <si>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</si>
  <si>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</si>
  <si>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</si>
  <si>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</si>
  <si>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</si>
  <si>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</si>
  <si>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</si>
  <si>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</si>
  <si>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</si>
  <si>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</si>
  <si>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</si>
  <si>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</si>
  <si>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</si>
  <si>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</si>
  <si>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</si>
  <si>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</si>
  <si>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</si>
  <si>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</si>
  <si>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</si>
  <si>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</si>
  <si>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</si>
  <si>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</si>
  <si>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</si>
  <si>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</si>
  <si>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</si>
  <si>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</si>
  <si>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</si>
  <si>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</si>
  <si>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</si>
  <si>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</si>
  <si>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</si>
  <si>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</si>
  <si>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</si>
  <si>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</si>
  <si>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</si>
  <si>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</si>
  <si>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</si>
  <si>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</si>
  <si>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</si>
  <si>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</si>
  <si>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</si>
  <si>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</si>
  <si>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</si>
  <si>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</si>
  <si>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</si>
  <si>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</si>
  <si>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</si>
  <si>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</si>
  <si>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</si>
  <si>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</si>
  <si>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</si>
  <si>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</si>
  <si>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</si>
  <si>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</si>
  <si>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</si>
  <si>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</si>
  <si>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</si>
  <si>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</si>
  <si>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</si>
  <si>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</si>
  <si>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</si>
  <si>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</si>
  <si>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</si>
  <si>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</si>
  <si>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</si>
  <si>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</si>
  <si>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</si>
  <si>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</si>
  <si>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</si>
  <si>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</si>
  <si>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</si>
  <si>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</si>
  <si>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</si>
  <si>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</si>
  <si>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</si>
  <si>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</si>
  <si>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</si>
  <si>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</si>
  <si>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</si>
  <si>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</si>
  <si>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</si>
  <si>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</si>
  <si>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</si>
  <si>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</si>
  <si>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</si>
  <si>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</si>
  <si>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</si>
  <si>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</si>
  <si>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</si>
  <si>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</si>
  <si>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</si>
  <si>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</si>
  <si>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</si>
  <si>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</si>
  <si>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</si>
  <si>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</si>
  <si>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</si>
  <si>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</si>
  <si>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</si>
  <si>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</si>
  <si>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</si>
  <si>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</si>
  <si>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</si>
  <si>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</si>
  <si>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</si>
  <si>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</si>
  <si>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</si>
  <si>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</si>
  <si>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</si>
  <si>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</si>
  <si>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</si>
  <si>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</si>
  <si>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</si>
  <si>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</si>
  <si>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</si>
  <si>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</si>
  <si>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</si>
  <si>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</si>
  <si>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</si>
  <si>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</si>
  <si>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</si>
  <si>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</si>
  <si>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</si>
  <si>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</si>
  <si>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</si>
  <si>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</si>
  <si>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</si>
  <si>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</si>
  <si>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</si>
  <si>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</si>
  <si>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</si>
  <si>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</si>
  <si>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</si>
  <si>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</si>
  <si>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</si>
  <si>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</si>
  <si>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</si>
  <si>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</si>
  <si>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</si>
  <si>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</si>
  <si>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</si>
  <si>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</si>
  <si>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</si>
  <si>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</si>
  <si>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</si>
  <si>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</si>
  <si>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</si>
  <si>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</si>
  <si>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</si>
  <si>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</si>
  <si>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</si>
  <si>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</si>
  <si>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</si>
  <si>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</si>
  <si>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</si>
  <si>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</si>
  <si>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</si>
  <si>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</si>
  <si>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</si>
  <si>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</si>
  <si>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</si>
  <si>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</si>
  <si>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</si>
  <si>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</si>
  <si>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</si>
  <si>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</si>
  <si>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</si>
  <si>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</si>
  <si>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</si>
  <si>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</si>
  <si>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</si>
  <si>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</si>
  <si>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</si>
  <si>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</si>
  <si>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</si>
  <si>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</si>
  <si>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</si>
  <si>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</si>
  <si>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</si>
  <si>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</si>
  <si>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</si>
  <si>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</si>
  <si>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</si>
  <si>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</si>
  <si>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</si>
  <si>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</si>
  <si>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</si>
  <si>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</si>
  <si>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</si>
  <si>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</si>
  <si>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</si>
  <si>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</si>
  <si>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</si>
  <si>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</si>
  <si>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</si>
  <si>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</si>
  <si>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</si>
  <si>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</si>
  <si>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</si>
  <si>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</si>
  <si>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</si>
  <si>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</si>
  <si>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</si>
  <si>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</si>
  <si>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</si>
  <si>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</si>
  <si>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</si>
  <si>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</si>
  <si>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</si>
  <si>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</si>
  <si>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</si>
  <si>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</si>
  <si>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</si>
  <si>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</si>
  <si>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</si>
  <si>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</si>
  <si>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</si>
  <si>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</si>
  <si>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</si>
  <si>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</si>
  <si>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</si>
  <si>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</si>
  <si>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</si>
  <si>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</si>
  <si>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</si>
  <si>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</si>
  <si>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</si>
  <si>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</si>
  <si>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</si>
  <si>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</si>
  <si>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</si>
  <si>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</si>
  <si>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</si>
  <si>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</si>
  <si>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</si>
  <si>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</si>
  <si>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</si>
  <si>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</si>
  <si>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</si>
  <si>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</si>
  <si>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</si>
  <si>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</si>
  <si>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</si>
  <si>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</si>
  <si>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</si>
  <si>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</si>
  <si>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</si>
  <si>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</si>
  <si>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</si>
  <si>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</si>
  <si>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</si>
  <si>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</si>
  <si>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</si>
  <si>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</si>
  <si>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</si>
  <si>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</si>
  <si>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</si>
  <si>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</si>
  <si>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</si>
  <si>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</si>
  <si>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</si>
  <si>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</si>
  <si>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</si>
  <si>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</si>
  <si>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</si>
  <si>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</si>
  <si>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</si>
  <si>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</si>
  <si>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</si>
  <si>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</si>
  <si>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</si>
  <si>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</si>
  <si>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</si>
  <si>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</si>
  <si>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</si>
  <si>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</si>
  <si>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</si>
  <si>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</si>
  <si>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</si>
  <si>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</si>
  <si>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</si>
  <si>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</si>
  <si>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</si>
  <si>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</si>
  <si>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</si>
  <si>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</si>
  <si>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</si>
  <si>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</si>
  <si>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</si>
  <si>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</si>
  <si>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</si>
  <si>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</si>
  <si>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</si>
  <si>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</si>
  <si>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</si>
  <si>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</si>
  <si>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</si>
  <si>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</si>
  <si>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</si>
  <si>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</si>
  <si>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</si>
  <si>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</si>
  <si>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</si>
  <si>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</si>
  <si>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</si>
  <si>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</si>
  <si>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</si>
  <si>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</si>
  <si>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</si>
  <si>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</si>
  <si>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</si>
  <si>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</si>
  <si>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</si>
  <si>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</si>
  <si>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</si>
  <si>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</si>
  <si>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</si>
  <si>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</si>
  <si>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</si>
  <si>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</si>
  <si>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</si>
  <si>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</si>
  <si>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</si>
  <si>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</si>
  <si>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</si>
  <si>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</si>
  <si>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</si>
  <si>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</si>
  <si>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</si>
  <si>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</si>
  <si>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</si>
  <si>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</si>
  <si>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</si>
  <si>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</si>
  <si>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</si>
  <si>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</si>
  <si>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</si>
  <si>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</si>
  <si>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</si>
  <si>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</si>
  <si>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</si>
  <si>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</si>
  <si>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</si>
  <si>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</si>
  <si>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</si>
  <si>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</si>
  <si>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</si>
  <si>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</si>
  <si>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</si>
  <si>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</si>
  <si>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</si>
  <si>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</si>
  <si>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</si>
  <si>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</si>
  <si>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</si>
  <si>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</si>
  <si>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</si>
  <si>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</si>
  <si>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</si>
  <si>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</si>
  <si>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</si>
  <si>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</si>
  <si>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</si>
  <si>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</si>
  <si>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</si>
  <si>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</si>
  <si>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</si>
  <si>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</si>
  <si>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</si>
  <si>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</si>
  <si>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</si>
  <si>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</si>
  <si>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</si>
  <si>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</si>
  <si>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</si>
  <si>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</si>
  <si>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</si>
  <si>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</si>
  <si>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</si>
  <si>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</si>
  <si>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</si>
  <si>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</si>
  <si>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</si>
  <si>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</si>
  <si>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</si>
  <si>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</si>
  <si>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</si>
  <si>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</si>
  <si>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</si>
  <si>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</si>
  <si>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</si>
  <si>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</si>
  <si>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</si>
  <si>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</si>
  <si>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</si>
  <si>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</si>
  <si>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</si>
  <si>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</si>
  <si>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</si>
  <si>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</si>
  <si>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</si>
  <si>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</si>
  <si>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</si>
  <si>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</si>
  <si>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</si>
  <si>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</si>
  <si>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</si>
  <si>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</si>
  <si>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</si>
  <si>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</si>
  <si>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</si>
  <si>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</si>
  <si>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</si>
  <si>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</si>
  <si>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</si>
  <si>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</si>
  <si>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</si>
  <si>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</si>
  <si>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</si>
  <si>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</si>
  <si>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</si>
  <si>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</si>
  <si>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</si>
  <si>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</si>
  <si>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</si>
  <si>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</si>
  <si>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</si>
  <si>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</si>
  <si>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</si>
  <si>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</si>
  <si>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</si>
  <si>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</si>
  <si>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</si>
  <si>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</si>
  <si>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</si>
  <si>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</si>
  <si>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</si>
  <si>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</si>
  <si>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</si>
  <si>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</si>
  <si>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</si>
  <si>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</si>
  <si>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</si>
  <si>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</si>
  <si>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</si>
  <si>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</si>
  <si>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</si>
  <si>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</si>
  <si>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</si>
  <si>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</si>
  <si>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</si>
  <si>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</si>
  <si>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</si>
  <si>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</si>
  <si>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</si>
  <si>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</si>
  <si>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</si>
  <si>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</si>
  <si>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</si>
  <si>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</si>
  <si>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</si>
  <si>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</si>
  <si>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</si>
  <si>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</si>
  <si>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</si>
  <si>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</si>
  <si>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</si>
  <si>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</si>
  <si>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</si>
  <si>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</si>
  <si>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</si>
  <si>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</si>
  <si>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</si>
  <si>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</si>
  <si>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</si>
  <si>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</si>
  <si>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</si>
  <si>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</si>
  <si>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</si>
  <si>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</si>
  <si>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</si>
  <si>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</si>
  <si>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</si>
  <si>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</si>
  <si>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</si>
  <si>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</si>
  <si>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</si>
  <si>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</si>
  <si>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</si>
  <si>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</si>
  <si>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</si>
  <si>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</si>
  <si>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</si>
  <si>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</si>
  <si>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</si>
  <si>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</si>
  <si>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</si>
  <si>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</si>
  <si>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</si>
  <si>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</si>
  <si>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</si>
  <si>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</si>
  <si>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</si>
  <si>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</si>
  <si>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</si>
  <si>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</si>
  <si>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</si>
  <si>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</si>
  <si>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</si>
  <si>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</si>
  <si>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</si>
  <si>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</si>
  <si>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</si>
  <si>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</si>
  <si>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</si>
  <si>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</si>
  <si>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</si>
  <si>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</si>
  <si>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</si>
  <si>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</si>
  <si>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</si>
  <si>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</si>
  <si>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</si>
  <si>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</si>
  <si>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</si>
  <si>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</si>
  <si>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</si>
  <si>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</si>
  <si>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</si>
  <si>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</si>
  <si>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</si>
  <si>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</si>
  <si>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</si>
  <si>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</si>
  <si>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</si>
  <si>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</si>
  <si>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</si>
  <si>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</si>
  <si>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</si>
  <si>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</si>
  <si>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</si>
  <si>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</si>
  <si>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</si>
  <si>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</si>
  <si>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</si>
  <si>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</si>
  <si>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</si>
  <si>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</si>
  <si>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</si>
  <si>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</si>
  <si>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</si>
  <si>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</si>
  <si>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</si>
  <si>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</si>
  <si>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</si>
  <si>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</si>
  <si>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</si>
  <si>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</si>
  <si>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</si>
  <si>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</si>
  <si>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</si>
  <si>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</si>
  <si>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</si>
  <si>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</si>
  <si>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</si>
  <si>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</si>
  <si>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</si>
  <si>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</si>
  <si>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</si>
  <si>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</si>
  <si>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</si>
  <si>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</si>
  <si>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</si>
  <si>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</si>
  <si>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</si>
  <si>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</si>
  <si>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</si>
  <si>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</si>
  <si>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</si>
  <si>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</si>
  <si>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</si>
  <si>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</si>
  <si>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</si>
  <si>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</si>
  <si>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</si>
  <si>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</si>
  <si>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</si>
  <si>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</si>
  <si>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</si>
  <si>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</si>
  <si>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</si>
  <si>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</si>
  <si>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</si>
  <si>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</si>
  <si>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</si>
  <si>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</si>
  <si>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</si>
  <si>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</si>
  <si>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</si>
  <si>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</si>
  <si>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</si>
  <si>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</si>
  <si>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</si>
  <si>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</si>
  <si>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</si>
  <si>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</si>
  <si>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</si>
  <si>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</si>
  <si>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</si>
  <si>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</si>
  <si>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</si>
  <si>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</si>
  <si>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</si>
  <si>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</si>
  <si>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</si>
  <si>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</si>
  <si>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</si>
  <si>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</si>
  <si>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</si>
  <si>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</si>
  <si>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</si>
  <si>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</si>
  <si>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</si>
  <si>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</si>
  <si>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</si>
  <si>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</si>
  <si>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</si>
  <si>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</si>
  <si>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</si>
  <si>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</si>
  <si>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</si>
  <si>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</si>
  <si>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</si>
  <si>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</si>
  <si>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</si>
  <si>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</si>
  <si>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</si>
  <si>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</si>
  <si>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</si>
  <si>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</si>
  <si>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</si>
  <si>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</si>
  <si>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</si>
  <si>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</si>
  <si>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</si>
  <si>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</si>
  <si>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</si>
  <si>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</si>
  <si>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</si>
  <si>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</si>
  <si>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</si>
  <si>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</si>
  <si>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</si>
  <si>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</si>
  <si>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</si>
  <si>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</si>
  <si>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</si>
  <si>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</si>
  <si>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</si>
  <si>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</si>
  <si>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</si>
  <si>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</si>
  <si>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</si>
  <si>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</si>
  <si>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</si>
  <si>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</si>
  <si>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</si>
  <si>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</si>
  <si>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</si>
  <si>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</si>
  <si>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</si>
  <si>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</si>
  <si>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</si>
  <si>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</si>
  <si>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</si>
  <si>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</si>
  <si>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</si>
  <si>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</si>
  <si>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</si>
  <si>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</si>
  <si>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</si>
  <si>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</si>
  <si>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</si>
  <si>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</si>
  <si>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</si>
  <si>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</si>
  <si>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</si>
  <si>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</si>
  <si>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</si>
  <si>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</si>
  <si>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</si>
  <si>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</si>
  <si>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</si>
  <si>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</si>
  <si>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</si>
  <si>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</si>
  <si>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</si>
  <si>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</si>
  <si>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</si>
  <si>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</si>
  <si>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</si>
  <si>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</si>
  <si>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</si>
  <si>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</si>
  <si>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</si>
  <si>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</si>
  <si>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</si>
  <si>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</si>
  <si>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</si>
  <si>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</si>
  <si>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</si>
  <si>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</si>
  <si>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</si>
  <si>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</si>
  <si>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</si>
  <si>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</si>
  <si>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</si>
  <si>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</si>
  <si>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</si>
  <si>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</si>
  <si>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</si>
  <si>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</si>
  <si>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</si>
  <si>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</si>
  <si>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</si>
  <si>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</si>
  <si>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</si>
  <si>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</si>
  <si>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</si>
  <si>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</si>
  <si>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</si>
  <si>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</si>
  <si>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</si>
  <si>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</si>
  <si>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</si>
  <si>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</si>
  <si>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</si>
  <si>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</si>
  <si>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</si>
  <si>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</si>
  <si>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</si>
  <si>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</si>
  <si>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</si>
  <si>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</si>
  <si>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</si>
  <si>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</si>
  <si>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</si>
  <si>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</si>
  <si>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</si>
  <si>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</si>
  <si>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</si>
  <si>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</si>
  <si>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</si>
  <si>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</si>
  <si>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</si>
  <si>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</si>
  <si>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</si>
  <si>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</si>
  <si>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</si>
  <si>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</si>
  <si>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</si>
  <si>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</si>
  <si>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</si>
  <si>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</si>
  <si>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</si>
  <si>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</si>
  <si>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</si>
  <si>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</si>
  <si>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</si>
  <si>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</si>
  <si>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</si>
  <si>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</si>
  <si>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</si>
  <si>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</si>
  <si>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</si>
  <si>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</si>
  <si>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</si>
  <si>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</si>
  <si>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</si>
  <si>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</si>
  <si>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</si>
  <si>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</si>
  <si>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</si>
  <si>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</si>
  <si>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</si>
  <si>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</si>
  <si>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</si>
  <si>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</si>
  <si>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</si>
  <si>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</si>
  <si>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</si>
  <si>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</si>
  <si>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</si>
  <si>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</si>
  <si>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</si>
  <si>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</si>
  <si>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</si>
  <si>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</si>
  <si>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</si>
  <si>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</si>
  <si>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</si>
  <si>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</si>
  <si>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</si>
  <si>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</si>
  <si>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</si>
  <si>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</si>
  <si>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</si>
  <si>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</si>
  <si>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</si>
  <si>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</si>
  <si>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</si>
  <si>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</si>
  <si>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</si>
  <si>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</si>
  <si>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</si>
  <si>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</si>
  <si>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</si>
  <si>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</si>
  <si>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</si>
  <si>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</si>
  <si>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</si>
  <si>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</si>
  <si>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</si>
  <si>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</si>
  <si>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</si>
  <si>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</si>
  <si>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</si>
  <si>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</si>
  <si>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</si>
  <si>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</si>
  <si>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</si>
  <si>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</si>
  <si>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</si>
  <si>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</si>
  <si>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</si>
  <si>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</si>
  <si>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</si>
  <si>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</si>
  <si>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</si>
  <si>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</si>
  <si>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</si>
  <si>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</si>
  <si>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</si>
  <si>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</si>
  <si>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</si>
  <si>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</si>
  <si>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</si>
  <si>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</si>
  <si>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</si>
  <si>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</si>
  <si>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</si>
  <si>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</si>
  <si>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</si>
  <si>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</si>
  <si>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</si>
  <si>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</si>
  <si>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</si>
  <si>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</si>
  <si>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</si>
  <si>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</si>
  <si>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</si>
  <si>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</si>
  <si>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</si>
  <si>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</si>
  <si>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</si>
  <si>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</si>
  <si>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</si>
  <si>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</si>
  <si>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</si>
  <si>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</si>
  <si>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</si>
  <si>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</si>
  <si>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</si>
  <si>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</si>
  <si>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</si>
  <si>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</si>
  <si>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</si>
  <si>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</si>
  <si>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</si>
  <si>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</si>
  <si>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</si>
  <si>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</si>
  <si>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</si>
  <si>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</si>
  <si>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</si>
  <si>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</si>
  <si>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</si>
  <si>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</si>
  <si>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</si>
  <si>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</si>
  <si>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</si>
  <si>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</si>
  <si>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</si>
  <si>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</si>
  <si>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</si>
  <si>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</si>
  <si>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</si>
  <si>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</si>
  <si>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</si>
  <si>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</si>
  <si>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</si>
  <si>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</si>
  <si>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</si>
  <si>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</si>
  <si>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</si>
  <si>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</si>
  <si>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</si>
  <si>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</si>
  <si>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</si>
  <si>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</si>
  <si>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</si>
  <si>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</si>
  <si>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</si>
  <si>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</si>
  <si>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</si>
  <si>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</si>
  <si>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</si>
  <si>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</si>
  <si>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</si>
  <si>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</si>
  <si>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</si>
  <si>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</si>
  <si>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</si>
  <si>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</si>
  <si>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</si>
  <si>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</si>
  <si>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</si>
  <si>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</si>
  <si>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</si>
  <si>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</si>
  <si>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</si>
  <si>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</si>
  <si>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</si>
  <si>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</si>
  <si>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</si>
  <si>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</si>
  <si>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</si>
  <si>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</si>
  <si>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</si>
  <si>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</si>
  <si>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</si>
  <si>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</si>
  <si>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</si>
  <si>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</si>
  <si>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</si>
  <si>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</si>
  <si>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</si>
  <si>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</si>
  <si>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</si>
  <si>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</si>
  <si>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</si>
  <si>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</si>
  <si>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</si>
  <si>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</si>
  <si>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</si>
  <si>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</si>
  <si>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</si>
  <si>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</si>
  <si>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</si>
  <si>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</si>
  <si>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</si>
  <si>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</si>
  <si>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</si>
  <si>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</si>
  <si>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</si>
  <si>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</si>
  <si>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</si>
  <si>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</si>
  <si>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</si>
  <si>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</si>
  <si>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</si>
  <si>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</si>
  <si>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</si>
  <si>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</si>
  <si>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</si>
  <si>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</si>
  <si>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</si>
  <si>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</si>
  <si>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</si>
  <si>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</si>
  <si>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</si>
  <si>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</si>
  <si>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</si>
  <si>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</si>
  <si>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</si>
  <si>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</si>
  <si>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</si>
  <si>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</si>
  <si>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</si>
  <si>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</si>
  <si>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</si>
  <si>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</si>
  <si>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</si>
  <si>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</si>
  <si>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</si>
  <si>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</si>
  <si>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</si>
  <si>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</si>
  <si>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</si>
  <si>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</si>
  <si>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</si>
  <si>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</si>
  <si>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</si>
  <si>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</si>
  <si>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</si>
  <si>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</si>
  <si>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</si>
  <si>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</si>
  <si>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</si>
  <si>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</si>
  <si>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</si>
  <si>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</si>
  <si>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</si>
  <si>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</si>
  <si>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</si>
  <si>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</si>
  <si>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</si>
  <si>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</si>
  <si>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</si>
  <si>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</si>
  <si>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</si>
  <si>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</si>
  <si>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</si>
  <si>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</si>
  <si>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</si>
  <si>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</si>
  <si>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</si>
  <si>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</si>
  <si>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</si>
  <si>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</si>
  <si>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</si>
  <si>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</si>
  <si>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</si>
  <si>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</si>
  <si>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</si>
  <si>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</si>
  <si>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</si>
  <si>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</si>
  <si>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</si>
  <si>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</si>
  <si>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</si>
  <si>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</si>
  <si>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</si>
  <si>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</si>
  <si>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</si>
  <si>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</si>
  <si>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</si>
  <si>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</si>
  <si>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</si>
  <si>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</si>
  <si>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</si>
  <si>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</si>
  <si>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</si>
  <si>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</si>
  <si>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</si>
  <si>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</si>
  <si>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</si>
  <si>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</si>
  <si>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</si>
  <si>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</si>
  <si>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</si>
  <si>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</si>
  <si>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</si>
  <si>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</si>
  <si>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</si>
  <si>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</si>
  <si>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</si>
  <si>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</si>
  <si>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</si>
  <si>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</si>
  <si>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</si>
  <si>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</si>
  <si>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</si>
  <si>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</si>
  <si>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</si>
  <si>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</si>
  <si>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</si>
  <si>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</si>
  <si>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</si>
  <si>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</si>
  <si>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</si>
  <si>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</si>
  <si>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</si>
  <si>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</si>
  <si>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</si>
  <si>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</si>
  <si>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</si>
  <si>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</si>
  <si>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</si>
  <si>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</si>
  <si>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</si>
  <si>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</si>
  <si>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</si>
  <si>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</si>
  <si>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</si>
  <si>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</si>
  <si>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</si>
  <si>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</si>
  <si>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</si>
  <si>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</si>
  <si>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</si>
  <si>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</si>
  <si>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</si>
  <si>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</si>
  <si>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</si>
  <si>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</si>
  <si>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</si>
  <si>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</si>
  <si>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</si>
  <si>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</si>
  <si>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</si>
  <si>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</si>
  <si>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</si>
  <si>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</si>
  <si>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</si>
  <si>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</si>
  <si>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</si>
  <si>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</si>
  <si>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</si>
  <si>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</si>
  <si>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</si>
  <si>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</si>
  <si>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</si>
  <si>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</si>
  <si>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</si>
  <si>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</si>
  <si>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</si>
  <si>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</si>
  <si>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</si>
  <si>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</si>
  <si>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</si>
  <si>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</si>
  <si>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</si>
  <si>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</si>
  <si>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</si>
  <si>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</si>
  <si>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</si>
  <si>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</si>
  <si>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</si>
  <si>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</si>
  <si>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</si>
  <si>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</si>
  <si>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</si>
  <si>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</si>
  <si>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</si>
  <si>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</si>
  <si>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</si>
  <si>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</si>
  <si>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</si>
  <si>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</si>
  <si>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</si>
  <si>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</si>
  <si>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</si>
  <si>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</si>
  <si>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</si>
  <si>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</si>
  <si>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</si>
  <si>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</si>
  <si>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</si>
  <si>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</si>
  <si>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</si>
  <si>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</si>
  <si>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</si>
  <si>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</si>
  <si>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</si>
  <si>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</si>
  <si>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</si>
  <si>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</si>
  <si>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</si>
  <si>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</si>
  <si>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</si>
  <si>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</si>
  <si>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</si>
  <si>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</si>
  <si>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</si>
  <si>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</si>
  <si>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</si>
  <si>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</si>
  <si>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</si>
  <si>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</si>
  <si>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</si>
  <si>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</si>
  <si>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</si>
  <si>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</si>
  <si>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</si>
  <si>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</si>
  <si>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</si>
  <si>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</si>
  <si>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</si>
  <si>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</si>
  <si>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</si>
  <si>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</si>
  <si>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</si>
  <si>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</si>
  <si>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</si>
  <si>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</si>
  <si>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</si>
  <si>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</si>
  <si>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</si>
  <si>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</si>
  <si>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</si>
  <si>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</si>
  <si>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</si>
  <si>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</si>
  <si>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</si>
  <si>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</si>
  <si>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</si>
  <si>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</si>
  <si>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</si>
  <si>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</si>
  <si>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</si>
  <si>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</si>
  <si>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</si>
  <si>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</si>
  <si>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</si>
  <si>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</si>
  <si>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</si>
  <si>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</si>
  <si>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</si>
  <si>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</si>
  <si>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</si>
  <si>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</si>
  <si>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</si>
  <si>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</si>
  <si>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</si>
  <si>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</si>
  <si>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</si>
  <si>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</si>
  <si>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</si>
  <si>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</si>
  <si>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</si>
  <si>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</si>
  <si>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</si>
  <si>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</si>
  <si>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</si>
  <si>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</si>
  <si>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</si>
  <si>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</si>
  <si>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</si>
  <si>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</si>
  <si>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</si>
  <si>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</si>
  <si>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</si>
  <si>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</si>
  <si>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</si>
  <si>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</si>
  <si>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</si>
  <si>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</si>
  <si>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</si>
  <si>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</si>
  <si>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</si>
  <si>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</si>
  <si>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</si>
  <si>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</si>
  <si>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</si>
  <si>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</si>
  <si>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</si>
  <si>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</si>
  <si>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</si>
  <si>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</si>
  <si>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</si>
  <si>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</si>
  <si>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</si>
  <si>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</si>
  <si>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</si>
  <si>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</si>
  <si>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</si>
  <si>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</si>
  <si>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</si>
  <si>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</si>
  <si>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</si>
  <si>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</si>
  <si>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</si>
  <si>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</si>
  <si>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</si>
  <si>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</si>
  <si>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</si>
  <si>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</si>
  <si>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</si>
  <si>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</si>
  <si>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</si>
  <si>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</si>
  <si>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</si>
  <si>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</si>
  <si>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</si>
  <si>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</si>
  <si>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</si>
  <si>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</si>
  <si>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</si>
  <si>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</si>
  <si>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</si>
  <si>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</si>
  <si>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</si>
  <si>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</si>
  <si>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</si>
  <si>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</si>
  <si>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</si>
  <si>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</si>
  <si>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</si>
  <si>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</si>
  <si>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</si>
  <si>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</si>
  <si>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</si>
  <si>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</si>
  <si>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</si>
  <si>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</si>
  <si>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</si>
  <si>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</si>
  <si>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</si>
  <si>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</si>
  <si>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</si>
  <si>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</si>
  <si>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</si>
  <si>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</si>
  <si>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</si>
  <si>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</si>
  <si>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</si>
  <si>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</si>
  <si>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</si>
  <si>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</si>
  <si>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</si>
  <si>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</si>
  <si>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</si>
  <si>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</si>
  <si>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</si>
  <si>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</si>
  <si>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</si>
  <si>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</si>
  <si>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</si>
  <si>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</si>
  <si>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</si>
  <si>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</si>
  <si>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</si>
  <si>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</si>
  <si>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</si>
  <si>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</si>
  <si>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</si>
  <si>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</si>
  <si>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</si>
  <si>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</si>
  <si>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</si>
  <si>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</si>
  <si>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</si>
  <si>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</si>
  <si>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</si>
  <si>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</si>
  <si>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</si>
  <si>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</si>
  <si>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</si>
  <si>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</si>
  <si>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</si>
  <si>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</si>
  <si>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</si>
  <si>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</si>
  <si>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</si>
  <si>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</si>
  <si>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</si>
  <si>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</si>
  <si>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</si>
  <si>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</si>
  <si>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</si>
  <si>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</si>
  <si>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</si>
  <si>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</si>
  <si>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</si>
  <si>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</si>
  <si>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</si>
  <si>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</si>
  <si>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</si>
  <si>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</si>
  <si>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</si>
  <si>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</si>
  <si>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</si>
  <si>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</si>
  <si>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</si>
  <si>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</si>
  <si>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</si>
  <si>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</si>
  <si>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</si>
  <si>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</si>
  <si>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</si>
  <si>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</si>
  <si>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</si>
  <si>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</si>
  <si>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</si>
  <si>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</si>
  <si>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</si>
  <si>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</si>
  <si>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</si>
  <si>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</si>
  <si>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</si>
  <si>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</si>
  <si>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</si>
  <si>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</si>
  <si>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</si>
  <si>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</si>
  <si>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</si>
  <si>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</si>
  <si>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</si>
  <si>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</si>
  <si>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</si>
  <si>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</si>
  <si>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</si>
  <si>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</si>
  <si>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</si>
  <si>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</si>
  <si>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</si>
  <si>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</si>
  <si>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</si>
  <si>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</si>
  <si>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</si>
  <si>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</si>
  <si>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</si>
  <si>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</si>
  <si>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</si>
  <si>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</si>
  <si>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</si>
  <si>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</si>
  <si>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</si>
  <si>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</si>
  <si>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</si>
  <si>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</si>
  <si>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</si>
  <si>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</si>
  <si>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</si>
  <si>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</si>
  <si>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</si>
  <si>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</si>
  <si>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</si>
  <si>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</si>
  <si>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</si>
  <si>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</si>
  <si>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</si>
  <si>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</si>
  <si>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</si>
  <si>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</si>
  <si>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</si>
  <si>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</si>
  <si>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</si>
  <si>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</si>
  <si>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</si>
  <si>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</si>
  <si>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</si>
  <si>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</si>
  <si>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</si>
  <si>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</si>
  <si>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</si>
  <si>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</si>
  <si>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</si>
  <si>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</si>
  <si>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</si>
  <si>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</si>
  <si>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</si>
  <si>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</si>
  <si>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</si>
  <si>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</si>
  <si>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</si>
  <si>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</si>
  <si>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</si>
  <si>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</si>
  <si>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</si>
  <si>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</si>
  <si>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</si>
  <si>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</si>
  <si>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</si>
  <si>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</si>
  <si>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</si>
  <si>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</si>
  <si>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</si>
  <si>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</si>
  <si>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</si>
  <si>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</si>
  <si>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</si>
  <si>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</si>
  <si>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</si>
  <si>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</si>
  <si>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</si>
  <si>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</si>
  <si>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</si>
  <si>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</si>
  <si>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</si>
  <si>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</si>
  <si>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</si>
  <si>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</si>
  <si>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</si>
  <si>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</si>
  <si>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</si>
  <si>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</si>
  <si>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</si>
  <si>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</si>
  <si>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</si>
  <si>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</si>
  <si>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</si>
  <si>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</si>
  <si>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</si>
  <si>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</si>
  <si>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</si>
  <si>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</si>
  <si>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</si>
  <si>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</si>
  <si>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</si>
  <si>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</si>
  <si>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</si>
  <si>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</si>
  <si>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</si>
  <si>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</si>
  <si>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</si>
  <si>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</si>
  <si>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</si>
  <si>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</si>
  <si>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</si>
  <si>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</si>
  <si>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</si>
  <si>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</si>
  <si>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</si>
  <si>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</si>
  <si>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</si>
  <si>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</si>
  <si>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</si>
  <si>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</si>
  <si>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</si>
  <si>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</si>
  <si>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</si>
  <si>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</si>
  <si>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</si>
  <si>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</si>
  <si>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</si>
  <si>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</si>
  <si>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</si>
  <si>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</si>
  <si>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</si>
  <si>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</si>
  <si>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</si>
  <si>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</si>
  <si>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</si>
  <si>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</si>
  <si>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</si>
  <si>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</si>
  <si>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</si>
  <si>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</si>
  <si>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</si>
  <si>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</si>
  <si>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</si>
  <si>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</si>
  <si>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</si>
  <si>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</si>
  <si>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</si>
  <si>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</si>
  <si>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</si>
  <si>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</si>
  <si>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</si>
  <si>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</si>
  <si>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</si>
  <si>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</si>
  <si>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</si>
  <si>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</si>
  <si>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</si>
  <si>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</si>
  <si>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</si>
  <si>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</si>
  <si>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</si>
  <si>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</si>
  <si>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</si>
  <si>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</si>
  <si>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</si>
  <si>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</si>
  <si>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</si>
  <si>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</si>
  <si>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</si>
  <si>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</si>
  <si>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</si>
  <si>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</si>
  <si>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</si>
  <si>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</si>
  <si>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</si>
  <si>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</si>
  <si>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</si>
  <si>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</si>
  <si>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</si>
  <si>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</si>
  <si>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</si>
  <si>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</si>
  <si>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</si>
  <si>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</si>
  <si>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</si>
  <si>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</si>
  <si>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</si>
  <si>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</si>
  <si>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</si>
  <si>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</si>
  <si>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</si>
  <si>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</si>
  <si>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</si>
  <si>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</si>
  <si>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</si>
  <si>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</si>
  <si>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</si>
  <si>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</si>
  <si>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</si>
  <si>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</si>
  <si>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</si>
  <si>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</si>
  <si>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</si>
  <si>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</si>
  <si>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</si>
  <si>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</si>
  <si>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</si>
  <si>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</si>
  <si>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</si>
  <si>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</si>
  <si>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</si>
  <si>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</si>
  <si>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</si>
  <si>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</si>
  <si>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</si>
  <si>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</si>
  <si>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</si>
  <si>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</si>
  <si>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</si>
  <si>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</si>
  <si>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</si>
  <si>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</si>
  <si>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</si>
  <si>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</si>
  <si>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</si>
  <si>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</si>
  <si>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</si>
  <si>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</si>
  <si>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</si>
  <si>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</si>
  <si>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</si>
  <si>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</si>
  <si>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</si>
  <si>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</si>
  <si>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</si>
  <si>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</si>
  <si>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</si>
  <si>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</si>
  <si>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</si>
  <si>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</si>
  <si>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</si>
  <si>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</si>
  <si>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</si>
  <si>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</si>
  <si>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</si>
  <si>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</si>
  <si>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</si>
  <si>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</si>
  <si>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</si>
  <si>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</si>
  <si>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</si>
  <si>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</si>
  <si>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</si>
  <si>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</si>
  <si>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</si>
  <si>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</si>
  <si>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</si>
  <si>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</si>
  <si>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</si>
  <si>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</si>
  <si>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</si>
  <si>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</si>
  <si>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</si>
  <si>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</si>
  <si>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</si>
  <si>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</si>
  <si>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</si>
  <si>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</si>
  <si>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</si>
  <si>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</si>
  <si>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</si>
  <si>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</si>
  <si>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</si>
  <si>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</si>
  <si>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</si>
  <si>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</si>
  <si>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</si>
  <si>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</si>
  <si>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</si>
  <si>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</si>
  <si>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</si>
  <si>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</si>
  <si>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</si>
  <si>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</si>
  <si>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</si>
  <si>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</si>
  <si>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</si>
  <si>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</si>
  <si>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</si>
  <si>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</si>
  <si>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</si>
  <si>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</si>
  <si>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</si>
  <si>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</si>
  <si>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</si>
  <si>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</si>
  <si>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</si>
  <si>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</si>
  <si>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</si>
  <si>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</si>
  <si>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</si>
  <si>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</si>
  <si>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</si>
  <si>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</si>
  <si>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</si>
  <si>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</si>
  <si>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</si>
  <si>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</si>
  <si>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</si>
  <si>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</si>
  <si>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</si>
  <si>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</si>
  <si>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</si>
  <si>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</si>
  <si>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</si>
  <si>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</si>
  <si>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</si>
  <si>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</si>
  <si>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</si>
  <si>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</si>
  <si>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</si>
  <si>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</si>
  <si>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</si>
  <si>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</si>
  <si>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</si>
  <si>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</si>
  <si>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</si>
  <si>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</si>
  <si>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</si>
  <si>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</si>
  <si>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</si>
  <si>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</si>
  <si>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</si>
  <si>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</si>
  <si>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</si>
  <si>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</si>
  <si>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</si>
  <si>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</si>
  <si>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</si>
  <si>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</si>
  <si>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</si>
  <si>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</si>
  <si>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</si>
  <si>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</si>
  <si>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</si>
  <si>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</si>
  <si>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</si>
  <si>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</si>
  <si>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</si>
  <si>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</si>
  <si>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</si>
  <si>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</si>
  <si>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</si>
  <si>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</si>
  <si>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</si>
  <si>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</si>
  <si>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</si>
  <si>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</si>
  <si>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</si>
  <si>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</si>
  <si>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</si>
  <si>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</si>
  <si>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</si>
  <si>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</si>
  <si>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</si>
  <si>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</si>
  <si>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</si>
  <si>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</si>
  <si>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</si>
  <si>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</si>
  <si>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</si>
  <si>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</si>
  <si>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</si>
  <si>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</si>
  <si>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</si>
  <si>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</si>
  <si>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</si>
  <si>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</si>
  <si>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</si>
  <si>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</si>
  <si>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</si>
  <si>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</si>
  <si>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</si>
  <si>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</si>
  <si>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</si>
  <si>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</si>
  <si>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</si>
  <si>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</si>
  <si>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</si>
  <si>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</si>
  <si>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</si>
  <si>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</si>
  <si>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</si>
  <si>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</si>
  <si>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</si>
  <si>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</si>
  <si>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</si>
  <si>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</si>
  <si>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</si>
  <si>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</si>
  <si>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</si>
  <si>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</si>
  <si>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</si>
  <si>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</si>
  <si>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</si>
  <si>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</si>
  <si>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</si>
  <si>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</si>
  <si>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</si>
  <si>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</si>
  <si>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</si>
  <si>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</si>
  <si>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</si>
  <si>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</si>
  <si>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</si>
  <si>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</si>
  <si>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</si>
  <si>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</si>
  <si>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</si>
  <si>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</si>
  <si>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</si>
  <si>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</si>
  <si>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</si>
  <si>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</si>
  <si>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</si>
  <si>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</si>
  <si>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</si>
  <si>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</si>
  <si>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</si>
  <si>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</si>
  <si>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</si>
  <si>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</si>
  <si>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</si>
  <si>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</si>
  <si>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</si>
  <si>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</si>
  <si>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</si>
  <si>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</si>
  <si>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</si>
  <si>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</si>
  <si>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</si>
  <si>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</si>
  <si>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</si>
  <si>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</si>
  <si>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</si>
  <si>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</si>
  <si>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</si>
  <si>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</si>
  <si>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</si>
  <si>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</si>
  <si>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</si>
  <si>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</si>
  <si>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</si>
  <si>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</si>
  <si>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</si>
  <si>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</si>
  <si>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</si>
  <si>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</si>
  <si>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</si>
  <si>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</si>
  <si>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</si>
  <si>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</si>
  <si>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</si>
  <si>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</si>
  <si>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</si>
  <si>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</si>
  <si>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</si>
  <si>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</si>
  <si>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</si>
  <si>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</si>
  <si>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</si>
  <si>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</si>
  <si>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</si>
  <si>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</si>
  <si>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</si>
  <si>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</si>
  <si>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</si>
  <si>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</si>
  <si>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</si>
  <si>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</si>
  <si>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</si>
  <si>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</si>
  <si>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</si>
  <si>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</si>
  <si>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</si>
  <si>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</si>
  <si>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</si>
  <si>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</si>
  <si>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</si>
  <si>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</si>
  <si>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</si>
  <si>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</si>
  <si>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</si>
  <si>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</si>
  <si>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</si>
  <si>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</si>
  <si>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</si>
  <si>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</si>
  <si>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</si>
  <si>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</si>
  <si>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</si>
  <si>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</si>
  <si>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</si>
  <si>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</si>
  <si>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</si>
  <si>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</si>
  <si>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</si>
  <si>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</si>
  <si>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</si>
  <si>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</si>
  <si>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</si>
  <si>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</si>
  <si>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</si>
  <si>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</si>
  <si>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</si>
  <si>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</si>
  <si>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</si>
  <si>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</si>
  <si>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</si>
  <si>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</si>
  <si>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</si>
  <si>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</si>
  <si>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</si>
  <si>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</si>
  <si>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</si>
  <si>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</si>
  <si>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</si>
  <si>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</si>
  <si>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</si>
  <si>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</si>
  <si>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</si>
  <si>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</si>
  <si>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</si>
  <si>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</si>
  <si>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</si>
  <si>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</si>
  <si>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</si>
  <si>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</si>
  <si>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</si>
  <si>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</si>
  <si>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</si>
  <si>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</si>
  <si>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</si>
  <si>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</si>
  <si>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</si>
  <si>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</si>
  <si>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</si>
  <si>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</si>
  <si>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</si>
  <si>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</si>
  <si>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</si>
  <si>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</si>
  <si>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</si>
  <si>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</si>
  <si>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</si>
  <si>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</si>
  <si>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</si>
  <si>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</si>
  <si>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</si>
  <si>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</si>
  <si>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</si>
  <si>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</si>
  <si>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</si>
  <si>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</si>
  <si>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</si>
  <si>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</si>
  <si>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</si>
  <si>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</si>
  <si>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</si>
  <si>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</si>
  <si>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</si>
  <si>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</si>
  <si>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</si>
  <si>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</si>
  <si>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</si>
  <si>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</si>
  <si>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</si>
  <si>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</si>
  <si>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</si>
  <si>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</si>
  <si>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</si>
  <si>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</si>
  <si>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</si>
  <si>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</si>
  <si>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</si>
  <si>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</si>
  <si>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</si>
  <si>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</si>
  <si>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</si>
  <si>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</si>
  <si>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</si>
  <si>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</si>
  <si>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</si>
  <si>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</si>
  <si>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</si>
  <si>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</si>
  <si>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</si>
  <si>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</si>
  <si>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</si>
  <si>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</si>
  <si>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</si>
  <si>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</si>
  <si>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</si>
  <si>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</si>
  <si>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</si>
  <si>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</si>
  <si>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</si>
  <si>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</si>
  <si>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</si>
  <si>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</si>
  <si>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</si>
  <si>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</si>
  <si>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</si>
  <si>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</si>
  <si>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</si>
  <si>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</si>
  <si>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</si>
  <si>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</si>
  <si>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</si>
  <si>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</si>
  <si>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</si>
  <si>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</si>
  <si>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</si>
  <si>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</si>
  <si>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</si>
  <si>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</si>
  <si>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</si>
  <si>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</si>
  <si>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</si>
  <si>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</si>
  <si>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</si>
  <si>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</si>
  <si>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</si>
  <si>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</si>
  <si>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</si>
  <si>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</si>
  <si>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</si>
  <si>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</si>
  <si>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</si>
  <si>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</si>
  <si>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</si>
  <si>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</si>
  <si>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</si>
  <si>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</si>
  <si>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</si>
  <si>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</si>
  <si>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</si>
  <si>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</si>
  <si>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</si>
  <si>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</si>
  <si>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</si>
  <si>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</si>
  <si>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</si>
  <si>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</si>
  <si>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</si>
  <si>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</si>
  <si>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</si>
  <si>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</si>
  <si>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</si>
  <si>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</si>
  <si>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</si>
  <si>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</si>
  <si>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</si>
  <si>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</si>
  <si>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</si>
  <si>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</si>
  <si>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</si>
  <si>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</si>
  <si>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</si>
  <si>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</si>
  <si>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</si>
  <si>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</si>
  <si>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</si>
  <si>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</si>
  <si>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</si>
  <si>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</si>
  <si>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</si>
  <si>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</si>
  <si>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</si>
  <si>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</si>
  <si>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</si>
  <si>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</si>
  <si>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</si>
  <si>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</si>
  <si>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</si>
  <si>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</si>
  <si>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</si>
  <si>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</si>
  <si>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</si>
  <si>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</si>
  <si>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</si>
  <si>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</si>
  <si>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</si>
  <si>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</si>
  <si>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</si>
  <si>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</si>
  <si>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</si>
  <si>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</si>
  <si>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</si>
  <si>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</si>
  <si>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</si>
  <si>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</si>
  <si>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</si>
  <si>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</si>
  <si>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</si>
  <si>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</si>
  <si>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</si>
  <si>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</si>
  <si>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</si>
  <si>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</si>
  <si>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</si>
  <si>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</si>
  <si>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</si>
  <si>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</si>
  <si>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</si>
  <si>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</si>
  <si>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</si>
  <si>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</si>
  <si>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</si>
  <si>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</si>
  <si>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</si>
  <si>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</si>
  <si>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</si>
  <si>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</si>
  <si>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</si>
  <si>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</si>
  <si>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</si>
  <si>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</si>
  <si>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</si>
  <si>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</si>
  <si>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</si>
  <si>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</si>
  <si>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</si>
  <si>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</si>
  <si>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</si>
  <si>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</si>
  <si>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</si>
  <si>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</si>
  <si>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</si>
  <si>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</si>
  <si>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</si>
  <si>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</si>
  <si>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</si>
  <si>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</si>
  <si>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</si>
  <si>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</si>
  <si>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</si>
  <si>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</si>
  <si>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</si>
  <si>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</si>
  <si>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</si>
  <si>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</si>
  <si>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</si>
  <si>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</si>
  <si>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</si>
  <si>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</si>
  <si>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</si>
  <si>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</si>
  <si>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</si>
  <si>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</si>
  <si>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</si>
  <si>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</si>
  <si>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</si>
  <si>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</si>
  <si>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</si>
  <si>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</si>
  <si>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</si>
  <si>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</si>
  <si>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</si>
  <si>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</si>
  <si>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</si>
  <si>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</si>
  <si>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</si>
  <si>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</si>
  <si>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</si>
  <si>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</si>
  <si>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</si>
  <si>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</si>
  <si>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</si>
  <si>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</si>
  <si>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</si>
  <si>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</si>
  <si>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</si>
  <si>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</si>
  <si>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</si>
  <si>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</si>
  <si>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</si>
  <si>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</si>
  <si>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</si>
  <si>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</si>
  <si>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</si>
  <si>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</si>
  <si>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</si>
  <si>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</si>
  <si>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</si>
  <si>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</si>
  <si>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</si>
  <si>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</si>
  <si>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</si>
  <si>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</si>
  <si>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</si>
  <si>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</si>
  <si>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</si>
  <si>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</si>
  <si>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</si>
  <si>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</si>
  <si>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</si>
  <si>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</si>
  <si>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</si>
  <si>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</si>
  <si>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</si>
  <si>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</si>
  <si>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</si>
  <si>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</si>
  <si>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</si>
  <si>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</si>
  <si>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</si>
  <si>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</si>
  <si>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</si>
  <si>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</si>
  <si>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</si>
  <si>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</si>
  <si>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</si>
  <si>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</si>
  <si>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</si>
  <si>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</si>
  <si>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</si>
  <si>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</si>
  <si>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</si>
  <si>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</si>
  <si>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</si>
  <si>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</si>
  <si>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</si>
  <si>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</si>
  <si>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</si>
  <si>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</si>
  <si>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</si>
  <si>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</si>
  <si>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</si>
  <si>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</si>
  <si>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</si>
  <si>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</si>
  <si>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</si>
  <si>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</si>
  <si>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</si>
  <si>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</si>
  <si>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</si>
  <si>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</si>
  <si>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</si>
  <si>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</si>
  <si>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</si>
  <si>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</si>
  <si>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</si>
  <si>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</si>
  <si>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</si>
  <si>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</si>
  <si>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</si>
  <si>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</si>
  <si>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</si>
  <si>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</si>
  <si>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</si>
  <si>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</si>
  <si>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</si>
  <si>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</si>
  <si>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</si>
  <si>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</si>
  <si>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</si>
  <si>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</si>
  <si>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</si>
  <si>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</si>
  <si>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</si>
  <si>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</si>
  <si>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</si>
  <si>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</si>
  <si>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</si>
  <si>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</si>
  <si>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</si>
  <si>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</si>
  <si>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</si>
  <si>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</si>
  <si>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</si>
  <si>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</si>
  <si>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</si>
  <si>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</si>
  <si>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</si>
  <si>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</si>
  <si>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</si>
  <si>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</si>
  <si>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</si>
  <si>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</si>
  <si>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</si>
  <si>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</si>
  <si>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</si>
  <si>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</si>
  <si>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</si>
  <si>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</si>
  <si>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</si>
  <si>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</si>
  <si>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</si>
  <si>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</si>
  <si>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</si>
  <si>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</si>
  <si>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</si>
  <si>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</si>
  <si>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</si>
  <si>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</si>
  <si>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</si>
  <si>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</si>
  <si>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</si>
  <si>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</si>
  <si>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</si>
  <si>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</si>
  <si>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</si>
  <si>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</si>
  <si>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</si>
  <si>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</si>
  <si>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</si>
  <si>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</si>
  <si>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</si>
  <si>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</si>
  <si>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</si>
  <si>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</si>
  <si>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</si>
  <si>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</si>
  <si>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</si>
  <si>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</si>
  <si>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</si>
  <si>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</si>
  <si>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</si>
  <si>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</si>
  <si>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</si>
  <si>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</si>
  <si>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</si>
  <si>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</si>
  <si>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</si>
  <si>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</si>
  <si>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</si>
  <si>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</si>
  <si>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</si>
  <si>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</si>
  <si>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</si>
  <si>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</si>
  <si>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</si>
  <si>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</si>
  <si>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</si>
  <si>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</si>
  <si>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</si>
  <si>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</si>
  <si>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</si>
  <si>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</si>
  <si>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</si>
  <si>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</si>
  <si>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</si>
  <si>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</si>
  <si>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</si>
  <si>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</si>
  <si>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</si>
  <si>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</si>
  <si>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</si>
  <si>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</si>
  <si>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</si>
  <si>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</si>
  <si>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</si>
  <si>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</si>
  <si>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</si>
  <si>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</si>
  <si>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</si>
  <si>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</si>
  <si>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</si>
  <si>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</si>
  <si>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</si>
  <si>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</si>
  <si>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</si>
  <si>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</si>
  <si>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</si>
  <si>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</si>
  <si>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</si>
  <si>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</si>
  <si>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</si>
  <si>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</si>
  <si>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</si>
  <si>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</si>
  <si>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</si>
  <si>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</si>
  <si>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</si>
  <si>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</si>
  <si>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</si>
  <si>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</si>
  <si>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</si>
  <si>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</si>
  <si>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</si>
  <si>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</si>
  <si>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</si>
  <si>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</si>
  <si>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</si>
  <si>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</si>
  <si>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</si>
  <si>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</si>
  <si>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</si>
  <si>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</si>
  <si>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</si>
  <si>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</si>
  <si>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</si>
  <si>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</si>
  <si>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</si>
  <si>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</si>
  <si>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</si>
  <si>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</si>
  <si>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</si>
  <si>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</si>
  <si>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</si>
  <si>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</si>
  <si>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</si>
  <si>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</si>
  <si>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</si>
  <si>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</si>
  <si>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</si>
  <si>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</si>
  <si>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</si>
  <si>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</si>
  <si>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</si>
  <si>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</si>
  <si>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</si>
  <si>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</si>
  <si>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</si>
  <si>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</si>
  <si>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</si>
  <si>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</si>
  <si>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</si>
  <si>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</si>
  <si>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</si>
  <si>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</si>
  <si>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</si>
  <si>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</si>
  <si>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</si>
  <si>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</si>
  <si>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</si>
  <si>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</si>
  <si>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</si>
  <si>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</si>
  <si>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</si>
  <si>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</si>
  <si>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</si>
  <si>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</si>
  <si>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</si>
  <si>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</si>
  <si>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</si>
  <si>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</si>
  <si>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</si>
  <si>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</si>
  <si>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</si>
  <si>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</si>
  <si>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</si>
  <si>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</si>
  <si>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</si>
  <si>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</si>
  <si>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</si>
  <si>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</si>
  <si>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</si>
  <si>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</si>
  <si>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</si>
  <si>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</si>
  <si>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</si>
  <si>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</si>
  <si>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</si>
  <si>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</si>
  <si>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</si>
  <si>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</si>
  <si>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</si>
  <si>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</si>
  <si>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</si>
  <si>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</si>
  <si>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</si>
  <si>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</si>
  <si>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</si>
  <si>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</si>
  <si>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</si>
  <si>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</si>
  <si>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</si>
  <si>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</si>
  <si>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</si>
  <si>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</si>
  <si>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</si>
  <si>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</si>
  <si>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</si>
  <si>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</si>
  <si>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</si>
  <si>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</si>
  <si>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</si>
  <si>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</si>
  <si>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</si>
  <si>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</si>
  <si>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</si>
  <si>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</si>
  <si>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</si>
  <si>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</si>
  <si>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</si>
  <si>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</si>
  <si>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</si>
  <si>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</si>
  <si>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</si>
  <si>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</si>
  <si>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</si>
  <si>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</si>
  <si>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</si>
  <si>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</si>
  <si>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</si>
  <si>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</si>
  <si>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</si>
  <si>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</si>
  <si>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</si>
  <si>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</si>
  <si>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</si>
  <si>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</si>
  <si>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</si>
  <si>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</si>
  <si>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</si>
  <si>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</si>
  <si>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</si>
  <si>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</si>
  <si>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</si>
  <si>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</si>
  <si>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</si>
  <si>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</si>
  <si>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</si>
  <si>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</si>
  <si>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</si>
  <si>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</si>
  <si>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</si>
  <si>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</si>
  <si>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</si>
  <si>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</si>
  <si>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</si>
  <si>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</si>
  <si>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</si>
  <si>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</si>
  <si>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</si>
  <si>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</si>
  <si>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</si>
  <si>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</si>
  <si>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</si>
  <si>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</si>
  <si>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</si>
  <si>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</si>
  <si>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</si>
  <si>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</si>
  <si>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</si>
  <si>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</si>
  <si>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</si>
  <si>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</si>
  <si>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</si>
  <si>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</si>
  <si>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</si>
  <si>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</si>
  <si>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</si>
  <si>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</si>
  <si>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</si>
  <si>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</si>
  <si>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</si>
  <si>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</si>
  <si>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</si>
  <si>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</si>
  <si>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</si>
  <si>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</si>
  <si>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</si>
  <si>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</si>
  <si>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</si>
  <si>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</si>
  <si>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</si>
  <si>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</si>
  <si>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</si>
  <si>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</si>
  <si>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</si>
  <si>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</si>
  <si>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</si>
  <si>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</si>
  <si>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</si>
  <si>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</si>
  <si>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</si>
  <si>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</si>
  <si>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</si>
  <si>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</si>
  <si>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</si>
  <si>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</si>
  <si>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</si>
  <si>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</si>
  <si>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</si>
  <si>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</si>
  <si>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</si>
  <si>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</si>
  <si>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</si>
  <si>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</si>
  <si>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</si>
  <si>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</si>
  <si>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</si>
  <si>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</si>
  <si>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</si>
  <si>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</si>
  <si>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</si>
  <si>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</si>
  <si>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</si>
  <si>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</si>
  <si>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</si>
  <si>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</si>
  <si>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</si>
  <si>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</si>
  <si>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</si>
  <si>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</si>
  <si>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</si>
  <si>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</si>
  <si>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</si>
  <si>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</si>
  <si>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</si>
  <si>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</si>
  <si>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</si>
  <si>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</si>
  <si>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</si>
  <si>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</si>
  <si>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</si>
  <si>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</si>
  <si>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</si>
  <si>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</si>
  <si>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</si>
  <si>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</si>
  <si>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</si>
  <si>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</si>
  <si>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</si>
  <si>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</si>
  <si>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</si>
  <si>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</si>
  <si>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</si>
  <si>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</si>
  <si>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</si>
  <si>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</si>
  <si>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</si>
  <si>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</si>
  <si>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</si>
  <si>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</si>
  <si>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</si>
  <si>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</si>
  <si>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</si>
  <si>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</si>
  <si>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</si>
  <si>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</si>
  <si>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</si>
  <si>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</si>
  <si>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</si>
  <si>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</si>
  <si>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</si>
  <si>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</si>
  <si>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</si>
  <si>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</si>
  <si>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</si>
  <si>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</si>
  <si>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</si>
  <si>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</si>
  <si>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</si>
  <si>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</si>
  <si>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</si>
  <si>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</si>
  <si>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</si>
  <si>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</si>
  <si>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</si>
  <si>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</si>
  <si>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</si>
  <si>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</si>
  <si>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</si>
  <si>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</si>
  <si>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</si>
  <si>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</si>
  <si>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</si>
  <si>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</si>
  <si>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</si>
  <si>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</si>
  <si>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</si>
  <si>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</si>
  <si>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</si>
  <si>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</si>
  <si>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</si>
  <si>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</si>
  <si>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</si>
  <si>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</si>
  <si>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</si>
  <si>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</si>
  <si>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</si>
  <si>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</si>
  <si>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</si>
  <si>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</si>
  <si>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</si>
  <si>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</si>
  <si>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</si>
  <si>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</si>
  <si>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</si>
  <si>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</si>
  <si>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</si>
  <si>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</si>
  <si>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</si>
  <si>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</si>
  <si>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</si>
  <si>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</si>
  <si>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</si>
  <si>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</si>
  <si>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</si>
  <si>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</si>
  <si>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</si>
  <si>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</si>
  <si>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</si>
  <si>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</si>
  <si>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</si>
  <si>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</si>
  <si>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</si>
  <si>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</si>
  <si>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</si>
  <si>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</si>
  <si>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</si>
  <si>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</si>
  <si>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</si>
  <si>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</si>
  <si>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</si>
  <si>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</si>
  <si>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</si>
  <si>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</si>
  <si>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</si>
  <si>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</si>
  <si>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</si>
  <si>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</si>
  <si>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</si>
  <si>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</si>
  <si>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</si>
  <si>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</si>
  <si>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</si>
  <si>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</si>
  <si>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</si>
  <si>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</si>
  <si>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</si>
  <si>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</si>
  <si>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</si>
  <si>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</si>
  <si>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</si>
  <si>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</si>
  <si>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</si>
  <si>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</si>
  <si>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</si>
  <si>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</si>
  <si>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</si>
  <si>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</si>
  <si>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</si>
  <si>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</si>
  <si>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</si>
  <si>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</si>
  <si>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</si>
  <si>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</si>
  <si>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</si>
  <si>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</si>
  <si>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</si>
  <si>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</si>
  <si>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</si>
  <si>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</si>
  <si>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</si>
  <si>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</si>
  <si>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</si>
  <si>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</si>
  <si>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</si>
  <si>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</si>
  <si>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</si>
  <si>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</si>
  <si>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</si>
  <si>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</si>
  <si>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</si>
  <si>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</si>
  <si>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</si>
  <si>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</si>
  <si>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</si>
  <si>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</si>
  <si>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</si>
  <si>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</si>
  <si>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</si>
  <si>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</si>
  <si>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</si>
  <si>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</si>
  <si>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</si>
  <si>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</si>
  <si>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</si>
  <si>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</si>
  <si>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</si>
  <si>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</si>
  <si>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</si>
  <si>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</si>
  <si>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</si>
  <si>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</si>
  <si>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</si>
  <si>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</si>
  <si>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</si>
  <si>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</si>
  <si>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</si>
  <si>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</si>
  <si>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</si>
  <si>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</si>
  <si>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</si>
  <si>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</si>
  <si>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</si>
  <si>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</si>
  <si>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</si>
  <si>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</si>
  <si>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</si>
  <si>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</si>
  <si>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</si>
  <si>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</si>
  <si>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</si>
  <si>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</si>
  <si>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</si>
  <si>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</si>
  <si>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</si>
  <si>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</si>
  <si>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</si>
  <si>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</si>
  <si>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</si>
  <si>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</si>
  <si>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</si>
  <si>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</si>
  <si>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</si>
  <si>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</si>
  <si>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</si>
  <si>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</si>
  <si>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</si>
  <si>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</si>
  <si>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</si>
  <si>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</si>
  <si>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</si>
  <si>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</si>
  <si>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</si>
  <si>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</si>
  <si>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</si>
  <si>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</si>
  <si>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</si>
  <si>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</si>
  <si>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</si>
  <si>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</si>
  <si>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</si>
  <si>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</si>
  <si>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</si>
  <si>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</si>
  <si>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</si>
  <si>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</si>
  <si>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</si>
  <si>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</si>
  <si>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</si>
  <si>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</si>
  <si>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</si>
  <si>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</si>
  <si>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</si>
  <si>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</si>
  <si>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</si>
  <si>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</si>
  <si>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</si>
  <si>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</si>
  <si>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</si>
  <si>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</si>
  <si>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</si>
  <si>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</si>
  <si>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</si>
  <si>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</si>
  <si>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</si>
  <si>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</si>
  <si>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</si>
  <si>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</si>
  <si>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</si>
  <si>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</si>
  <si>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</si>
  <si>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</si>
  <si>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</si>
  <si>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</si>
  <si>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</si>
  <si>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</si>
  <si>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</si>
  <si>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</si>
  <si>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</si>
  <si>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</si>
  <si>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</si>
  <si>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</si>
  <si>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</si>
  <si>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</si>
  <si>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</si>
  <si>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</si>
  <si>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</si>
  <si>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</si>
  <si>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</si>
  <si>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</si>
  <si>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</si>
  <si>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</si>
  <si>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</si>
  <si>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</si>
  <si>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</si>
  <si>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</si>
  <si>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</si>
  <si>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</si>
  <si>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</si>
  <si>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</si>
  <si>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</si>
  <si>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</si>
  <si>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</si>
  <si>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</si>
  <si>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</si>
  <si>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</si>
  <si>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</si>
  <si>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</si>
  <si>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</si>
  <si>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</si>
  <si>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</si>
  <si>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</si>
  <si>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</si>
  <si>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</si>
  <si>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</si>
  <si>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</si>
  <si>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</si>
  <si>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</si>
  <si>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</si>
  <si>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</si>
  <si>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</si>
  <si>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</si>
  <si>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</si>
  <si>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</si>
  <si>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</si>
  <si>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</si>
  <si>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</si>
  <si>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</si>
  <si>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</si>
  <si>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</si>
  <si>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</si>
  <si>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</si>
  <si>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</si>
  <si>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</si>
  <si>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</si>
  <si>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</si>
  <si>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</si>
  <si>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</si>
  <si>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</si>
  <si>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</si>
  <si>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</si>
  <si>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</si>
  <si>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</si>
  <si>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</si>
  <si>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</si>
  <si>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</si>
  <si>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</si>
  <si>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</si>
  <si>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</si>
  <si>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</si>
  <si>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</si>
  <si>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</si>
  <si>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</si>
  <si>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</si>
  <si>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</si>
  <si>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</si>
  <si>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</si>
  <si>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</si>
  <si>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</si>
  <si>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</si>
  <si>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</si>
  <si>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</si>
  <si>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</si>
  <si>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</si>
  <si>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</si>
  <si>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</si>
  <si>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</si>
  <si>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</si>
  <si>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</si>
  <si>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</si>
  <si>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</si>
  <si>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</si>
  <si>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</si>
  <si>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</si>
  <si>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</si>
  <si>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</si>
  <si>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</si>
  <si>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</si>
  <si>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</si>
  <si>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</si>
  <si>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</si>
  <si>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</si>
  <si>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</si>
  <si>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</si>
  <si>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</si>
  <si>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</si>
  <si>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</si>
  <si>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</si>
  <si>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</si>
  <si>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</si>
  <si>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</si>
  <si>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</si>
  <si>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</si>
  <si>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</si>
  <si>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</si>
  <si>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</si>
  <si>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</si>
  <si>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</si>
  <si>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</si>
  <si>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</si>
  <si>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</si>
  <si>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</si>
  <si>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</si>
  <si>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</si>
  <si>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</si>
  <si>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</si>
  <si>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</si>
  <si>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</si>
  <si>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</si>
  <si>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</si>
  <si>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</si>
  <si>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</si>
  <si>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</si>
  <si>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</si>
  <si>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</si>
  <si>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</si>
  <si>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</si>
  <si>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</si>
  <si>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</si>
  <si>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</si>
  <si>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</si>
  <si>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</si>
  <si>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</si>
  <si>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</si>
  <si>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</si>
  <si>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</si>
  <si>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</si>
  <si>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</si>
  <si>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</si>
  <si>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</si>
  <si>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</si>
  <si>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</si>
  <si>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</si>
  <si>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</si>
  <si>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</si>
  <si>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</si>
  <si>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</si>
  <si>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</si>
  <si>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</si>
  <si>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</si>
  <si>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</si>
  <si>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</si>
  <si>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</si>
  <si>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</si>
  <si>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</si>
  <si>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</si>
  <si>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</si>
  <si>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</si>
  <si>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</si>
  <si>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</si>
  <si>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</si>
  <si>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</si>
  <si>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</si>
  <si>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</si>
  <si>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</si>
  <si>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</si>
  <si>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</si>
  <si>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</si>
  <si>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</si>
  <si>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</si>
  <si>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</si>
  <si>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</si>
  <si>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</si>
  <si>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</si>
  <si>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</si>
  <si>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</si>
  <si>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</si>
  <si>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</si>
  <si>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</si>
  <si>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</si>
  <si>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</si>
  <si>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</si>
  <si>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</si>
  <si>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</si>
  <si>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</si>
  <si>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</si>
  <si>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</si>
  <si>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</si>
  <si>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</si>
  <si>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</si>
  <si>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</si>
  <si>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</si>
  <si>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</si>
  <si>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</si>
  <si>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</si>
  <si>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</si>
  <si>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</si>
  <si>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</si>
  <si>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</si>
  <si>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</si>
  <si>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</si>
  <si>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</si>
  <si>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</si>
  <si>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</si>
  <si>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</si>
  <si>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</si>
  <si>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</si>
  <si>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</si>
  <si>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</si>
  <si>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</si>
  <si>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</si>
  <si>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</si>
  <si>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</si>
  <si>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</si>
  <si>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</si>
  <si>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</si>
  <si>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</si>
  <si>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</si>
  <si>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</si>
  <si>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</si>
  <si>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</si>
  <si>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</si>
  <si>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</si>
  <si>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</si>
  <si>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</si>
  <si>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</si>
  <si>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</si>
  <si>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</si>
  <si>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</si>
  <si>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</si>
  <si>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</si>
  <si>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</si>
  <si>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</si>
  <si>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</si>
  <si>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</si>
  <si>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</si>
  <si>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</si>
  <si>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</si>
  <si>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</si>
  <si>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</si>
  <si>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</si>
  <si>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</si>
  <si>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</si>
  <si>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</si>
  <si>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</si>
  <si>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</si>
  <si>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</si>
  <si>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</si>
  <si>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</si>
  <si>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</si>
  <si>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</si>
  <si>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</si>
  <si>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</si>
  <si>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</si>
  <si>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</si>
  <si>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</si>
  <si>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</si>
  <si>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</si>
  <si>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</si>
  <si>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</si>
  <si>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</si>
  <si>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</si>
  <si>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</si>
  <si>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</si>
  <si>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</si>
  <si>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</si>
  <si>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</si>
  <si>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</si>
  <si>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</si>
  <si>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</si>
  <si>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</si>
  <si>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</si>
  <si>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</si>
  <si>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</si>
  <si>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</si>
  <si>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</si>
  <si>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</si>
  <si>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</si>
  <si>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</si>
  <si>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</si>
  <si>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</si>
  <si>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</si>
  <si>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</si>
  <si>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</si>
  <si>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</si>
  <si>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</si>
  <si>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</si>
  <si>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</si>
  <si>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</si>
  <si>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</si>
  <si>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</si>
  <si>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</si>
  <si>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</si>
  <si>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</si>
  <si>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</si>
  <si>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</si>
  <si>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</si>
  <si>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</si>
  <si>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</si>
  <si>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</si>
  <si>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</si>
  <si>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</si>
  <si>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</si>
  <si>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</si>
  <si>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</si>
  <si>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</si>
  <si>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</si>
  <si>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</si>
  <si>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</si>
  <si>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</si>
  <si>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</si>
  <si>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</si>
  <si>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</si>
  <si>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</si>
  <si>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</si>
  <si>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</si>
  <si>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</si>
  <si>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</si>
  <si>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</si>
  <si>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</si>
  <si>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</si>
  <si>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</si>
  <si>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</si>
  <si>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</si>
  <si>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</si>
  <si>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</si>
  <si>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</si>
  <si>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</si>
  <si>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</si>
  <si>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</si>
  <si>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</si>
  <si>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</si>
  <si>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</si>
  <si>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</si>
  <si>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</si>
  <si>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</si>
  <si>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</si>
  <si>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</si>
  <si>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</si>
  <si>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</si>
  <si>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</si>
  <si>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</si>
  <si>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</si>
  <si>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</si>
  <si>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</si>
  <si>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</si>
  <si>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</si>
  <si>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</si>
  <si>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</si>
  <si>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</si>
  <si>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</si>
  <si>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</si>
  <si>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</si>
  <si>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</si>
  <si>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</si>
  <si>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</si>
  <si>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</si>
  <si>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</si>
  <si>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</si>
  <si>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</si>
  <si>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</si>
  <si>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</si>
  <si>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</si>
  <si>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</si>
  <si>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</si>
  <si>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</si>
  <si>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</si>
  <si>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</si>
  <si>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</si>
  <si>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</si>
  <si>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</si>
  <si>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</si>
  <si>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</si>
  <si>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</si>
  <si>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</si>
  <si>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</si>
  <si>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</si>
  <si>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</si>
  <si>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</si>
  <si>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</si>
  <si>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</si>
  <si>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</si>
  <si>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</si>
  <si>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</si>
  <si>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</si>
  <si>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</si>
  <si>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</si>
  <si>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</si>
  <si>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</si>
  <si>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</si>
  <si>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</si>
  <si>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</si>
  <si>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</si>
  <si>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</si>
  <si>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</si>
  <si>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</si>
  <si>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</si>
  <si>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</si>
  <si>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</si>
  <si>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</si>
  <si>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</si>
  <si>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</si>
  <si>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</si>
  <si>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</si>
  <si>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</si>
  <si>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</si>
  <si>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</si>
  <si>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</si>
  <si>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</si>
  <si>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</si>
  <si>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</si>
  <si>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</si>
  <si>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</si>
  <si>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</si>
  <si>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</si>
  <si>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</si>
  <si>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</si>
  <si>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</si>
  <si>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</si>
  <si>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</si>
  <si>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</si>
  <si>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</si>
  <si>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</si>
  <si>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</si>
  <si>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</si>
  <si>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</si>
  <si>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</si>
  <si>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</si>
  <si>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</si>
  <si>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</si>
  <si>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</si>
  <si>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</si>
  <si>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</si>
  <si>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</si>
  <si>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</si>
  <si>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</si>
  <si>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</si>
  <si>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</si>
  <si>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</si>
  <si>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</si>
  <si>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</si>
  <si>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</si>
  <si>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</si>
  <si>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</si>
  <si>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</si>
  <si>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</si>
  <si>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</si>
  <si>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</si>
  <si>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</si>
  <si>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</si>
  <si>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</si>
  <si>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</si>
  <si>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</si>
  <si>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</si>
  <si>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</si>
  <si>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</si>
  <si>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</si>
  <si>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</si>
  <si>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</si>
  <si>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</si>
  <si>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</si>
  <si>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</si>
  <si>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</si>
  <si>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</si>
  <si>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</si>
  <si>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</si>
  <si>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</si>
  <si>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</si>
  <si>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</si>
  <si>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</si>
  <si>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</si>
  <si>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</si>
  <si>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</si>
  <si>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</si>
  <si>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</si>
  <si>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</si>
  <si>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</si>
  <si>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</si>
  <si>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</si>
  <si>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</si>
  <si>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</si>
  <si>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</si>
  <si>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</si>
  <si>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</si>
  <si>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</si>
  <si>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</si>
  <si>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</si>
  <si>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</si>
  <si>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</si>
  <si>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</si>
  <si>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</si>
  <si>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</si>
  <si>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</si>
  <si>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</si>
  <si>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</si>
  <si>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</si>
  <si>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</si>
  <si>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</si>
  <si>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</si>
  <si>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</si>
  <si>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</si>
  <si>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</si>
  <si>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</si>
  <si>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</si>
  <si>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</si>
  <si>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</si>
  <si>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</si>
  <si>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</si>
  <si>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</si>
  <si>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</si>
  <si>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</si>
  <si>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</si>
  <si>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</si>
  <si>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</si>
  <si>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</si>
  <si>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</si>
  <si>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</si>
  <si>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</si>
  <si>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</si>
  <si>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</si>
  <si>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</si>
  <si>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</si>
  <si>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</si>
  <si>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</si>
  <si>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</si>
  <si>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</si>
  <si>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</si>
  <si>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</si>
  <si>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</si>
  <si>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</si>
  <si>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</si>
  <si>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</si>
  <si>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</si>
  <si>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</si>
  <si>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</si>
  <si>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</si>
  <si>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</si>
  <si>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</si>
  <si>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</si>
  <si>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</si>
  <si>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</si>
  <si>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</si>
  <si>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</si>
  <si>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</si>
  <si>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</si>
  <si>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</si>
  <si>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</si>
  <si>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</si>
  <si>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</si>
  <si>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</si>
  <si>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</si>
  <si>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</si>
  <si>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</si>
  <si>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</si>
  <si>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</si>
  <si>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</si>
  <si>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</si>
  <si>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</si>
  <si>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</si>
  <si>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</si>
  <si>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</si>
  <si>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</si>
  <si>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</si>
  <si>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</si>
  <si>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</si>
  <si>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</si>
  <si>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</si>
  <si>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</si>
  <si>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</si>
  <si>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</si>
  <si>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</si>
  <si>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</si>
  <si>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</si>
  <si>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</si>
  <si>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</si>
  <si>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</si>
  <si>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</si>
  <si>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</si>
  <si>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</si>
  <si>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</si>
  <si>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</si>
  <si>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</si>
  <si>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</si>
  <si>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</si>
  <si>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</si>
  <si>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</si>
  <si>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</si>
  <si>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</si>
  <si>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</si>
  <si>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</si>
  <si>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</si>
  <si>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</si>
  <si>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</si>
  <si>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</si>
  <si>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</si>
  <si>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</si>
  <si>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</si>
  <si>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</si>
  <si>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</si>
  <si>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</si>
  <si>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</si>
  <si>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</si>
  <si>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</si>
  <si>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</si>
  <si>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</si>
  <si>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</si>
  <si>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</si>
  <si>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</si>
  <si>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</si>
  <si>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</si>
  <si>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</si>
  <si>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</si>
  <si>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</si>
  <si>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</si>
  <si>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</si>
  <si>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</si>
  <si>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</si>
  <si>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</si>
  <si>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</si>
  <si>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</si>
  <si>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</si>
  <si>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</si>
  <si>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</si>
  <si>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</si>
  <si>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</si>
  <si>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</si>
  <si>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</si>
  <si>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</si>
  <si>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</si>
  <si>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</si>
  <si>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</si>
  <si>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</si>
  <si>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</si>
  <si>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</si>
  <si>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</si>
  <si>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</si>
  <si>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</si>
  <si>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</si>
  <si>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</si>
  <si>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</si>
  <si>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</si>
  <si>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</si>
  <si>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</si>
  <si>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</si>
  <si>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</si>
  <si>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</si>
  <si>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</si>
  <si>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</si>
  <si>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</si>
  <si>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</si>
  <si>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</si>
  <si>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</si>
  <si>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</si>
  <si>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</si>
  <si>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</si>
  <si>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</si>
  <si>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</si>
  <si>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</si>
  <si>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</si>
  <si>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</si>
  <si>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</si>
  <si>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</si>
  <si>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</si>
  <si>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</si>
  <si>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</si>
  <si>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</si>
  <si>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</si>
  <si>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</si>
  <si>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</si>
  <si>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</si>
  <si>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</si>
  <si>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</si>
  <si>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</si>
  <si>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</si>
  <si>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</si>
  <si>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</si>
  <si>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</si>
  <si>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</si>
  <si>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</si>
  <si>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</si>
  <si>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</si>
  <si>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</si>
  <si>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</si>
  <si>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</si>
  <si>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</si>
  <si>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</si>
  <si>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</si>
  <si>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</si>
  <si>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</si>
  <si>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</si>
  <si>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</si>
  <si>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</si>
  <si>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</si>
  <si>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</si>
  <si>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</si>
  <si>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</si>
  <si>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</si>
  <si>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</si>
  <si>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</si>
  <si>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</si>
  <si>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</si>
  <si>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</si>
  <si>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</si>
  <si>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</si>
  <si>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</si>
  <si>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</si>
  <si>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</si>
  <si>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</si>
  <si>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</si>
  <si>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</si>
  <si>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</si>
  <si>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</si>
  <si>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</si>
  <si>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</si>
  <si>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</si>
  <si>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</si>
  <si>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</si>
  <si>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</si>
  <si>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</si>
  <si>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</si>
  <si>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</si>
  <si>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</si>
  <si>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</si>
  <si>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</si>
  <si>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</si>
  <si>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</si>
  <si>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</si>
  <si>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</si>
  <si>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</si>
  <si>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</si>
  <si>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</si>
  <si>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</si>
  <si>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</si>
  <si>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</si>
  <si>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</si>
  <si>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</si>
  <si>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</si>
  <si>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</si>
  <si>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</si>
  <si>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</si>
  <si>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</si>
  <si>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</si>
  <si>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</si>
  <si>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</si>
  <si>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</si>
  <si>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</si>
  <si>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</si>
  <si>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</si>
  <si>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</si>
  <si>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</si>
  <si>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</si>
  <si>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</si>
  <si>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</si>
  <si>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</si>
  <si>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</si>
  <si>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</si>
  <si>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</si>
  <si>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</si>
  <si>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</si>
  <si>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</si>
  <si>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</si>
  <si>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</si>
  <si>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</si>
  <si>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</si>
  <si>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</si>
  <si>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</si>
  <si>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</si>
  <si>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</si>
  <si>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</si>
  <si>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</si>
  <si>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</si>
  <si>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</si>
  <si>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</si>
  <si>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</si>
  <si>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</si>
  <si>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</si>
  <si>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</si>
  <si>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</si>
  <si>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</si>
  <si>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</si>
  <si>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</si>
  <si>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</si>
  <si>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</si>
  <si>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</si>
  <si>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</si>
  <si>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</si>
  <si>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</si>
  <si>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</si>
  <si>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</si>
  <si>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</si>
  <si>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</si>
  <si>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</si>
  <si>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</si>
  <si>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</si>
  <si>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</si>
  <si>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</si>
  <si>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</si>
  <si>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</si>
  <si>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</si>
  <si>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</si>
  <si>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</si>
  <si>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</si>
  <si>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</si>
  <si>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</si>
  <si>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</si>
  <si>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</si>
  <si>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</si>
  <si>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</si>
  <si>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</si>
  <si>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</si>
  <si>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</si>
  <si>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</si>
  <si>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</si>
  <si>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</si>
  <si>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</si>
  <si>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</si>
  <si>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</si>
  <si>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</si>
  <si>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</si>
  <si>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</si>
  <si>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</si>
  <si>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</si>
  <si>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</si>
  <si>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</si>
  <si>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</si>
  <si>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</si>
  <si>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</si>
  <si>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</si>
  <si>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</si>
  <si>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</si>
  <si>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</si>
  <si>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</si>
  <si>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</si>
  <si>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</si>
  <si>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</si>
  <si>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</si>
  <si>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</si>
  <si>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</si>
  <si>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</si>
  <si>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</si>
  <si>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</si>
  <si>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</si>
  <si>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</si>
  <si>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</si>
  <si>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</si>
  <si>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</si>
  <si>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</si>
  <si>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</si>
  <si>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</si>
  <si>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</si>
  <si>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</si>
  <si>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</si>
  <si>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</si>
  <si>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</si>
  <si>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</si>
  <si>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</si>
  <si>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</si>
  <si>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</si>
  <si>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</si>
  <si>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</si>
  <si>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</si>
  <si>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</si>
  <si>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</si>
  <si>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</si>
  <si>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</si>
  <si>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</si>
  <si>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</si>
  <si>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</si>
  <si>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</si>
  <si>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</si>
  <si>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</si>
  <si>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</si>
  <si>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</si>
  <si>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</si>
  <si>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</si>
  <si>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</si>
  <si>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</si>
  <si>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</si>
  <si>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</si>
  <si>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</si>
  <si>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</si>
  <si>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</si>
  <si>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</si>
  <si>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</si>
  <si>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</si>
  <si>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</si>
  <si>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</si>
  <si>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</si>
  <si>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</si>
  <si>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</si>
  <si>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</si>
  <si>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</si>
  <si>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</si>
  <si>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</si>
  <si>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</si>
  <si>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</si>
  <si>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</si>
  <si>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</si>
  <si>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</si>
  <si>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</si>
  <si>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</si>
  <si>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</si>
  <si>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</si>
  <si>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</si>
  <si>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</si>
  <si>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</si>
  <si>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</si>
  <si>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</si>
  <si>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</si>
  <si>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</si>
  <si>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</si>
  <si>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</si>
  <si>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</si>
  <si>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</si>
  <si>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</si>
  <si>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</si>
  <si>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</si>
  <si>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</si>
  <si>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</si>
  <si>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</si>
  <si>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</si>
  <si>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</si>
  <si>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</si>
  <si>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</si>
  <si>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</si>
  <si>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</si>
  <si>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</si>
  <si>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</si>
  <si>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</si>
  <si>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</si>
  <si>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</si>
  <si>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</si>
  <si>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</si>
  <si>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</si>
  <si>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</si>
  <si>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</si>
  <si>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</si>
  <si>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</si>
  <si>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</si>
  <si>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</si>
  <si>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</si>
  <si>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</si>
  <si>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</si>
  <si>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</si>
  <si>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</si>
  <si>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</si>
  <si>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</si>
  <si>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</si>
  <si>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</si>
  <si>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</si>
  <si>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</si>
  <si>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</si>
  <si>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</si>
  <si>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</si>
  <si>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</si>
  <si>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</si>
  <si>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</si>
  <si>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</si>
  <si>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</si>
  <si>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</si>
  <si>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</si>
  <si>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</si>
  <si>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</si>
  <si>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</si>
  <si>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</si>
  <si>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</si>
  <si>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</si>
  <si>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</si>
  <si>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</si>
  <si>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</si>
  <si>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</si>
  <si>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</si>
  <si>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</si>
  <si>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</si>
  <si>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</si>
  <si>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</si>
  <si>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</si>
  <si>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</si>
  <si>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</si>
  <si>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</si>
  <si>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</si>
  <si>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</si>
  <si>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</si>
  <si>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</si>
  <si>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</si>
  <si>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</si>
  <si>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</si>
  <si>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</si>
  <si>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</si>
  <si>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</si>
  <si>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</si>
  <si>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</si>
  <si>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</si>
  <si>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</si>
  <si>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</si>
  <si>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</si>
  <si>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</si>
  <si>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</si>
  <si>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</si>
  <si>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</si>
  <si>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</si>
  <si>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</si>
  <si>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</si>
  <si>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</si>
  <si>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</si>
  <si>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</si>
  <si>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</si>
  <si>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</si>
  <si>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</si>
  <si>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</si>
  <si>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</si>
  <si>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</si>
  <si>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</si>
  <si>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</si>
  <si>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</si>
  <si>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</si>
  <si>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</si>
  <si>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</si>
  <si>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</si>
  <si>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</si>
  <si>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</si>
  <si>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</si>
  <si>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</si>
  <si>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</si>
  <si>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</si>
  <si>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</si>
  <si>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</si>
  <si>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</si>
  <si>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</si>
  <si>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</si>
  <si>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</si>
  <si>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</si>
  <si>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</si>
  <si>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</si>
  <si>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</si>
  <si>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</si>
  <si>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</si>
  <si>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</si>
  <si>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</si>
  <si>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</si>
  <si>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</si>
  <si>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</si>
  <si>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</si>
  <si>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</si>
  <si>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</si>
  <si>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</si>
  <si>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</si>
  <si>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</si>
  <si>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</si>
  <si>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</si>
  <si>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</si>
  <si>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</si>
  <si>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</si>
  <si>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</si>
  <si>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</si>
  <si>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</si>
  <si>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</si>
  <si>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</si>
  <si>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</si>
  <si>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</si>
  <si>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</si>
  <si>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</si>
  <si>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</si>
  <si>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</si>
  <si>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</si>
  <si>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</si>
  <si>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</si>
  <si>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</si>
  <si>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</si>
  <si>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</si>
  <si>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</si>
  <si>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</si>
  <si>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</si>
  <si>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</si>
  <si>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</si>
  <si>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</si>
  <si>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</si>
  <si>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</si>
  <si>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</si>
  <si>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</si>
  <si>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</si>
  <si>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</si>
  <si>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</si>
  <si>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</si>
  <si>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</si>
  <si>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</si>
  <si>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</si>
  <si>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</si>
  <si>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</si>
  <si>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</si>
  <si>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</si>
  <si>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</si>
  <si>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</si>
  <si>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</si>
  <si>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</si>
  <si>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</si>
  <si>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</si>
  <si>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</si>
  <si>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</si>
  <si>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</si>
  <si>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</si>
  <si>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</si>
  <si>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</si>
  <si>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</si>
  <si>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</si>
  <si>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</si>
  <si>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</si>
  <si>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</si>
  <si>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</si>
  <si>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</si>
  <si>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</si>
  <si>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</si>
  <si>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</si>
  <si>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</si>
  <si>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</si>
  <si>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</si>
  <si>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</si>
  <si>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</si>
  <si>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</si>
  <si>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</si>
  <si>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</si>
  <si>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theater</t>
  </si>
  <si>
    <t>plays</t>
  </si>
  <si>
    <t>spaces</t>
  </si>
  <si>
    <t>musical</t>
  </si>
  <si>
    <t>Column Labels</t>
  </si>
  <si>
    <t>Grand Total</t>
  </si>
  <si>
    <t>Row Labels</t>
  </si>
  <si>
    <t>Count of outcomes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</si>
  <si>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</si>
  <si>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</si>
  <si>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</si>
  <si>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</si>
  <si>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</si>
  <si>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</si>
  <si>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</si>
  <si>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</si>
  <si>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</si>
  <si>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</si>
  <si>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</si>
  <si>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</si>
  <si>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</si>
  <si>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</si>
  <si>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</si>
  <si>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</si>
  <si>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</si>
  <si>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</si>
  <si>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</si>
  <si>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</si>
  <si>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</si>
  <si>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</si>
  <si>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</si>
  <si>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</si>
  <si>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</si>
  <si>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</si>
  <si>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</si>
  <si>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</si>
  <si>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</si>
  <si>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</si>
  <si>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</si>
  <si>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</si>
  <si>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</si>
  <si>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</si>
  <si>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</si>
  <si>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</si>
  <si>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</si>
  <si>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</si>
  <si>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</si>
  <si>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</si>
  <si>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</si>
  <si>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</si>
  <si>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</si>
  <si>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</si>
  <si>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</si>
  <si>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</si>
  <si>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children's books</t>
  </si>
  <si>
    <t>Subcategory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</si>
  <si>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</si>
  <si>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</si>
  <si>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</si>
  <si>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</si>
  <si>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</si>
  <si>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</si>
  <si>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</si>
  <si>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</si>
  <si>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</si>
  <si>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</si>
  <si>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</si>
  <si>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</si>
  <si>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</si>
  <si>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</si>
  <si>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</si>
  <si>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</si>
  <si>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Parent Category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</si>
  <si>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</si>
  <si>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</si>
  <si>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</si>
  <si>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</si>
  <si>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</si>
  <si>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</si>
  <si>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</si>
  <si>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</si>
  <si>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</si>
  <si>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</si>
  <si>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</si>
  <si>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</si>
  <si>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</si>
  <si>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</si>
  <si>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</si>
  <si>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</si>
  <si>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Greater than 50000</t>
  </si>
  <si>
    <t>25000 to 29999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</si>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</sst>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F-4386-B382-B19274676BD3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F-4386-B382-B19274676BD3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F-4386-B382-B1927467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594288"/>
        <c:axId val="529598032"/>
      </c:lineChart>
      <c:catAx>
        <c:axId val="52959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98032"/>
        <c:crosses val="autoZero"/>
        <c:auto val="1"/>
        <c:lblAlgn val="ctr"/>
        <c:lblOffset val="100"/>
        <c:noMultiLvlLbl val="0"/>
      </c:catAx>
      <c:valAx>
        <c:axId val="5295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9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F3-4136-B8F2-E2B7415EBA44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F3-4136-B8F2-E2B7415EBA44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F3-4136-B8F2-E2B7415EB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98176"/>
        <c:axId val="534694016"/>
      </c:lineChart>
      <c:catAx>
        <c:axId val="5346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4016"/>
        <c:crosses val="autoZero"/>
        <c:auto val="1"/>
        <c:lblAlgn val="ctr"/>
        <c:lblOffset val="100"/>
        <c:noMultiLvlLbl val="0"/>
      </c:catAx>
      <c:valAx>
        <c:axId val="5346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Goals and Pledged Amts for Great Britain Musicals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Goals and Pledged Amts for Great Britain Musicals</a:t>
          </a:r>
        </a:p>
      </cx:txPr>
    </cx:title>
    <cx:plotArea>
      <cx:plotAreaRegion>
        <cx:series layoutId="boxWhisker" uniqueId="{54B149A6-C949-4F8B-916B-81CC46E97A4E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2EFBE90-98C7-4F84-BC32-9D294695FC50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175460</xdr:colOff>
      <xdr:row>2923</xdr:row>
      <xdr:rowOff>543426</xdr:rowOff>
    </xdr:from>
    <xdr:to>
      <xdr:col>29</xdr:col>
      <xdr:colOff>15039</xdr:colOff>
      <xdr:row>3193</xdr:row>
      <xdr:rowOff>619626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28D1F2-8EA0-47D3-A5FB-B65569B09B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31485" y="733926"/>
              <a:ext cx="45639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171449</xdr:colOff>
      <xdr:row>4</xdr:row>
      <xdr:rowOff>161925</xdr:rowOff>
    </xdr:from>
    <xdr:to>
      <xdr:col>17</xdr:col>
      <xdr:colOff>561975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E2171-9342-4DE7-B7AC-3E2F44DC71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171447</xdr:colOff>
      <xdr:row>14</xdr:row>
      <xdr:rowOff>42861</xdr:rowOff>
    </xdr:from>
    <xdr:to>
      <xdr:col>18</xdr:col>
      <xdr:colOff>352425</xdr:colOff>
      <xdr:row>39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79F6D-46B7-4077-9AD9-7A066287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Kitchens" refreshedDate="44550.529707060188" createdVersion="7" refreshedVersion="7" minRefreshableVersion="3" recordCount="4114" xr:uid="{4BFD654E-D8CA-4E9F-825D-DC2CA92D7A15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49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x v="0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x v="1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x v="2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x v="3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x v="4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x v="5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x v="6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x v="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x v="8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x v="9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x v="10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x v="11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x v="12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x v="13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x v="14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x v="15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x v="16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x v="17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x v="18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x v="19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x v="20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x v="21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x v="22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x v="23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x v="24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x v="25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x v="26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x v="27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x v="28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x v="29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x v="30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x v="31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x v="32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x v="33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x v="34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x v="35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x v="36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x v="37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x v="38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x v="39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x v="40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x v="41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x v="42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x v="43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x v="44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x v="45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x v="46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x v="4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x v="48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x v="49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x v="50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x v="51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x v="52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x v="53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x v="54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x v="55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x v="56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x v="57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x v="58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x v="59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x v="60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x v="61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x v="62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x v="6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x v="64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x v="65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x v="66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x v="67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x v="68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x v="69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x v="70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x v="71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x v="72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x v="73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x v="74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x v="75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x v="76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x v="7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x v="78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x v="79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x v="80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x v="81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x v="82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x v="83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x v="84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x v="85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x v="86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x v="87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x v="88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x v="89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x v="90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x v="91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x v="92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x v="93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x v="94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x v="95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x v="96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x v="97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x v="98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x v="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x v="100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x v="101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x v="102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x v="103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x v="104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x v="105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x v="106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x v="10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x v="108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x v="109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x v="110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x v="111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x v="112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x v="113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x v="114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x v="115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x v="116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x v="117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x v="118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x v="119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x v="120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x v="121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x v="122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x v="123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x v="124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x v="125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x v="126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x v="127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x v="128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x v="129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x v="130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x v="13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x v="132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x v="133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x v="134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x v="135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x v="136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x v="137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x v="138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x v="139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x v="140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x v="141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x v="142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x v="143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x v="144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x v="145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x v="146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x v="147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x v="148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x v="149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x v="150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x v="15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x v="152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x v="153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x v="154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x v="15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x v="15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x v="157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x v="15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x v="159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x v="160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x v="161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x v="162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x v="163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x v="164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x v="165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x v="166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x v="167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x v="168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x v="16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x v="170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x v="171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x v="172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x v="173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x v="174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x v="175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x v="176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x v="177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x v="178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x v="179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x v="180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x v="181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x v="18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x v="183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x v="184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x v="185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x v="186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x v="18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x v="188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x v="189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x v="190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x v="191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x v="19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x v="193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x v="194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x v="195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x v="196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x v="197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x v="198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x v="199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x v="200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x v="201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x v="202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x v="203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x v="204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x v="205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x v="206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x v="207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x v="208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x v="209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x v="210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x v="211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x v="212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x v="213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x v="214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x v="215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x v="216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x v="217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x v="218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x v="219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x v="22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x v="221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x v="222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x v="223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x v="224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x v="225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x v="226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x v="227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x v="228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x v="229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x v="230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x v="23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x v="232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x v="233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x v="234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x v="235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x v="236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x v="237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x v="238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x v="239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x v="240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x v="241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x v="242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x v="243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x v="244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x v="24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x v="246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x v="247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x v="248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x v="249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x v="250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x v="251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x v="252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x v="253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x v="254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x v="255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x v="256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x v="257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x v="258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x v="25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x v="260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x v="261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x v="262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x v="263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x v="264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x v="265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x v="266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x v="267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x v="26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x v="269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x v="2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x v="27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x v="272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x v="273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x v="274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x v="275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x v="276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x v="277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x v="278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x v="279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x v="280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x v="281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x v="28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x v="283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x v="284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x v="285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x v="286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x v="287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x v="288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x v="289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x v="290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x v="291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x v="292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x v="293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x v="2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x v="295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x v="296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x v="297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x v="29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x v="299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x v="300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x v="301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x v="302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x v="303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x v="304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x v="305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x v="306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x v="307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x v="308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x v="309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x v="310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x v="311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x v="31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x v="313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x v="314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x v="315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x v="316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x v="317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x v="318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x v="31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x v="320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x v="321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x v="322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x v="323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x v="324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x v="325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x v="32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x v="327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x v="32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x v="329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x v="330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x v="331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x v="332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x v="333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x v="334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x v="33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x v="336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x v="337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x v="338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x v="339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x v="340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x v="341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x v="342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x v="343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x v="34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x v="345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x v="346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x v="347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x v="348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x v="349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x v="350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x v="351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x v="352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x v="353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x v="354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x v="355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x v="356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x v="35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x v="358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x v="359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x v="36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x v="361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x v="362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x v="363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x v="364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x v="365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x v="366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x v="367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x v="368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x v="3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x v="37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x v="371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x v="372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x v="373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x v="374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x v="375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x v="37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x v="377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x v="37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x v="379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x v="380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x v="381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x v="382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x v="383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x v="384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x v="385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x v="386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x v="387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x v="388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x v="389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x v="390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x v="39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x v="392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x v="393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x v="394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x v="395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x v="39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x v="397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x v="398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x v="399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x v="400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x v="401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x v="402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x v="403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x v="404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x v="405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x v="406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x v="407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x v="408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x v="409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x v="410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x v="411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x v="412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x v="413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x v="414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x v="415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x v="416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x v="417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x v="418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x v="419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x v="420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x v="421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x v="422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x v="423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x v="424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x v="425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x v="426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x v="427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x v="428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x v="429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x v="430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x v="431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x v="432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x v="433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x v="434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x v="435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x v="436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x v="437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x v="43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x v="439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x v="440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x v="441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x v="442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x v="443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x v="444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x v="44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x v="446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x v="447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x v="448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x v="449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x v="45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x v="45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x v="452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x v="453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x v="454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x v="455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x v="456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x v="457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x v="458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x v="459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x v="460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x v="461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x v="462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x v="46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x v="464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x v="465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x v="466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x v="467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x v="468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x v="469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x v="470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x v="471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x v="472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x v="473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x v="474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x v="475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x v="476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x v="477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x v="478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x v="479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x v="480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x v="481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x v="482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x v="483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x v="484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x v="485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x v="486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x v="487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x v="488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x v="489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x v="490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x v="491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x v="492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x v="493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x v="494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x v="49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x v="496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x v="497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x v="498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x v="499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x v="500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x v="50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x v="502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x v="5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x v="504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x v="505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x v="506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x v="50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x v="508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x v="509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x v="510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x v="511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x v="512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x v="513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x v="514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x v="515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x v="516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x v="517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x v="518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x v="519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x v="520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x v="521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x v="522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x v="523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x v="524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x v="525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x v="526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x v="527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x v="528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x v="529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x v="530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x v="531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x v="532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x v="533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x v="534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x v="53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x v="536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x v="537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x v="538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x v="539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x v="540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x v="541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x v="542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x v="543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x v="544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x v="545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x v="546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x v="547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x v="5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x v="549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x v="550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x v="551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x v="552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x v="553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x v="554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x v="555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x v="556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x v="557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x v="558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x v="559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x v="560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x v="561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x v="562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x v="563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x v="564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x v="565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x v="566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x v="567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x v="568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x v="569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x v="570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x v="571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x v="572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x v="573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x v="574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x v="575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x v="576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x v="577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x v="578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x v="579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x v="580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x v="581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x v="582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x v="583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x v="584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x v="585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x v="586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x v="587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x v="588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x v="58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x v="590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x v="591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x v="592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x v="593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x v="594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x v="595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x v="596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x v="597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x v="598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x v="599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x v="600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x v="601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x v="602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x v="60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x v="604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x v="605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x v="606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x v="607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x v="608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x v="609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x v="610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x v="611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x v="612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x v="613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x v="614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x v="615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x v="616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x v="617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x v="618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x v="619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x v="620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x v="621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x v="622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x v="623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x v="624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x v="625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x v="626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x v="627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x v="628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x v="629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x v="630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x v="631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x v="632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x v="633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x v="634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x v="635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x v="636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x v="637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x v="638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x v="639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x v="640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x v="641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x v="642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x v="643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x v="644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x v="645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x v="646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x v="647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x v="64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x v="649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x v="650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x v="65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x v="652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x v="653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x v="654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x v="655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x v="656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x v="657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x v="658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x v="659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x v="660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x v="661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x v="662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x v="663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x v="664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x v="665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x v="666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x v="667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x v="668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x v="669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x v="67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x v="671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x v="672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x v="673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x v="674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x v="675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x v="676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x v="677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x v="67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x v="67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x v="680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x v="681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x v="68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x v="683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x v="684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x v="685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x v="686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x v="687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x v="688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x v="689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x v="690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x v="691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x v="692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x v="693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x v="694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x v="695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x v="696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x v="697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x v="698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x v="699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x v="700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x v="701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x v="702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x v="703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x v="704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x v="705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x v="706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x v="70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x v="708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x v="70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x v="710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x v="711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x v="71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x v="713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x v="714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x v="715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x v="716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x v="717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x v="718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x v="719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x v="720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x v="721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x v="722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x v="723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x v="724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x v="725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x v="726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x v="727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x v="728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x v="729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x v="730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x v="731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x v="732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x v="733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x v="734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x v="735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x v="736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x v="73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x v="738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x v="73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x v="740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x v="741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x v="74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x v="743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x v="744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x v="7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x v="746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x v="747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x v="748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x v="749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x v="750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x v="751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x v="752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x v="753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x v="754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x v="755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x v="756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x v="757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x v="75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x v="75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x v="760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x v="761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x v="762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x v="763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x v="764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x v="765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x v="766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x v="767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x v="768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x v="769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x v="770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x v="771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x v="772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x v="773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x v="774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x v="77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x v="776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x v="7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x v="778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x v="779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x v="780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x v="781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x v="78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x v="783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x v="784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x v="78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x v="786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x v="787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x v="7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x v="789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x v="790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x v="791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x v="792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x v="793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x v="794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x v="795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x v="796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x v="797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x v="798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x v="799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x v="800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x v="801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x v="802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x v="803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x v="804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x v="805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x v="806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x v="807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x v="808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x v="809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x v="810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x v="811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x v="81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x v="813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x v="814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x v="815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x v="816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x v="817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x v="818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x v="819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x v="820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x v="821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x v="822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x v="823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x v="824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x v="825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x v="826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x v="82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x v="828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x v="829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x v="830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x v="831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x v="832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x v="833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x v="834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x v="835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x v="836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x v="837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x v="838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x v="839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x v="840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x v="841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x v="842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x v="843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x v="844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x v="845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x v="846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x v="847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x v="848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x v="849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x v="850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x v="851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x v="852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x v="853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x v="854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x v="855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x v="8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x v="857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x v="85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x v="859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x v="860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x v="861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x v="862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x v="863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x v="864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x v="865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x v="866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x v="867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x v="86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x v="869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x v="870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x v="871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x v="872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x v="873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x v="87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x v="875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x v="876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x v="877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x v="878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x v="879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x v="880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x v="881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x v="882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x v="883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x v="884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x v="885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x v="886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x v="887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x v="888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x v="889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x v="890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x v="891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x v="892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x v="89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x v="894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x v="895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x v="89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x v="897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x v="898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x v="899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x v="900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x v="901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x v="90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x v="903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x v="904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x v="905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x v="906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x v="907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x v="908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x v="909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x v="910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x v="911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x v="912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x v="913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x v="914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x v="915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x v="916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x v="917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x v="918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x v="919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x v="920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x v="921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x v="922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x v="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x v="924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x v="925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x v="926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x v="927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x v="928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x v="92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x v="930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x v="931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x v="932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x v="933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x v="93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x v="935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x v="936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x v="93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x v="93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x v="939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x v="940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x v="941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x v="942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x v="943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x v="944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x v="945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x v="946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x v="947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x v="948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x v="949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x v="950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x v="951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x v="95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x v="953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x v="954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x v="955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x v="956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x v="957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x v="958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x v="959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x v="960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x v="961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x v="962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x v="963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x v="964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x v="965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x v="966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x v="967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x v="968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x v="969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x v="970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x v="971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x v="972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x v="97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x v="974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x v="97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x v="976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x v="97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x v="978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x v="979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x v="980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x v="981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x v="982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x v="983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x v="984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x v="985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x v="986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x v="987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x v="988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x v="989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x v="990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x v="991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x v="992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x v="993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x v="994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x v="995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x v="996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x v="9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x v="998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x v="999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x v="100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x v="1001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x v="1002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x v="1003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x v="1004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x v="1005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x v="1006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x v="1007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x v="1008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x v="1009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x v="1010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x v="1011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x v="101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x v="1013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x v="1014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x v="101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x v="101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x v="1017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x v="1018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x v="101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x v="1020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x v="102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x v="1022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x v="1023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x v="1024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x v="1025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x v="102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x v="102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x v="1028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x v="1029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x v="1030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x v="1031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x v="1032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x v="1033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x v="103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x v="1035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x v="1036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x v="1037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x v="1038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x v="1039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x v="1040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x v="1041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x v="1042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x v="1043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x v="1044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x v="1045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x v="1046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x v="1047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x v="1048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x v="1049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x v="1050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x v="1051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x v="1052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x v="1053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x v="1054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x v="105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x v="1056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x v="1057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x v="1058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x v="1059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x v="1060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x v="1061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x v="1062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x v="1063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x v="1064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x v="1065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x v="1066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x v="1067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x v="1068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x v="106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x v="1070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x v="1071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x v="1072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x v="1073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x v="1074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x v="1075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x v="1076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x v="1077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x v="1078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x v="1079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x v="1080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x v="1081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x v="1082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x v="10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x v="108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x v="108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x v="1086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x v="1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x v="1088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x v="1089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x v="1090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x v="1091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x v="1092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x v="1093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x v="1094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x v="1095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x v="1096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x v="109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x v="1098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x v="1099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x v="1100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x v="1101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x v="1102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x v="1103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x v="1104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x v="1105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x v="1106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x v="1107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x v="1108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x v="1109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x v="1110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x v="1111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x v="1112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x v="1113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x v="1114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x v="111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x v="1116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x v="1117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x v="1118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x v="1119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x v="112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x v="1121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x v="1122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x v="1123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x v="1124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x v="1125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x v="1126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x v="1127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x v="1128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x v="1129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x v="113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x v="1131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x v="1132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x v="1133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x v="1134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x v="1135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x v="1136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x v="1137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x v="1138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x v="1139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x v="1140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x v="1141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x v="1142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x v="1143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x v="1144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x v="1145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x v="1146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x v="1147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x v="1148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x v="1149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x v="1150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x v="1151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x v="115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x v="1153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x v="1154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x v="1155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x v="1156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x v="1157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x v="115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x v="1159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x v="1160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x v="1161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x v="1162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x v="1163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x v="1164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x v="1165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x v="1166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x v="1167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x v="1168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x v="1169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x v="1170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x v="1171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x v="117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x v="1173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x v="1174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x v="1175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x v="1176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x v="1177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x v="1178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x v="1179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x v="1180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x v="118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x v="1182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x v="118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x v="1184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x v="1185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x v="1186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x v="1187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x v="1188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x v="1189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x v="1190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x v="1191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x v="1192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x v="119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x v="1194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x v="1195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x v="1196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x v="1197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x v="1198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x v="1199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x v="1200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x v="1201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x v="1202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x v="1203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x v="1204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x v="1205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x v="1206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x v="1207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x v="1208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x v="1209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x v="1210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x v="121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x v="1212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x v="1213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x v="1214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x v="1215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x v="1216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x v="1217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x v="1218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x v="1219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x v="1220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x v="1221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x v="1222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x v="1223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x v="1224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x v="1225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x v="1226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x v="1227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x v="122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x v="1229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x v="12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x v="1231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x v="1232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x v="1233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x v="1234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x v="1235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x v="1236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x v="1237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x v="1238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x v="1239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x v="1240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x v="1241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x v="124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x v="1243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x v="1244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x v="1245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x v="1246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x v="1247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x v="1248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x v="1249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x v="1250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x v="1251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x v="1252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x v="1253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x v="1254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x v="1255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x v="1256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x v="1257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x v="1258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x v="1259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x v="126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x v="1261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x v="126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x v="1263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x v="1264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x v="126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x v="1266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x v="1267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x v="1268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x v="1269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x v="1270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x v="1271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x v="1272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x v="1273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x v="1274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x v="1275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x v="1276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x v="127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x v="1278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x v="1279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x v="1280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x v="1281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x v="1282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x v="1283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x v="1284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x v="128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x v="1286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x v="1287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x v="1288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x v="1289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x v="1290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x v="12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x v="1292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x v="1293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x v="1294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x v="1295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x v="1296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x v="1297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x v="1298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x v="129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x v="1300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x v="1301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x v="1302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x v="1303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x v="1304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x v="1305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x v="1306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x v="1307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x v="1308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x v="1309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x v="131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x v="1311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x v="131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x v="1313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x v="1314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x v="1315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x v="1316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x v="1317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x v="1318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x v="1319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x v="1320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x v="1321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x v="1322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x v="1323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x v="1324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x v="132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x v="1326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x v="1327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x v="1328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x v="1329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x v="1330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x v="1331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x v="1332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x v="1333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x v="1334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x v="1335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x v="1336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x v="1337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x v="1338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x v="1339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x v="1340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x v="1341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x v="1342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x v="134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x v="1344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x v="1345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x v="1346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x v="1347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x v="1348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x v="1349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x v="1350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x v="1351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x v="1352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x v="1353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x v="1354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x v="135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x v="1356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x v="135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x v="1358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x v="1359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x v="136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x v="1361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x v="1362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x v="1363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x v="1364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x v="1365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x v="1366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x v="1367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x v="1368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x v="1369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x v="137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x v="1371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x v="137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x v="137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x v="1374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x v="1375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x v="137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x v="1377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x v="1378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x v="1379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x v="1380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x v="1381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x v="1382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x v="1383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x v="1384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x v="1385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x v="1386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x v="1387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x v="1388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x v="1389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x v="1390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x v="1391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x v="1392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x v="139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x v="1394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x v="1395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x v="1396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x v="1397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x v="1398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x v="1399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x v="1400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x v="1401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x v="1402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x v="1403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x v="1404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x v="1405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x v="1406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x v="1407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x v="1408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x v="1409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x v="141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x v="1411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x v="1412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x v="1413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x v="1414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x v="1415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x v="1416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x v="1417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x v="1418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x v="14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x v="1420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x v="1421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x v="1422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x v="1423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x v="1424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x v="1425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x v="1426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x v="1427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x v="1428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x v="1429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x v="1430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x v="1431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x v="1432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x v="1433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x v="1434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x v="1435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x v="1436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x v="1437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x v="1438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x v="1439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x v="1440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x v="1441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x v="1442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x v="1443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x v="1444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x v="144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x v="1446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x v="1447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x v="144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x v="1449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x v="1450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x v="1451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x v="1452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x v="1453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x v="1454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x v="1455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x v="1456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x v="1457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x v="1458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x v="1459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x v="1460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x v="1461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x v="1462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x v="1463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x v="1464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x v="1465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x v="14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x v="1467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x v="1468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x v="146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x v="1470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x v="1471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x v="1472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x v="1473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x v="1474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x v="1475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x v="1476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x v="1477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x v="1478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x v="147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x v="1480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x v="1481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x v="1482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x v="1483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x v="1484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x v="1485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x v="1486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x v="1487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x v="1488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x v="1489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x v="1490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x v="1491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x v="1492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x v="1493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x v="1494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x v="1495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x v="1496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x v="1497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x v="149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x v="1499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x v="1500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x v="1501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x v="1502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x v="1503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x v="150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x v="1505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x v="1506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x v="1507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x v="1508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x v="1509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x v="1510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x v="1511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x v="1512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x v="1513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x v="1514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x v="1515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x v="1516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x v="1517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x v="1518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x v="1519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x v="1520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x v="152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x v="1522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x v="1523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x v="1524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x v="1525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x v="1526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x v="1527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x v="1528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x v="1529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x v="1530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x v="1531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x v="1532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x v="1533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x v="1534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x v="1535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x v="1536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x v="153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x v="1538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x v="153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x v="1540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x v="1541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x v="1542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x v="1543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x v="154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x v="1545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x v="1546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x v="1547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x v="1548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x v="154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x v="1550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x v="1551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x v="1552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x v="1553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x v="1554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x v="1555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x v="1556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x v="1557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x v="1558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x v="155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x v="1560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x v="1561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x v="1562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x v="1563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x v="1564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x v="1565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x v="1566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x v="1567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x v="1568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x v="1569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x v="1570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x v="1571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x v="1572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x v="1573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x v="1574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x v="1575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x v="1576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x v="1577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x v="1578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x v="1579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x v="1580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x v="1581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x v="1582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x v="1583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x v="1584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x v="1585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x v="1586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x v="1587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x v="1588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x v="1589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x v="1590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x v="159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x v="1592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x v="1593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x v="1594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x v="1595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x v="1596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x v="15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x v="159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x v="1599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x v="1600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x v="1601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x v="1602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x v="1603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x v="1604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x v="1605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x v="1606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x v="1607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x v="1608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x v="16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x v="16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x v="1611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x v="1612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x v="1613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x v="1614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x v="1615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x v="1616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x v="1617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x v="1618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x v="1619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x v="162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x v="1621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x v="1622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x v="1623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x v="1624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x v="1625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x v="1626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x v="1627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x v="1628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x v="1629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x v="1630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x v="163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x v="1632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x v="1633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x v="1634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x v="1635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x v="1636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x v="1637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x v="163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x v="1639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x v="1640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x v="1641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x v="1642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x v="1643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x v="1644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x v="1645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x v="1646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x v="164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x v="1648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x v="1649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x v="1650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x v="1651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x v="1652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x v="1653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x v="1654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x v="1655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x v="1656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x v="1657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x v="1658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x v="1659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x v="166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x v="166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x v="1662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x v="1663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x v="1664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x v="1665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x v="1666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x v="1667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x v="1668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x v="1669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x v="1670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x v="1671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x v="1672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x v="1673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x v="1674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x v="1675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x v="1676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x v="1677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x v="1678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x v="1679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x v="1680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x v="1681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x v="1682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x v="1683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x v="1684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x v="1685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x v="1686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x v="1687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x v="1688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x v="1689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x v="1690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x v="1691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x v="1692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x v="1693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x v="169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x v="1695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x v="1696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x v="1697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x v="1698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x v="1699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x v="170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x v="1701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x v="1702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x v="1703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x v="1704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x v="1705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x v="1706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x v="1707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x v="1708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x v="1709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x v="1710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x v="1711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x v="1712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x v="1713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x v="1714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x v="171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x v="1716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x v="1717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x v="1718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x v="1719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x v="1720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x v="1721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x v="1722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x v="1723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x v="1724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x v="1725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x v="1726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x v="172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x v="1728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x v="1729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x v="1730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x v="1731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x v="1732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x v="1733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x v="1734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x v="173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x v="1736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x v="1737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x v="1738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x v="1739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x v="1740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x v="174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x v="1742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x v="1743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x v="1744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x v="1745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x v="1746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x v="1747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x v="1748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x v="1749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x v="1750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x v="1751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x v="175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x v="1753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x v="1754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x v="1755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x v="1756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x v="1757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x v="1758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x v="175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x v="1760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x v="1761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x v="1762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x v="1763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x v="1764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x v="1765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x v="1766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x v="1767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x v="1768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x v="176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x v="1770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x v="1771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x v="1772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x v="1773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x v="1774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x v="1775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x v="1776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x v="1777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x v="1778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x v="1779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x v="178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x v="1781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x v="1782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x v="1783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x v="1784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x v="178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x v="1786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x v="178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x v="1788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x v="1789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x v="1790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x v="1791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x v="179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x v="1793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x v="1794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x v="1795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x v="179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x v="1797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x v="1798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x v="1799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x v="180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x v="1801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x v="1802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x v="1803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x v="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x v="1805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x v="1806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x v="1807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x v="1808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x v="180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x v="1810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x v="1811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x v="1812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x v="1813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x v="1814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x v="1815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x v="1816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x v="181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x v="1818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x v="1819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x v="182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x v="1821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x v="182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x v="1823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x v="1824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x v="1825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x v="1826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x v="1827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x v="1828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x v="1829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x v="1830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x v="1831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x v="1832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x v="183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x v="1834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x v="1835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x v="1836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x v="1837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x v="1838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x v="1839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x v="184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x v="1841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x v="1842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x v="1843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x v="184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x v="1845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x v="1846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x v="1847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x v="184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x v="184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x v="185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x v="1851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x v="18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x v="1853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x v="1854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x v="1855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x v="1856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x v="1857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x v="1858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x v="185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x v="1860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x v="186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x v="1862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x v="1863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x v="1864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x v="1865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x v="1866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x v="1867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x v="1868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x v="186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x v="1870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x v="187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x v="187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x v="1873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x v="1874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x v="1875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x v="1876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x v="1877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x v="1878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x v="187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x v="18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x v="1881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x v="188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x v="1883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x v="1884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x v="1885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x v="1886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x v="1887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x v="1888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x v="1889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x v="1890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x v="1891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x v="1892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x v="1893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x v="1894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x v="1895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x v="1896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x v="1897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x v="1898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x v="1899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x v="1900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x v="1901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x v="1902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x v="1903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x v="1904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x v="1905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x v="1906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x v="1907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x v="1908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x v="190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x v="1910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x v="1911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x v="1912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x v="1913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x v="1914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x v="1915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x v="1916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x v="1917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x v="1918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x v="191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x v="1920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x v="1921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x v="1922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x v="1923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x v="1924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x v="1925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x v="192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x v="1927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x v="1928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x v="1929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x v="1930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x v="1931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x v="1932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x v="1933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x v="1934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x v="1935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x v="1936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x v="1937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x v="1938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x v="1939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x v="1940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x v="194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x v="1942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x v="1943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x v="1944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x v="1945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x v="1946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x v="1947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x v="1948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x v="1949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x v="1950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x v="1951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x v="1952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x v="1953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x v="1954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x v="1955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x v="1956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x v="1957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x v="1958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x v="1959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x v="1960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x v="1961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x v="1962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x v="1963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x v="1964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x v="1965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x v="1966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x v="1967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x v="1968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x v="1969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x v="1970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x v="197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x v="1972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x v="1973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x v="1974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x v="1975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x v="1976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x v="1977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x v="1978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x v="1979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x v="1980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x v="1981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x v="1982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x v="1983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x v="1984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x v="1985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x v="1986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x v="1987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x v="1988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x v="1989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x v="1990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x v="1991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x v="1992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x v="1993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x v="1994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x v="1995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x v="1996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x v="1997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x v="199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x v="1999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x v="2000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x v="2001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x v="2002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x v="2003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x v="2004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x v="2005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x v="2006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x v="2007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x v="2008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x v="2009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x v="2010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x v="2011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x v="2012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x v="2013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x v="2014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x v="2015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x v="2016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x v="2017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x v="2018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x v="2019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x v="2020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x v="2021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x v="202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x v="202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x v="202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x v="2025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x v="2026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x v="2027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x v="2028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x v="2029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x v="2030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x v="2031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x v="2032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x v="2033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x v="2034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x v="2035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x v="2036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x v="2037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x v="2038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x v="2039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x v="2040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x v="2041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x v="2042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x v="2043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x v="204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x v="2045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x v="2046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x v="2047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x v="2048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x v="2049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x v="2050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x v="2051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x v="2052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x v="2053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x v="2054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x v="2055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x v="2056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x v="2057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x v="2058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x v="2059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x v="206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x v="2061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x v="2062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x v="2063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x v="2064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x v="2065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x v="2066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x v="2067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x v="2068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x v="2069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x v="2070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x v="2071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x v="207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x v="2073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x v="2074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x v="2075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x v="2076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x v="2077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x v="2078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x v="2079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x v="208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x v="2081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x v="2082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x v="2083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x v="2084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x v="2085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x v="2086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x v="2087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x v="2088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x v="2089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x v="2090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x v="2091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x v="209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x v="2093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x v="2094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x v="2095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x v="2096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x v="2097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x v="2098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x v="2099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x v="2100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x v="2101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x v="2102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x v="2103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x v="210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x v="2105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x v="2106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x v="2107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x v="2108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x v="2109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x v="2110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x v="2111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x v="2112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x v="2113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x v="2114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x v="2115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x v="2116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x v="2117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x v="2118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x v="2119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x v="2120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x v="2121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x v="2122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x v="2123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x v="2124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x v="2125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x v="2126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x v="2127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x v="2128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x v="2129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x v="2130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x v="213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x v="213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x v="2133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x v="2134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x v="2135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x v="213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x v="2137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x v="2138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x v="2139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x v="2140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x v="2141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x v="2142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x v="2143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x v="2144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x v="2145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x v="2146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x v="2147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x v="2148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x v="2149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x v="2150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x v="2151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x v="2152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x v="2153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x v="2154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x v="215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x v="215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x v="2157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x v="2158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x v="2159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x v="2160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x v="2161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x v="2162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x v="2163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x v="216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x v="216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x v="2166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x v="216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x v="2168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x v="2169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x v="2170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x v="2171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x v="2172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x v="217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x v="2174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x v="2175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x v="2176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x v="217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x v="2178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x v="2179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x v="2180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x v="2181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x v="2182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x v="2183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x v="2184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x v="2185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x v="2186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x v="2187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x v="2188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x v="2189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x v="2190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x v="2191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x v="2192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x v="2193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x v="2194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x v="2195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x v="2196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x v="2197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x v="2198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x v="2199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x v="2200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x v="2201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x v="2202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x v="2203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x v="2204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x v="2205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x v="2206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x v="2207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x v="2208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x v="2209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x v="22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x v="2211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x v="2212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x v="2213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x v="2214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x v="2215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x v="2216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x v="2217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x v="2218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x v="2219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x v="2220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x v="2221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x v="2222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x v="2223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x v="2224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x v="222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x v="2226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x v="2227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x v="2228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x v="2229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x v="2230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x v="223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x v="2232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x v="2233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x v="2234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x v="2235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x v="2236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x v="2237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x v="2238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x v="2239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x v="2240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x v="2241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x v="2242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x v="2243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x v="2244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x v="2245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x v="2246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x v="2247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x v="224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x v="2249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x v="2250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x v="2251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x v="2252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x v="2253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x v="2254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x v="2255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x v="225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x v="2257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x v="2258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x v="2259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x v="226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x v="2261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x v="2262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x v="226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x v="226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x v="2265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x v="2266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x v="226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x v="2268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x v="2269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x v="2270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x v="2271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x v="2272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x v="2273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x v="2274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x v="2275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x v="2276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x v="2277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x v="2278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x v="227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x v="2280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x v="2281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x v="2282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x v="2283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x v="2284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x v="2285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x v="2286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x v="2287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x v="2288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x v="2289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x v="229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x v="2291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x v="2292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x v="2293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x v="2294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x v="2295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x v="229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x v="2297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x v="2298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x v="229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x v="2300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x v="2301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x v="2302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x v="2303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x v="2304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x v="2305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x v="2306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x v="2307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x v="2308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x v="2309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x v="2310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x v="2311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x v="2312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x v="2313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x v="2314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x v="2315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x v="2316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x v="2317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x v="2318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x v="2319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x v="232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x v="232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x v="2322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x v="2323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x v="2324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x v="2325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x v="2326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x v="2327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x v="2328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x v="2329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x v="2330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x v="2331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x v="2332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x v="2333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x v="2334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x v="2335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x v="2336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x v="2337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x v="2338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x v="233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x v="2340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x v="2341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x v="2342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x v="2343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x v="2344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x v="2345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x v="2346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x v="2347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x v="234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x v="2349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x v="235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x v="2351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x v="23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x v="2353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x v="2354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x v="2355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x v="2356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x v="2357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x v="2358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x v="2359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x v="236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x v="2361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x v="2362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x v="2363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x v="2364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x v="236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x v="2366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x v="2367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x v="2368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x v="2369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x v="2370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x v="2371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x v="2372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x v="2373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x v="2374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x v="2375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x v="237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x v="2377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x v="2378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x v="2379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x v="2380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x v="2381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x v="2382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x v="2383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x v="2384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x v="2385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x v="2386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x v="2387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x v="2388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x v="2389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x v="2390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x v="2391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x v="2392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x v="2393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x v="2394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x v="2395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x v="2396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x v="2397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x v="2398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x v="2399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x v="2400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x v="2401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x v="2402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x v="2403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x v="2404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x v="240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x v="2406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x v="2407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x v="2408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x v="2409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x v="2410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x v="2411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x v="2412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x v="2413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x v="2414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x v="2415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x v="2416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x v="241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x v="2418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x v="241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x v="2420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x v="2421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x v="2422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x v="2423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x v="2424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x v="2425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x v="2426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x v="2427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x v="2428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x v="2429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x v="2430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x v="2431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x v="2432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x v="243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x v="243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x v="2435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x v="2436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x v="2437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x v="2438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x v="243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x v="2440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x v="2441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x v="2442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x v="2443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x v="2444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x v="2445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x v="2446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x v="2447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x v="2448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x v="2449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x v="2450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x v="2451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x v="2452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x v="2453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x v="2454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x v="2455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x v="2456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x v="2457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x v="245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x v="2459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x v="2460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x v="2461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x v="2462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x v="2463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x v="2464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x v="2465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x v="2466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x v="2467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x v="2468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x v="246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x v="2470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x v="2471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x v="2472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x v="2473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x v="2474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x v="247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x v="2476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x v="2477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x v="2478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x v="2479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x v="2480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x v="2481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x v="2482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x v="248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x v="2484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x v="2485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x v="248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x v="248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x v="248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x v="248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x v="2490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x v="2491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x v="2492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x v="2493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x v="249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x v="249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x v="2496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x v="2497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x v="2498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x v="2499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x v="2500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x v="2501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x v="2502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x v="2503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x v="250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x v="2505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x v="2506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x v="2507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x v="2508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x v="250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x v="2510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x v="2511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x v="2512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x v="2513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x v="2514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x v="2515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x v="2516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x v="2517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x v="251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x v="2519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x v="2520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x v="25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x v="2522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x v="2523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x v="2524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x v="2525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x v="2526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x v="2527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x v="2528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x v="2529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x v="2530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x v="2531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x v="2532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x v="2533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x v="2534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x v="253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x v="253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x v="2537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x v="2538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x v="2539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x v="2540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x v="2541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x v="2542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x v="2543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x v="2544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x v="2545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x v="2546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x v="2547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x v="2548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x v="2549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x v="2550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x v="2551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x v="2552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x v="2553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x v="2554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x v="2555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x v="2556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x v="2557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x v="2558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x v="2559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x v="2560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x v="2561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x v="2562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x v="2563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x v="2564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x v="2565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x v="2566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x v="2567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x v="2568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x v="2569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x v="2570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x v="257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x v="2572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x v="2573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x v="2574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x v="2575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x v="2576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x v="257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x v="2578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x v="2579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x v="2580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x v="2581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x v="2582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x v="2583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x v="2584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x v="2585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x v="258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x v="2587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x v="2588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x v="2589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x v="2590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x v="2591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x v="2592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x v="2593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x v="2594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x v="2595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x v="2596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x v="259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x v="2598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x v="2599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x v="26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x v="2601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x v="2602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x v="2603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x v="2604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x v="2605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x v="2606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x v="2607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x v="260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x v="2609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x v="2610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x v="2611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x v="2612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x v="2613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x v="2614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x v="2615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x v="2616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x v="2617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x v="2618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x v="2619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x v="2620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x v="2621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x v="2622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x v="2623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x v="2624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x v="2625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x v="2626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x v="2627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x v="2628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x v="2629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x v="2630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x v="2631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x v="2632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x v="2633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x v="2634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x v="2635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x v="2636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x v="2637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x v="2638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x v="2639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x v="2640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x v="2641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x v="2642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x v="2643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x v="2644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x v="2645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x v="2646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x v="2647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x v="2648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x v="2649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x v="2650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x v="2651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x v="2652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x v="2653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x v="2654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x v="2655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x v="2656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x v="2657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x v="2658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x v="2659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x v="2660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x v="2661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x v="2662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x v="2663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x v="2664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x v="2665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x v="2666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x v="2667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x v="2668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x v="2669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x v="267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x v="2671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x v="2672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x v="2673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x v="2674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x v="2675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x v="2676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x v="2677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x v="2678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x v="2679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x v="2680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x v="2681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x v="2682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x v="2683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x v="2684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x v="2685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x v="2686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x v="2687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x v="2688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x v="2689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x v="2690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x v="2691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x v="2692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x v="2693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x v="2694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x v="2695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x v="2696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x v="2697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x v="269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x v="2699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x v="2700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x v="2701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x v="2702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x v="2703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x v="270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x v="2705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x v="2706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x v="2707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x v="2708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x v="2709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x v="2710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x v="2711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x v="2712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x v="2713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x v="2714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x v="2715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x v="2716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x v="2717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x v="2718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x v="2719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x v="2720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x v="2721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x v="2722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x v="2723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x v="2724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x v="272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x v="2726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x v="2727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x v="2728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x v="2729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x v="2730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x v="2731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x v="2732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x v="2733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x v="2734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x v="2735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x v="2736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x v="273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x v="2738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x v="2739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x v="2740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x v="2741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x v="2742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x v="2743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x v="2744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x v="2745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x v="2746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x v="274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x v="2748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x v="2749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x v="2750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x v="2751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x v="2752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x v="275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x v="2754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x v="2755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x v="2756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x v="2757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x v="2758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x v="2759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x v="2760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x v="2761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x v="2762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x v="2763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x v="2764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x v="2765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x v="2766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x v="2767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x v="2768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x v="2769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x v="277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x v="2771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x v="2772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x v="2773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x v="2774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x v="2775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x v="27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x v="2777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x v="2778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x v="2779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x v="2780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x v="2781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x v="2782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x v="2783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x v="2784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x v="2785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x v="2786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x v="2787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x v="2788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x v="2789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x v="2790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x v="2791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x v="2792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x v="2793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x v="2794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x v="2795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x v="2796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x v="2797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x v="2798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x v="2799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x v="2800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x v="2801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x v="2802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x v="2803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x v="2804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x v="2805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x v="2806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x v="2807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x v="2808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x v="2809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x v="2810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x v="2811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x v="2812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x v="2813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x v="2814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x v="2815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x v="2816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x v="2817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x v="2818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x v="281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x v="2820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x v="2821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x v="282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x v="2823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x v="2824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x v="2825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x v="2826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x v="2827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x v="2828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x v="2829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x v="2830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x v="2831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x v="2832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x v="28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x v="2834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x v="2835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x v="2836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x v="2837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x v="2838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x v="2839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x v="2840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x v="2841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x v="2842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x v="2843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x v="2844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x v="2845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x v="2846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x v="2847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x v="2848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x v="2849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x v="2850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x v="2851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x v="2852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x v="2853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x v="2854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x v="2855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x v="2856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x v="2857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x v="2858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x v="2859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x v="2860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x v="2861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x v="2862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x v="286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x v="2864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x v="2865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x v="2866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x v="2867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x v="2868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x v="2869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x v="2870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x v="2871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x v="2872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x v="2873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x v="2874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x v="2875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x v="2876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x v="2877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x v="2878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x v="2879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x v="2880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x v="2881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x v="2882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x v="2883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x v="2884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x v="2885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x v="2886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x v="2887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x v="2888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x v="2889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x v="2890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x v="2891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x v="2892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x v="2893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x v="2894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x v="2895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x v="2896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x v="2897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x v="2898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x v="2899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x v="2900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x v="2901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x v="2902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x v="2903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x v="2904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x v="2905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x v="290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x v="290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x v="2908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x v="2909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x v="2910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x v="2911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x v="2912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x v="2913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x v="291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x v="2915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x v="2916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x v="291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x v="2918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x v="291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x v="292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x v="2921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x v="2922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x v="2923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x v="2924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x v="2925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x v="2926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x v="2927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x v="2928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x v="2929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x v="2930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x v="2931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x v="2932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x v="293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x v="293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x v="2935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x v="2936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x v="2937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x v="2938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x v="2939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x v="2940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x v="2941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x v="2942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x v="2943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x v="2944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x v="2945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x v="2946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x v="294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x v="2948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x v="2949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x v="2950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x v="2951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x v="2952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x v="2953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x v="2954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x v="2955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x v="2956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x v="2957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x v="2958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x v="2959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x v="2960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x v="2961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x v="2962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x v="2963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x v="2964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x v="2965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x v="2966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x v="2967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x v="2968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x v="2969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x v="2970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x v="2971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x v="2972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x v="2973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x v="2974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x v="2975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x v="2976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x v="2977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x v="2978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x v="2979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x v="298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x v="2981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x v="2982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x v="2983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x v="2984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x v="2985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x v="298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x v="2987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x v="2988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x v="2989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x v="299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x v="2991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x v="2992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x v="2993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x v="2994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x v="2995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x v="2996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x v="2997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x v="2998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x v="2999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x v="300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x v="3001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x v="300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x v="3003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x v="300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x v="30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x v="3006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x v="3007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x v="3008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x v="3009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x v="3010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x v="3011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x v="3012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x v="3013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x v="3014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x v="3015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x v="3016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x v="3017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x v="3018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x v="3019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x v="3020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x v="3021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x v="3022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x v="3023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x v="3024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x v="3025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x v="3026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x v="3027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x v="3028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x v="3029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x v="3030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x v="3031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x v="3032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x v="3033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x v="3034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x v="3035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x v="3036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x v="3037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x v="3038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x v="3039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x v="3040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x v="3041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x v="3042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x v="3043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x v="3044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x v="304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x v="304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x v="3047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x v="3048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x v="3049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x v="305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x v="3051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x v="3052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x v="305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x v="30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x v="3055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x v="3056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x v="3057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x v="3058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x v="3059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x v="3060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x v="3061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x v="306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x v="3063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x v="3064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x v="3065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x v="3066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x v="3067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x v="3068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x v="3069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x v="3070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x v="307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x v="307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x v="3073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x v="3074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x v="3075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x v="3076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x v="3077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x v="3078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x v="3079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x v="3080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x v="308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x v="3082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x v="3083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x v="3084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x v="3085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x v="3086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x v="3087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x v="3088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x v="3089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x v="3090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x v="3091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x v="309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x v="3093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x v="3094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x v="3095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x v="309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x v="3097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x v="3098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x v="3099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x v="3100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x v="3101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x v="3102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x v="3103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x v="3104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x v="3105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x v="310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x v="3107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x v="3108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x v="3109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x v="3110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x v="3111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x v="3112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x v="3113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x v="3114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x v="3115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x v="3116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x v="3117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x v="3118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x v="3119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x v="3120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x v="3121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x v="312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x v="3123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x v="3124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x v="3125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x v="3126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x v="3127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x v="3128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x v="312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x v="3130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x v="3131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x v="3132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x v="3133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x v="3134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x v="3135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x v="3136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x v="3137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x v="3138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x v="3139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x v="3140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x v="3141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x v="3142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x v="3143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x v="3144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x v="3145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x v="314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x v="3147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x v="3148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x v="3149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x v="3150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x v="3151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x v="3152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x v="3153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x v="3154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x v="315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x v="3156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x v="3157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x v="3158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x v="3159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x v="3160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x v="3161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x v="31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x v="3163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x v="3164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x v="3165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x v="3166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x v="3167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x v="3168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x v="3169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x v="3170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x v="3171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x v="3172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x v="3173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x v="3174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x v="3175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x v="3176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x v="3177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x v="3178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x v="3179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x v="3180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x v="3181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x v="3182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x v="3183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x v="3184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x v="3185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x v="3186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x v="3187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x v="3188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x v="3189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x v="3190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x v="3191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x v="3192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x v="3193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x v="3194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x v="3195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x v="3196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x v="3197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x v="3198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x v="3199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x v="3200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x v="3201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x v="3202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x v="3203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x v="3204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x v="3205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x v="3206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x v="3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x v="3208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x v="3209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x v="3210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x v="3211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x v="3212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x v="3213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x v="3214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x v="3215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x v="3216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x v="3217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x v="3218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x v="3219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x v="3220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x v="3221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x v="3222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x v="3223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x v="3224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x v="3225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x v="3226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x v="3227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x v="3228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x v="3229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x v="3230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x v="3231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x v="3232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x v="3233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x v="3234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x v="3235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x v="3236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x v="3237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x v="323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x v="3239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x v="3240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x v="3241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x v="324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x v="3243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x v="3244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x v="3245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x v="3246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x v="3247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x v="3248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x v="3249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x v="3250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x v="3251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x v="3252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x v="3253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x v="3254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x v="325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x v="3256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x v="3257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x v="3258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x v="3259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x v="3260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x v="3261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x v="3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x v="3263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x v="3264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x v="326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x v="3266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x v="3267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x v="326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x v="3269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x v="3270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x v="3271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x v="3272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x v="3273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x v="3274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x v="3275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x v="3276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x v="3277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x v="3278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x v="327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x v="3280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x v="3281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x v="3282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x v="3283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x v="3284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x v="3285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x v="3286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x v="3287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x v="3288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x v="3289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x v="3290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x v="3291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x v="3292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x v="3293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x v="329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x v="3295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x v="3296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x v="3297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x v="329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x v="3299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x v="3300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x v="3301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x v="3302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x v="3303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x v="3304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x v="3305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x v="3306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x v="3307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x v="3308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x v="3309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x v="3310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x v="3311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x v="3312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x v="3313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x v="3314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x v="3315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x v="3316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x v="3317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x v="3318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x v="3319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x v="3320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x v="3321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x v="3322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x v="3323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x v="3324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x v="3325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x v="3326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x v="3327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x v="3328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x v="3329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x v="3330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x v="3331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x v="3332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x v="3333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x v="3334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x v="3335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x v="333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x v="333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x v="3338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x v="3339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x v="3340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x v="334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x v="3342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x v="3343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x v="3344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x v="3345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x v="3346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x v="3347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x v="3348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x v="3349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x v="3350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x v="3351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x v="3352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x v="3353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x v="3354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x v="3355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x v="3356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x v="3357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x v="3358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x v="3359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x v="3360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x v="3361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x v="3362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x v="3363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x v="3364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x v="3365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x v="3366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x v="3367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x v="3368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x v="3369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x v="3370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x v="3371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x v="3372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x v="3373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x v="3374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x v="3375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x v="3376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x v="3377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x v="3378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x v="3379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x v="3380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x v="3381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x v="3382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x v="3383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x v="3384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x v="3385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x v="338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x v="3387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x v="3388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x v="3389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x v="3390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x v="3391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x v="3392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x v="3393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x v="3394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x v="3395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x v="3396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x v="3397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x v="3398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x v="3399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x v="3400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x v="3401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x v="3402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x v="3403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x v="3404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x v="3405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x v="340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x v="3407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x v="3408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x v="3409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x v="341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x v="3411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x v="341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x v="3413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x v="3414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x v="3415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x v="3416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x v="3417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x v="3418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x v="3419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x v="3420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x v="3421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x v="3422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x v="3423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x v="342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x v="3425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x v="3426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x v="3427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x v="3428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x v="3429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x v="3430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x v="3431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x v="3432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x v="3433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x v="3434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x v="3435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x v="3436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x v="3437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x v="3438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x v="3439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x v="3440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x v="344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x v="344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x v="3443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x v="3444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x v="3445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x v="3446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x v="3447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x v="3448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x v="3449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x v="3450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x v="3451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x v="3452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x v="3453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x v="3454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x v="3455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x v="3456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x v="34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x v="3458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x v="3459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x v="3460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x v="3461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x v="3462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x v="3463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x v="3464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x v="3465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x v="3466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x v="3467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x v="3468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x v="3469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x v="3470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x v="3471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x v="3472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x v="3473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x v="3474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x v="3475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x v="3476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x v="3477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x v="3478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x v="3479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x v="3480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x v="3481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x v="3482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x v="3483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x v="3484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x v="3485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x v="3486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x v="3487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x v="3488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x v="3489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x v="3490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x v="3491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x v="3492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x v="3493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x v="3494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x v="3495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x v="349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x v="3497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x v="3498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x v="3499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x v="3500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x v="3501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x v="3502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x v="3503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x v="3504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x v="350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x v="3506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x v="350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x v="3508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x v="3509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x v="3510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x v="3511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x v="351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x v="3513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x v="3514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x v="3515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x v="3516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x v="3517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x v="3518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x v="3519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x v="3520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x v="3521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x v="3522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x v="3523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x v="3524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x v="3525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x v="3526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x v="3527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x v="352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x v="3529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x v="3530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x v="3531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x v="3532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x v="3533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x v="3534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x v="3535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x v="3536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x v="3537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x v="3538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x v="3539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x v="3540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x v="3541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x v="354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x v="3543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x v="3544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x v="3545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x v="3546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x v="3547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x v="3548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x v="3549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x v="3550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x v="3551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x v="3552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x v="3553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x v="3554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x v="3555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x v="3556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x v="3557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x v="3558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x v="3559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x v="3560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x v="3561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x v="3562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x v="3563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x v="3564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x v="3565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x v="3566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x v="3567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x v="3568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x v="3569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x v="3570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x v="3571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x v="357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x v="3573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x v="3574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x v="3575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x v="3576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x v="3577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x v="3578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x v="3579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x v="3580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x v="3581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x v="35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x v="3583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x v="358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x v="3585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x v="3586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x v="3587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x v="3588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x v="3589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x v="3590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x v="3591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x v="3592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x v="3593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x v="3594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x v="3595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x v="3596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x v="3597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x v="3598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x v="3599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x v="3600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x v="3601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x v="3602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x v="3603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x v="3604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x v="3605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x v="3606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x v="3607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x v="3608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x v="3609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x v="3610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x v="361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x v="3612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x v="3613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x v="3614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x v="3615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x v="3616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x v="3617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x v="3618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x v="3619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x v="3620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x v="3621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x v="3622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x v="3623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x v="3624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x v="3625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x v="3626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x v="362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x v="3628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x v="3629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x v="363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x v="3631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x v="3632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x v="3633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x v="363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x v="3635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x v="3636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x v="3637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x v="3638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x v="3639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x v="364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x v="3641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x v="3642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x v="3643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x v="3644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x v="3645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x v="3646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x v="364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x v="3648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x v="3649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x v="3650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x v="3651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x v="365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x v="3653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x v="3654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x v="3655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x v="365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x v="3657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x v="3658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x v="3659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x v="3660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x v="3661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x v="3662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x v="3663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x v="3664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x v="3665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x v="3666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x v="3667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x v="3668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x v="3669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x v="3670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x v="3671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x v="3672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x v="3673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x v="3674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x v="3675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x v="3676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x v="3677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x v="367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x v="3679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x v="3680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x v="3681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x v="3682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x v="3683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x v="3684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x v="3685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x v="3686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x v="3687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x v="3688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x v="368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x v="3690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x v="3691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x v="3692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x v="3693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x v="3694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x v="3695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x v="369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x v="3697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x v="3698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x v="3699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x v="37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x v="3701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x v="3702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x v="3703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x v="370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x v="3705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x v="3706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x v="3707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x v="3708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x v="3709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x v="3710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x v="3711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x v="3712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x v="3713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x v="3714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x v="3715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x v="3716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x v="3717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x v="3718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x v="3719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x v="3720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x v="3721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x v="3722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x v="3723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x v="3724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x v="3725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x v="3726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x v="3727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x v="3728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x v="3729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x v="3730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x v="3731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x v="3732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x v="3733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x v="3734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x v="3735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x v="3736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x v="3737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x v="3738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x v="3739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x v="3740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x v="3741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x v="3742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x v="3743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x v="3744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x v="3745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x v="3746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x v="3747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x v="3748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x v="3749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x v="3750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x v="3751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x v="3752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x v="3753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x v="3754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x v="3755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x v="3756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x v="3757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x v="375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x v="3759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x v="3760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x v="3761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x v="3762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x v="3763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x v="3764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x v="3765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x v="3766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x v="376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x v="3768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x v="376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x v="377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x v="3771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x v="3772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x v="3773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x v="3774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x v="3775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x v="3776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x v="3777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x v="3778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x v="3779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x v="3780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x v="3781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x v="3782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x v="3783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x v="3784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x v="3785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x v="3786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x v="3787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x v="3788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x v="3789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x v="3790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x v="3791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x v="379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x v="3793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x v="379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x v="3795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x v="379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x v="3797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x v="379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x v="3799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x v="3800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x v="3801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x v="3802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x v="3803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x v="380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x v="3805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x v="3806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x v="3807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x v="3808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x v="3809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x v="3810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x v="3811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x v="3812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x v="3813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x v="3814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x v="3815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x v="3816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x v="3817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x v="3818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x v="3819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x v="3820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x v="3821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x v="3822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x v="3823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x v="3824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x v="3825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x v="3826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x v="3827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x v="3828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x v="3829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x v="3830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x v="3831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x v="3832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x v="3833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x v="3834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x v="3835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x v="3836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x v="3837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x v="3838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x v="3839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x v="3840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x v="3841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x v="384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x v="3843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x v="384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x v="3845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x v="3846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x v="3847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x v="3848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x v="3849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x v="3850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x v="3851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x v="3852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x v="3853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x v="3854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x v="3855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x v="3856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x v="3857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x v="3858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x v="3859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x v="386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x v="3861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x v="3862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x v="3863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x v="386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x v="3865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x v="3866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x v="3867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x v="3868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x v="3869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x v="3870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x v="3871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x v="3872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x v="3873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x v="3874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x v="387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x v="3876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x v="3877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x v="3878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x v="3879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x v="388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x v="3881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x v="3882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x v="3883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x v="3884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x v="3885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x v="3886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x v="3887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x v="388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x v="3889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x v="3890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x v="3891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x v="3892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x v="3893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x v="3894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x v="3895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x v="3896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x v="3897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x v="3898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x v="3899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x v="3900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x v="3901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x v="390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x v="3903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x v="3904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x v="3905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x v="3906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x v="3907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x v="3908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x v="3909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x v="3910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x v="3911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x v="3912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x v="3913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x v="3914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x v="3915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x v="3916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x v="3917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x v="3918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x v="3919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x v="392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x v="3921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x v="3922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x v="3923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x v="3924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x v="3925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x v="3926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x v="3927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x v="3928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x v="3929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x v="3930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x v="3931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x v="3932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x v="3933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x v="3934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x v="3935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x v="3936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x v="3937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x v="3938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x v="393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x v="3940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x v="3941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x v="3942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x v="3943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x v="3944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x v="3945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x v="3946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x v="3947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x v="3948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x v="3949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x v="395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x v="3951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x v="3952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x v="3953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x v="395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x v="3955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x v="3956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x v="3957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x v="3958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x v="3959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x v="3960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x v="3961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x v="3962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x v="3963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x v="3964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x v="3965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x v="3966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x v="396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x v="3968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x v="3969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x v="3970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x v="3971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x v="3972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x v="3973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x v="3974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x v="3975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x v="3976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x v="3977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x v="3978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x v="3979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x v="3980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x v="3981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x v="3982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x v="3983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x v="398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x v="3985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x v="3986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x v="3987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x v="3988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x v="3989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x v="3990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x v="3991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x v="3992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x v="3993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x v="3994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x v="3995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x v="3996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x v="3997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x v="3998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x v="3999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x v="4000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x v="4001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x v="4002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x v="4003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x v="4004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x v="400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x v="4006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x v="4007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x v="4008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x v="4009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x v="4010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x v="4011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x v="4012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x v="401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x v="4014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x v="4015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x v="4016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x v="4017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x v="401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x v="4019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x v="4020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x v="4021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x v="4022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x v="402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x v="4024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x v="4025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x v="4026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x v="4027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x v="4028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x v="4029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x v="4030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x v="4031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x v="4032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x v="4033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x v="4034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x v="4035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x v="4036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x v="4037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x v="4038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x v="4039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x v="4040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x v="4041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x v="4042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x v="4043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x v="4044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x v="4045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x v="4046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x v="4047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x v="4048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x v="4049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x v="4050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x v="4051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x v="4052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x v="4053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x v="4054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x v="4055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x v="4056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x v="4057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x v="4058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x v="4059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x v="4060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x v="4061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x v="4062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x v="4063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x v="4064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x v="4065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x v="4066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x v="4067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x v="4068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x v="4069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x v="407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x v="407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x v="4072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x v="4073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x v="4074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x v="4075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x v="4076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x v="4077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x v="4078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x v="4079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x v="4080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x v="4081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x v="4082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x v="4083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x v="4084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x v="408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x v="4086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x v="4087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x v="4088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x v="4089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x v="4090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x v="409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x v="4092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x v="4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x v="4094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x v="4095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x v="4096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x v="409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x v="4098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x v="4099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x v="410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x v="4101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x v="4102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x v="4103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x v="410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x v="4105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x v="410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x v="4107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x v="4108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x v="4109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x v="4110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x v="4111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x v="4112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x v="411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6E161-683B-42F9-8E3A-C86AE007275A}" name="PivotTable2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3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95" zoomScaleNormal="95" workbookViewId="0">
      <selection activeCell="P1" sqref="P1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20.4257812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7" max="17" width="41.140625" customWidth="1"/>
    <col min="19" max="19" width="12.85546875" style="14" bestFit="1" customWidth="1"/>
    <col min="20" max="20" width="9.85546875" style="14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8380</v>
      </c>
      <c r="R1" s="1" t="s">
        <v>8363</v>
      </c>
      <c r="S1" s="13" t="s">
        <v>8364</v>
      </c>
      <c r="T1" s="13" t="s">
        <v>8365</v>
      </c>
      <c r="U1" t="s">
        <v>8378</v>
      </c>
    </row>
    <row r="2" spans="1:21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8317</v>
      </c>
      <c r="R2" s="10" t="s">
        <v>8318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8317</v>
      </c>
      <c r="R3" s="10" t="s">
        <v>8318</v>
      </c>
      <c r="S3" s="14">
        <f t="shared" ref="S3:S66" si="2">(((J3/60)/60)/24)+DATE(1970,1,1)</f>
        <v>42766.600497685184</v>
      </c>
      <c r="T3" s="14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8317</v>
      </c>
      <c r="R4" s="10" t="s">
        <v>8318</v>
      </c>
      <c r="S4" s="14">
        <f t="shared" si="2"/>
        <v>42405.702349537038</v>
      </c>
      <c r="T4" s="14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8317</v>
      </c>
      <c r="R5" s="10" t="s">
        <v>8318</v>
      </c>
      <c r="S5" s="14">
        <f t="shared" si="2"/>
        <v>41828.515127314815</v>
      </c>
      <c r="T5" s="14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8317</v>
      </c>
      <c r="R6" s="10" t="s">
        <v>8318</v>
      </c>
      <c r="S6" s="14">
        <f t="shared" si="2"/>
        <v>42327.834247685183</v>
      </c>
      <c r="T6" s="14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8317</v>
      </c>
      <c r="R7" s="10" t="s">
        <v>8318</v>
      </c>
      <c r="S7" s="14">
        <f t="shared" si="2"/>
        <v>42563.932951388888</v>
      </c>
      <c r="T7" s="14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8317</v>
      </c>
      <c r="R8" s="10" t="s">
        <v>8318</v>
      </c>
      <c r="S8" s="14">
        <f t="shared" si="2"/>
        <v>41794.072337962964</v>
      </c>
      <c r="T8" s="14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8317</v>
      </c>
      <c r="R9" s="10" t="s">
        <v>8318</v>
      </c>
      <c r="S9" s="14">
        <f t="shared" si="2"/>
        <v>42516.047071759262</v>
      </c>
      <c r="T9" s="14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8317</v>
      </c>
      <c r="R10" s="10" t="s">
        <v>8318</v>
      </c>
      <c r="S10" s="14">
        <f t="shared" si="2"/>
        <v>42468.94458333333</v>
      </c>
      <c r="T10" s="14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8317</v>
      </c>
      <c r="R11" s="10" t="s">
        <v>8318</v>
      </c>
      <c r="S11" s="14">
        <f t="shared" si="2"/>
        <v>42447.103518518517</v>
      </c>
      <c r="T11" s="14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8317</v>
      </c>
      <c r="R12" s="10" t="s">
        <v>8318</v>
      </c>
      <c r="S12" s="14">
        <f t="shared" si="2"/>
        <v>41780.068043981482</v>
      </c>
      <c r="T12" s="14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8317</v>
      </c>
      <c r="R13" s="10" t="s">
        <v>8318</v>
      </c>
      <c r="S13" s="14">
        <f t="shared" si="2"/>
        <v>42572.778495370367</v>
      </c>
      <c r="T13" s="14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8317</v>
      </c>
      <c r="R14" s="10" t="s">
        <v>8318</v>
      </c>
      <c r="S14" s="14">
        <f t="shared" si="2"/>
        <v>41791.713252314818</v>
      </c>
      <c r="T14" s="14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8317</v>
      </c>
      <c r="R15" s="10" t="s">
        <v>8318</v>
      </c>
      <c r="S15" s="14">
        <f t="shared" si="2"/>
        <v>42508.677187499998</v>
      </c>
      <c r="T15" s="14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8317</v>
      </c>
      <c r="R16" s="10" t="s">
        <v>8318</v>
      </c>
      <c r="S16" s="14">
        <f t="shared" si="2"/>
        <v>41808.02648148148</v>
      </c>
      <c r="T16" s="14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8317</v>
      </c>
      <c r="R17" s="10" t="s">
        <v>8318</v>
      </c>
      <c r="S17" s="14">
        <f t="shared" si="2"/>
        <v>42256.391875000001</v>
      </c>
      <c r="T17" s="14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8317</v>
      </c>
      <c r="R18" s="10" t="s">
        <v>8318</v>
      </c>
      <c r="S18" s="14">
        <f t="shared" si="2"/>
        <v>41760.796423611115</v>
      </c>
      <c r="T18" s="14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8317</v>
      </c>
      <c r="R19" s="10" t="s">
        <v>8318</v>
      </c>
      <c r="S19" s="14">
        <f t="shared" si="2"/>
        <v>41917.731736111113</v>
      </c>
      <c r="T19" s="14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8317</v>
      </c>
      <c r="R20" s="10" t="s">
        <v>8318</v>
      </c>
      <c r="S20" s="14">
        <f t="shared" si="2"/>
        <v>41869.542314814818</v>
      </c>
      <c r="T20" s="14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8317</v>
      </c>
      <c r="R21" s="10" t="s">
        <v>8318</v>
      </c>
      <c r="S21" s="14">
        <f t="shared" si="2"/>
        <v>42175.816365740742</v>
      </c>
      <c r="T21" s="14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8317</v>
      </c>
      <c r="R22" s="10" t="s">
        <v>8318</v>
      </c>
      <c r="S22" s="14">
        <f t="shared" si="2"/>
        <v>42200.758240740746</v>
      </c>
      <c r="T22" s="14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8317</v>
      </c>
      <c r="R23" s="10" t="s">
        <v>8318</v>
      </c>
      <c r="S23" s="14">
        <f t="shared" si="2"/>
        <v>41878.627187500002</v>
      </c>
      <c r="T23" s="14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8317</v>
      </c>
      <c r="R24" s="10" t="s">
        <v>8318</v>
      </c>
      <c r="S24" s="14">
        <f t="shared" si="2"/>
        <v>41989.91134259259</v>
      </c>
      <c r="T24" s="14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8317</v>
      </c>
      <c r="R25" s="10" t="s">
        <v>8318</v>
      </c>
      <c r="S25" s="14">
        <f t="shared" si="2"/>
        <v>42097.778946759259</v>
      </c>
      <c r="T25" s="14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8317</v>
      </c>
      <c r="R26" s="10" t="s">
        <v>8318</v>
      </c>
      <c r="S26" s="14">
        <f t="shared" si="2"/>
        <v>42229.820173611108</v>
      </c>
      <c r="T26" s="14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8317</v>
      </c>
      <c r="R27" s="10" t="s">
        <v>8318</v>
      </c>
      <c r="S27" s="14">
        <f t="shared" si="2"/>
        <v>42318.025011574078</v>
      </c>
      <c r="T27" s="14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8317</v>
      </c>
      <c r="R28" s="10" t="s">
        <v>8318</v>
      </c>
      <c r="S28" s="14">
        <f t="shared" si="2"/>
        <v>41828.515555555554</v>
      </c>
      <c r="T28" s="14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8317</v>
      </c>
      <c r="R29" s="10" t="s">
        <v>8318</v>
      </c>
      <c r="S29" s="14">
        <f t="shared" si="2"/>
        <v>41929.164733796293</v>
      </c>
      <c r="T29" s="14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8317</v>
      </c>
      <c r="R30" s="10" t="s">
        <v>8318</v>
      </c>
      <c r="S30" s="14">
        <f t="shared" si="2"/>
        <v>42324.96393518518</v>
      </c>
      <c r="T30" s="14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8317</v>
      </c>
      <c r="R31" s="10" t="s">
        <v>8318</v>
      </c>
      <c r="S31" s="14">
        <f t="shared" si="2"/>
        <v>41812.67324074074</v>
      </c>
      <c r="T31" s="14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8317</v>
      </c>
      <c r="R32" s="10" t="s">
        <v>8318</v>
      </c>
      <c r="S32" s="14">
        <f t="shared" si="2"/>
        <v>41842.292997685188</v>
      </c>
      <c r="T32" s="14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8317</v>
      </c>
      <c r="R33" s="10" t="s">
        <v>8318</v>
      </c>
      <c r="S33" s="14">
        <f t="shared" si="2"/>
        <v>42376.79206018518</v>
      </c>
      <c r="T33" s="14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8317</v>
      </c>
      <c r="R34" s="10" t="s">
        <v>8318</v>
      </c>
      <c r="S34" s="14">
        <f t="shared" si="2"/>
        <v>42461.627511574072</v>
      </c>
      <c r="T34" s="14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8317</v>
      </c>
      <c r="R35" s="10" t="s">
        <v>8318</v>
      </c>
      <c r="S35" s="14">
        <f t="shared" si="2"/>
        <v>42286.660891203705</v>
      </c>
      <c r="T35" s="14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8317</v>
      </c>
      <c r="R36" s="10" t="s">
        <v>8318</v>
      </c>
      <c r="S36" s="14">
        <f t="shared" si="2"/>
        <v>41841.321770833332</v>
      </c>
      <c r="T36" s="14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8317</v>
      </c>
      <c r="R37" s="10" t="s">
        <v>8318</v>
      </c>
      <c r="S37" s="14">
        <f t="shared" si="2"/>
        <v>42098.291828703703</v>
      </c>
      <c r="T37" s="14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8317</v>
      </c>
      <c r="R38" s="10" t="s">
        <v>8318</v>
      </c>
      <c r="S38" s="14">
        <f t="shared" si="2"/>
        <v>42068.307002314818</v>
      </c>
      <c r="T38" s="14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8317</v>
      </c>
      <c r="R39" s="10" t="s">
        <v>8318</v>
      </c>
      <c r="S39" s="14">
        <f t="shared" si="2"/>
        <v>42032.693043981482</v>
      </c>
      <c r="T39" s="14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8317</v>
      </c>
      <c r="R40" s="10" t="s">
        <v>8318</v>
      </c>
      <c r="S40" s="14">
        <f t="shared" si="2"/>
        <v>41375.057222222218</v>
      </c>
      <c r="T40" s="14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8317</v>
      </c>
      <c r="R41" s="10" t="s">
        <v>8318</v>
      </c>
      <c r="S41" s="14">
        <f t="shared" si="2"/>
        <v>41754.047083333331</v>
      </c>
      <c r="T41" s="14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8317</v>
      </c>
      <c r="R42" s="10" t="s">
        <v>8318</v>
      </c>
      <c r="S42" s="14">
        <f t="shared" si="2"/>
        <v>41789.21398148148</v>
      </c>
      <c r="T42" s="14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8317</v>
      </c>
      <c r="R43" s="10" t="s">
        <v>8318</v>
      </c>
      <c r="S43" s="14">
        <f t="shared" si="2"/>
        <v>41887.568912037037</v>
      </c>
      <c r="T43" s="14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8317</v>
      </c>
      <c r="R44" s="10" t="s">
        <v>8318</v>
      </c>
      <c r="S44" s="14">
        <f t="shared" si="2"/>
        <v>41971.639189814814</v>
      </c>
      <c r="T44" s="14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8317</v>
      </c>
      <c r="R45" s="10" t="s">
        <v>8318</v>
      </c>
      <c r="S45" s="14">
        <f t="shared" si="2"/>
        <v>41802.790347222224</v>
      </c>
      <c r="T45" s="14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8317</v>
      </c>
      <c r="R46" s="10" t="s">
        <v>8318</v>
      </c>
      <c r="S46" s="14">
        <f t="shared" si="2"/>
        <v>41874.098807870374</v>
      </c>
      <c r="T46" s="14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8317</v>
      </c>
      <c r="R47" s="10" t="s">
        <v>8318</v>
      </c>
      <c r="S47" s="14">
        <f t="shared" si="2"/>
        <v>42457.623923611114</v>
      </c>
      <c r="T47" s="14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8317</v>
      </c>
      <c r="R48" s="10" t="s">
        <v>8318</v>
      </c>
      <c r="S48" s="14">
        <f t="shared" si="2"/>
        <v>42323.964976851858</v>
      </c>
      <c r="T48" s="14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8317</v>
      </c>
      <c r="R49" s="10" t="s">
        <v>8318</v>
      </c>
      <c r="S49" s="14">
        <f t="shared" si="2"/>
        <v>41932.819525462961</v>
      </c>
      <c r="T49" s="14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8317</v>
      </c>
      <c r="R50" s="10" t="s">
        <v>8318</v>
      </c>
      <c r="S50" s="14">
        <f t="shared" si="2"/>
        <v>42033.516898148147</v>
      </c>
      <c r="T50" s="14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8317</v>
      </c>
      <c r="R51" s="10" t="s">
        <v>8318</v>
      </c>
      <c r="S51" s="14">
        <f t="shared" si="2"/>
        <v>42271.176446759258</v>
      </c>
      <c r="T51" s="14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8317</v>
      </c>
      <c r="R52" s="10" t="s">
        <v>8318</v>
      </c>
      <c r="S52" s="14">
        <f t="shared" si="2"/>
        <v>41995.752986111111</v>
      </c>
      <c r="T52" s="14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8317</v>
      </c>
      <c r="R53" s="10" t="s">
        <v>8318</v>
      </c>
      <c r="S53" s="14">
        <f t="shared" si="2"/>
        <v>42196.928668981483</v>
      </c>
      <c r="T53" s="14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8317</v>
      </c>
      <c r="R54" s="10" t="s">
        <v>8318</v>
      </c>
      <c r="S54" s="14">
        <f t="shared" si="2"/>
        <v>41807.701921296299</v>
      </c>
      <c r="T54" s="14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8317</v>
      </c>
      <c r="R55" s="10" t="s">
        <v>8318</v>
      </c>
      <c r="S55" s="14">
        <f t="shared" si="2"/>
        <v>41719.549131944441</v>
      </c>
      <c r="T55" s="14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8317</v>
      </c>
      <c r="R56" s="10" t="s">
        <v>8318</v>
      </c>
      <c r="S56" s="14">
        <f t="shared" si="2"/>
        <v>42333.713206018518</v>
      </c>
      <c r="T56" s="14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8317</v>
      </c>
      <c r="R57" s="10" t="s">
        <v>8318</v>
      </c>
      <c r="S57" s="14">
        <f t="shared" si="2"/>
        <v>42496.968935185185</v>
      </c>
      <c r="T57" s="14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8317</v>
      </c>
      <c r="R58" s="10" t="s">
        <v>8318</v>
      </c>
      <c r="S58" s="14">
        <f t="shared" si="2"/>
        <v>42149.548888888887</v>
      </c>
      <c r="T58" s="14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8317</v>
      </c>
      <c r="R59" s="10" t="s">
        <v>8318</v>
      </c>
      <c r="S59" s="14">
        <f t="shared" si="2"/>
        <v>42089.83289351852</v>
      </c>
      <c r="T59" s="14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8317</v>
      </c>
      <c r="R60" s="10" t="s">
        <v>8318</v>
      </c>
      <c r="S60" s="14">
        <f t="shared" si="2"/>
        <v>41932.745046296295</v>
      </c>
      <c r="T60" s="14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8317</v>
      </c>
      <c r="R61" s="10" t="s">
        <v>8318</v>
      </c>
      <c r="S61" s="14">
        <f t="shared" si="2"/>
        <v>42230.23583333334</v>
      </c>
      <c r="T61" s="14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8317</v>
      </c>
      <c r="R62" s="10" t="s">
        <v>8319</v>
      </c>
      <c r="S62" s="14">
        <f t="shared" si="2"/>
        <v>41701.901817129627</v>
      </c>
      <c r="T62" s="14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8317</v>
      </c>
      <c r="R63" s="10" t="s">
        <v>8319</v>
      </c>
      <c r="S63" s="14">
        <f t="shared" si="2"/>
        <v>41409.814317129632</v>
      </c>
      <c r="T63" s="14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8317</v>
      </c>
      <c r="R64" s="10" t="s">
        <v>8319</v>
      </c>
      <c r="S64" s="14">
        <f t="shared" si="2"/>
        <v>41311.799513888887</v>
      </c>
      <c r="T64" s="14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8317</v>
      </c>
      <c r="R65" s="10" t="s">
        <v>8319</v>
      </c>
      <c r="S65" s="14">
        <f t="shared" si="2"/>
        <v>41612.912187499998</v>
      </c>
      <c r="T65" s="14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8317</v>
      </c>
      <c r="R66" s="10" t="s">
        <v>8319</v>
      </c>
      <c r="S66" s="14">
        <f t="shared" si="2"/>
        <v>41433.01829861111</v>
      </c>
      <c r="T66" s="14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0" t="s">
        <v>8317</v>
      </c>
      <c r="R67" s="10" t="s">
        <v>8319</v>
      </c>
      <c r="S67" s="14">
        <f t="shared" ref="S67:S130" si="7">(((J67/60)/60)/24)+DATE(1970,1,1)</f>
        <v>41835.821226851855</v>
      </c>
      <c r="T67" s="14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8317</v>
      </c>
      <c r="R68" s="10" t="s">
        <v>8319</v>
      </c>
      <c r="S68" s="14">
        <f t="shared" si="7"/>
        <v>42539.849768518514</v>
      </c>
      <c r="T68" s="14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8317</v>
      </c>
      <c r="R69" s="10" t="s">
        <v>8319</v>
      </c>
      <c r="S69" s="14">
        <f t="shared" si="7"/>
        <v>41075.583379629628</v>
      </c>
      <c r="T69" s="14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8317</v>
      </c>
      <c r="R70" s="10" t="s">
        <v>8319</v>
      </c>
      <c r="S70" s="14">
        <f t="shared" si="7"/>
        <v>41663.569340277776</v>
      </c>
      <c r="T70" s="14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8317</v>
      </c>
      <c r="R71" s="10" t="s">
        <v>8319</v>
      </c>
      <c r="S71" s="14">
        <f t="shared" si="7"/>
        <v>40786.187789351854</v>
      </c>
      <c r="T71" s="14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8317</v>
      </c>
      <c r="R72" s="10" t="s">
        <v>8319</v>
      </c>
      <c r="S72" s="14">
        <f t="shared" si="7"/>
        <v>40730.896354166667</v>
      </c>
      <c r="T72" s="14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8317</v>
      </c>
      <c r="R73" s="10" t="s">
        <v>8319</v>
      </c>
      <c r="S73" s="14">
        <f t="shared" si="7"/>
        <v>40997.271493055552</v>
      </c>
      <c r="T73" s="14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8317</v>
      </c>
      <c r="R74" s="10" t="s">
        <v>8319</v>
      </c>
      <c r="S74" s="14">
        <f t="shared" si="7"/>
        <v>41208.010196759256</v>
      </c>
      <c r="T74" s="14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8317</v>
      </c>
      <c r="R75" s="10" t="s">
        <v>8319</v>
      </c>
      <c r="S75" s="14">
        <f t="shared" si="7"/>
        <v>40587.75675925926</v>
      </c>
      <c r="T75" s="14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8317</v>
      </c>
      <c r="R76" s="10" t="s">
        <v>8319</v>
      </c>
      <c r="S76" s="14">
        <f t="shared" si="7"/>
        <v>42360.487210648149</v>
      </c>
      <c r="T76" s="14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8317</v>
      </c>
      <c r="R77" s="10" t="s">
        <v>8319</v>
      </c>
      <c r="S77" s="14">
        <f t="shared" si="7"/>
        <v>41357.209166666667</v>
      </c>
      <c r="T77" s="14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8317</v>
      </c>
      <c r="R78" s="10" t="s">
        <v>8319</v>
      </c>
      <c r="S78" s="14">
        <f t="shared" si="7"/>
        <v>40844.691643518519</v>
      </c>
      <c r="T78" s="14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8317</v>
      </c>
      <c r="R79" s="10" t="s">
        <v>8319</v>
      </c>
      <c r="S79" s="14">
        <f t="shared" si="7"/>
        <v>40997.144872685189</v>
      </c>
      <c r="T79" s="14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8317</v>
      </c>
      <c r="R80" s="10" t="s">
        <v>8319</v>
      </c>
      <c r="S80" s="14">
        <f t="shared" si="7"/>
        <v>42604.730567129634</v>
      </c>
      <c r="T80" s="14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8317</v>
      </c>
      <c r="R81" s="10" t="s">
        <v>8319</v>
      </c>
      <c r="S81" s="14">
        <f t="shared" si="7"/>
        <v>41724.776539351849</v>
      </c>
      <c r="T81" s="14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8317</v>
      </c>
      <c r="R82" s="10" t="s">
        <v>8319</v>
      </c>
      <c r="S82" s="14">
        <f t="shared" si="7"/>
        <v>41583.083981481483</v>
      </c>
      <c r="T82" s="14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8317</v>
      </c>
      <c r="R83" s="10" t="s">
        <v>8319</v>
      </c>
      <c r="S83" s="14">
        <f t="shared" si="7"/>
        <v>41100.158877314818</v>
      </c>
      <c r="T83" s="14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8317</v>
      </c>
      <c r="R84" s="10" t="s">
        <v>8319</v>
      </c>
      <c r="S84" s="14">
        <f t="shared" si="7"/>
        <v>40795.820150462961</v>
      </c>
      <c r="T84" s="14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8317</v>
      </c>
      <c r="R85" s="10" t="s">
        <v>8319</v>
      </c>
      <c r="S85" s="14">
        <f t="shared" si="7"/>
        <v>42042.615613425922</v>
      </c>
      <c r="T85" s="14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8317</v>
      </c>
      <c r="R86" s="10" t="s">
        <v>8319</v>
      </c>
      <c r="S86" s="14">
        <f t="shared" si="7"/>
        <v>40648.757939814815</v>
      </c>
      <c r="T86" s="14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8317</v>
      </c>
      <c r="R87" s="10" t="s">
        <v>8319</v>
      </c>
      <c r="S87" s="14">
        <f t="shared" si="7"/>
        <v>40779.125428240739</v>
      </c>
      <c r="T87" s="14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8317</v>
      </c>
      <c r="R88" s="10" t="s">
        <v>8319</v>
      </c>
      <c r="S88" s="14">
        <f t="shared" si="7"/>
        <v>42291.556076388893</v>
      </c>
      <c r="T88" s="14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8317</v>
      </c>
      <c r="R89" s="10" t="s">
        <v>8319</v>
      </c>
      <c r="S89" s="14">
        <f t="shared" si="7"/>
        <v>40322.53938657407</v>
      </c>
      <c r="T89" s="14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8317</v>
      </c>
      <c r="R90" s="10" t="s">
        <v>8319</v>
      </c>
      <c r="S90" s="14">
        <f t="shared" si="7"/>
        <v>41786.65892361111</v>
      </c>
      <c r="T90" s="14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8317</v>
      </c>
      <c r="R91" s="10" t="s">
        <v>8319</v>
      </c>
      <c r="S91" s="14">
        <f t="shared" si="7"/>
        <v>41402.752222222225</v>
      </c>
      <c r="T91" s="14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8317</v>
      </c>
      <c r="R92" s="10" t="s">
        <v>8319</v>
      </c>
      <c r="S92" s="14">
        <f t="shared" si="7"/>
        <v>40706.297442129631</v>
      </c>
      <c r="T92" s="14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8317</v>
      </c>
      <c r="R93" s="10" t="s">
        <v>8319</v>
      </c>
      <c r="S93" s="14">
        <f t="shared" si="7"/>
        <v>40619.402361111112</v>
      </c>
      <c r="T93" s="14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8317</v>
      </c>
      <c r="R94" s="10" t="s">
        <v>8319</v>
      </c>
      <c r="S94" s="14">
        <f t="shared" si="7"/>
        <v>42721.198877314819</v>
      </c>
      <c r="T94" s="14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8317</v>
      </c>
      <c r="R95" s="10" t="s">
        <v>8319</v>
      </c>
      <c r="S95" s="14">
        <f t="shared" si="7"/>
        <v>41065.858067129629</v>
      </c>
      <c r="T95" s="14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8317</v>
      </c>
      <c r="R96" s="10" t="s">
        <v>8319</v>
      </c>
      <c r="S96" s="14">
        <f t="shared" si="7"/>
        <v>41716.717847222222</v>
      </c>
      <c r="T96" s="14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8317</v>
      </c>
      <c r="R97" s="10" t="s">
        <v>8319</v>
      </c>
      <c r="S97" s="14">
        <f t="shared" si="7"/>
        <v>40935.005104166667</v>
      </c>
      <c r="T97" s="14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8317</v>
      </c>
      <c r="R98" s="10" t="s">
        <v>8319</v>
      </c>
      <c r="S98" s="14">
        <f t="shared" si="7"/>
        <v>40324.662511574075</v>
      </c>
      <c r="T98" s="14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8317</v>
      </c>
      <c r="R99" s="10" t="s">
        <v>8319</v>
      </c>
      <c r="S99" s="14">
        <f t="shared" si="7"/>
        <v>40706.135208333333</v>
      </c>
      <c r="T99" s="14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8317</v>
      </c>
      <c r="R100" s="10" t="s">
        <v>8319</v>
      </c>
      <c r="S100" s="14">
        <f t="shared" si="7"/>
        <v>41214.79483796296</v>
      </c>
      <c r="T100" s="14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8317</v>
      </c>
      <c r="R101" s="10" t="s">
        <v>8319</v>
      </c>
      <c r="S101" s="14">
        <f t="shared" si="7"/>
        <v>41631.902766203704</v>
      </c>
      <c r="T101" s="14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8317</v>
      </c>
      <c r="R102" s="10" t="s">
        <v>8319</v>
      </c>
      <c r="S102" s="14">
        <f t="shared" si="7"/>
        <v>41197.753310185188</v>
      </c>
      <c r="T102" s="14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8317</v>
      </c>
      <c r="R103" s="10" t="s">
        <v>8319</v>
      </c>
      <c r="S103" s="14">
        <f t="shared" si="7"/>
        <v>41274.776736111111</v>
      </c>
      <c r="T103" s="14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8317</v>
      </c>
      <c r="R104" s="10" t="s">
        <v>8319</v>
      </c>
      <c r="S104" s="14">
        <f t="shared" si="7"/>
        <v>40505.131168981483</v>
      </c>
      <c r="T104" s="14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8317</v>
      </c>
      <c r="R105" s="10" t="s">
        <v>8319</v>
      </c>
      <c r="S105" s="14">
        <f t="shared" si="7"/>
        <v>41682.805902777778</v>
      </c>
      <c r="T105" s="14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8317</v>
      </c>
      <c r="R106" s="10" t="s">
        <v>8319</v>
      </c>
      <c r="S106" s="14">
        <f t="shared" si="7"/>
        <v>40612.695208333331</v>
      </c>
      <c r="T106" s="14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8317</v>
      </c>
      <c r="R107" s="10" t="s">
        <v>8319</v>
      </c>
      <c r="S107" s="14">
        <f t="shared" si="7"/>
        <v>42485.724768518514</v>
      </c>
      <c r="T107" s="14">
        <f t="shared" si="8"/>
        <v>42504</v>
      </c>
      <c r="U107">
        <f t="shared" si="9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8317</v>
      </c>
      <c r="R108" s="10" t="s">
        <v>8319</v>
      </c>
      <c r="S108" s="14">
        <f t="shared" si="7"/>
        <v>40987.776631944449</v>
      </c>
      <c r="T108" s="14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8317</v>
      </c>
      <c r="R109" s="10" t="s">
        <v>8319</v>
      </c>
      <c r="S109" s="14">
        <f t="shared" si="7"/>
        <v>40635.982488425929</v>
      </c>
      <c r="T109" s="14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8317</v>
      </c>
      <c r="R110" s="10" t="s">
        <v>8319</v>
      </c>
      <c r="S110" s="14">
        <f t="shared" si="7"/>
        <v>41365.613078703704</v>
      </c>
      <c r="T110" s="14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8317</v>
      </c>
      <c r="R111" s="10" t="s">
        <v>8319</v>
      </c>
      <c r="S111" s="14">
        <f t="shared" si="7"/>
        <v>40570.025810185187</v>
      </c>
      <c r="T111" s="14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8317</v>
      </c>
      <c r="R112" s="10" t="s">
        <v>8319</v>
      </c>
      <c r="S112" s="14">
        <f t="shared" si="7"/>
        <v>41557.949687500004</v>
      </c>
      <c r="T112" s="14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8317</v>
      </c>
      <c r="R113" s="10" t="s">
        <v>8319</v>
      </c>
      <c r="S113" s="14">
        <f t="shared" si="7"/>
        <v>42125.333182870367</v>
      </c>
      <c r="T113" s="14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8317</v>
      </c>
      <c r="R114" s="10" t="s">
        <v>8319</v>
      </c>
      <c r="S114" s="14">
        <f t="shared" si="7"/>
        <v>41718.043032407404</v>
      </c>
      <c r="T114" s="14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8317</v>
      </c>
      <c r="R115" s="10" t="s">
        <v>8319</v>
      </c>
      <c r="S115" s="14">
        <f t="shared" si="7"/>
        <v>40753.758425925924</v>
      </c>
      <c r="T115" s="14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8317</v>
      </c>
      <c r="R116" s="10" t="s">
        <v>8319</v>
      </c>
      <c r="S116" s="14">
        <f t="shared" si="7"/>
        <v>40861.27416666667</v>
      </c>
      <c r="T116" s="14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8317</v>
      </c>
      <c r="R117" s="10" t="s">
        <v>8319</v>
      </c>
      <c r="S117" s="14">
        <f t="shared" si="7"/>
        <v>40918.738935185182</v>
      </c>
      <c r="T117" s="14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8317</v>
      </c>
      <c r="R118" s="10" t="s">
        <v>8319</v>
      </c>
      <c r="S118" s="14">
        <f t="shared" si="7"/>
        <v>40595.497164351851</v>
      </c>
      <c r="T118" s="14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8317</v>
      </c>
      <c r="R119" s="10" t="s">
        <v>8319</v>
      </c>
      <c r="S119" s="14">
        <f t="shared" si="7"/>
        <v>40248.834999999999</v>
      </c>
      <c r="T119" s="14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8317</v>
      </c>
      <c r="R120" s="10" t="s">
        <v>8319</v>
      </c>
      <c r="S120" s="14">
        <f t="shared" si="7"/>
        <v>40723.053657407407</v>
      </c>
      <c r="T120" s="14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8317</v>
      </c>
      <c r="R121" s="10" t="s">
        <v>8319</v>
      </c>
      <c r="S121" s="14">
        <f t="shared" si="7"/>
        <v>40739.069282407407</v>
      </c>
      <c r="T121" s="14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8317</v>
      </c>
      <c r="R122" s="10" t="s">
        <v>8320</v>
      </c>
      <c r="S122" s="14">
        <f t="shared" si="7"/>
        <v>42616.049849537041</v>
      </c>
      <c r="T122" s="14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8317</v>
      </c>
      <c r="R123" s="10" t="s">
        <v>8320</v>
      </c>
      <c r="S123" s="14">
        <f t="shared" si="7"/>
        <v>42096.704976851848</v>
      </c>
      <c r="T123" s="14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8317</v>
      </c>
      <c r="R124" s="10" t="s">
        <v>8320</v>
      </c>
      <c r="S124" s="14">
        <f t="shared" si="7"/>
        <v>42593.431793981479</v>
      </c>
      <c r="T124" s="14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8317</v>
      </c>
      <c r="R125" s="10" t="s">
        <v>8320</v>
      </c>
      <c r="S125" s="14">
        <f t="shared" si="7"/>
        <v>41904.781990740739</v>
      </c>
      <c r="T125" s="14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8317</v>
      </c>
      <c r="R126" s="10" t="s">
        <v>8320</v>
      </c>
      <c r="S126" s="14">
        <f t="shared" si="7"/>
        <v>42114.928726851853</v>
      </c>
      <c r="T126" s="14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8317</v>
      </c>
      <c r="R127" s="10" t="s">
        <v>8320</v>
      </c>
      <c r="S127" s="14">
        <f t="shared" si="7"/>
        <v>42709.993981481486</v>
      </c>
      <c r="T127" s="14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8317</v>
      </c>
      <c r="R128" s="10" t="s">
        <v>8320</v>
      </c>
      <c r="S128" s="14">
        <f t="shared" si="7"/>
        <v>42135.589548611111</v>
      </c>
      <c r="T128" s="14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8317</v>
      </c>
      <c r="R129" s="10" t="s">
        <v>8320</v>
      </c>
      <c r="S129" s="14">
        <f t="shared" si="7"/>
        <v>42067.62431712963</v>
      </c>
      <c r="T129" s="14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0" t="s">
        <v>8317</v>
      </c>
      <c r="R130" s="10" t="s">
        <v>8320</v>
      </c>
      <c r="S130" s="14">
        <f t="shared" si="7"/>
        <v>42628.22792824074</v>
      </c>
      <c r="T130" s="14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0" t="s">
        <v>8317</v>
      </c>
      <c r="R131" s="10" t="s">
        <v>8320</v>
      </c>
      <c r="S131" s="14">
        <f t="shared" ref="S131:S194" si="12">(((J131/60)/60)/24)+DATE(1970,1,1)</f>
        <v>41882.937303240738</v>
      </c>
      <c r="T131" s="14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8317</v>
      </c>
      <c r="R132" s="10" t="s">
        <v>8320</v>
      </c>
      <c r="S132" s="14">
        <f t="shared" si="12"/>
        <v>41778.915416666663</v>
      </c>
      <c r="T132" s="14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8317</v>
      </c>
      <c r="R133" s="10" t="s">
        <v>8320</v>
      </c>
      <c r="S133" s="14">
        <f t="shared" si="12"/>
        <v>42541.837511574078</v>
      </c>
      <c r="T133" s="14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8317</v>
      </c>
      <c r="R134" s="10" t="s">
        <v>8320</v>
      </c>
      <c r="S134" s="14">
        <f t="shared" si="12"/>
        <v>41905.812581018516</v>
      </c>
      <c r="T134" s="14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8317</v>
      </c>
      <c r="R135" s="10" t="s">
        <v>8320</v>
      </c>
      <c r="S135" s="14">
        <f t="shared" si="12"/>
        <v>42491.80768518518</v>
      </c>
      <c r="T135" s="14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8317</v>
      </c>
      <c r="R136" s="10" t="s">
        <v>8320</v>
      </c>
      <c r="S136" s="14">
        <f t="shared" si="12"/>
        <v>42221.909930555557</v>
      </c>
      <c r="T136" s="14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8317</v>
      </c>
      <c r="R137" s="10" t="s">
        <v>8320</v>
      </c>
      <c r="S137" s="14">
        <f t="shared" si="12"/>
        <v>41788.381909722222</v>
      </c>
      <c r="T137" s="14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8317</v>
      </c>
      <c r="R138" s="10" t="s">
        <v>8320</v>
      </c>
      <c r="S138" s="14">
        <f t="shared" si="12"/>
        <v>42096.410115740742</v>
      </c>
      <c r="T138" s="14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8317</v>
      </c>
      <c r="R139" s="10" t="s">
        <v>8320</v>
      </c>
      <c r="S139" s="14">
        <f t="shared" si="12"/>
        <v>42239.573993055557</v>
      </c>
      <c r="T139" s="14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8317</v>
      </c>
      <c r="R140" s="10" t="s">
        <v>8320</v>
      </c>
      <c r="S140" s="14">
        <f t="shared" si="12"/>
        <v>42186.257418981477</v>
      </c>
      <c r="T140" s="14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8317</v>
      </c>
      <c r="R141" s="10" t="s">
        <v>8320</v>
      </c>
      <c r="S141" s="14">
        <f t="shared" si="12"/>
        <v>42187.920972222222</v>
      </c>
      <c r="T141" s="14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8317</v>
      </c>
      <c r="R142" s="10" t="s">
        <v>8320</v>
      </c>
      <c r="S142" s="14">
        <f t="shared" si="12"/>
        <v>42053.198287037041</v>
      </c>
      <c r="T142" s="14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8317</v>
      </c>
      <c r="R143" s="10" t="s">
        <v>8320</v>
      </c>
      <c r="S143" s="14">
        <f t="shared" si="12"/>
        <v>42110.153043981481</v>
      </c>
      <c r="T143" s="14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8317</v>
      </c>
      <c r="R144" s="10" t="s">
        <v>8320</v>
      </c>
      <c r="S144" s="14">
        <f t="shared" si="12"/>
        <v>41938.893263888887</v>
      </c>
      <c r="T144" s="14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8317</v>
      </c>
      <c r="R145" s="10" t="s">
        <v>8320</v>
      </c>
      <c r="S145" s="14">
        <f t="shared" si="12"/>
        <v>42559.064143518524</v>
      </c>
      <c r="T145" s="14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8317</v>
      </c>
      <c r="R146" s="10" t="s">
        <v>8320</v>
      </c>
      <c r="S146" s="14">
        <f t="shared" si="12"/>
        <v>42047.762407407412</v>
      </c>
      <c r="T146" s="14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8317</v>
      </c>
      <c r="R147" s="10" t="s">
        <v>8320</v>
      </c>
      <c r="S147" s="14">
        <f t="shared" si="12"/>
        <v>42200.542268518519</v>
      </c>
      <c r="T147" s="14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8317</v>
      </c>
      <c r="R148" s="10" t="s">
        <v>8320</v>
      </c>
      <c r="S148" s="14">
        <f t="shared" si="12"/>
        <v>42693.016180555554</v>
      </c>
      <c r="T148" s="14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8317</v>
      </c>
      <c r="R149" s="10" t="s">
        <v>8320</v>
      </c>
      <c r="S149" s="14">
        <f t="shared" si="12"/>
        <v>41969.767824074079</v>
      </c>
      <c r="T149" s="14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8317</v>
      </c>
      <c r="R150" s="10" t="s">
        <v>8320</v>
      </c>
      <c r="S150" s="14">
        <f t="shared" si="12"/>
        <v>42397.281666666662</v>
      </c>
      <c r="T150" s="14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8317</v>
      </c>
      <c r="R151" s="10" t="s">
        <v>8320</v>
      </c>
      <c r="S151" s="14">
        <f t="shared" si="12"/>
        <v>41968.172106481477</v>
      </c>
      <c r="T151" s="14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8317</v>
      </c>
      <c r="R152" s="10" t="s">
        <v>8320</v>
      </c>
      <c r="S152" s="14">
        <f t="shared" si="12"/>
        <v>42090.161828703705</v>
      </c>
      <c r="T152" s="14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8317</v>
      </c>
      <c r="R153" s="10" t="s">
        <v>8320</v>
      </c>
      <c r="S153" s="14">
        <f t="shared" si="12"/>
        <v>42113.550821759258</v>
      </c>
      <c r="T153" s="14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8317</v>
      </c>
      <c r="R154" s="10" t="s">
        <v>8320</v>
      </c>
      <c r="S154" s="14">
        <f t="shared" si="12"/>
        <v>41875.077546296299</v>
      </c>
      <c r="T154" s="14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8317</v>
      </c>
      <c r="R155" s="10" t="s">
        <v>8320</v>
      </c>
      <c r="S155" s="14">
        <f t="shared" si="12"/>
        <v>41933.586157407408</v>
      </c>
      <c r="T155" s="14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8317</v>
      </c>
      <c r="R156" s="10" t="s">
        <v>8320</v>
      </c>
      <c r="S156" s="14">
        <f t="shared" si="12"/>
        <v>42115.547395833331</v>
      </c>
      <c r="T156" s="14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8317</v>
      </c>
      <c r="R157" s="10" t="s">
        <v>8320</v>
      </c>
      <c r="S157" s="14">
        <f t="shared" si="12"/>
        <v>42168.559432870374</v>
      </c>
      <c r="T157" s="14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8317</v>
      </c>
      <c r="R158" s="10" t="s">
        <v>8320</v>
      </c>
      <c r="S158" s="14">
        <f t="shared" si="12"/>
        <v>41794.124953703707</v>
      </c>
      <c r="T158" s="14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8317</v>
      </c>
      <c r="R159" s="10" t="s">
        <v>8320</v>
      </c>
      <c r="S159" s="14">
        <f t="shared" si="12"/>
        <v>42396.911712962959</v>
      </c>
      <c r="T159" s="14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8317</v>
      </c>
      <c r="R160" s="10" t="s">
        <v>8320</v>
      </c>
      <c r="S160" s="14">
        <f t="shared" si="12"/>
        <v>41904.07671296296</v>
      </c>
      <c r="T160" s="14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8317</v>
      </c>
      <c r="R161" s="10" t="s">
        <v>8320</v>
      </c>
      <c r="S161" s="14">
        <f t="shared" si="12"/>
        <v>42514.434548611112</v>
      </c>
      <c r="T161" s="14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8317</v>
      </c>
      <c r="R162" s="10" t="s">
        <v>8321</v>
      </c>
      <c r="S162" s="14">
        <f t="shared" si="12"/>
        <v>42171.913090277783</v>
      </c>
      <c r="T162" s="14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8317</v>
      </c>
      <c r="R163" s="10" t="s">
        <v>8321</v>
      </c>
      <c r="S163" s="14">
        <f t="shared" si="12"/>
        <v>41792.687442129631</v>
      </c>
      <c r="T163" s="14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8317</v>
      </c>
      <c r="R164" s="10" t="s">
        <v>8321</v>
      </c>
      <c r="S164" s="14">
        <f t="shared" si="12"/>
        <v>41835.126805555556</v>
      </c>
      <c r="T164" s="14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8317</v>
      </c>
      <c r="R165" s="10" t="s">
        <v>8321</v>
      </c>
      <c r="S165" s="14">
        <f t="shared" si="12"/>
        <v>42243.961273148147</v>
      </c>
      <c r="T165" s="14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8317</v>
      </c>
      <c r="R166" s="10" t="s">
        <v>8321</v>
      </c>
      <c r="S166" s="14">
        <f t="shared" si="12"/>
        <v>41841.762743055559</v>
      </c>
      <c r="T166" s="14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8317</v>
      </c>
      <c r="R167" s="10" t="s">
        <v>8321</v>
      </c>
      <c r="S167" s="14">
        <f t="shared" si="12"/>
        <v>42351.658842592587</v>
      </c>
      <c r="T167" s="14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8317</v>
      </c>
      <c r="R168" s="10" t="s">
        <v>8321</v>
      </c>
      <c r="S168" s="14">
        <f t="shared" si="12"/>
        <v>42721.075949074075</v>
      </c>
      <c r="T168" s="14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8317</v>
      </c>
      <c r="R169" s="10" t="s">
        <v>8321</v>
      </c>
      <c r="S169" s="14">
        <f t="shared" si="12"/>
        <v>42160.927488425921</v>
      </c>
      <c r="T169" s="14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8317</v>
      </c>
      <c r="R170" s="10" t="s">
        <v>8321</v>
      </c>
      <c r="S170" s="14">
        <f t="shared" si="12"/>
        <v>42052.83530092593</v>
      </c>
      <c r="T170" s="14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8317</v>
      </c>
      <c r="R171" s="10" t="s">
        <v>8321</v>
      </c>
      <c r="S171" s="14">
        <f t="shared" si="12"/>
        <v>41900.505312499998</v>
      </c>
      <c r="T171" s="14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8317</v>
      </c>
      <c r="R172" s="10" t="s">
        <v>8321</v>
      </c>
      <c r="S172" s="14">
        <f t="shared" si="12"/>
        <v>42216.977812500001</v>
      </c>
      <c r="T172" s="14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8317</v>
      </c>
      <c r="R173" s="10" t="s">
        <v>8321</v>
      </c>
      <c r="S173" s="14">
        <f t="shared" si="12"/>
        <v>42534.180717592593</v>
      </c>
      <c r="T173" s="14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8317</v>
      </c>
      <c r="R174" s="10" t="s">
        <v>8321</v>
      </c>
      <c r="S174" s="14">
        <f t="shared" si="12"/>
        <v>42047.394942129627</v>
      </c>
      <c r="T174" s="14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8317</v>
      </c>
      <c r="R175" s="10" t="s">
        <v>8321</v>
      </c>
      <c r="S175" s="14">
        <f t="shared" si="12"/>
        <v>42033.573009259257</v>
      </c>
      <c r="T175" s="14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8317</v>
      </c>
      <c r="R176" s="10" t="s">
        <v>8321</v>
      </c>
      <c r="S176" s="14">
        <f t="shared" si="12"/>
        <v>42072.758981481486</v>
      </c>
      <c r="T176" s="14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8317</v>
      </c>
      <c r="R177" s="10" t="s">
        <v>8321</v>
      </c>
      <c r="S177" s="14">
        <f t="shared" si="12"/>
        <v>41855.777905092589</v>
      </c>
      <c r="T177" s="14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8317</v>
      </c>
      <c r="R178" s="10" t="s">
        <v>8321</v>
      </c>
      <c r="S178" s="14">
        <f t="shared" si="12"/>
        <v>42191.824062500003</v>
      </c>
      <c r="T178" s="14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8317</v>
      </c>
      <c r="R179" s="10" t="s">
        <v>8321</v>
      </c>
      <c r="S179" s="14">
        <f t="shared" si="12"/>
        <v>42070.047754629632</v>
      </c>
      <c r="T179" s="14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8317</v>
      </c>
      <c r="R180" s="10" t="s">
        <v>8321</v>
      </c>
      <c r="S180" s="14">
        <f t="shared" si="12"/>
        <v>42304.955381944441</v>
      </c>
      <c r="T180" s="14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8317</v>
      </c>
      <c r="R181" s="10" t="s">
        <v>8321</v>
      </c>
      <c r="S181" s="14">
        <f t="shared" si="12"/>
        <v>42403.080497685187</v>
      </c>
      <c r="T181" s="14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8317</v>
      </c>
      <c r="R182" s="10" t="s">
        <v>8321</v>
      </c>
      <c r="S182" s="14">
        <f t="shared" si="12"/>
        <v>42067.991238425922</v>
      </c>
      <c r="T182" s="14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8317</v>
      </c>
      <c r="R183" s="10" t="s">
        <v>8321</v>
      </c>
      <c r="S183" s="14">
        <f t="shared" si="12"/>
        <v>42147.741840277777</v>
      </c>
      <c r="T183" s="14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8317</v>
      </c>
      <c r="R184" s="10" t="s">
        <v>8321</v>
      </c>
      <c r="S184" s="14">
        <f t="shared" si="12"/>
        <v>42712.011944444443</v>
      </c>
      <c r="T184" s="14">
        <f t="shared" si="13"/>
        <v>42742.011944444443</v>
      </c>
      <c r="U184">
        <f t="shared" si="14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8317</v>
      </c>
      <c r="R185" s="10" t="s">
        <v>8321</v>
      </c>
      <c r="S185" s="14">
        <f t="shared" si="12"/>
        <v>41939.810300925928</v>
      </c>
      <c r="T185" s="14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8317</v>
      </c>
      <c r="R186" s="10" t="s">
        <v>8321</v>
      </c>
      <c r="S186" s="14">
        <f t="shared" si="12"/>
        <v>41825.791226851856</v>
      </c>
      <c r="T186" s="14">
        <f t="shared" si="13"/>
        <v>41883.165972222225</v>
      </c>
      <c r="U186">
        <f t="shared" si="14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8317</v>
      </c>
      <c r="R187" s="10" t="s">
        <v>8321</v>
      </c>
      <c r="S187" s="14">
        <f t="shared" si="12"/>
        <v>42570.91133101852</v>
      </c>
      <c r="T187" s="14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8317</v>
      </c>
      <c r="R188" s="10" t="s">
        <v>8321</v>
      </c>
      <c r="S188" s="14">
        <f t="shared" si="12"/>
        <v>42767.812893518523</v>
      </c>
      <c r="T188" s="14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8317</v>
      </c>
      <c r="R189" s="10" t="s">
        <v>8321</v>
      </c>
      <c r="S189" s="14">
        <f t="shared" si="12"/>
        <v>42182.234456018516</v>
      </c>
      <c r="T189" s="14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8317</v>
      </c>
      <c r="R190" s="10" t="s">
        <v>8321</v>
      </c>
      <c r="S190" s="14">
        <f t="shared" si="12"/>
        <v>41857.18304398148</v>
      </c>
      <c r="T190" s="14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8317</v>
      </c>
      <c r="R191" s="10" t="s">
        <v>8321</v>
      </c>
      <c r="S191" s="14">
        <f t="shared" si="12"/>
        <v>42556.690706018519</v>
      </c>
      <c r="T191" s="14">
        <f t="shared" si="13"/>
        <v>42616.690706018519</v>
      </c>
      <c r="U191">
        <f t="shared" si="14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8317</v>
      </c>
      <c r="R192" s="10" t="s">
        <v>8321</v>
      </c>
      <c r="S192" s="14">
        <f t="shared" si="12"/>
        <v>42527.650995370372</v>
      </c>
      <c r="T192" s="14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8317</v>
      </c>
      <c r="R193" s="10" t="s">
        <v>8321</v>
      </c>
      <c r="S193" s="14">
        <f t="shared" si="12"/>
        <v>42239.441412037035</v>
      </c>
      <c r="T193" s="14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0" t="s">
        <v>8317</v>
      </c>
      <c r="R194" s="10" t="s">
        <v>8321</v>
      </c>
      <c r="S194" s="14">
        <f t="shared" si="12"/>
        <v>41899.792037037041</v>
      </c>
      <c r="T194" s="14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0" t="s">
        <v>8317</v>
      </c>
      <c r="R195" s="10" t="s">
        <v>8321</v>
      </c>
      <c r="S195" s="14">
        <f t="shared" ref="S195:S258" si="17">(((J195/60)/60)/24)+DATE(1970,1,1)</f>
        <v>41911.934791666667</v>
      </c>
      <c r="T195" s="14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8317</v>
      </c>
      <c r="R196" s="10" t="s">
        <v>8321</v>
      </c>
      <c r="S196" s="14">
        <f t="shared" si="17"/>
        <v>42375.996886574074</v>
      </c>
      <c r="T196" s="14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8317</v>
      </c>
      <c r="R197" s="10" t="s">
        <v>8321</v>
      </c>
      <c r="S197" s="14">
        <f t="shared" si="17"/>
        <v>42135.67050925926</v>
      </c>
      <c r="T197" s="14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8317</v>
      </c>
      <c r="R198" s="10" t="s">
        <v>8321</v>
      </c>
      <c r="S198" s="14">
        <f t="shared" si="17"/>
        <v>42259.542800925927</v>
      </c>
      <c r="T198" s="14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8317</v>
      </c>
      <c r="R199" s="10" t="s">
        <v>8321</v>
      </c>
      <c r="S199" s="14">
        <f t="shared" si="17"/>
        <v>42741.848379629635</v>
      </c>
      <c r="T199" s="14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8317</v>
      </c>
      <c r="R200" s="10" t="s">
        <v>8321</v>
      </c>
      <c r="S200" s="14">
        <f t="shared" si="17"/>
        <v>41887.383356481485</v>
      </c>
      <c r="T200" s="14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8317</v>
      </c>
      <c r="R201" s="10" t="s">
        <v>8321</v>
      </c>
      <c r="S201" s="14">
        <f t="shared" si="17"/>
        <v>42584.123865740738</v>
      </c>
      <c r="T201" s="14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8317</v>
      </c>
      <c r="R202" s="10" t="s">
        <v>8321</v>
      </c>
      <c r="S202" s="14">
        <f t="shared" si="17"/>
        <v>41867.083368055559</v>
      </c>
      <c r="T202" s="14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8317</v>
      </c>
      <c r="R203" s="10" t="s">
        <v>8321</v>
      </c>
      <c r="S203" s="14">
        <f t="shared" si="17"/>
        <v>42023.818622685183</v>
      </c>
      <c r="T203" s="14">
        <f t="shared" si="18"/>
        <v>42043.818622685183</v>
      </c>
      <c r="U203">
        <f t="shared" si="19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8317</v>
      </c>
      <c r="R204" s="10" t="s">
        <v>8321</v>
      </c>
      <c r="S204" s="14">
        <f t="shared" si="17"/>
        <v>42255.927824074075</v>
      </c>
      <c r="T204" s="14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8317</v>
      </c>
      <c r="R205" s="10" t="s">
        <v>8321</v>
      </c>
      <c r="S205" s="14">
        <f t="shared" si="17"/>
        <v>41973.847962962958</v>
      </c>
      <c r="T205" s="14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8317</v>
      </c>
      <c r="R206" s="10" t="s">
        <v>8321</v>
      </c>
      <c r="S206" s="14">
        <f t="shared" si="17"/>
        <v>42556.583368055552</v>
      </c>
      <c r="T206" s="14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8317</v>
      </c>
      <c r="R207" s="10" t="s">
        <v>8321</v>
      </c>
      <c r="S207" s="14">
        <f t="shared" si="17"/>
        <v>42248.632199074069</v>
      </c>
      <c r="T207" s="14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8317</v>
      </c>
      <c r="R208" s="10" t="s">
        <v>8321</v>
      </c>
      <c r="S208" s="14">
        <f t="shared" si="17"/>
        <v>42567.004432870366</v>
      </c>
      <c r="T208" s="14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8317</v>
      </c>
      <c r="R209" s="10" t="s">
        <v>8321</v>
      </c>
      <c r="S209" s="14">
        <f t="shared" si="17"/>
        <v>41978.197199074071</v>
      </c>
      <c r="T209" s="14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8317</v>
      </c>
      <c r="R210" s="10" t="s">
        <v>8321</v>
      </c>
      <c r="S210" s="14">
        <f t="shared" si="17"/>
        <v>41959.369988425926</v>
      </c>
      <c r="T210" s="14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8317</v>
      </c>
      <c r="R211" s="10" t="s">
        <v>8321</v>
      </c>
      <c r="S211" s="14">
        <f t="shared" si="17"/>
        <v>42165.922858796301</v>
      </c>
      <c r="T211" s="14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8317</v>
      </c>
      <c r="R212" s="10" t="s">
        <v>8321</v>
      </c>
      <c r="S212" s="14">
        <f t="shared" si="17"/>
        <v>42249.064722222218</v>
      </c>
      <c r="T212" s="14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8317</v>
      </c>
      <c r="R213" s="10" t="s">
        <v>8321</v>
      </c>
      <c r="S213" s="14">
        <f t="shared" si="17"/>
        <v>42236.159918981488</v>
      </c>
      <c r="T213" s="14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8317</v>
      </c>
      <c r="R214" s="10" t="s">
        <v>8321</v>
      </c>
      <c r="S214" s="14">
        <f t="shared" si="17"/>
        <v>42416.881018518514</v>
      </c>
      <c r="T214" s="14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8317</v>
      </c>
      <c r="R215" s="10" t="s">
        <v>8321</v>
      </c>
      <c r="S215" s="14">
        <f t="shared" si="17"/>
        <v>42202.594293981485</v>
      </c>
      <c r="T215" s="14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8317</v>
      </c>
      <c r="R216" s="10" t="s">
        <v>8321</v>
      </c>
      <c r="S216" s="14">
        <f t="shared" si="17"/>
        <v>42009.64061342593</v>
      </c>
      <c r="T216" s="14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8317</v>
      </c>
      <c r="R217" s="10" t="s">
        <v>8321</v>
      </c>
      <c r="S217" s="14">
        <f t="shared" si="17"/>
        <v>42375.230115740742</v>
      </c>
      <c r="T217" s="14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8317</v>
      </c>
      <c r="R218" s="10" t="s">
        <v>8321</v>
      </c>
      <c r="S218" s="14">
        <f t="shared" si="17"/>
        <v>42066.958761574075</v>
      </c>
      <c r="T218" s="14">
        <f t="shared" si="18"/>
        <v>42116.917094907403</v>
      </c>
      <c r="U218">
        <f t="shared" si="19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8317</v>
      </c>
      <c r="R219" s="10" t="s">
        <v>8321</v>
      </c>
      <c r="S219" s="14">
        <f t="shared" si="17"/>
        <v>41970.64061342593</v>
      </c>
      <c r="T219" s="14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8317</v>
      </c>
      <c r="R220" s="10" t="s">
        <v>8321</v>
      </c>
      <c r="S220" s="14">
        <f t="shared" si="17"/>
        <v>42079.628344907411</v>
      </c>
      <c r="T220" s="14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8317</v>
      </c>
      <c r="R221" s="10" t="s">
        <v>8321</v>
      </c>
      <c r="S221" s="14">
        <f t="shared" si="17"/>
        <v>42429.326678240745</v>
      </c>
      <c r="T221" s="14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8317</v>
      </c>
      <c r="R222" s="10" t="s">
        <v>8321</v>
      </c>
      <c r="S222" s="14">
        <f t="shared" si="17"/>
        <v>42195.643865740742</v>
      </c>
      <c r="T222" s="14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8317</v>
      </c>
      <c r="R223" s="10" t="s">
        <v>8321</v>
      </c>
      <c r="S223" s="14">
        <f t="shared" si="17"/>
        <v>42031.837546296301</v>
      </c>
      <c r="T223" s="14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8317</v>
      </c>
      <c r="R224" s="10" t="s">
        <v>8321</v>
      </c>
      <c r="S224" s="14">
        <f t="shared" si="17"/>
        <v>42031.769884259258</v>
      </c>
      <c r="T224" s="14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8317</v>
      </c>
      <c r="R225" s="10" t="s">
        <v>8321</v>
      </c>
      <c r="S225" s="14">
        <f t="shared" si="17"/>
        <v>42482.048032407409</v>
      </c>
      <c r="T225" s="14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8317</v>
      </c>
      <c r="R226" s="10" t="s">
        <v>8321</v>
      </c>
      <c r="S226" s="14">
        <f t="shared" si="17"/>
        <v>42135.235254629632</v>
      </c>
      <c r="T226" s="14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8317</v>
      </c>
      <c r="R227" s="10" t="s">
        <v>8321</v>
      </c>
      <c r="S227" s="14">
        <f t="shared" si="17"/>
        <v>42438.961273148147</v>
      </c>
      <c r="T227" s="14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8317</v>
      </c>
      <c r="R228" s="10" t="s">
        <v>8321</v>
      </c>
      <c r="S228" s="14">
        <f t="shared" si="17"/>
        <v>42106.666018518517</v>
      </c>
      <c r="T228" s="14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8317</v>
      </c>
      <c r="R229" s="10" t="s">
        <v>8321</v>
      </c>
      <c r="S229" s="14">
        <f t="shared" si="17"/>
        <v>42164.893993055557</v>
      </c>
      <c r="T229" s="14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8317</v>
      </c>
      <c r="R230" s="10" t="s">
        <v>8321</v>
      </c>
      <c r="S230" s="14">
        <f t="shared" si="17"/>
        <v>42096.686400462961</v>
      </c>
      <c r="T230" s="14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8317</v>
      </c>
      <c r="R231" s="10" t="s">
        <v>8321</v>
      </c>
      <c r="S231" s="14">
        <f t="shared" si="17"/>
        <v>42383.933993055558</v>
      </c>
      <c r="T231" s="14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8317</v>
      </c>
      <c r="R232" s="10" t="s">
        <v>8321</v>
      </c>
      <c r="S232" s="14">
        <f t="shared" si="17"/>
        <v>42129.777210648142</v>
      </c>
      <c r="T232" s="14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8317</v>
      </c>
      <c r="R233" s="10" t="s">
        <v>8321</v>
      </c>
      <c r="S233" s="14">
        <f t="shared" si="17"/>
        <v>42341.958923611113</v>
      </c>
      <c r="T233" s="14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8317</v>
      </c>
      <c r="R234" s="10" t="s">
        <v>8321</v>
      </c>
      <c r="S234" s="14">
        <f t="shared" si="17"/>
        <v>42032.82576388889</v>
      </c>
      <c r="T234" s="14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8317</v>
      </c>
      <c r="R235" s="10" t="s">
        <v>8321</v>
      </c>
      <c r="S235" s="14">
        <f t="shared" si="17"/>
        <v>42612.911712962959</v>
      </c>
      <c r="T235" s="14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8317</v>
      </c>
      <c r="R236" s="10" t="s">
        <v>8321</v>
      </c>
      <c r="S236" s="14">
        <f t="shared" si="17"/>
        <v>42136.035405092596</v>
      </c>
      <c r="T236" s="14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8317</v>
      </c>
      <c r="R237" s="10" t="s">
        <v>8321</v>
      </c>
      <c r="S237" s="14">
        <f t="shared" si="17"/>
        <v>42164.908530092594</v>
      </c>
      <c r="T237" s="14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8317</v>
      </c>
      <c r="R238" s="10" t="s">
        <v>8321</v>
      </c>
      <c r="S238" s="14">
        <f t="shared" si="17"/>
        <v>42321.08447916666</v>
      </c>
      <c r="T238" s="14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8317</v>
      </c>
      <c r="R239" s="10" t="s">
        <v>8321</v>
      </c>
      <c r="S239" s="14">
        <f t="shared" si="17"/>
        <v>42377.577187499999</v>
      </c>
      <c r="T239" s="14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8317</v>
      </c>
      <c r="R240" s="10" t="s">
        <v>8321</v>
      </c>
      <c r="S240" s="14">
        <f t="shared" si="17"/>
        <v>42713.962499999994</v>
      </c>
      <c r="T240" s="14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8317</v>
      </c>
      <c r="R241" s="10" t="s">
        <v>8321</v>
      </c>
      <c r="S241" s="14">
        <f t="shared" si="17"/>
        <v>42297.110300925924</v>
      </c>
      <c r="T241" s="14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8317</v>
      </c>
      <c r="R242" s="10" t="s">
        <v>8322</v>
      </c>
      <c r="S242" s="14">
        <f t="shared" si="17"/>
        <v>41354.708460648151</v>
      </c>
      <c r="T242" s="14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8317</v>
      </c>
      <c r="R243" s="10" t="s">
        <v>8322</v>
      </c>
      <c r="S243" s="14">
        <f t="shared" si="17"/>
        <v>41949.697962962964</v>
      </c>
      <c r="T243" s="14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8317</v>
      </c>
      <c r="R244" s="10" t="s">
        <v>8322</v>
      </c>
      <c r="S244" s="14">
        <f t="shared" si="17"/>
        <v>40862.492939814816</v>
      </c>
      <c r="T244" s="14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8317</v>
      </c>
      <c r="R245" s="10" t="s">
        <v>8322</v>
      </c>
      <c r="S245" s="14">
        <f t="shared" si="17"/>
        <v>41662.047500000001</v>
      </c>
      <c r="T245" s="14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8317</v>
      </c>
      <c r="R246" s="10" t="s">
        <v>8322</v>
      </c>
      <c r="S246" s="14">
        <f t="shared" si="17"/>
        <v>40213.323599537034</v>
      </c>
      <c r="T246" s="14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8317</v>
      </c>
      <c r="R247" s="10" t="s">
        <v>8322</v>
      </c>
      <c r="S247" s="14">
        <f t="shared" si="17"/>
        <v>41107.053067129629</v>
      </c>
      <c r="T247" s="14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8317</v>
      </c>
      <c r="R248" s="10" t="s">
        <v>8322</v>
      </c>
      <c r="S248" s="14">
        <f t="shared" si="17"/>
        <v>40480.363483796296</v>
      </c>
      <c r="T248" s="14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8317</v>
      </c>
      <c r="R249" s="10" t="s">
        <v>8322</v>
      </c>
      <c r="S249" s="14">
        <f t="shared" si="17"/>
        <v>40430.604328703703</v>
      </c>
      <c r="T249" s="14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8317</v>
      </c>
      <c r="R250" s="10" t="s">
        <v>8322</v>
      </c>
      <c r="S250" s="14">
        <f t="shared" si="17"/>
        <v>40870.774409722224</v>
      </c>
      <c r="T250" s="14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8317</v>
      </c>
      <c r="R251" s="10" t="s">
        <v>8322</v>
      </c>
      <c r="S251" s="14">
        <f t="shared" si="17"/>
        <v>40332.923842592594</v>
      </c>
      <c r="T251" s="14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8317</v>
      </c>
      <c r="R252" s="10" t="s">
        <v>8322</v>
      </c>
      <c r="S252" s="14">
        <f t="shared" si="17"/>
        <v>41401.565868055557</v>
      </c>
      <c r="T252" s="14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8317</v>
      </c>
      <c r="R253" s="10" t="s">
        <v>8322</v>
      </c>
      <c r="S253" s="14">
        <f t="shared" si="17"/>
        <v>41013.787569444445</v>
      </c>
      <c r="T253" s="14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8317</v>
      </c>
      <c r="R254" s="10" t="s">
        <v>8322</v>
      </c>
      <c r="S254" s="14">
        <f t="shared" si="17"/>
        <v>40266.662708333337</v>
      </c>
      <c r="T254" s="14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8317</v>
      </c>
      <c r="R255" s="10" t="s">
        <v>8322</v>
      </c>
      <c r="S255" s="14">
        <f t="shared" si="17"/>
        <v>40924.650868055556</v>
      </c>
      <c r="T255" s="14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8317</v>
      </c>
      <c r="R256" s="10" t="s">
        <v>8322</v>
      </c>
      <c r="S256" s="14">
        <f t="shared" si="17"/>
        <v>42263.952662037031</v>
      </c>
      <c r="T256" s="14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8317</v>
      </c>
      <c r="R257" s="10" t="s">
        <v>8322</v>
      </c>
      <c r="S257" s="14">
        <f t="shared" si="17"/>
        <v>40588.526412037041</v>
      </c>
      <c r="T257" s="14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0" t="s">
        <v>8317</v>
      </c>
      <c r="R258" s="10" t="s">
        <v>8322</v>
      </c>
      <c r="S258" s="14">
        <f t="shared" si="17"/>
        <v>41319.769293981481</v>
      </c>
      <c r="T258" s="14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0" t="s">
        <v>8317</v>
      </c>
      <c r="R259" s="10" t="s">
        <v>8322</v>
      </c>
      <c r="S259" s="14">
        <f t="shared" ref="S259:S322" si="22">(((J259/60)/60)/24)+DATE(1970,1,1)</f>
        <v>42479.626875000002</v>
      </c>
      <c r="T259" s="14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8317</v>
      </c>
      <c r="R260" s="10" t="s">
        <v>8322</v>
      </c>
      <c r="S260" s="14">
        <f t="shared" si="22"/>
        <v>40682.051689814813</v>
      </c>
      <c r="T260" s="14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8317</v>
      </c>
      <c r="R261" s="10" t="s">
        <v>8322</v>
      </c>
      <c r="S261" s="14">
        <f t="shared" si="22"/>
        <v>42072.738067129627</v>
      </c>
      <c r="T261" s="14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8317</v>
      </c>
      <c r="R262" s="10" t="s">
        <v>8322</v>
      </c>
      <c r="S262" s="14">
        <f t="shared" si="22"/>
        <v>40330.755543981482</v>
      </c>
      <c r="T262" s="14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8317</v>
      </c>
      <c r="R263" s="10" t="s">
        <v>8322</v>
      </c>
      <c r="S263" s="14">
        <f t="shared" si="22"/>
        <v>41017.885462962964</v>
      </c>
      <c r="T263" s="14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8317</v>
      </c>
      <c r="R264" s="10" t="s">
        <v>8322</v>
      </c>
      <c r="S264" s="14">
        <f t="shared" si="22"/>
        <v>40555.24800925926</v>
      </c>
      <c r="T264" s="14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8317</v>
      </c>
      <c r="R265" s="10" t="s">
        <v>8322</v>
      </c>
      <c r="S265" s="14">
        <f t="shared" si="22"/>
        <v>41149.954791666663</v>
      </c>
      <c r="T265" s="14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8317</v>
      </c>
      <c r="R266" s="10" t="s">
        <v>8322</v>
      </c>
      <c r="S266" s="14">
        <f t="shared" si="22"/>
        <v>41010.620312500003</v>
      </c>
      <c r="T266" s="14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8317</v>
      </c>
      <c r="R267" s="10" t="s">
        <v>8322</v>
      </c>
      <c r="S267" s="14">
        <f t="shared" si="22"/>
        <v>40267.245717592588</v>
      </c>
      <c r="T267" s="14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8317</v>
      </c>
      <c r="R268" s="10" t="s">
        <v>8322</v>
      </c>
      <c r="S268" s="14">
        <f t="shared" si="22"/>
        <v>40205.174849537041</v>
      </c>
      <c r="T268" s="14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8317</v>
      </c>
      <c r="R269" s="10" t="s">
        <v>8322</v>
      </c>
      <c r="S269" s="14">
        <f t="shared" si="22"/>
        <v>41785.452534722222</v>
      </c>
      <c r="T269" s="14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8317</v>
      </c>
      <c r="R270" s="10" t="s">
        <v>8322</v>
      </c>
      <c r="S270" s="14">
        <f t="shared" si="22"/>
        <v>40809.15252314815</v>
      </c>
      <c r="T270" s="14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8317</v>
      </c>
      <c r="R271" s="10" t="s">
        <v>8322</v>
      </c>
      <c r="S271" s="14">
        <f t="shared" si="22"/>
        <v>42758.197013888886</v>
      </c>
      <c r="T271" s="14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8317</v>
      </c>
      <c r="R272" s="10" t="s">
        <v>8322</v>
      </c>
      <c r="S272" s="14">
        <f t="shared" si="22"/>
        <v>40637.866550925923</v>
      </c>
      <c r="T272" s="14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8317</v>
      </c>
      <c r="R273" s="10" t="s">
        <v>8322</v>
      </c>
      <c r="S273" s="14">
        <f t="shared" si="22"/>
        <v>41612.10024305556</v>
      </c>
      <c r="T273" s="14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8317</v>
      </c>
      <c r="R274" s="10" t="s">
        <v>8322</v>
      </c>
      <c r="S274" s="14">
        <f t="shared" si="22"/>
        <v>40235.900358796294</v>
      </c>
      <c r="T274" s="14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8317</v>
      </c>
      <c r="R275" s="10" t="s">
        <v>8322</v>
      </c>
      <c r="S275" s="14">
        <f t="shared" si="22"/>
        <v>40697.498449074075</v>
      </c>
      <c r="T275" s="14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8317</v>
      </c>
      <c r="R276" s="10" t="s">
        <v>8322</v>
      </c>
      <c r="S276" s="14">
        <f t="shared" si="22"/>
        <v>40969.912372685183</v>
      </c>
      <c r="T276" s="14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8317</v>
      </c>
      <c r="R277" s="10" t="s">
        <v>8322</v>
      </c>
      <c r="S277" s="14">
        <f t="shared" si="22"/>
        <v>41193.032013888893</v>
      </c>
      <c r="T277" s="14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8317</v>
      </c>
      <c r="R278" s="10" t="s">
        <v>8322</v>
      </c>
      <c r="S278" s="14">
        <f t="shared" si="22"/>
        <v>40967.081874999996</v>
      </c>
      <c r="T278" s="14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8317</v>
      </c>
      <c r="R279" s="10" t="s">
        <v>8322</v>
      </c>
      <c r="S279" s="14">
        <f t="shared" si="22"/>
        <v>42117.891423611116</v>
      </c>
      <c r="T279" s="14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8317</v>
      </c>
      <c r="R280" s="10" t="s">
        <v>8322</v>
      </c>
      <c r="S280" s="14">
        <f t="shared" si="22"/>
        <v>41164.040960648148</v>
      </c>
      <c r="T280" s="14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8317</v>
      </c>
      <c r="R281" s="10" t="s">
        <v>8322</v>
      </c>
      <c r="S281" s="14">
        <f t="shared" si="22"/>
        <v>42759.244166666671</v>
      </c>
      <c r="T281" s="14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8317</v>
      </c>
      <c r="R282" s="10" t="s">
        <v>8322</v>
      </c>
      <c r="S282" s="14">
        <f t="shared" si="22"/>
        <v>41744.590682870366</v>
      </c>
      <c r="T282" s="14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8317</v>
      </c>
      <c r="R283" s="10" t="s">
        <v>8322</v>
      </c>
      <c r="S283" s="14">
        <f t="shared" si="22"/>
        <v>39950.163344907407</v>
      </c>
      <c r="T283" s="14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8317</v>
      </c>
      <c r="R284" s="10" t="s">
        <v>8322</v>
      </c>
      <c r="S284" s="14">
        <f t="shared" si="22"/>
        <v>40194.920046296298</v>
      </c>
      <c r="T284" s="14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8317</v>
      </c>
      <c r="R285" s="10" t="s">
        <v>8322</v>
      </c>
      <c r="S285" s="14">
        <f t="shared" si="22"/>
        <v>40675.71</v>
      </c>
      <c r="T285" s="14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8317</v>
      </c>
      <c r="R286" s="10" t="s">
        <v>8322</v>
      </c>
      <c r="S286" s="14">
        <f t="shared" si="22"/>
        <v>40904.738194444442</v>
      </c>
      <c r="T286" s="14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8317</v>
      </c>
      <c r="R287" s="10" t="s">
        <v>8322</v>
      </c>
      <c r="S287" s="14">
        <f t="shared" si="22"/>
        <v>41506.756111111114</v>
      </c>
      <c r="T287" s="14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8317</v>
      </c>
      <c r="R288" s="10" t="s">
        <v>8322</v>
      </c>
      <c r="S288" s="14">
        <f t="shared" si="22"/>
        <v>41313.816249999996</v>
      </c>
      <c r="T288" s="14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8317</v>
      </c>
      <c r="R289" s="10" t="s">
        <v>8322</v>
      </c>
      <c r="S289" s="14">
        <f t="shared" si="22"/>
        <v>41184.277986111112</v>
      </c>
      <c r="T289" s="14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8317</v>
      </c>
      <c r="R290" s="10" t="s">
        <v>8322</v>
      </c>
      <c r="S290" s="14">
        <f t="shared" si="22"/>
        <v>41051.168900462959</v>
      </c>
      <c r="T290" s="14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8317</v>
      </c>
      <c r="R291" s="10" t="s">
        <v>8322</v>
      </c>
      <c r="S291" s="14">
        <f t="shared" si="22"/>
        <v>41550.456412037034</v>
      </c>
      <c r="T291" s="14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8317</v>
      </c>
      <c r="R292" s="10" t="s">
        <v>8322</v>
      </c>
      <c r="S292" s="14">
        <f t="shared" si="22"/>
        <v>40526.36917824074</v>
      </c>
      <c r="T292" s="14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8317</v>
      </c>
      <c r="R293" s="10" t="s">
        <v>8322</v>
      </c>
      <c r="S293" s="14">
        <f t="shared" si="22"/>
        <v>41376.769050925926</v>
      </c>
      <c r="T293" s="14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8317</v>
      </c>
      <c r="R294" s="10" t="s">
        <v>8322</v>
      </c>
      <c r="S294" s="14">
        <f t="shared" si="22"/>
        <v>40812.803229166668</v>
      </c>
      <c r="T294" s="14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8317</v>
      </c>
      <c r="R295" s="10" t="s">
        <v>8322</v>
      </c>
      <c r="S295" s="14">
        <f t="shared" si="22"/>
        <v>41719.667986111112</v>
      </c>
      <c r="T295" s="14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8317</v>
      </c>
      <c r="R296" s="10" t="s">
        <v>8322</v>
      </c>
      <c r="S296" s="14">
        <f t="shared" si="22"/>
        <v>40343.084421296298</v>
      </c>
      <c r="T296" s="14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8317</v>
      </c>
      <c r="R297" s="10" t="s">
        <v>8322</v>
      </c>
      <c r="S297" s="14">
        <f t="shared" si="22"/>
        <v>41519.004733796297</v>
      </c>
      <c r="T297" s="14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8317</v>
      </c>
      <c r="R298" s="10" t="s">
        <v>8322</v>
      </c>
      <c r="S298" s="14">
        <f t="shared" si="22"/>
        <v>41134.475497685184</v>
      </c>
      <c r="T298" s="14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8317</v>
      </c>
      <c r="R299" s="10" t="s">
        <v>8322</v>
      </c>
      <c r="S299" s="14">
        <f t="shared" si="22"/>
        <v>42089.72802083334</v>
      </c>
      <c r="T299" s="14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8317</v>
      </c>
      <c r="R300" s="10" t="s">
        <v>8322</v>
      </c>
      <c r="S300" s="14">
        <f t="shared" si="22"/>
        <v>41709.463518518518</v>
      </c>
      <c r="T300" s="14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8317</v>
      </c>
      <c r="R301" s="10" t="s">
        <v>8322</v>
      </c>
      <c r="S301" s="14">
        <f t="shared" si="22"/>
        <v>40469.225231481483</v>
      </c>
      <c r="T301" s="14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8317</v>
      </c>
      <c r="R302" s="10" t="s">
        <v>8322</v>
      </c>
      <c r="S302" s="14">
        <f t="shared" si="22"/>
        <v>40626.959930555553</v>
      </c>
      <c r="T302" s="14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8317</v>
      </c>
      <c r="R303" s="10" t="s">
        <v>8322</v>
      </c>
      <c r="S303" s="14">
        <f t="shared" si="22"/>
        <v>41312.737673611111</v>
      </c>
      <c r="T303" s="14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8317</v>
      </c>
      <c r="R304" s="10" t="s">
        <v>8322</v>
      </c>
      <c r="S304" s="14">
        <f t="shared" si="22"/>
        <v>40933.856921296298</v>
      </c>
      <c r="T304" s="14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8317</v>
      </c>
      <c r="R305" s="10" t="s">
        <v>8322</v>
      </c>
      <c r="S305" s="14">
        <f t="shared" si="22"/>
        <v>41032.071134259262</v>
      </c>
      <c r="T305" s="14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8317</v>
      </c>
      <c r="R306" s="10" t="s">
        <v>8322</v>
      </c>
      <c r="S306" s="14">
        <f t="shared" si="22"/>
        <v>41114.094872685186</v>
      </c>
      <c r="T306" s="14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8317</v>
      </c>
      <c r="R307" s="10" t="s">
        <v>8322</v>
      </c>
      <c r="S307" s="14">
        <f t="shared" si="22"/>
        <v>40948.630196759259</v>
      </c>
      <c r="T307" s="14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8317</v>
      </c>
      <c r="R308" s="10" t="s">
        <v>8322</v>
      </c>
      <c r="S308" s="14">
        <f t="shared" si="22"/>
        <v>41333.837187500001</v>
      </c>
      <c r="T308" s="14">
        <f t="shared" si="23"/>
        <v>41353.795520833337</v>
      </c>
      <c r="U308">
        <f t="shared" si="24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8317</v>
      </c>
      <c r="R309" s="10" t="s">
        <v>8322</v>
      </c>
      <c r="S309" s="14">
        <f t="shared" si="22"/>
        <v>41282.944456018515</v>
      </c>
      <c r="T309" s="14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8317</v>
      </c>
      <c r="R310" s="10" t="s">
        <v>8322</v>
      </c>
      <c r="S310" s="14">
        <f t="shared" si="22"/>
        <v>40567.694560185184</v>
      </c>
      <c r="T310" s="14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8317</v>
      </c>
      <c r="R311" s="10" t="s">
        <v>8322</v>
      </c>
      <c r="S311" s="14">
        <f t="shared" si="22"/>
        <v>41134.751550925925</v>
      </c>
      <c r="T311" s="14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8317</v>
      </c>
      <c r="R312" s="10" t="s">
        <v>8322</v>
      </c>
      <c r="S312" s="14">
        <f t="shared" si="22"/>
        <v>40821.183136574073</v>
      </c>
      <c r="T312" s="14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8317</v>
      </c>
      <c r="R313" s="10" t="s">
        <v>8322</v>
      </c>
      <c r="S313" s="14">
        <f t="shared" si="22"/>
        <v>40868.219814814816</v>
      </c>
      <c r="T313" s="14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8317</v>
      </c>
      <c r="R314" s="10" t="s">
        <v>8322</v>
      </c>
      <c r="S314" s="14">
        <f t="shared" si="22"/>
        <v>41348.877685185187</v>
      </c>
      <c r="T314" s="14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8317</v>
      </c>
      <c r="R315" s="10" t="s">
        <v>8322</v>
      </c>
      <c r="S315" s="14">
        <f t="shared" si="22"/>
        <v>40357.227939814817</v>
      </c>
      <c r="T315" s="14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8317</v>
      </c>
      <c r="R316" s="10" t="s">
        <v>8322</v>
      </c>
      <c r="S316" s="14">
        <f t="shared" si="22"/>
        <v>41304.833194444444</v>
      </c>
      <c r="T316" s="14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8317</v>
      </c>
      <c r="R317" s="10" t="s">
        <v>8322</v>
      </c>
      <c r="S317" s="14">
        <f t="shared" si="22"/>
        <v>41113.77238425926</v>
      </c>
      <c r="T317" s="14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8317</v>
      </c>
      <c r="R318" s="10" t="s">
        <v>8322</v>
      </c>
      <c r="S318" s="14">
        <f t="shared" si="22"/>
        <v>41950.923576388886</v>
      </c>
      <c r="T318" s="14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8317</v>
      </c>
      <c r="R319" s="10" t="s">
        <v>8322</v>
      </c>
      <c r="S319" s="14">
        <f t="shared" si="22"/>
        <v>41589.676886574074</v>
      </c>
      <c r="T319" s="14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8317</v>
      </c>
      <c r="R320" s="10" t="s">
        <v>8322</v>
      </c>
      <c r="S320" s="14">
        <f t="shared" si="22"/>
        <v>41330.038784722223</v>
      </c>
      <c r="T320" s="14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8317</v>
      </c>
      <c r="R321" s="10" t="s">
        <v>8322</v>
      </c>
      <c r="S321" s="14">
        <f t="shared" si="22"/>
        <v>40123.83829861111</v>
      </c>
      <c r="T321" s="14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0" t="s">
        <v>8317</v>
      </c>
      <c r="R322" s="10" t="s">
        <v>8322</v>
      </c>
      <c r="S322" s="14">
        <f t="shared" si="22"/>
        <v>42331.551307870366</v>
      </c>
      <c r="T322" s="14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0" t="s">
        <v>8317</v>
      </c>
      <c r="R323" s="10" t="s">
        <v>8322</v>
      </c>
      <c r="S323" s="14">
        <f t="shared" ref="S323:S386" si="27">(((J323/60)/60)/24)+DATE(1970,1,1)</f>
        <v>42647.446597222224</v>
      </c>
      <c r="T323" s="14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8317</v>
      </c>
      <c r="R324" s="10" t="s">
        <v>8322</v>
      </c>
      <c r="S324" s="14">
        <f t="shared" si="27"/>
        <v>42473.57</v>
      </c>
      <c r="T324" s="14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8317</v>
      </c>
      <c r="R325" s="10" t="s">
        <v>8322</v>
      </c>
      <c r="S325" s="14">
        <f t="shared" si="27"/>
        <v>42697.32136574074</v>
      </c>
      <c r="T325" s="14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8317</v>
      </c>
      <c r="R326" s="10" t="s">
        <v>8322</v>
      </c>
      <c r="S326" s="14">
        <f t="shared" si="27"/>
        <v>42184.626250000001</v>
      </c>
      <c r="T326" s="14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8317</v>
      </c>
      <c r="R327" s="10" t="s">
        <v>8322</v>
      </c>
      <c r="S327" s="14">
        <f t="shared" si="27"/>
        <v>42689.187881944439</v>
      </c>
      <c r="T327" s="14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8317</v>
      </c>
      <c r="R328" s="10" t="s">
        <v>8322</v>
      </c>
      <c r="S328" s="14">
        <f t="shared" si="27"/>
        <v>42775.314884259264</v>
      </c>
      <c r="T328" s="14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8317</v>
      </c>
      <c r="R329" s="10" t="s">
        <v>8322</v>
      </c>
      <c r="S329" s="14">
        <f t="shared" si="27"/>
        <v>42058.235289351855</v>
      </c>
      <c r="T329" s="14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8317</v>
      </c>
      <c r="R330" s="10" t="s">
        <v>8322</v>
      </c>
      <c r="S330" s="14">
        <f t="shared" si="27"/>
        <v>42278.946620370371</v>
      </c>
      <c r="T330" s="14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8317</v>
      </c>
      <c r="R331" s="10" t="s">
        <v>8322</v>
      </c>
      <c r="S331" s="14">
        <f t="shared" si="27"/>
        <v>42291.46674768519</v>
      </c>
      <c r="T331" s="14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8317</v>
      </c>
      <c r="R332" s="10" t="s">
        <v>8322</v>
      </c>
      <c r="S332" s="14">
        <f t="shared" si="27"/>
        <v>41379.515775462962</v>
      </c>
      <c r="T332" s="14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8317</v>
      </c>
      <c r="R333" s="10" t="s">
        <v>8322</v>
      </c>
      <c r="S333" s="14">
        <f t="shared" si="27"/>
        <v>42507.581412037034</v>
      </c>
      <c r="T333" s="14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8317</v>
      </c>
      <c r="R334" s="10" t="s">
        <v>8322</v>
      </c>
      <c r="S334" s="14">
        <f t="shared" si="27"/>
        <v>42263.680289351847</v>
      </c>
      <c r="T334" s="14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8317</v>
      </c>
      <c r="R335" s="10" t="s">
        <v>8322</v>
      </c>
      <c r="S335" s="14">
        <f t="shared" si="27"/>
        <v>42437.636469907404</v>
      </c>
      <c r="T335" s="14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8317</v>
      </c>
      <c r="R336" s="10" t="s">
        <v>8322</v>
      </c>
      <c r="S336" s="14">
        <f t="shared" si="27"/>
        <v>42101.682372685187</v>
      </c>
      <c r="T336" s="14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8317</v>
      </c>
      <c r="R337" s="10" t="s">
        <v>8322</v>
      </c>
      <c r="S337" s="14">
        <f t="shared" si="27"/>
        <v>42101.737442129626</v>
      </c>
      <c r="T337" s="14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8317</v>
      </c>
      <c r="R338" s="10" t="s">
        <v>8322</v>
      </c>
      <c r="S338" s="14">
        <f t="shared" si="27"/>
        <v>42291.596273148149</v>
      </c>
      <c r="T338" s="14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8317</v>
      </c>
      <c r="R339" s="10" t="s">
        <v>8322</v>
      </c>
      <c r="S339" s="14">
        <f t="shared" si="27"/>
        <v>42047.128564814819</v>
      </c>
      <c r="T339" s="14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8317</v>
      </c>
      <c r="R340" s="10" t="s">
        <v>8322</v>
      </c>
      <c r="S340" s="14">
        <f t="shared" si="27"/>
        <v>42559.755671296298</v>
      </c>
      <c r="T340" s="14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8317</v>
      </c>
      <c r="R341" s="10" t="s">
        <v>8322</v>
      </c>
      <c r="S341" s="14">
        <f t="shared" si="27"/>
        <v>42093.760046296295</v>
      </c>
      <c r="T341" s="14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8317</v>
      </c>
      <c r="R342" s="10" t="s">
        <v>8322</v>
      </c>
      <c r="S342" s="14">
        <f t="shared" si="27"/>
        <v>42772.669062500005</v>
      </c>
      <c r="T342" s="14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8317</v>
      </c>
      <c r="R343" s="10" t="s">
        <v>8322</v>
      </c>
      <c r="S343" s="14">
        <f t="shared" si="27"/>
        <v>41894.879606481481</v>
      </c>
      <c r="T343" s="14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8317</v>
      </c>
      <c r="R344" s="10" t="s">
        <v>8322</v>
      </c>
      <c r="S344" s="14">
        <f t="shared" si="27"/>
        <v>42459.780844907407</v>
      </c>
      <c r="T344" s="14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8317</v>
      </c>
      <c r="R345" s="10" t="s">
        <v>8322</v>
      </c>
      <c r="S345" s="14">
        <f t="shared" si="27"/>
        <v>41926.73778935185</v>
      </c>
      <c r="T345" s="14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8317</v>
      </c>
      <c r="R346" s="10" t="s">
        <v>8322</v>
      </c>
      <c r="S346" s="14">
        <f t="shared" si="27"/>
        <v>42111.970995370371</v>
      </c>
      <c r="T346" s="14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8317</v>
      </c>
      <c r="R347" s="10" t="s">
        <v>8322</v>
      </c>
      <c r="S347" s="14">
        <f t="shared" si="27"/>
        <v>42114.944328703699</v>
      </c>
      <c r="T347" s="14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8317</v>
      </c>
      <c r="R348" s="10" t="s">
        <v>8322</v>
      </c>
      <c r="S348" s="14">
        <f t="shared" si="27"/>
        <v>42261.500243055561</v>
      </c>
      <c r="T348" s="14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8317</v>
      </c>
      <c r="R349" s="10" t="s">
        <v>8322</v>
      </c>
      <c r="S349" s="14">
        <f t="shared" si="27"/>
        <v>42292.495474537034</v>
      </c>
      <c r="T349" s="14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8317</v>
      </c>
      <c r="R350" s="10" t="s">
        <v>8322</v>
      </c>
      <c r="S350" s="14">
        <f t="shared" si="27"/>
        <v>42207.58699074074</v>
      </c>
      <c r="T350" s="14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8317</v>
      </c>
      <c r="R351" s="10" t="s">
        <v>8322</v>
      </c>
      <c r="S351" s="14">
        <f t="shared" si="27"/>
        <v>42760.498935185184</v>
      </c>
      <c r="T351" s="14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8317</v>
      </c>
      <c r="R352" s="10" t="s">
        <v>8322</v>
      </c>
      <c r="S352" s="14">
        <f t="shared" si="27"/>
        <v>42586.066076388888</v>
      </c>
      <c r="T352" s="14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8317</v>
      </c>
      <c r="R353" s="10" t="s">
        <v>8322</v>
      </c>
      <c r="S353" s="14">
        <f t="shared" si="27"/>
        <v>42427.964745370366</v>
      </c>
      <c r="T353" s="14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8317</v>
      </c>
      <c r="R354" s="10" t="s">
        <v>8322</v>
      </c>
      <c r="S354" s="14">
        <f t="shared" si="27"/>
        <v>41890.167453703703</v>
      </c>
      <c r="T354" s="14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8317</v>
      </c>
      <c r="R355" s="10" t="s">
        <v>8322</v>
      </c>
      <c r="S355" s="14">
        <f t="shared" si="27"/>
        <v>42297.791886574079</v>
      </c>
      <c r="T355" s="14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8317</v>
      </c>
      <c r="R356" s="10" t="s">
        <v>8322</v>
      </c>
      <c r="S356" s="14">
        <f t="shared" si="27"/>
        <v>42438.827789351853</v>
      </c>
      <c r="T356" s="14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8317</v>
      </c>
      <c r="R357" s="10" t="s">
        <v>8322</v>
      </c>
      <c r="S357" s="14">
        <f t="shared" si="27"/>
        <v>41943.293912037036</v>
      </c>
      <c r="T357" s="14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8317</v>
      </c>
      <c r="R358" s="10" t="s">
        <v>8322</v>
      </c>
      <c r="S358" s="14">
        <f t="shared" si="27"/>
        <v>42415.803159722222</v>
      </c>
      <c r="T358" s="14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8317</v>
      </c>
      <c r="R359" s="10" t="s">
        <v>8322</v>
      </c>
      <c r="S359" s="14">
        <f t="shared" si="27"/>
        <v>42078.222187499996</v>
      </c>
      <c r="T359" s="14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8317</v>
      </c>
      <c r="R360" s="10" t="s">
        <v>8322</v>
      </c>
      <c r="S360" s="14">
        <f t="shared" si="27"/>
        <v>42507.860196759255</v>
      </c>
      <c r="T360" s="14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8317</v>
      </c>
      <c r="R361" s="10" t="s">
        <v>8322</v>
      </c>
      <c r="S361" s="14">
        <f t="shared" si="27"/>
        <v>41935.070486111108</v>
      </c>
      <c r="T361" s="14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8317</v>
      </c>
      <c r="R362" s="10" t="s">
        <v>8322</v>
      </c>
      <c r="S362" s="14">
        <f t="shared" si="27"/>
        <v>42163.897916666669</v>
      </c>
      <c r="T362" s="14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8317</v>
      </c>
      <c r="R363" s="10" t="s">
        <v>8322</v>
      </c>
      <c r="S363" s="14">
        <f t="shared" si="27"/>
        <v>41936.001226851848</v>
      </c>
      <c r="T363" s="14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8317</v>
      </c>
      <c r="R364" s="10" t="s">
        <v>8322</v>
      </c>
      <c r="S364" s="14">
        <f t="shared" si="27"/>
        <v>41837.210543981484</v>
      </c>
      <c r="T364" s="14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8317</v>
      </c>
      <c r="R365" s="10" t="s">
        <v>8322</v>
      </c>
      <c r="S365" s="14">
        <f t="shared" si="27"/>
        <v>40255.744629629626</v>
      </c>
      <c r="T365" s="14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8317</v>
      </c>
      <c r="R366" s="10" t="s">
        <v>8322</v>
      </c>
      <c r="S366" s="14">
        <f t="shared" si="27"/>
        <v>41780.859629629631</v>
      </c>
      <c r="T366" s="14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8317</v>
      </c>
      <c r="R367" s="10" t="s">
        <v>8322</v>
      </c>
      <c r="S367" s="14">
        <f t="shared" si="27"/>
        <v>41668.606469907405</v>
      </c>
      <c r="T367" s="14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8317</v>
      </c>
      <c r="R368" s="10" t="s">
        <v>8322</v>
      </c>
      <c r="S368" s="14">
        <f t="shared" si="27"/>
        <v>41019.793032407404</v>
      </c>
      <c r="T368" s="14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8317</v>
      </c>
      <c r="R369" s="10" t="s">
        <v>8322</v>
      </c>
      <c r="S369" s="14">
        <f t="shared" si="27"/>
        <v>41355.577291666668</v>
      </c>
      <c r="T369" s="14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8317</v>
      </c>
      <c r="R370" s="10" t="s">
        <v>8322</v>
      </c>
      <c r="S370" s="14">
        <f t="shared" si="27"/>
        <v>42043.605578703704</v>
      </c>
      <c r="T370" s="14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8317</v>
      </c>
      <c r="R371" s="10" t="s">
        <v>8322</v>
      </c>
      <c r="S371" s="14">
        <f t="shared" si="27"/>
        <v>40893.551724537036</v>
      </c>
      <c r="T371" s="14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8317</v>
      </c>
      <c r="R372" s="10" t="s">
        <v>8322</v>
      </c>
      <c r="S372" s="14">
        <f t="shared" si="27"/>
        <v>42711.795138888891</v>
      </c>
      <c r="T372" s="14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8317</v>
      </c>
      <c r="R373" s="10" t="s">
        <v>8322</v>
      </c>
      <c r="S373" s="14">
        <f t="shared" si="27"/>
        <v>41261.767812500002</v>
      </c>
      <c r="T373" s="14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8317</v>
      </c>
      <c r="R374" s="10" t="s">
        <v>8322</v>
      </c>
      <c r="S374" s="14">
        <f t="shared" si="27"/>
        <v>42425.576898148152</v>
      </c>
      <c r="T374" s="14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8317</v>
      </c>
      <c r="R375" s="10" t="s">
        <v>8322</v>
      </c>
      <c r="S375" s="14">
        <f t="shared" si="27"/>
        <v>41078.91201388889</v>
      </c>
      <c r="T375" s="14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8317</v>
      </c>
      <c r="R376" s="10" t="s">
        <v>8322</v>
      </c>
      <c r="S376" s="14">
        <f t="shared" si="27"/>
        <v>40757.889247685183</v>
      </c>
      <c r="T376" s="14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8317</v>
      </c>
      <c r="R377" s="10" t="s">
        <v>8322</v>
      </c>
      <c r="S377" s="14">
        <f t="shared" si="27"/>
        <v>41657.985081018516</v>
      </c>
      <c r="T377" s="14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8317</v>
      </c>
      <c r="R378" s="10" t="s">
        <v>8322</v>
      </c>
      <c r="S378" s="14">
        <f t="shared" si="27"/>
        <v>42576.452731481477</v>
      </c>
      <c r="T378" s="14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8317</v>
      </c>
      <c r="R379" s="10" t="s">
        <v>8322</v>
      </c>
      <c r="S379" s="14">
        <f t="shared" si="27"/>
        <v>42292.250787037032</v>
      </c>
      <c r="T379" s="14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8317</v>
      </c>
      <c r="R380" s="10" t="s">
        <v>8322</v>
      </c>
      <c r="S380" s="14">
        <f t="shared" si="27"/>
        <v>42370.571851851855</v>
      </c>
      <c r="T380" s="14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8317</v>
      </c>
      <c r="R381" s="10" t="s">
        <v>8322</v>
      </c>
      <c r="S381" s="14">
        <f t="shared" si="27"/>
        <v>40987.688333333332</v>
      </c>
      <c r="T381" s="14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8317</v>
      </c>
      <c r="R382" s="10" t="s">
        <v>8322</v>
      </c>
      <c r="S382" s="14">
        <f t="shared" si="27"/>
        <v>42367.719814814816</v>
      </c>
      <c r="T382" s="14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8317</v>
      </c>
      <c r="R383" s="10" t="s">
        <v>8322</v>
      </c>
      <c r="S383" s="14">
        <f t="shared" si="27"/>
        <v>41085.698113425926</v>
      </c>
      <c r="T383" s="14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8317</v>
      </c>
      <c r="R384" s="10" t="s">
        <v>8322</v>
      </c>
      <c r="S384" s="14">
        <f t="shared" si="27"/>
        <v>41144.709490740745</v>
      </c>
      <c r="T384" s="14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8317</v>
      </c>
      <c r="R385" s="10" t="s">
        <v>8322</v>
      </c>
      <c r="S385" s="14">
        <f t="shared" si="27"/>
        <v>41755.117581018516</v>
      </c>
      <c r="T385" s="14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0" t="s">
        <v>8317</v>
      </c>
      <c r="R386" s="10" t="s">
        <v>8322</v>
      </c>
      <c r="S386" s="14">
        <f t="shared" si="27"/>
        <v>41980.781793981485</v>
      </c>
      <c r="T386" s="14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0" t="s">
        <v>8317</v>
      </c>
      <c r="R387" s="10" t="s">
        <v>8322</v>
      </c>
      <c r="S387" s="14">
        <f t="shared" ref="S387:S450" si="32">(((J387/60)/60)/24)+DATE(1970,1,1)</f>
        <v>41934.584502314814</v>
      </c>
      <c r="T387" s="14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8317</v>
      </c>
      <c r="R388" s="10" t="s">
        <v>8322</v>
      </c>
      <c r="S388" s="14">
        <f t="shared" si="32"/>
        <v>42211.951284722221</v>
      </c>
      <c r="T388" s="14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8317</v>
      </c>
      <c r="R389" s="10" t="s">
        <v>8322</v>
      </c>
      <c r="S389" s="14">
        <f t="shared" si="32"/>
        <v>42200.67659722222</v>
      </c>
      <c r="T389" s="14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8317</v>
      </c>
      <c r="R390" s="10" t="s">
        <v>8322</v>
      </c>
      <c r="S390" s="14">
        <f t="shared" si="32"/>
        <v>42549.076157407413</v>
      </c>
      <c r="T390" s="14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8317</v>
      </c>
      <c r="R391" s="10" t="s">
        <v>8322</v>
      </c>
      <c r="S391" s="14">
        <f t="shared" si="32"/>
        <v>41674.063078703701</v>
      </c>
      <c r="T391" s="14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8317</v>
      </c>
      <c r="R392" s="10" t="s">
        <v>8322</v>
      </c>
      <c r="S392" s="14">
        <f t="shared" si="32"/>
        <v>42112.036712962959</v>
      </c>
      <c r="T392" s="14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8317</v>
      </c>
      <c r="R393" s="10" t="s">
        <v>8322</v>
      </c>
      <c r="S393" s="14">
        <f t="shared" si="32"/>
        <v>40865.042256944449</v>
      </c>
      <c r="T393" s="14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8317</v>
      </c>
      <c r="R394" s="10" t="s">
        <v>8322</v>
      </c>
      <c r="S394" s="14">
        <f t="shared" si="32"/>
        <v>40763.717256944445</v>
      </c>
      <c r="T394" s="14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8317</v>
      </c>
      <c r="R395" s="10" t="s">
        <v>8322</v>
      </c>
      <c r="S395" s="14">
        <f t="shared" si="32"/>
        <v>41526.708935185183</v>
      </c>
      <c r="T395" s="14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8317</v>
      </c>
      <c r="R396" s="10" t="s">
        <v>8322</v>
      </c>
      <c r="S396" s="14">
        <f t="shared" si="32"/>
        <v>42417.818078703705</v>
      </c>
      <c r="T396" s="14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8317</v>
      </c>
      <c r="R397" s="10" t="s">
        <v>8322</v>
      </c>
      <c r="S397" s="14">
        <f t="shared" si="32"/>
        <v>40990.909259259257</v>
      </c>
      <c r="T397" s="14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8317</v>
      </c>
      <c r="R398" s="10" t="s">
        <v>8322</v>
      </c>
      <c r="S398" s="14">
        <f t="shared" si="32"/>
        <v>41082.564884259256</v>
      </c>
      <c r="T398" s="14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8317</v>
      </c>
      <c r="R399" s="10" t="s">
        <v>8322</v>
      </c>
      <c r="S399" s="14">
        <f t="shared" si="32"/>
        <v>40379.776435185187</v>
      </c>
      <c r="T399" s="14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8317</v>
      </c>
      <c r="R400" s="10" t="s">
        <v>8322</v>
      </c>
      <c r="S400" s="14">
        <f t="shared" si="32"/>
        <v>42078.793124999997</v>
      </c>
      <c r="T400" s="14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8317</v>
      </c>
      <c r="R401" s="10" t="s">
        <v>8322</v>
      </c>
      <c r="S401" s="14">
        <f t="shared" si="32"/>
        <v>42687.875775462962</v>
      </c>
      <c r="T401" s="14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8317</v>
      </c>
      <c r="R402" s="10" t="s">
        <v>8322</v>
      </c>
      <c r="S402" s="14">
        <f t="shared" si="32"/>
        <v>41745.635960648149</v>
      </c>
      <c r="T402" s="14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8317</v>
      </c>
      <c r="R403" s="10" t="s">
        <v>8322</v>
      </c>
      <c r="S403" s="14">
        <f t="shared" si="32"/>
        <v>40732.842245370368</v>
      </c>
      <c r="T403" s="14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8317</v>
      </c>
      <c r="R404" s="10" t="s">
        <v>8322</v>
      </c>
      <c r="S404" s="14">
        <f t="shared" si="32"/>
        <v>42292.539548611108</v>
      </c>
      <c r="T404" s="14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8317</v>
      </c>
      <c r="R405" s="10" t="s">
        <v>8322</v>
      </c>
      <c r="S405" s="14">
        <f t="shared" si="32"/>
        <v>40718.310659722221</v>
      </c>
      <c r="T405" s="14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8317</v>
      </c>
      <c r="R406" s="10" t="s">
        <v>8322</v>
      </c>
      <c r="S406" s="14">
        <f t="shared" si="32"/>
        <v>41646.628032407411</v>
      </c>
      <c r="T406" s="14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8317</v>
      </c>
      <c r="R407" s="10" t="s">
        <v>8322</v>
      </c>
      <c r="S407" s="14">
        <f t="shared" si="32"/>
        <v>41674.08494212963</v>
      </c>
      <c r="T407" s="14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8317</v>
      </c>
      <c r="R408" s="10" t="s">
        <v>8322</v>
      </c>
      <c r="S408" s="14">
        <f t="shared" si="32"/>
        <v>40638.162465277775</v>
      </c>
      <c r="T408" s="14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8317</v>
      </c>
      <c r="R409" s="10" t="s">
        <v>8322</v>
      </c>
      <c r="S409" s="14">
        <f t="shared" si="32"/>
        <v>40806.870949074073</v>
      </c>
      <c r="T409" s="14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8317</v>
      </c>
      <c r="R410" s="10" t="s">
        <v>8322</v>
      </c>
      <c r="S410" s="14">
        <f t="shared" si="32"/>
        <v>41543.735995370371</v>
      </c>
      <c r="T410" s="14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8317</v>
      </c>
      <c r="R411" s="10" t="s">
        <v>8322</v>
      </c>
      <c r="S411" s="14">
        <f t="shared" si="32"/>
        <v>42543.862777777773</v>
      </c>
      <c r="T411" s="14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8317</v>
      </c>
      <c r="R412" s="10" t="s">
        <v>8322</v>
      </c>
      <c r="S412" s="14">
        <f t="shared" si="32"/>
        <v>42113.981446759266</v>
      </c>
      <c r="T412" s="14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8317</v>
      </c>
      <c r="R413" s="10" t="s">
        <v>8322</v>
      </c>
      <c r="S413" s="14">
        <f t="shared" si="32"/>
        <v>41598.17597222222</v>
      </c>
      <c r="T413" s="14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8317</v>
      </c>
      <c r="R414" s="10" t="s">
        <v>8322</v>
      </c>
      <c r="S414" s="14">
        <f t="shared" si="32"/>
        <v>41099.742800925924</v>
      </c>
      <c r="T414" s="14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8317</v>
      </c>
      <c r="R415" s="10" t="s">
        <v>8322</v>
      </c>
      <c r="S415" s="14">
        <f t="shared" si="32"/>
        <v>41079.877442129626</v>
      </c>
      <c r="T415" s="14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8317</v>
      </c>
      <c r="R416" s="10" t="s">
        <v>8322</v>
      </c>
      <c r="S416" s="14">
        <f t="shared" si="32"/>
        <v>41529.063252314816</v>
      </c>
      <c r="T416" s="14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8317</v>
      </c>
      <c r="R417" s="10" t="s">
        <v>8322</v>
      </c>
      <c r="S417" s="14">
        <f t="shared" si="32"/>
        <v>41904.851875</v>
      </c>
      <c r="T417" s="14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8317</v>
      </c>
      <c r="R418" s="10" t="s">
        <v>8322</v>
      </c>
      <c r="S418" s="14">
        <f t="shared" si="32"/>
        <v>41648.396192129629</v>
      </c>
      <c r="T418" s="14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8317</v>
      </c>
      <c r="R419" s="10" t="s">
        <v>8322</v>
      </c>
      <c r="S419" s="14">
        <f t="shared" si="32"/>
        <v>41360.970601851855</v>
      </c>
      <c r="T419" s="14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8317</v>
      </c>
      <c r="R420" s="10" t="s">
        <v>8322</v>
      </c>
      <c r="S420" s="14">
        <f t="shared" si="32"/>
        <v>42178.282372685186</v>
      </c>
      <c r="T420" s="14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8317</v>
      </c>
      <c r="R421" s="10" t="s">
        <v>8322</v>
      </c>
      <c r="S421" s="14">
        <f t="shared" si="32"/>
        <v>41394.842442129629</v>
      </c>
      <c r="T421" s="14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8317</v>
      </c>
      <c r="R422" s="10" t="s">
        <v>8323</v>
      </c>
      <c r="S422" s="14">
        <f t="shared" si="32"/>
        <v>41682.23646990741</v>
      </c>
      <c r="T422" s="14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8317</v>
      </c>
      <c r="R423" s="10" t="s">
        <v>8323</v>
      </c>
      <c r="S423" s="14">
        <f t="shared" si="32"/>
        <v>42177.491388888884</v>
      </c>
      <c r="T423" s="14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8317</v>
      </c>
      <c r="R424" s="10" t="s">
        <v>8323</v>
      </c>
      <c r="S424" s="14">
        <f t="shared" si="32"/>
        <v>41863.260381944441</v>
      </c>
      <c r="T424" s="14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8317</v>
      </c>
      <c r="R425" s="10" t="s">
        <v>8323</v>
      </c>
      <c r="S425" s="14">
        <f t="shared" si="32"/>
        <v>41400.92627314815</v>
      </c>
      <c r="T425" s="14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8317</v>
      </c>
      <c r="R426" s="10" t="s">
        <v>8323</v>
      </c>
      <c r="S426" s="14">
        <f t="shared" si="32"/>
        <v>40934.376145833332</v>
      </c>
      <c r="T426" s="14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8317</v>
      </c>
      <c r="R427" s="10" t="s">
        <v>8323</v>
      </c>
      <c r="S427" s="14">
        <f t="shared" si="32"/>
        <v>42275.861157407402</v>
      </c>
      <c r="T427" s="14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8317</v>
      </c>
      <c r="R428" s="10" t="s">
        <v>8323</v>
      </c>
      <c r="S428" s="14">
        <f t="shared" si="32"/>
        <v>42400.711967592593</v>
      </c>
      <c r="T428" s="14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8317</v>
      </c>
      <c r="R429" s="10" t="s">
        <v>8323</v>
      </c>
      <c r="S429" s="14">
        <f t="shared" si="32"/>
        <v>42285.909027777772</v>
      </c>
      <c r="T429" s="14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8317</v>
      </c>
      <c r="R430" s="10" t="s">
        <v>8323</v>
      </c>
      <c r="S430" s="14">
        <f t="shared" si="32"/>
        <v>41778.766724537039</v>
      </c>
      <c r="T430" s="14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8317</v>
      </c>
      <c r="R431" s="10" t="s">
        <v>8323</v>
      </c>
      <c r="S431" s="14">
        <f t="shared" si="32"/>
        <v>40070.901412037041</v>
      </c>
      <c r="T431" s="14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8317</v>
      </c>
      <c r="R432" s="10" t="s">
        <v>8323</v>
      </c>
      <c r="S432" s="14">
        <f t="shared" si="32"/>
        <v>41513.107256944444</v>
      </c>
      <c r="T432" s="14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8317</v>
      </c>
      <c r="R433" s="10" t="s">
        <v>8323</v>
      </c>
      <c r="S433" s="14">
        <f t="shared" si="32"/>
        <v>42526.871331018512</v>
      </c>
      <c r="T433" s="14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8317</v>
      </c>
      <c r="R434" s="10" t="s">
        <v>8323</v>
      </c>
      <c r="S434" s="14">
        <f t="shared" si="32"/>
        <v>42238.726631944446</v>
      </c>
      <c r="T434" s="14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8317</v>
      </c>
      <c r="R435" s="10" t="s">
        <v>8323</v>
      </c>
      <c r="S435" s="14">
        <f t="shared" si="32"/>
        <v>42228.629884259266</v>
      </c>
      <c r="T435" s="14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8317</v>
      </c>
      <c r="R436" s="10" t="s">
        <v>8323</v>
      </c>
      <c r="S436" s="14">
        <f t="shared" si="32"/>
        <v>41576.834513888891</v>
      </c>
      <c r="T436" s="14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8317</v>
      </c>
      <c r="R437" s="10" t="s">
        <v>8323</v>
      </c>
      <c r="S437" s="14">
        <f t="shared" si="32"/>
        <v>41500.747453703705</v>
      </c>
      <c r="T437" s="14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8317</v>
      </c>
      <c r="R438" s="10" t="s">
        <v>8323</v>
      </c>
      <c r="S438" s="14">
        <f t="shared" si="32"/>
        <v>41456.36241898148</v>
      </c>
      <c r="T438" s="14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8317</v>
      </c>
      <c r="R439" s="10" t="s">
        <v>8323</v>
      </c>
      <c r="S439" s="14">
        <f t="shared" si="32"/>
        <v>42591.31858796296</v>
      </c>
      <c r="T439" s="14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8317</v>
      </c>
      <c r="R440" s="10" t="s">
        <v>8323</v>
      </c>
      <c r="S440" s="14">
        <f t="shared" si="32"/>
        <v>42296.261087962965</v>
      </c>
      <c r="T440" s="14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8317</v>
      </c>
      <c r="R441" s="10" t="s">
        <v>8323</v>
      </c>
      <c r="S441" s="14">
        <f t="shared" si="32"/>
        <v>41919.761782407404</v>
      </c>
      <c r="T441" s="14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8317</v>
      </c>
      <c r="R442" s="10" t="s">
        <v>8323</v>
      </c>
      <c r="S442" s="14">
        <f t="shared" si="32"/>
        <v>42423.985567129625</v>
      </c>
      <c r="T442" s="14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8317</v>
      </c>
      <c r="R443" s="10" t="s">
        <v>8323</v>
      </c>
      <c r="S443" s="14">
        <f t="shared" si="32"/>
        <v>41550.793935185182</v>
      </c>
      <c r="T443" s="14">
        <f t="shared" si="33"/>
        <v>41580.793935185182</v>
      </c>
      <c r="U443">
        <f t="shared" si="34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8317</v>
      </c>
      <c r="R444" s="10" t="s">
        <v>8323</v>
      </c>
      <c r="S444" s="14">
        <f t="shared" si="32"/>
        <v>42024.888692129629</v>
      </c>
      <c r="T444" s="14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8317</v>
      </c>
      <c r="R445" s="10" t="s">
        <v>8323</v>
      </c>
      <c r="S445" s="14">
        <f t="shared" si="32"/>
        <v>41650.015057870369</v>
      </c>
      <c r="T445" s="14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8317</v>
      </c>
      <c r="R446" s="10" t="s">
        <v>8323</v>
      </c>
      <c r="S446" s="14">
        <f t="shared" si="32"/>
        <v>40894.906956018516</v>
      </c>
      <c r="T446" s="14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8317</v>
      </c>
      <c r="R447" s="10" t="s">
        <v>8323</v>
      </c>
      <c r="S447" s="14">
        <f t="shared" si="32"/>
        <v>42130.335358796292</v>
      </c>
      <c r="T447" s="14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8317</v>
      </c>
      <c r="R448" s="10" t="s">
        <v>8323</v>
      </c>
      <c r="S448" s="14">
        <f t="shared" si="32"/>
        <v>42037.083564814813</v>
      </c>
      <c r="T448" s="14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8317</v>
      </c>
      <c r="R449" s="10" t="s">
        <v>8323</v>
      </c>
      <c r="S449" s="14">
        <f t="shared" si="32"/>
        <v>41331.555127314816</v>
      </c>
      <c r="T449" s="14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0" t="s">
        <v>8317</v>
      </c>
      <c r="R450" s="10" t="s">
        <v>8323</v>
      </c>
      <c r="S450" s="14">
        <f t="shared" si="32"/>
        <v>41753.758043981477</v>
      </c>
      <c r="T450" s="14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0" t="s">
        <v>8317</v>
      </c>
      <c r="R451" s="10" t="s">
        <v>8323</v>
      </c>
      <c r="S451" s="14">
        <f t="shared" ref="S451:S514" si="37">(((J451/60)/60)/24)+DATE(1970,1,1)</f>
        <v>41534.568113425928</v>
      </c>
      <c r="T451" s="14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8317</v>
      </c>
      <c r="R452" s="10" t="s">
        <v>8323</v>
      </c>
      <c r="S452" s="14">
        <f t="shared" si="37"/>
        <v>41654.946759259255</v>
      </c>
      <c r="T452" s="14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8317</v>
      </c>
      <c r="R453" s="10" t="s">
        <v>8323</v>
      </c>
      <c r="S453" s="14">
        <f t="shared" si="37"/>
        <v>41634.715173611112</v>
      </c>
      <c r="T453" s="14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8317</v>
      </c>
      <c r="R454" s="10" t="s">
        <v>8323</v>
      </c>
      <c r="S454" s="14">
        <f t="shared" si="37"/>
        <v>42107.703877314809</v>
      </c>
      <c r="T454" s="14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8317</v>
      </c>
      <c r="R455" s="10" t="s">
        <v>8323</v>
      </c>
      <c r="S455" s="14">
        <f t="shared" si="37"/>
        <v>42038.824988425928</v>
      </c>
      <c r="T455" s="14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8317</v>
      </c>
      <c r="R456" s="10" t="s">
        <v>8323</v>
      </c>
      <c r="S456" s="14">
        <f t="shared" si="37"/>
        <v>41938.717256944445</v>
      </c>
      <c r="T456" s="14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8317</v>
      </c>
      <c r="R457" s="10" t="s">
        <v>8323</v>
      </c>
      <c r="S457" s="14">
        <f t="shared" si="37"/>
        <v>40971.002569444441</v>
      </c>
      <c r="T457" s="14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8317</v>
      </c>
      <c r="R458" s="10" t="s">
        <v>8323</v>
      </c>
      <c r="S458" s="14">
        <f t="shared" si="37"/>
        <v>41547.694456018515</v>
      </c>
      <c r="T458" s="14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8317</v>
      </c>
      <c r="R459" s="10" t="s">
        <v>8323</v>
      </c>
      <c r="S459" s="14">
        <f t="shared" si="37"/>
        <v>41837.767500000002</v>
      </c>
      <c r="T459" s="14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8317</v>
      </c>
      <c r="R460" s="10" t="s">
        <v>8323</v>
      </c>
      <c r="S460" s="14">
        <f t="shared" si="37"/>
        <v>41378.69976851852</v>
      </c>
      <c r="T460" s="14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8317</v>
      </c>
      <c r="R461" s="10" t="s">
        <v>8323</v>
      </c>
      <c r="S461" s="14">
        <f t="shared" si="37"/>
        <v>40800.6403587963</v>
      </c>
      <c r="T461" s="14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8317</v>
      </c>
      <c r="R462" s="10" t="s">
        <v>8323</v>
      </c>
      <c r="S462" s="14">
        <f t="shared" si="37"/>
        <v>41759.542534722219</v>
      </c>
      <c r="T462" s="14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8317</v>
      </c>
      <c r="R463" s="10" t="s">
        <v>8323</v>
      </c>
      <c r="S463" s="14">
        <f t="shared" si="37"/>
        <v>41407.84684027778</v>
      </c>
      <c r="T463" s="14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8317</v>
      </c>
      <c r="R464" s="10" t="s">
        <v>8323</v>
      </c>
      <c r="S464" s="14">
        <f t="shared" si="37"/>
        <v>40705.126631944448</v>
      </c>
      <c r="T464" s="14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8317</v>
      </c>
      <c r="R465" s="10" t="s">
        <v>8323</v>
      </c>
      <c r="S465" s="14">
        <f t="shared" si="37"/>
        <v>40750.710104166668</v>
      </c>
      <c r="T465" s="14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8317</v>
      </c>
      <c r="R466" s="10" t="s">
        <v>8323</v>
      </c>
      <c r="S466" s="14">
        <f t="shared" si="37"/>
        <v>42488.848784722228</v>
      </c>
      <c r="T466" s="14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8317</v>
      </c>
      <c r="R467" s="10" t="s">
        <v>8323</v>
      </c>
      <c r="S467" s="14">
        <f t="shared" si="37"/>
        <v>41801.120069444441</v>
      </c>
      <c r="T467" s="14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8317</v>
      </c>
      <c r="R468" s="10" t="s">
        <v>8323</v>
      </c>
      <c r="S468" s="14">
        <f t="shared" si="37"/>
        <v>41129.942870370374</v>
      </c>
      <c r="T468" s="14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8317</v>
      </c>
      <c r="R469" s="10" t="s">
        <v>8323</v>
      </c>
      <c r="S469" s="14">
        <f t="shared" si="37"/>
        <v>41135.679791666669</v>
      </c>
      <c r="T469" s="14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8317</v>
      </c>
      <c r="R470" s="10" t="s">
        <v>8323</v>
      </c>
      <c r="S470" s="14">
        <f t="shared" si="37"/>
        <v>41041.167627314811</v>
      </c>
      <c r="T470" s="14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8317</v>
      </c>
      <c r="R471" s="10" t="s">
        <v>8323</v>
      </c>
      <c r="S471" s="14">
        <f t="shared" si="37"/>
        <v>41827.989861111113</v>
      </c>
      <c r="T471" s="14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8317</v>
      </c>
      <c r="R472" s="10" t="s">
        <v>8323</v>
      </c>
      <c r="S472" s="14">
        <f t="shared" si="37"/>
        <v>41605.167696759258</v>
      </c>
      <c r="T472" s="14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8317</v>
      </c>
      <c r="R473" s="10" t="s">
        <v>8323</v>
      </c>
      <c r="S473" s="14">
        <f t="shared" si="37"/>
        <v>41703.721979166665</v>
      </c>
      <c r="T473" s="14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8317</v>
      </c>
      <c r="R474" s="10" t="s">
        <v>8323</v>
      </c>
      <c r="S474" s="14">
        <f t="shared" si="37"/>
        <v>41844.922662037039</v>
      </c>
      <c r="T474" s="14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8317</v>
      </c>
      <c r="R475" s="10" t="s">
        <v>8323</v>
      </c>
      <c r="S475" s="14">
        <f t="shared" si="37"/>
        <v>41869.698136574072</v>
      </c>
      <c r="T475" s="14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8317</v>
      </c>
      <c r="R476" s="10" t="s">
        <v>8323</v>
      </c>
      <c r="S476" s="14">
        <f t="shared" si="37"/>
        <v>42753.329039351855</v>
      </c>
      <c r="T476" s="14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8317</v>
      </c>
      <c r="R477" s="10" t="s">
        <v>8323</v>
      </c>
      <c r="S477" s="14">
        <f t="shared" si="37"/>
        <v>42100.086145833338</v>
      </c>
      <c r="T477" s="14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8317</v>
      </c>
      <c r="R478" s="10" t="s">
        <v>8323</v>
      </c>
      <c r="S478" s="14">
        <f t="shared" si="37"/>
        <v>41757.975011574075</v>
      </c>
      <c r="T478" s="14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8317</v>
      </c>
      <c r="R479" s="10" t="s">
        <v>8323</v>
      </c>
      <c r="S479" s="14">
        <f t="shared" si="37"/>
        <v>40987.83488425926</v>
      </c>
      <c r="T479" s="14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8317</v>
      </c>
      <c r="R480" s="10" t="s">
        <v>8323</v>
      </c>
      <c r="S480" s="14">
        <f t="shared" si="37"/>
        <v>42065.910983796297</v>
      </c>
      <c r="T480" s="14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8317</v>
      </c>
      <c r="R481" s="10" t="s">
        <v>8323</v>
      </c>
      <c r="S481" s="14">
        <f t="shared" si="37"/>
        <v>41904.407812500001</v>
      </c>
      <c r="T481" s="14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8317</v>
      </c>
      <c r="R482" s="10" t="s">
        <v>8323</v>
      </c>
      <c r="S482" s="14">
        <f t="shared" si="37"/>
        <v>41465.500173611108</v>
      </c>
      <c r="T482" s="14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8317</v>
      </c>
      <c r="R483" s="10" t="s">
        <v>8323</v>
      </c>
      <c r="S483" s="14">
        <f t="shared" si="37"/>
        <v>41162.672326388885</v>
      </c>
      <c r="T483" s="14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8317</v>
      </c>
      <c r="R484" s="10" t="s">
        <v>8323</v>
      </c>
      <c r="S484" s="14">
        <f t="shared" si="37"/>
        <v>42447.896875000006</v>
      </c>
      <c r="T484" s="14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8317</v>
      </c>
      <c r="R485" s="10" t="s">
        <v>8323</v>
      </c>
      <c r="S485" s="14">
        <f t="shared" si="37"/>
        <v>41243.197592592594</v>
      </c>
      <c r="T485" s="14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8317</v>
      </c>
      <c r="R486" s="10" t="s">
        <v>8323</v>
      </c>
      <c r="S486" s="14">
        <f t="shared" si="37"/>
        <v>42272.93949074074</v>
      </c>
      <c r="T486" s="14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8317</v>
      </c>
      <c r="R487" s="10" t="s">
        <v>8323</v>
      </c>
      <c r="S487" s="14">
        <f t="shared" si="37"/>
        <v>41381.50577546296</v>
      </c>
      <c r="T487" s="14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8317</v>
      </c>
      <c r="R488" s="10" t="s">
        <v>8323</v>
      </c>
      <c r="S488" s="14">
        <f t="shared" si="37"/>
        <v>41761.94258101852</v>
      </c>
      <c r="T488" s="14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8317</v>
      </c>
      <c r="R489" s="10" t="s">
        <v>8323</v>
      </c>
      <c r="S489" s="14">
        <f t="shared" si="37"/>
        <v>42669.594837962963</v>
      </c>
      <c r="T489" s="14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8317</v>
      </c>
      <c r="R490" s="10" t="s">
        <v>8323</v>
      </c>
      <c r="S490" s="14">
        <f t="shared" si="37"/>
        <v>42714.054398148146</v>
      </c>
      <c r="T490" s="14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8317</v>
      </c>
      <c r="R491" s="10" t="s">
        <v>8323</v>
      </c>
      <c r="S491" s="14">
        <f t="shared" si="37"/>
        <v>40882.481666666667</v>
      </c>
      <c r="T491" s="14">
        <f t="shared" si="38"/>
        <v>40913.481249999997</v>
      </c>
      <c r="U491">
        <f t="shared" si="39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8317</v>
      </c>
      <c r="R492" s="10" t="s">
        <v>8323</v>
      </c>
      <c r="S492" s="14">
        <f t="shared" si="37"/>
        <v>41113.968576388892</v>
      </c>
      <c r="T492" s="14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8317</v>
      </c>
      <c r="R493" s="10" t="s">
        <v>8323</v>
      </c>
      <c r="S493" s="14">
        <f t="shared" si="37"/>
        <v>42366.982627314821</v>
      </c>
      <c r="T493" s="14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8317</v>
      </c>
      <c r="R494" s="10" t="s">
        <v>8323</v>
      </c>
      <c r="S494" s="14">
        <f t="shared" si="37"/>
        <v>42596.03506944445</v>
      </c>
      <c r="T494" s="14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8317</v>
      </c>
      <c r="R495" s="10" t="s">
        <v>8323</v>
      </c>
      <c r="S495" s="14">
        <f t="shared" si="37"/>
        <v>42114.726134259254</v>
      </c>
      <c r="T495" s="14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8317</v>
      </c>
      <c r="R496" s="10" t="s">
        <v>8323</v>
      </c>
      <c r="S496" s="14">
        <f t="shared" si="37"/>
        <v>41799.830613425926</v>
      </c>
      <c r="T496" s="14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8317</v>
      </c>
      <c r="R497" s="10" t="s">
        <v>8323</v>
      </c>
      <c r="S497" s="14">
        <f t="shared" si="37"/>
        <v>42171.827604166669</v>
      </c>
      <c r="T497" s="14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8317</v>
      </c>
      <c r="R498" s="10" t="s">
        <v>8323</v>
      </c>
      <c r="S498" s="14">
        <f t="shared" si="37"/>
        <v>41620.93141203704</v>
      </c>
      <c r="T498" s="14">
        <f t="shared" si="38"/>
        <v>41680.93141203704</v>
      </c>
      <c r="U498">
        <f t="shared" si="39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8317</v>
      </c>
      <c r="R499" s="10" t="s">
        <v>8323</v>
      </c>
      <c r="S499" s="14">
        <f t="shared" si="37"/>
        <v>41945.037789351853</v>
      </c>
      <c r="T499" s="14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8317</v>
      </c>
      <c r="R500" s="10" t="s">
        <v>8323</v>
      </c>
      <c r="S500" s="14">
        <f t="shared" si="37"/>
        <v>40858.762141203704</v>
      </c>
      <c r="T500" s="14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8317</v>
      </c>
      <c r="R501" s="10" t="s">
        <v>8323</v>
      </c>
      <c r="S501" s="14">
        <f t="shared" si="37"/>
        <v>40043.895462962959</v>
      </c>
      <c r="T501" s="14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8317</v>
      </c>
      <c r="R502" s="10" t="s">
        <v>8323</v>
      </c>
      <c r="S502" s="14">
        <f t="shared" si="37"/>
        <v>40247.886006944449</v>
      </c>
      <c r="T502" s="14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8317</v>
      </c>
      <c r="R503" s="10" t="s">
        <v>8323</v>
      </c>
      <c r="S503" s="14">
        <f t="shared" si="37"/>
        <v>40703.234386574077</v>
      </c>
      <c r="T503" s="14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8317</v>
      </c>
      <c r="R504" s="10" t="s">
        <v>8323</v>
      </c>
      <c r="S504" s="14">
        <f t="shared" si="37"/>
        <v>40956.553530092591</v>
      </c>
      <c r="T504" s="14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8317</v>
      </c>
      <c r="R505" s="10" t="s">
        <v>8323</v>
      </c>
      <c r="S505" s="14">
        <f t="shared" si="37"/>
        <v>41991.526655092588</v>
      </c>
      <c r="T505" s="14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8317</v>
      </c>
      <c r="R506" s="10" t="s">
        <v>8323</v>
      </c>
      <c r="S506" s="14">
        <f t="shared" si="37"/>
        <v>40949.98364583333</v>
      </c>
      <c r="T506" s="14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8317</v>
      </c>
      <c r="R507" s="10" t="s">
        <v>8323</v>
      </c>
      <c r="S507" s="14">
        <f t="shared" si="37"/>
        <v>42318.098217592589</v>
      </c>
      <c r="T507" s="14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8317</v>
      </c>
      <c r="R508" s="10" t="s">
        <v>8323</v>
      </c>
      <c r="S508" s="14">
        <f t="shared" si="37"/>
        <v>41466.552314814813</v>
      </c>
      <c r="T508" s="14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8317</v>
      </c>
      <c r="R509" s="10" t="s">
        <v>8323</v>
      </c>
      <c r="S509" s="14">
        <f t="shared" si="37"/>
        <v>41156.958993055552</v>
      </c>
      <c r="T509" s="14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8317</v>
      </c>
      <c r="R510" s="10" t="s">
        <v>8323</v>
      </c>
      <c r="S510" s="14">
        <f t="shared" si="37"/>
        <v>40995.024317129632</v>
      </c>
      <c r="T510" s="14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8317</v>
      </c>
      <c r="R511" s="10" t="s">
        <v>8323</v>
      </c>
      <c r="S511" s="14">
        <f t="shared" si="37"/>
        <v>42153.631597222222</v>
      </c>
      <c r="T511" s="14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8317</v>
      </c>
      <c r="R512" s="10" t="s">
        <v>8323</v>
      </c>
      <c r="S512" s="14">
        <f t="shared" si="37"/>
        <v>42400.176377314812</v>
      </c>
      <c r="T512" s="14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8317</v>
      </c>
      <c r="R513" s="10" t="s">
        <v>8323</v>
      </c>
      <c r="S513" s="14">
        <f t="shared" si="37"/>
        <v>41340.303032407406</v>
      </c>
      <c r="T513" s="14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0" t="s">
        <v>8317</v>
      </c>
      <c r="R514" s="10" t="s">
        <v>8323</v>
      </c>
      <c r="S514" s="14">
        <f t="shared" si="37"/>
        <v>42649.742210648154</v>
      </c>
      <c r="T514" s="14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78" si="41">IFERROR(ROUND(E515/L515,2),0)</f>
        <v>102.38</v>
      </c>
      <c r="Q515" s="10" t="s">
        <v>8317</v>
      </c>
      <c r="R515" s="10" t="s">
        <v>8323</v>
      </c>
      <c r="S515" s="14">
        <f t="shared" ref="S515:S578" si="42">(((J515/60)/60)/24)+DATE(1970,1,1)</f>
        <v>42552.653993055559</v>
      </c>
      <c r="T515" s="14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8317</v>
      </c>
      <c r="R516" s="10" t="s">
        <v>8323</v>
      </c>
      <c r="S516" s="14">
        <f t="shared" si="42"/>
        <v>41830.613969907405</v>
      </c>
      <c r="T516" s="14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8317</v>
      </c>
      <c r="R517" s="10" t="s">
        <v>8323</v>
      </c>
      <c r="S517" s="14">
        <f t="shared" si="42"/>
        <v>42327.490752314814</v>
      </c>
      <c r="T517" s="14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8317</v>
      </c>
      <c r="R518" s="10" t="s">
        <v>8323</v>
      </c>
      <c r="S518" s="14">
        <f t="shared" si="42"/>
        <v>42091.778703703705</v>
      </c>
      <c r="T518" s="14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8317</v>
      </c>
      <c r="R519" s="10" t="s">
        <v>8323</v>
      </c>
      <c r="S519" s="14">
        <f t="shared" si="42"/>
        <v>42738.615289351852</v>
      </c>
      <c r="T519" s="14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8317</v>
      </c>
      <c r="R520" s="10" t="s">
        <v>8323</v>
      </c>
      <c r="S520" s="14">
        <f t="shared" si="42"/>
        <v>42223.616018518514</v>
      </c>
      <c r="T520" s="14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8317</v>
      </c>
      <c r="R521" s="10" t="s">
        <v>8323</v>
      </c>
      <c r="S521" s="14">
        <f t="shared" si="42"/>
        <v>41218.391446759262</v>
      </c>
      <c r="T521" s="14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8308</v>
      </c>
      <c r="R522" s="10" t="s">
        <v>8309</v>
      </c>
      <c r="S522" s="14">
        <f t="shared" si="42"/>
        <v>42318.702094907407</v>
      </c>
      <c r="T522" s="14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8308</v>
      </c>
      <c r="R523" s="10" t="s">
        <v>8309</v>
      </c>
      <c r="S523" s="14">
        <f t="shared" si="42"/>
        <v>42646.092812499999</v>
      </c>
      <c r="T523" s="14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8308</v>
      </c>
      <c r="R524" s="10" t="s">
        <v>8309</v>
      </c>
      <c r="S524" s="14">
        <f t="shared" si="42"/>
        <v>42430.040798611109</v>
      </c>
      <c r="T524" s="14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8308</v>
      </c>
      <c r="R525" s="10" t="s">
        <v>8309</v>
      </c>
      <c r="S525" s="14">
        <f t="shared" si="42"/>
        <v>42238.13282407407</v>
      </c>
      <c r="T525" s="14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8308</v>
      </c>
      <c r="R526" s="10" t="s">
        <v>8309</v>
      </c>
      <c r="S526" s="14">
        <f t="shared" si="42"/>
        <v>42492.717233796298</v>
      </c>
      <c r="T526" s="14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8308</v>
      </c>
      <c r="R527" s="10" t="s">
        <v>8309</v>
      </c>
      <c r="S527" s="14">
        <f t="shared" si="42"/>
        <v>41850.400937500002</v>
      </c>
      <c r="T527" s="14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8308</v>
      </c>
      <c r="R528" s="10" t="s">
        <v>8309</v>
      </c>
      <c r="S528" s="14">
        <f t="shared" si="42"/>
        <v>42192.591944444444</v>
      </c>
      <c r="T528" s="14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8308</v>
      </c>
      <c r="R529" s="10" t="s">
        <v>8309</v>
      </c>
      <c r="S529" s="14">
        <f t="shared" si="42"/>
        <v>42753.205625000002</v>
      </c>
      <c r="T529" s="14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8308</v>
      </c>
      <c r="R530" s="10" t="s">
        <v>8309</v>
      </c>
      <c r="S530" s="14">
        <f t="shared" si="42"/>
        <v>42155.920219907406</v>
      </c>
      <c r="T530" s="14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8308</v>
      </c>
      <c r="R531" s="10" t="s">
        <v>8309</v>
      </c>
      <c r="S531" s="14">
        <f t="shared" si="42"/>
        <v>42725.031180555554</v>
      </c>
      <c r="T531" s="14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8308</v>
      </c>
      <c r="R532" s="10" t="s">
        <v>8309</v>
      </c>
      <c r="S532" s="14">
        <f t="shared" si="42"/>
        <v>42157.591064814813</v>
      </c>
      <c r="T532" s="14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8308</v>
      </c>
      <c r="R533" s="10" t="s">
        <v>8309</v>
      </c>
      <c r="S533" s="14">
        <f t="shared" si="42"/>
        <v>42676.065150462964</v>
      </c>
      <c r="T533" s="14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8308</v>
      </c>
      <c r="R534" s="10" t="s">
        <v>8309</v>
      </c>
      <c r="S534" s="14">
        <f t="shared" si="42"/>
        <v>42473.007037037038</v>
      </c>
      <c r="T534" s="14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8308</v>
      </c>
      <c r="R535" s="10" t="s">
        <v>8309</v>
      </c>
      <c r="S535" s="14">
        <f t="shared" si="42"/>
        <v>42482.43478009259</v>
      </c>
      <c r="T535" s="14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8308</v>
      </c>
      <c r="R536" s="10" t="s">
        <v>8309</v>
      </c>
      <c r="S536" s="14">
        <f t="shared" si="42"/>
        <v>42270.810995370368</v>
      </c>
      <c r="T536" s="14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8308</v>
      </c>
      <c r="R537" s="10" t="s">
        <v>8309</v>
      </c>
      <c r="S537" s="14">
        <f t="shared" si="42"/>
        <v>42711.545196759253</v>
      </c>
      <c r="T537" s="14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8308</v>
      </c>
      <c r="R538" s="10" t="s">
        <v>8309</v>
      </c>
      <c r="S538" s="14">
        <f t="shared" si="42"/>
        <v>42179.344988425932</v>
      </c>
      <c r="T538" s="14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8308</v>
      </c>
      <c r="R539" s="10" t="s">
        <v>8309</v>
      </c>
      <c r="S539" s="14">
        <f t="shared" si="42"/>
        <v>42282.768414351856</v>
      </c>
      <c r="T539" s="14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8308</v>
      </c>
      <c r="R540" s="10" t="s">
        <v>8309</v>
      </c>
      <c r="S540" s="14">
        <f t="shared" si="42"/>
        <v>42473.794710648144</v>
      </c>
      <c r="T540" s="14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8308</v>
      </c>
      <c r="R541" s="10" t="s">
        <v>8309</v>
      </c>
      <c r="S541" s="14">
        <f t="shared" si="42"/>
        <v>42535.049849537041</v>
      </c>
      <c r="T541" s="14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8324</v>
      </c>
      <c r="R542" s="10" t="s">
        <v>8325</v>
      </c>
      <c r="S542" s="14">
        <f t="shared" si="42"/>
        <v>42009.817199074074</v>
      </c>
      <c r="T542" s="14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8324</v>
      </c>
      <c r="R543" s="10" t="s">
        <v>8325</v>
      </c>
      <c r="S543" s="14">
        <f t="shared" si="42"/>
        <v>42276.046689814815</v>
      </c>
      <c r="T543" s="14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8324</v>
      </c>
      <c r="R544" s="10" t="s">
        <v>8325</v>
      </c>
      <c r="S544" s="14">
        <f t="shared" si="42"/>
        <v>42433.737453703703</v>
      </c>
      <c r="T544" s="14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8324</v>
      </c>
      <c r="R545" s="10" t="s">
        <v>8325</v>
      </c>
      <c r="S545" s="14">
        <f t="shared" si="42"/>
        <v>41914.092152777775</v>
      </c>
      <c r="T545" s="14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8324</v>
      </c>
      <c r="R546" s="10" t="s">
        <v>8325</v>
      </c>
      <c r="S546" s="14">
        <f t="shared" si="42"/>
        <v>42525.656944444447</v>
      </c>
      <c r="T546" s="14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8324</v>
      </c>
      <c r="R547" s="10" t="s">
        <v>8325</v>
      </c>
      <c r="S547" s="14">
        <f t="shared" si="42"/>
        <v>42283.592465277776</v>
      </c>
      <c r="T547" s="14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8324</v>
      </c>
      <c r="R548" s="10" t="s">
        <v>8325</v>
      </c>
      <c r="S548" s="14">
        <f t="shared" si="42"/>
        <v>42249.667997685188</v>
      </c>
      <c r="T548" s="14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8324</v>
      </c>
      <c r="R549" s="10" t="s">
        <v>8325</v>
      </c>
      <c r="S549" s="14">
        <f t="shared" si="42"/>
        <v>42380.696342592593</v>
      </c>
      <c r="T549" s="14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8324</v>
      </c>
      <c r="R550" s="10" t="s">
        <v>8325</v>
      </c>
      <c r="S550" s="14">
        <f t="shared" si="42"/>
        <v>42276.903333333335</v>
      </c>
      <c r="T550" s="14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8324</v>
      </c>
      <c r="R551" s="10" t="s">
        <v>8325</v>
      </c>
      <c r="S551" s="14">
        <f t="shared" si="42"/>
        <v>42163.636828703704</v>
      </c>
      <c r="T551" s="14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8324</v>
      </c>
      <c r="R552" s="10" t="s">
        <v>8325</v>
      </c>
      <c r="S552" s="14">
        <f t="shared" si="42"/>
        <v>42753.678761574076</v>
      </c>
      <c r="T552" s="14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8324</v>
      </c>
      <c r="R553" s="10" t="s">
        <v>8325</v>
      </c>
      <c r="S553" s="14">
        <f t="shared" si="42"/>
        <v>42173.275740740741</v>
      </c>
      <c r="T553" s="14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8324</v>
      </c>
      <c r="R554" s="10" t="s">
        <v>8325</v>
      </c>
      <c r="S554" s="14">
        <f t="shared" si="42"/>
        <v>42318.616851851853</v>
      </c>
      <c r="T554" s="14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8324</v>
      </c>
      <c r="R555" s="10" t="s">
        <v>8325</v>
      </c>
      <c r="S555" s="14">
        <f t="shared" si="42"/>
        <v>41927.71980324074</v>
      </c>
      <c r="T555" s="14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8324</v>
      </c>
      <c r="R556" s="10" t="s">
        <v>8325</v>
      </c>
      <c r="S556" s="14">
        <f t="shared" si="42"/>
        <v>41901.684861111113</v>
      </c>
      <c r="T556" s="14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8324</v>
      </c>
      <c r="R557" s="10" t="s">
        <v>8325</v>
      </c>
      <c r="S557" s="14">
        <f t="shared" si="42"/>
        <v>42503.353506944448</v>
      </c>
      <c r="T557" s="14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8324</v>
      </c>
      <c r="R558" s="10" t="s">
        <v>8325</v>
      </c>
      <c r="S558" s="14">
        <f t="shared" si="42"/>
        <v>42345.860150462962</v>
      </c>
      <c r="T558" s="14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8324</v>
      </c>
      <c r="R559" s="10" t="s">
        <v>8325</v>
      </c>
      <c r="S559" s="14">
        <f t="shared" si="42"/>
        <v>42676.942164351851</v>
      </c>
      <c r="T559" s="14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8324</v>
      </c>
      <c r="R560" s="10" t="s">
        <v>8325</v>
      </c>
      <c r="S560" s="14">
        <f t="shared" si="42"/>
        <v>42057.883159722223</v>
      </c>
      <c r="T560" s="14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8324</v>
      </c>
      <c r="R561" s="10" t="s">
        <v>8325</v>
      </c>
      <c r="S561" s="14">
        <f t="shared" si="42"/>
        <v>42321.283101851848</v>
      </c>
      <c r="T561" s="14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8324</v>
      </c>
      <c r="R562" s="10" t="s">
        <v>8325</v>
      </c>
      <c r="S562" s="14">
        <f t="shared" si="42"/>
        <v>41960.771354166667</v>
      </c>
      <c r="T562" s="14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8324</v>
      </c>
      <c r="R563" s="10" t="s">
        <v>8325</v>
      </c>
      <c r="S563" s="14">
        <f t="shared" si="42"/>
        <v>42268.658715277779</v>
      </c>
      <c r="T563" s="14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8324</v>
      </c>
      <c r="R564" s="10" t="s">
        <v>8325</v>
      </c>
      <c r="S564" s="14">
        <f t="shared" si="42"/>
        <v>42692.389062500006</v>
      </c>
      <c r="T564" s="14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8324</v>
      </c>
      <c r="R565" s="10" t="s">
        <v>8325</v>
      </c>
      <c r="S565" s="14">
        <f t="shared" si="42"/>
        <v>42022.069988425923</v>
      </c>
      <c r="T565" s="14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8324</v>
      </c>
      <c r="R566" s="10" t="s">
        <v>8325</v>
      </c>
      <c r="S566" s="14">
        <f t="shared" si="42"/>
        <v>42411.942997685182</v>
      </c>
      <c r="T566" s="14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8324</v>
      </c>
      <c r="R567" s="10" t="s">
        <v>8325</v>
      </c>
      <c r="S567" s="14">
        <f t="shared" si="42"/>
        <v>42165.785289351858</v>
      </c>
      <c r="T567" s="14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8324</v>
      </c>
      <c r="R568" s="10" t="s">
        <v>8325</v>
      </c>
      <c r="S568" s="14">
        <f t="shared" si="42"/>
        <v>42535.68440972222</v>
      </c>
      <c r="T568" s="14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8324</v>
      </c>
      <c r="R569" s="10" t="s">
        <v>8325</v>
      </c>
      <c r="S569" s="14">
        <f t="shared" si="42"/>
        <v>41975.842523148152</v>
      </c>
      <c r="T569" s="14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8324</v>
      </c>
      <c r="R570" s="10" t="s">
        <v>8325</v>
      </c>
      <c r="S570" s="14">
        <f t="shared" si="42"/>
        <v>42348.9215625</v>
      </c>
      <c r="T570" s="14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8324</v>
      </c>
      <c r="R571" s="10" t="s">
        <v>8325</v>
      </c>
      <c r="S571" s="14">
        <f t="shared" si="42"/>
        <v>42340.847361111111</v>
      </c>
      <c r="T571" s="14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8324</v>
      </c>
      <c r="R572" s="10" t="s">
        <v>8325</v>
      </c>
      <c r="S572" s="14">
        <f t="shared" si="42"/>
        <v>42388.798252314817</v>
      </c>
      <c r="T572" s="14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8324</v>
      </c>
      <c r="R573" s="10" t="s">
        <v>8325</v>
      </c>
      <c r="S573" s="14">
        <f t="shared" si="42"/>
        <v>42192.816238425927</v>
      </c>
      <c r="T573" s="14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8324</v>
      </c>
      <c r="R574" s="10" t="s">
        <v>8325</v>
      </c>
      <c r="S574" s="14">
        <f t="shared" si="42"/>
        <v>42282.71629629629</v>
      </c>
      <c r="T574" s="14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8324</v>
      </c>
      <c r="R575" s="10" t="s">
        <v>8325</v>
      </c>
      <c r="S575" s="14">
        <f t="shared" si="42"/>
        <v>41963.050127314811</v>
      </c>
      <c r="T575" s="14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8324</v>
      </c>
      <c r="R576" s="10" t="s">
        <v>8325</v>
      </c>
      <c r="S576" s="14">
        <f t="shared" si="42"/>
        <v>42632.443368055552</v>
      </c>
      <c r="T576" s="14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8324</v>
      </c>
      <c r="R577" s="10" t="s">
        <v>8325</v>
      </c>
      <c r="S577" s="14">
        <f t="shared" si="42"/>
        <v>42138.692627314813</v>
      </c>
      <c r="T577" s="14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45">ROUND(E578/D578*100,0)</f>
        <v>0</v>
      </c>
      <c r="P578">
        <f t="shared" si="41"/>
        <v>1</v>
      </c>
      <c r="Q578" s="10" t="s">
        <v>8324</v>
      </c>
      <c r="R578" s="10" t="s">
        <v>8325</v>
      </c>
      <c r="S578" s="14">
        <f t="shared" si="42"/>
        <v>42031.471666666665</v>
      </c>
      <c r="T578" s="14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45"/>
        <v>0</v>
      </c>
      <c r="P579">
        <f t="shared" ref="P579:P642" si="46">IFERROR(ROUND(E579/L579,2),0)</f>
        <v>10</v>
      </c>
      <c r="Q579" s="10" t="s">
        <v>8324</v>
      </c>
      <c r="R579" s="10" t="s">
        <v>8325</v>
      </c>
      <c r="S579" s="14">
        <f t="shared" ref="S579:S642" si="47">(((J579/60)/60)/24)+DATE(1970,1,1)</f>
        <v>42450.589143518519</v>
      </c>
      <c r="T579" s="14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8324</v>
      </c>
      <c r="R580" s="10" t="s">
        <v>8325</v>
      </c>
      <c r="S580" s="14">
        <f t="shared" si="47"/>
        <v>42230.578622685185</v>
      </c>
      <c r="T580" s="14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8324</v>
      </c>
      <c r="R581" s="10" t="s">
        <v>8325</v>
      </c>
      <c r="S581" s="14">
        <f t="shared" si="47"/>
        <v>41968.852118055554</v>
      </c>
      <c r="T581" s="14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8324</v>
      </c>
      <c r="R582" s="10" t="s">
        <v>8325</v>
      </c>
      <c r="S582" s="14">
        <f t="shared" si="47"/>
        <v>42605.908182870371</v>
      </c>
      <c r="T582" s="14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8324</v>
      </c>
      <c r="R583" s="10" t="s">
        <v>8325</v>
      </c>
      <c r="S583" s="14">
        <f t="shared" si="47"/>
        <v>42188.012777777782</v>
      </c>
      <c r="T583" s="14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8324</v>
      </c>
      <c r="R584" s="10" t="s">
        <v>8325</v>
      </c>
      <c r="S584" s="14">
        <f t="shared" si="47"/>
        <v>42055.739803240736</v>
      </c>
      <c r="T584" s="14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8324</v>
      </c>
      <c r="R585" s="10" t="s">
        <v>8325</v>
      </c>
      <c r="S585" s="14">
        <f t="shared" si="47"/>
        <v>42052.93850694444</v>
      </c>
      <c r="T585" s="14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8324</v>
      </c>
      <c r="R586" s="10" t="s">
        <v>8325</v>
      </c>
      <c r="S586" s="14">
        <f t="shared" si="47"/>
        <v>42049.716620370367</v>
      </c>
      <c r="T586" s="14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8324</v>
      </c>
      <c r="R587" s="10" t="s">
        <v>8325</v>
      </c>
      <c r="S587" s="14">
        <f t="shared" si="47"/>
        <v>42283.3909375</v>
      </c>
      <c r="T587" s="14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8324</v>
      </c>
      <c r="R588" s="10" t="s">
        <v>8325</v>
      </c>
      <c r="S588" s="14">
        <f t="shared" si="47"/>
        <v>42020.854247685187</v>
      </c>
      <c r="T588" s="14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8324</v>
      </c>
      <c r="R589" s="10" t="s">
        <v>8325</v>
      </c>
      <c r="S589" s="14">
        <f t="shared" si="47"/>
        <v>42080.757326388892</v>
      </c>
      <c r="T589" s="14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8324</v>
      </c>
      <c r="R590" s="10" t="s">
        <v>8325</v>
      </c>
      <c r="S590" s="14">
        <f t="shared" si="47"/>
        <v>42631.769513888896</v>
      </c>
      <c r="T590" s="14">
        <f t="shared" si="48"/>
        <v>42691.811180555553</v>
      </c>
      <c r="U590">
        <f t="shared" si="4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8324</v>
      </c>
      <c r="R591" s="10" t="s">
        <v>8325</v>
      </c>
      <c r="S591" s="14">
        <f t="shared" si="47"/>
        <v>42178.614571759259</v>
      </c>
      <c r="T591" s="14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8324</v>
      </c>
      <c r="R592" s="10" t="s">
        <v>8325</v>
      </c>
      <c r="S592" s="14">
        <f t="shared" si="47"/>
        <v>42377.554756944446</v>
      </c>
      <c r="T592" s="14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8324</v>
      </c>
      <c r="R593" s="10" t="s">
        <v>8325</v>
      </c>
      <c r="S593" s="14">
        <f t="shared" si="47"/>
        <v>42177.543171296296</v>
      </c>
      <c r="T593" s="14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8324</v>
      </c>
      <c r="R594" s="10" t="s">
        <v>8325</v>
      </c>
      <c r="S594" s="14">
        <f t="shared" si="47"/>
        <v>41946.232175925928</v>
      </c>
      <c r="T594" s="14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8324</v>
      </c>
      <c r="R595" s="10" t="s">
        <v>8325</v>
      </c>
      <c r="S595" s="14">
        <f t="shared" si="47"/>
        <v>42070.677604166667</v>
      </c>
      <c r="T595" s="14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8324</v>
      </c>
      <c r="R596" s="10" t="s">
        <v>8325</v>
      </c>
      <c r="S596" s="14">
        <f t="shared" si="47"/>
        <v>42446.780162037037</v>
      </c>
      <c r="T596" s="14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8324</v>
      </c>
      <c r="R597" s="10" t="s">
        <v>8325</v>
      </c>
      <c r="S597" s="14">
        <f t="shared" si="47"/>
        <v>42083.069884259254</v>
      </c>
      <c r="T597" s="14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8324</v>
      </c>
      <c r="R598" s="10" t="s">
        <v>8325</v>
      </c>
      <c r="S598" s="14">
        <f t="shared" si="47"/>
        <v>42646.896898148145</v>
      </c>
      <c r="T598" s="14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8324</v>
      </c>
      <c r="R599" s="10" t="s">
        <v>8325</v>
      </c>
      <c r="S599" s="14">
        <f t="shared" si="47"/>
        <v>42545.705266203702</v>
      </c>
      <c r="T599" s="14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8324</v>
      </c>
      <c r="R600" s="10" t="s">
        <v>8325</v>
      </c>
      <c r="S600" s="14">
        <f t="shared" si="47"/>
        <v>41948.00209490741</v>
      </c>
      <c r="T600" s="14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8324</v>
      </c>
      <c r="R601" s="10" t="s">
        <v>8325</v>
      </c>
      <c r="S601" s="14">
        <f t="shared" si="47"/>
        <v>42047.812523148154</v>
      </c>
      <c r="T601" s="14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8324</v>
      </c>
      <c r="R602" s="10" t="s">
        <v>8325</v>
      </c>
      <c r="S602" s="14">
        <f t="shared" si="47"/>
        <v>42073.798171296294</v>
      </c>
      <c r="T602" s="14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8324</v>
      </c>
      <c r="R603" s="10" t="s">
        <v>8325</v>
      </c>
      <c r="S603" s="14">
        <f t="shared" si="47"/>
        <v>41969.858090277776</v>
      </c>
      <c r="T603" s="14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8324</v>
      </c>
      <c r="R604" s="10" t="s">
        <v>8325</v>
      </c>
      <c r="S604" s="14">
        <f t="shared" si="47"/>
        <v>42143.79415509259</v>
      </c>
      <c r="T604" s="14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8324</v>
      </c>
      <c r="R605" s="10" t="s">
        <v>8325</v>
      </c>
      <c r="S605" s="14">
        <f t="shared" si="47"/>
        <v>41835.639155092591</v>
      </c>
      <c r="T605" s="14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8324</v>
      </c>
      <c r="R606" s="10" t="s">
        <v>8325</v>
      </c>
      <c r="S606" s="14">
        <f t="shared" si="47"/>
        <v>41849.035370370373</v>
      </c>
      <c r="T606" s="14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8324</v>
      </c>
      <c r="R607" s="10" t="s">
        <v>8325</v>
      </c>
      <c r="S607" s="14">
        <f t="shared" si="47"/>
        <v>42194.357731481476</v>
      </c>
      <c r="T607" s="14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8324</v>
      </c>
      <c r="R608" s="10" t="s">
        <v>8325</v>
      </c>
      <c r="S608" s="14">
        <f t="shared" si="47"/>
        <v>42102.650567129633</v>
      </c>
      <c r="T608" s="14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8324</v>
      </c>
      <c r="R609" s="10" t="s">
        <v>8325</v>
      </c>
      <c r="S609" s="14">
        <f t="shared" si="47"/>
        <v>42300.825648148151</v>
      </c>
      <c r="T609" s="14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8324</v>
      </c>
      <c r="R610" s="10" t="s">
        <v>8325</v>
      </c>
      <c r="S610" s="14">
        <f t="shared" si="47"/>
        <v>42140.921064814815</v>
      </c>
      <c r="T610" s="14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8324</v>
      </c>
      <c r="R611" s="10" t="s">
        <v>8325</v>
      </c>
      <c r="S611" s="14">
        <f t="shared" si="47"/>
        <v>42307.034074074079</v>
      </c>
      <c r="T611" s="14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8324</v>
      </c>
      <c r="R612" s="10" t="s">
        <v>8325</v>
      </c>
      <c r="S612" s="14">
        <f t="shared" si="47"/>
        <v>42086.83085648148</v>
      </c>
      <c r="T612" s="14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8324</v>
      </c>
      <c r="R613" s="10" t="s">
        <v>8325</v>
      </c>
      <c r="S613" s="14">
        <f t="shared" si="47"/>
        <v>42328.560613425929</v>
      </c>
      <c r="T613" s="14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8324</v>
      </c>
      <c r="R614" s="10" t="s">
        <v>8325</v>
      </c>
      <c r="S614" s="14">
        <f t="shared" si="47"/>
        <v>42585.031782407401</v>
      </c>
      <c r="T614" s="14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8324</v>
      </c>
      <c r="R615" s="10" t="s">
        <v>8325</v>
      </c>
      <c r="S615" s="14">
        <f t="shared" si="47"/>
        <v>42247.496759259258</v>
      </c>
      <c r="T615" s="14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8324</v>
      </c>
      <c r="R616" s="10" t="s">
        <v>8325</v>
      </c>
      <c r="S616" s="14">
        <f t="shared" si="47"/>
        <v>42515.061805555553</v>
      </c>
      <c r="T616" s="14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8324</v>
      </c>
      <c r="R617" s="10" t="s">
        <v>8325</v>
      </c>
      <c r="S617" s="14">
        <f t="shared" si="47"/>
        <v>42242.122210648144</v>
      </c>
      <c r="T617" s="14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8324</v>
      </c>
      <c r="R618" s="10" t="s">
        <v>8325</v>
      </c>
      <c r="S618" s="14">
        <f t="shared" si="47"/>
        <v>42761.376238425932</v>
      </c>
      <c r="T618" s="14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8324</v>
      </c>
      <c r="R619" s="10" t="s">
        <v>8325</v>
      </c>
      <c r="S619" s="14">
        <f t="shared" si="47"/>
        <v>42087.343090277776</v>
      </c>
      <c r="T619" s="14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8324</v>
      </c>
      <c r="R620" s="10" t="s">
        <v>8325</v>
      </c>
      <c r="S620" s="14">
        <f t="shared" si="47"/>
        <v>42317.810219907406</v>
      </c>
      <c r="T620" s="14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8324</v>
      </c>
      <c r="R621" s="10" t="s">
        <v>8325</v>
      </c>
      <c r="S621" s="14">
        <f t="shared" si="47"/>
        <v>41908.650347222225</v>
      </c>
      <c r="T621" s="14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8324</v>
      </c>
      <c r="R622" s="10" t="s">
        <v>8325</v>
      </c>
      <c r="S622" s="14">
        <f t="shared" si="47"/>
        <v>41831.716874999998</v>
      </c>
      <c r="T622" s="14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8324</v>
      </c>
      <c r="R623" s="10" t="s">
        <v>8325</v>
      </c>
      <c r="S623" s="14">
        <f t="shared" si="47"/>
        <v>42528.987696759257</v>
      </c>
      <c r="T623" s="14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8324</v>
      </c>
      <c r="R624" s="10" t="s">
        <v>8325</v>
      </c>
      <c r="S624" s="14">
        <f t="shared" si="47"/>
        <v>42532.774745370371</v>
      </c>
      <c r="T624" s="14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8324</v>
      </c>
      <c r="R625" s="10" t="s">
        <v>8325</v>
      </c>
      <c r="S625" s="14">
        <f t="shared" si="47"/>
        <v>42122.009224537032</v>
      </c>
      <c r="T625" s="14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8324</v>
      </c>
      <c r="R626" s="10" t="s">
        <v>8325</v>
      </c>
      <c r="S626" s="14">
        <f t="shared" si="47"/>
        <v>42108.988900462966</v>
      </c>
      <c r="T626" s="14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8324</v>
      </c>
      <c r="R627" s="10" t="s">
        <v>8325</v>
      </c>
      <c r="S627" s="14">
        <f t="shared" si="47"/>
        <v>42790.895567129628</v>
      </c>
      <c r="T627" s="14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8324</v>
      </c>
      <c r="R628" s="10" t="s">
        <v>8325</v>
      </c>
      <c r="S628" s="14">
        <f t="shared" si="47"/>
        <v>42198.559479166666</v>
      </c>
      <c r="T628" s="14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8324</v>
      </c>
      <c r="R629" s="10" t="s">
        <v>8325</v>
      </c>
      <c r="S629" s="14">
        <f t="shared" si="47"/>
        <v>42384.306840277779</v>
      </c>
      <c r="T629" s="14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8324</v>
      </c>
      <c r="R630" s="10" t="s">
        <v>8325</v>
      </c>
      <c r="S630" s="14">
        <f t="shared" si="47"/>
        <v>41803.692789351851</v>
      </c>
      <c r="T630" s="14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8324</v>
      </c>
      <c r="R631" s="10" t="s">
        <v>8325</v>
      </c>
      <c r="S631" s="14">
        <f t="shared" si="47"/>
        <v>42474.637824074074</v>
      </c>
      <c r="T631" s="14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8324</v>
      </c>
      <c r="R632" s="10" t="s">
        <v>8325</v>
      </c>
      <c r="S632" s="14">
        <f t="shared" si="47"/>
        <v>42223.619456018518</v>
      </c>
      <c r="T632" s="14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8324</v>
      </c>
      <c r="R633" s="10" t="s">
        <v>8325</v>
      </c>
      <c r="S633" s="14">
        <f t="shared" si="47"/>
        <v>42489.772326388891</v>
      </c>
      <c r="T633" s="14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8324</v>
      </c>
      <c r="R634" s="10" t="s">
        <v>8325</v>
      </c>
      <c r="S634" s="14">
        <f t="shared" si="47"/>
        <v>42303.659317129626</v>
      </c>
      <c r="T634" s="14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8324</v>
      </c>
      <c r="R635" s="10" t="s">
        <v>8325</v>
      </c>
      <c r="S635" s="14">
        <f t="shared" si="47"/>
        <v>42507.29932870371</v>
      </c>
      <c r="T635" s="14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8324</v>
      </c>
      <c r="R636" s="10" t="s">
        <v>8325</v>
      </c>
      <c r="S636" s="14">
        <f t="shared" si="47"/>
        <v>42031.928576388891</v>
      </c>
      <c r="T636" s="14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8324</v>
      </c>
      <c r="R637" s="10" t="s">
        <v>8325</v>
      </c>
      <c r="S637" s="14">
        <f t="shared" si="47"/>
        <v>42076.092152777783</v>
      </c>
      <c r="T637" s="14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8324</v>
      </c>
      <c r="R638" s="10" t="s">
        <v>8325</v>
      </c>
      <c r="S638" s="14">
        <f t="shared" si="47"/>
        <v>42131.455439814818</v>
      </c>
      <c r="T638" s="14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8324</v>
      </c>
      <c r="R639" s="10" t="s">
        <v>8325</v>
      </c>
      <c r="S639" s="14">
        <f t="shared" si="47"/>
        <v>42762.962013888886</v>
      </c>
      <c r="T639" s="14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8324</v>
      </c>
      <c r="R640" s="10" t="s">
        <v>8325</v>
      </c>
      <c r="S640" s="14">
        <f t="shared" si="47"/>
        <v>42759.593310185184</v>
      </c>
      <c r="T640" s="14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8324</v>
      </c>
      <c r="R641" s="10" t="s">
        <v>8325</v>
      </c>
      <c r="S641" s="14">
        <f t="shared" si="47"/>
        <v>41865.583275462966</v>
      </c>
      <c r="T641" s="14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50">ROUND(E642/D642*100,0)</f>
        <v>144</v>
      </c>
      <c r="P642">
        <f t="shared" si="46"/>
        <v>50.5</v>
      </c>
      <c r="Q642" s="10" t="s">
        <v>8324</v>
      </c>
      <c r="R642" s="10" t="s">
        <v>8326</v>
      </c>
      <c r="S642" s="14">
        <f t="shared" si="47"/>
        <v>42683.420312500006</v>
      </c>
      <c r="T642" s="14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50"/>
        <v>119</v>
      </c>
      <c r="P643">
        <f t="shared" ref="P643:P706" si="51">IFERROR(ROUND(E643/L643,2),0)</f>
        <v>151.32</v>
      </c>
      <c r="Q643" s="10" t="s">
        <v>8324</v>
      </c>
      <c r="R643" s="10" t="s">
        <v>8326</v>
      </c>
      <c r="S643" s="14">
        <f t="shared" ref="S643:S706" si="52">(((J643/60)/60)/24)+DATE(1970,1,1)</f>
        <v>42199.57</v>
      </c>
      <c r="T643" s="14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8324</v>
      </c>
      <c r="R644" s="10" t="s">
        <v>8326</v>
      </c>
      <c r="S644" s="14">
        <f t="shared" si="52"/>
        <v>42199.651319444441</v>
      </c>
      <c r="T644" s="14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8324</v>
      </c>
      <c r="R645" s="10" t="s">
        <v>8326</v>
      </c>
      <c r="S645" s="14">
        <f t="shared" si="52"/>
        <v>42100.642071759255</v>
      </c>
      <c r="T645" s="14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8324</v>
      </c>
      <c r="R646" s="10" t="s">
        <v>8326</v>
      </c>
      <c r="S646" s="14">
        <f t="shared" si="52"/>
        <v>41898.665960648148</v>
      </c>
      <c r="T646" s="14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8324</v>
      </c>
      <c r="R647" s="10" t="s">
        <v>8326</v>
      </c>
      <c r="S647" s="14">
        <f t="shared" si="52"/>
        <v>42564.026319444441</v>
      </c>
      <c r="T647" s="14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8324</v>
      </c>
      <c r="R648" s="10" t="s">
        <v>8326</v>
      </c>
      <c r="S648" s="14">
        <f t="shared" si="52"/>
        <v>41832.852627314816</v>
      </c>
      <c r="T648" s="14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8324</v>
      </c>
      <c r="R649" s="10" t="s">
        <v>8326</v>
      </c>
      <c r="S649" s="14">
        <f t="shared" si="52"/>
        <v>42416.767928240741</v>
      </c>
      <c r="T649" s="14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8324</v>
      </c>
      <c r="R650" s="10" t="s">
        <v>8326</v>
      </c>
      <c r="S650" s="14">
        <f t="shared" si="52"/>
        <v>41891.693379629629</v>
      </c>
      <c r="T650" s="14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8324</v>
      </c>
      <c r="R651" s="10" t="s">
        <v>8326</v>
      </c>
      <c r="S651" s="14">
        <f t="shared" si="52"/>
        <v>41877.912187499998</v>
      </c>
      <c r="T651" s="14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8324</v>
      </c>
      <c r="R652" s="10" t="s">
        <v>8326</v>
      </c>
      <c r="S652" s="14">
        <f t="shared" si="52"/>
        <v>41932.036851851852</v>
      </c>
      <c r="T652" s="14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8324</v>
      </c>
      <c r="R653" s="10" t="s">
        <v>8326</v>
      </c>
      <c r="S653" s="14">
        <f t="shared" si="52"/>
        <v>41956.017488425925</v>
      </c>
      <c r="T653" s="14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8324</v>
      </c>
      <c r="R654" s="10" t="s">
        <v>8326</v>
      </c>
      <c r="S654" s="14">
        <f t="shared" si="52"/>
        <v>42675.690393518518</v>
      </c>
      <c r="T654" s="14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8324</v>
      </c>
      <c r="R655" s="10" t="s">
        <v>8326</v>
      </c>
      <c r="S655" s="14">
        <f t="shared" si="52"/>
        <v>42199.618518518517</v>
      </c>
      <c r="T655" s="14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8324</v>
      </c>
      <c r="R656" s="10" t="s">
        <v>8326</v>
      </c>
      <c r="S656" s="14">
        <f t="shared" si="52"/>
        <v>42163.957326388889</v>
      </c>
      <c r="T656" s="14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8324</v>
      </c>
      <c r="R657" s="10" t="s">
        <v>8326</v>
      </c>
      <c r="S657" s="14">
        <f t="shared" si="52"/>
        <v>42045.957314814819</v>
      </c>
      <c r="T657" s="14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8324</v>
      </c>
      <c r="R658" s="10" t="s">
        <v>8326</v>
      </c>
      <c r="S658" s="14">
        <f t="shared" si="52"/>
        <v>42417.804618055554</v>
      </c>
      <c r="T658" s="14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8324</v>
      </c>
      <c r="R659" s="10" t="s">
        <v>8326</v>
      </c>
      <c r="S659" s="14">
        <f t="shared" si="52"/>
        <v>42331.84574074074</v>
      </c>
      <c r="T659" s="14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8324</v>
      </c>
      <c r="R660" s="10" t="s">
        <v>8326</v>
      </c>
      <c r="S660" s="14">
        <f t="shared" si="52"/>
        <v>42179.160752314812</v>
      </c>
      <c r="T660" s="14">
        <f t="shared" si="53"/>
        <v>42211.75</v>
      </c>
      <c r="U660">
        <f t="shared" si="5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8324</v>
      </c>
      <c r="R661" s="10" t="s">
        <v>8326</v>
      </c>
      <c r="S661" s="14">
        <f t="shared" si="52"/>
        <v>42209.593692129631</v>
      </c>
      <c r="T661" s="14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8324</v>
      </c>
      <c r="R662" s="10" t="s">
        <v>8326</v>
      </c>
      <c r="S662" s="14">
        <f t="shared" si="52"/>
        <v>41922.741655092592</v>
      </c>
      <c r="T662" s="14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8324</v>
      </c>
      <c r="R663" s="10" t="s">
        <v>8326</v>
      </c>
      <c r="S663" s="14">
        <f t="shared" si="52"/>
        <v>42636.645358796297</v>
      </c>
      <c r="T663" s="14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8324</v>
      </c>
      <c r="R664" s="10" t="s">
        <v>8326</v>
      </c>
      <c r="S664" s="14">
        <f t="shared" si="52"/>
        <v>41990.438043981485</v>
      </c>
      <c r="T664" s="14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8324</v>
      </c>
      <c r="R665" s="10" t="s">
        <v>8326</v>
      </c>
      <c r="S665" s="14">
        <f t="shared" si="52"/>
        <v>42173.843240740738</v>
      </c>
      <c r="T665" s="14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8324</v>
      </c>
      <c r="R666" s="10" t="s">
        <v>8326</v>
      </c>
      <c r="S666" s="14">
        <f t="shared" si="52"/>
        <v>42077.666377314818</v>
      </c>
      <c r="T666" s="14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8324</v>
      </c>
      <c r="R667" s="10" t="s">
        <v>8326</v>
      </c>
      <c r="S667" s="14">
        <f t="shared" si="52"/>
        <v>42688.711354166662</v>
      </c>
      <c r="T667" s="14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8324</v>
      </c>
      <c r="R668" s="10" t="s">
        <v>8326</v>
      </c>
      <c r="S668" s="14">
        <f t="shared" si="52"/>
        <v>41838.832152777781</v>
      </c>
      <c r="T668" s="14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8324</v>
      </c>
      <c r="R669" s="10" t="s">
        <v>8326</v>
      </c>
      <c r="S669" s="14">
        <f t="shared" si="52"/>
        <v>42632.373414351852</v>
      </c>
      <c r="T669" s="14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8324</v>
      </c>
      <c r="R670" s="10" t="s">
        <v>8326</v>
      </c>
      <c r="S670" s="14">
        <f t="shared" si="52"/>
        <v>42090.831273148149</v>
      </c>
      <c r="T670" s="14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8324</v>
      </c>
      <c r="R671" s="10" t="s">
        <v>8326</v>
      </c>
      <c r="S671" s="14">
        <f t="shared" si="52"/>
        <v>42527.625671296293</v>
      </c>
      <c r="T671" s="14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8324</v>
      </c>
      <c r="R672" s="10" t="s">
        <v>8326</v>
      </c>
      <c r="S672" s="14">
        <f t="shared" si="52"/>
        <v>42506.709722222222</v>
      </c>
      <c r="T672" s="14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8324</v>
      </c>
      <c r="R673" s="10" t="s">
        <v>8326</v>
      </c>
      <c r="S673" s="14">
        <f t="shared" si="52"/>
        <v>41984.692731481482</v>
      </c>
      <c r="T673" s="14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8324</v>
      </c>
      <c r="R674" s="10" t="s">
        <v>8326</v>
      </c>
      <c r="S674" s="14">
        <f t="shared" si="52"/>
        <v>41974.219490740739</v>
      </c>
      <c r="T674" s="14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8324</v>
      </c>
      <c r="R675" s="10" t="s">
        <v>8326</v>
      </c>
      <c r="S675" s="14">
        <f t="shared" si="52"/>
        <v>41838.840474537035</v>
      </c>
      <c r="T675" s="14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8324</v>
      </c>
      <c r="R676" s="10" t="s">
        <v>8326</v>
      </c>
      <c r="S676" s="14">
        <f t="shared" si="52"/>
        <v>41803.116053240738</v>
      </c>
      <c r="T676" s="14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8324</v>
      </c>
      <c r="R677" s="10" t="s">
        <v>8326</v>
      </c>
      <c r="S677" s="14">
        <f t="shared" si="52"/>
        <v>41975.930601851855</v>
      </c>
      <c r="T677" s="14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8324</v>
      </c>
      <c r="R678" s="10" t="s">
        <v>8326</v>
      </c>
      <c r="S678" s="14">
        <f t="shared" si="52"/>
        <v>42012.768298611118</v>
      </c>
      <c r="T678" s="14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8324</v>
      </c>
      <c r="R679" s="10" t="s">
        <v>8326</v>
      </c>
      <c r="S679" s="14">
        <f t="shared" si="52"/>
        <v>42504.403877314813</v>
      </c>
      <c r="T679" s="14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8324</v>
      </c>
      <c r="R680" s="10" t="s">
        <v>8326</v>
      </c>
      <c r="S680" s="14">
        <f t="shared" si="52"/>
        <v>42481.376597222217</v>
      </c>
      <c r="T680" s="14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8324</v>
      </c>
      <c r="R681" s="10" t="s">
        <v>8326</v>
      </c>
      <c r="S681" s="14">
        <f t="shared" si="52"/>
        <v>42556.695706018523</v>
      </c>
      <c r="T681" s="14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8324</v>
      </c>
      <c r="R682" s="10" t="s">
        <v>8326</v>
      </c>
      <c r="S682" s="14">
        <f t="shared" si="52"/>
        <v>41864.501516203702</v>
      </c>
      <c r="T682" s="14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8324</v>
      </c>
      <c r="R683" s="10" t="s">
        <v>8326</v>
      </c>
      <c r="S683" s="14">
        <f t="shared" si="52"/>
        <v>42639.805601851855</v>
      </c>
      <c r="T683" s="14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8324</v>
      </c>
      <c r="R684" s="10" t="s">
        <v>8326</v>
      </c>
      <c r="S684" s="14">
        <f t="shared" si="52"/>
        <v>42778.765300925923</v>
      </c>
      <c r="T684" s="14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8324</v>
      </c>
      <c r="R685" s="10" t="s">
        <v>8326</v>
      </c>
      <c r="S685" s="14">
        <f t="shared" si="52"/>
        <v>42634.900046296301</v>
      </c>
      <c r="T685" s="14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8324</v>
      </c>
      <c r="R686" s="10" t="s">
        <v>8326</v>
      </c>
      <c r="S686" s="14">
        <f t="shared" si="52"/>
        <v>41809.473275462966</v>
      </c>
      <c r="T686" s="14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8324</v>
      </c>
      <c r="R687" s="10" t="s">
        <v>8326</v>
      </c>
      <c r="S687" s="14">
        <f t="shared" si="52"/>
        <v>41971.866574074069</v>
      </c>
      <c r="T687" s="14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8324</v>
      </c>
      <c r="R688" s="10" t="s">
        <v>8326</v>
      </c>
      <c r="S688" s="14">
        <f t="shared" si="52"/>
        <v>42189.673263888893</v>
      </c>
      <c r="T688" s="14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8324</v>
      </c>
      <c r="R689" s="10" t="s">
        <v>8326</v>
      </c>
      <c r="S689" s="14">
        <f t="shared" si="52"/>
        <v>42711.750613425931</v>
      </c>
      <c r="T689" s="14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8324</v>
      </c>
      <c r="R690" s="10" t="s">
        <v>8326</v>
      </c>
      <c r="S690" s="14">
        <f t="shared" si="52"/>
        <v>42262.104780092588</v>
      </c>
      <c r="T690" s="14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8324</v>
      </c>
      <c r="R691" s="10" t="s">
        <v>8326</v>
      </c>
      <c r="S691" s="14">
        <f t="shared" si="52"/>
        <v>42675.66778935185</v>
      </c>
      <c r="T691" s="14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8324</v>
      </c>
      <c r="R692" s="10" t="s">
        <v>8326</v>
      </c>
      <c r="S692" s="14">
        <f t="shared" si="52"/>
        <v>42579.634733796294</v>
      </c>
      <c r="T692" s="14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8324</v>
      </c>
      <c r="R693" s="10" t="s">
        <v>8326</v>
      </c>
      <c r="S693" s="14">
        <f t="shared" si="52"/>
        <v>42158.028310185182</v>
      </c>
      <c r="T693" s="14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8324</v>
      </c>
      <c r="R694" s="10" t="s">
        <v>8326</v>
      </c>
      <c r="S694" s="14">
        <f t="shared" si="52"/>
        <v>42696.37572916667</v>
      </c>
      <c r="T694" s="14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8324</v>
      </c>
      <c r="R695" s="10" t="s">
        <v>8326</v>
      </c>
      <c r="S695" s="14">
        <f t="shared" si="52"/>
        <v>42094.808182870373</v>
      </c>
      <c r="T695" s="14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8324</v>
      </c>
      <c r="R696" s="10" t="s">
        <v>8326</v>
      </c>
      <c r="S696" s="14">
        <f t="shared" si="52"/>
        <v>42737.663877314815</v>
      </c>
      <c r="T696" s="14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8324</v>
      </c>
      <c r="R697" s="10" t="s">
        <v>8326</v>
      </c>
      <c r="S697" s="14">
        <f t="shared" si="52"/>
        <v>41913.521064814813</v>
      </c>
      <c r="T697" s="14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8324</v>
      </c>
      <c r="R698" s="10" t="s">
        <v>8326</v>
      </c>
      <c r="S698" s="14">
        <f t="shared" si="52"/>
        <v>41815.927106481482</v>
      </c>
      <c r="T698" s="14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8324</v>
      </c>
      <c r="R699" s="10" t="s">
        <v>8326</v>
      </c>
      <c r="S699" s="14">
        <f t="shared" si="52"/>
        <v>42388.523020833338</v>
      </c>
      <c r="T699" s="14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8324</v>
      </c>
      <c r="R700" s="10" t="s">
        <v>8326</v>
      </c>
      <c r="S700" s="14">
        <f t="shared" si="52"/>
        <v>41866.931076388886</v>
      </c>
      <c r="T700" s="14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8324</v>
      </c>
      <c r="R701" s="10" t="s">
        <v>8326</v>
      </c>
      <c r="S701" s="14">
        <f t="shared" si="52"/>
        <v>41563.485509259262</v>
      </c>
      <c r="T701" s="14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8324</v>
      </c>
      <c r="R702" s="10" t="s">
        <v>8326</v>
      </c>
      <c r="S702" s="14">
        <f t="shared" si="52"/>
        <v>42715.688437500001</v>
      </c>
      <c r="T702" s="14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8324</v>
      </c>
      <c r="R703" s="10" t="s">
        <v>8326</v>
      </c>
      <c r="S703" s="14">
        <f t="shared" si="52"/>
        <v>41813.662962962961</v>
      </c>
      <c r="T703" s="14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8324</v>
      </c>
      <c r="R704" s="10" t="s">
        <v>8326</v>
      </c>
      <c r="S704" s="14">
        <f t="shared" si="52"/>
        <v>42668.726701388892</v>
      </c>
      <c r="T704" s="14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8324</v>
      </c>
      <c r="R705" s="10" t="s">
        <v>8326</v>
      </c>
      <c r="S705" s="14">
        <f t="shared" si="52"/>
        <v>42711.950798611113</v>
      </c>
      <c r="T705" s="14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55">ROUND(E706/D706*100,0)</f>
        <v>1</v>
      </c>
      <c r="P706">
        <f t="shared" si="51"/>
        <v>120.25</v>
      </c>
      <c r="Q706" s="10" t="s">
        <v>8324</v>
      </c>
      <c r="R706" s="10" t="s">
        <v>8326</v>
      </c>
      <c r="S706" s="14">
        <f t="shared" si="52"/>
        <v>42726.192916666667</v>
      </c>
      <c r="T706" s="14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55"/>
        <v>1</v>
      </c>
      <c r="P707">
        <f t="shared" ref="P707:P770" si="56">IFERROR(ROUND(E707/L707,2),0)</f>
        <v>195.4</v>
      </c>
      <c r="Q707" s="10" t="s">
        <v>8324</v>
      </c>
      <c r="R707" s="10" t="s">
        <v>8326</v>
      </c>
      <c r="S707" s="14">
        <f t="shared" ref="S707:S770" si="57">(((J707/60)/60)/24)+DATE(1970,1,1)</f>
        <v>42726.491643518515</v>
      </c>
      <c r="T707" s="14">
        <f t="shared" ref="T707:T770" si="58">(((I707/60)/60)/24)+DATE(1970,1,1)</f>
        <v>42756.491643518515</v>
      </c>
      <c r="U707">
        <f t="shared" ref="U707:U770" si="5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8324</v>
      </c>
      <c r="R708" s="10" t="s">
        <v>8326</v>
      </c>
      <c r="S708" s="14">
        <f t="shared" si="57"/>
        <v>42676.995173611111</v>
      </c>
      <c r="T708" s="14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8324</v>
      </c>
      <c r="R709" s="10" t="s">
        <v>8326</v>
      </c>
      <c r="S709" s="14">
        <f t="shared" si="57"/>
        <v>42696.663506944446</v>
      </c>
      <c r="T709" s="14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8324</v>
      </c>
      <c r="R710" s="10" t="s">
        <v>8326</v>
      </c>
      <c r="S710" s="14">
        <f t="shared" si="57"/>
        <v>41835.581018518518</v>
      </c>
      <c r="T710" s="14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8324</v>
      </c>
      <c r="R711" s="10" t="s">
        <v>8326</v>
      </c>
      <c r="S711" s="14">
        <f t="shared" si="57"/>
        <v>41948.041192129633</v>
      </c>
      <c r="T711" s="14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8324</v>
      </c>
      <c r="R712" s="10" t="s">
        <v>8326</v>
      </c>
      <c r="S712" s="14">
        <f t="shared" si="57"/>
        <v>41837.984976851854</v>
      </c>
      <c r="T712" s="14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8324</v>
      </c>
      <c r="R713" s="10" t="s">
        <v>8326</v>
      </c>
      <c r="S713" s="14">
        <f t="shared" si="57"/>
        <v>42678.459120370375</v>
      </c>
      <c r="T713" s="14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8324</v>
      </c>
      <c r="R714" s="10" t="s">
        <v>8326</v>
      </c>
      <c r="S714" s="14">
        <f t="shared" si="57"/>
        <v>42384.680925925932</v>
      </c>
      <c r="T714" s="14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8324</v>
      </c>
      <c r="R715" s="10" t="s">
        <v>8326</v>
      </c>
      <c r="S715" s="14">
        <f t="shared" si="57"/>
        <v>42496.529305555552</v>
      </c>
      <c r="T715" s="14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8324</v>
      </c>
      <c r="R716" s="10" t="s">
        <v>8326</v>
      </c>
      <c r="S716" s="14">
        <f t="shared" si="57"/>
        <v>42734.787986111114</v>
      </c>
      <c r="T716" s="14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8324</v>
      </c>
      <c r="R717" s="10" t="s">
        <v>8326</v>
      </c>
      <c r="S717" s="14">
        <f t="shared" si="57"/>
        <v>42273.090740740736</v>
      </c>
      <c r="T717" s="14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8324</v>
      </c>
      <c r="R718" s="10" t="s">
        <v>8326</v>
      </c>
      <c r="S718" s="14">
        <f t="shared" si="57"/>
        <v>41940.658645833333</v>
      </c>
      <c r="T718" s="14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8324</v>
      </c>
      <c r="R719" s="10" t="s">
        <v>8326</v>
      </c>
      <c r="S719" s="14">
        <f t="shared" si="57"/>
        <v>41857.854189814818</v>
      </c>
      <c r="T719" s="14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8324</v>
      </c>
      <c r="R720" s="10" t="s">
        <v>8326</v>
      </c>
      <c r="S720" s="14">
        <f t="shared" si="57"/>
        <v>42752.845451388886</v>
      </c>
      <c r="T720" s="14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8324</v>
      </c>
      <c r="R721" s="10" t="s">
        <v>8326</v>
      </c>
      <c r="S721" s="14">
        <f t="shared" si="57"/>
        <v>42409.040231481486</v>
      </c>
      <c r="T721" s="14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8327</v>
      </c>
      <c r="R722" s="10" t="s">
        <v>8328</v>
      </c>
      <c r="S722" s="14">
        <f t="shared" si="57"/>
        <v>40909.649201388893</v>
      </c>
      <c r="T722" s="14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8327</v>
      </c>
      <c r="R723" s="10" t="s">
        <v>8328</v>
      </c>
      <c r="S723" s="14">
        <f t="shared" si="57"/>
        <v>41807.571840277778</v>
      </c>
      <c r="T723" s="14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8327</v>
      </c>
      <c r="R724" s="10" t="s">
        <v>8328</v>
      </c>
      <c r="S724" s="14">
        <f t="shared" si="57"/>
        <v>40977.805300925924</v>
      </c>
      <c r="T724" s="14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8327</v>
      </c>
      <c r="R725" s="10" t="s">
        <v>8328</v>
      </c>
      <c r="S725" s="14">
        <f t="shared" si="57"/>
        <v>42184.816539351858</v>
      </c>
      <c r="T725" s="14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8327</v>
      </c>
      <c r="R726" s="10" t="s">
        <v>8328</v>
      </c>
      <c r="S726" s="14">
        <f t="shared" si="57"/>
        <v>40694.638460648144</v>
      </c>
      <c r="T726" s="14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8327</v>
      </c>
      <c r="R727" s="10" t="s">
        <v>8328</v>
      </c>
      <c r="S727" s="14">
        <f t="shared" si="57"/>
        <v>42321.626296296294</v>
      </c>
      <c r="T727" s="14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8327</v>
      </c>
      <c r="R728" s="10" t="s">
        <v>8328</v>
      </c>
      <c r="S728" s="14">
        <f t="shared" si="57"/>
        <v>41346.042673611111</v>
      </c>
      <c r="T728" s="14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8327</v>
      </c>
      <c r="R729" s="10" t="s">
        <v>8328</v>
      </c>
      <c r="S729" s="14">
        <f t="shared" si="57"/>
        <v>41247.020243055551</v>
      </c>
      <c r="T729" s="14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8327</v>
      </c>
      <c r="R730" s="10" t="s">
        <v>8328</v>
      </c>
      <c r="S730" s="14">
        <f t="shared" si="57"/>
        <v>40731.837465277778</v>
      </c>
      <c r="T730" s="14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8327</v>
      </c>
      <c r="R731" s="10" t="s">
        <v>8328</v>
      </c>
      <c r="S731" s="14">
        <f t="shared" si="57"/>
        <v>41111.185891203706</v>
      </c>
      <c r="T731" s="14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8327</v>
      </c>
      <c r="R732" s="10" t="s">
        <v>8328</v>
      </c>
      <c r="S732" s="14">
        <f t="shared" si="57"/>
        <v>40854.745266203703</v>
      </c>
      <c r="T732" s="14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8327</v>
      </c>
      <c r="R733" s="10" t="s">
        <v>8328</v>
      </c>
      <c r="S733" s="14">
        <f t="shared" si="57"/>
        <v>40879.795682870368</v>
      </c>
      <c r="T733" s="14">
        <f t="shared" si="58"/>
        <v>40930.25</v>
      </c>
      <c r="U733">
        <f t="shared" si="5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8327</v>
      </c>
      <c r="R734" s="10" t="s">
        <v>8328</v>
      </c>
      <c r="S734" s="14">
        <f t="shared" si="57"/>
        <v>41486.424317129626</v>
      </c>
      <c r="T734" s="14">
        <f t="shared" si="58"/>
        <v>41546.424317129626</v>
      </c>
      <c r="U734">
        <f t="shared" si="5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8327</v>
      </c>
      <c r="R735" s="10" t="s">
        <v>8328</v>
      </c>
      <c r="S735" s="14">
        <f t="shared" si="57"/>
        <v>41598.420046296298</v>
      </c>
      <c r="T735" s="14">
        <f t="shared" si="58"/>
        <v>41628.420046296298</v>
      </c>
      <c r="U735">
        <f t="shared" si="5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8327</v>
      </c>
      <c r="R736" s="10" t="s">
        <v>8328</v>
      </c>
      <c r="S736" s="14">
        <f t="shared" si="57"/>
        <v>42102.164583333331</v>
      </c>
      <c r="T736" s="14">
        <f t="shared" si="58"/>
        <v>42133.208333333328</v>
      </c>
      <c r="U736">
        <f t="shared" si="5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8327</v>
      </c>
      <c r="R737" s="10" t="s">
        <v>8328</v>
      </c>
      <c r="S737" s="14">
        <f t="shared" si="57"/>
        <v>41946.029467592591</v>
      </c>
      <c r="T737" s="14">
        <f t="shared" si="58"/>
        <v>41977.027083333334</v>
      </c>
      <c r="U737">
        <f t="shared" si="5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8327</v>
      </c>
      <c r="R738" s="10" t="s">
        <v>8328</v>
      </c>
      <c r="S738" s="14">
        <f t="shared" si="57"/>
        <v>41579.734259259261</v>
      </c>
      <c r="T738" s="14">
        <f t="shared" si="58"/>
        <v>41599.207638888889</v>
      </c>
      <c r="U738">
        <f t="shared" si="5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8327</v>
      </c>
      <c r="R739" s="10" t="s">
        <v>8328</v>
      </c>
      <c r="S739" s="14">
        <f t="shared" si="57"/>
        <v>41667.275312500002</v>
      </c>
      <c r="T739" s="14">
        <f t="shared" si="58"/>
        <v>41684.833333333336</v>
      </c>
      <c r="U739">
        <f t="shared" si="5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8327</v>
      </c>
      <c r="R740" s="10" t="s">
        <v>8328</v>
      </c>
      <c r="S740" s="14">
        <f t="shared" si="57"/>
        <v>41943.604097222218</v>
      </c>
      <c r="T740" s="14">
        <f t="shared" si="58"/>
        <v>41974.207638888889</v>
      </c>
      <c r="U740">
        <f t="shared" si="5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8327</v>
      </c>
      <c r="R741" s="10" t="s">
        <v>8328</v>
      </c>
      <c r="S741" s="14">
        <f t="shared" si="57"/>
        <v>41829.502650462964</v>
      </c>
      <c r="T741" s="14">
        <f t="shared" si="58"/>
        <v>41862.502650462964</v>
      </c>
      <c r="U741">
        <f t="shared" si="5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8327</v>
      </c>
      <c r="R742" s="10" t="s">
        <v>8328</v>
      </c>
      <c r="S742" s="14">
        <f t="shared" si="57"/>
        <v>42162.146782407406</v>
      </c>
      <c r="T742" s="14">
        <f t="shared" si="58"/>
        <v>42176.146782407406</v>
      </c>
      <c r="U742">
        <f t="shared" si="5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8327</v>
      </c>
      <c r="R743" s="10" t="s">
        <v>8328</v>
      </c>
      <c r="S743" s="14">
        <f t="shared" si="57"/>
        <v>41401.648217592592</v>
      </c>
      <c r="T743" s="14">
        <f t="shared" si="58"/>
        <v>41436.648217592592</v>
      </c>
      <c r="U743">
        <f t="shared" si="5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8327</v>
      </c>
      <c r="R744" s="10" t="s">
        <v>8328</v>
      </c>
      <c r="S744" s="14">
        <f t="shared" si="57"/>
        <v>41689.917962962965</v>
      </c>
      <c r="T744" s="14">
        <f t="shared" si="58"/>
        <v>41719.876296296294</v>
      </c>
      <c r="U744">
        <f t="shared" si="5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8327</v>
      </c>
      <c r="R745" s="10" t="s">
        <v>8328</v>
      </c>
      <c r="S745" s="14">
        <f t="shared" si="57"/>
        <v>40990.709317129629</v>
      </c>
      <c r="T745" s="14">
        <f t="shared" si="58"/>
        <v>41015.875</v>
      </c>
      <c r="U745">
        <f t="shared" si="5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8327</v>
      </c>
      <c r="R746" s="10" t="s">
        <v>8328</v>
      </c>
      <c r="S746" s="14">
        <f t="shared" si="57"/>
        <v>41226.95721064815</v>
      </c>
      <c r="T746" s="14">
        <f t="shared" si="58"/>
        <v>41256.95721064815</v>
      </c>
      <c r="U746">
        <f t="shared" si="5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8327</v>
      </c>
      <c r="R747" s="10" t="s">
        <v>8328</v>
      </c>
      <c r="S747" s="14">
        <f t="shared" si="57"/>
        <v>41367.572280092594</v>
      </c>
      <c r="T747" s="14">
        <f t="shared" si="58"/>
        <v>41397.572280092594</v>
      </c>
      <c r="U747">
        <f t="shared" si="5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8327</v>
      </c>
      <c r="R748" s="10" t="s">
        <v>8328</v>
      </c>
      <c r="S748" s="14">
        <f t="shared" si="57"/>
        <v>41157.042928240742</v>
      </c>
      <c r="T748" s="14">
        <f t="shared" si="58"/>
        <v>41175.165972222225</v>
      </c>
      <c r="U748">
        <f t="shared" si="5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8327</v>
      </c>
      <c r="R749" s="10" t="s">
        <v>8328</v>
      </c>
      <c r="S749" s="14">
        <f t="shared" si="57"/>
        <v>41988.548831018517</v>
      </c>
      <c r="T749" s="14">
        <f t="shared" si="58"/>
        <v>42019.454166666663</v>
      </c>
      <c r="U749">
        <f t="shared" si="5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8327</v>
      </c>
      <c r="R750" s="10" t="s">
        <v>8328</v>
      </c>
      <c r="S750" s="14">
        <f t="shared" si="57"/>
        <v>41831.846828703703</v>
      </c>
      <c r="T750" s="14">
        <f t="shared" si="58"/>
        <v>41861.846828703703</v>
      </c>
      <c r="U750">
        <f t="shared" si="5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8327</v>
      </c>
      <c r="R751" s="10" t="s">
        <v>8328</v>
      </c>
      <c r="S751" s="14">
        <f t="shared" si="57"/>
        <v>42733.94131944445</v>
      </c>
      <c r="T751" s="14">
        <f t="shared" si="58"/>
        <v>42763.94131944445</v>
      </c>
      <c r="U751">
        <f t="shared" si="5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8327</v>
      </c>
      <c r="R752" s="10" t="s">
        <v>8328</v>
      </c>
      <c r="S752" s="14">
        <f t="shared" si="57"/>
        <v>41299.878148148149</v>
      </c>
      <c r="T752" s="14">
        <f t="shared" si="58"/>
        <v>41329.878148148149</v>
      </c>
      <c r="U752">
        <f t="shared" si="5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8327</v>
      </c>
      <c r="R753" s="10" t="s">
        <v>8328</v>
      </c>
      <c r="S753" s="14">
        <f t="shared" si="57"/>
        <v>40713.630497685182</v>
      </c>
      <c r="T753" s="14">
        <f t="shared" si="58"/>
        <v>40759.630497685182</v>
      </c>
      <c r="U753">
        <f t="shared" si="5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8327</v>
      </c>
      <c r="R754" s="10" t="s">
        <v>8328</v>
      </c>
      <c r="S754" s="14">
        <f t="shared" si="57"/>
        <v>42639.421493055561</v>
      </c>
      <c r="T754" s="14">
        <f t="shared" si="58"/>
        <v>42659.458333333328</v>
      </c>
      <c r="U754">
        <f t="shared" si="5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8327</v>
      </c>
      <c r="R755" s="10" t="s">
        <v>8328</v>
      </c>
      <c r="S755" s="14">
        <f t="shared" si="57"/>
        <v>42019.590173611112</v>
      </c>
      <c r="T755" s="14">
        <f t="shared" si="58"/>
        <v>42049.590173611112</v>
      </c>
      <c r="U755">
        <f t="shared" si="5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8327</v>
      </c>
      <c r="R756" s="10" t="s">
        <v>8328</v>
      </c>
      <c r="S756" s="14">
        <f t="shared" si="57"/>
        <v>41249.749085648145</v>
      </c>
      <c r="T756" s="14">
        <f t="shared" si="58"/>
        <v>41279.749085648145</v>
      </c>
      <c r="U756">
        <f t="shared" si="5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8327</v>
      </c>
      <c r="R757" s="10" t="s">
        <v>8328</v>
      </c>
      <c r="S757" s="14">
        <f t="shared" si="57"/>
        <v>41383.605057870373</v>
      </c>
      <c r="T757" s="14">
        <f t="shared" si="58"/>
        <v>41414.02847222222</v>
      </c>
      <c r="U757">
        <f t="shared" si="5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8327</v>
      </c>
      <c r="R758" s="10" t="s">
        <v>8328</v>
      </c>
      <c r="S758" s="14">
        <f t="shared" si="57"/>
        <v>40590.766886574071</v>
      </c>
      <c r="T758" s="14">
        <f t="shared" si="58"/>
        <v>40651.725219907406</v>
      </c>
      <c r="U758">
        <f t="shared" si="5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8327</v>
      </c>
      <c r="R759" s="10" t="s">
        <v>8328</v>
      </c>
      <c r="S759" s="14">
        <f t="shared" si="57"/>
        <v>41235.054560185185</v>
      </c>
      <c r="T759" s="14">
        <f t="shared" si="58"/>
        <v>41249.054560185185</v>
      </c>
      <c r="U759">
        <f t="shared" si="5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8327</v>
      </c>
      <c r="R760" s="10" t="s">
        <v>8328</v>
      </c>
      <c r="S760" s="14">
        <f t="shared" si="57"/>
        <v>40429.836435185185</v>
      </c>
      <c r="T760" s="14">
        <f t="shared" si="58"/>
        <v>40459.836435185185</v>
      </c>
      <c r="U760">
        <f t="shared" si="5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8327</v>
      </c>
      <c r="R761" s="10" t="s">
        <v>8328</v>
      </c>
      <c r="S761" s="14">
        <f t="shared" si="57"/>
        <v>41789.330312500002</v>
      </c>
      <c r="T761" s="14">
        <f t="shared" si="58"/>
        <v>41829.330312500002</v>
      </c>
      <c r="U761">
        <f t="shared" si="5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8327</v>
      </c>
      <c r="R762" s="10" t="s">
        <v>8329</v>
      </c>
      <c r="S762" s="14">
        <f t="shared" si="57"/>
        <v>42670.764039351852</v>
      </c>
      <c r="T762" s="14">
        <f t="shared" si="58"/>
        <v>42700.805706018517</v>
      </c>
      <c r="U762">
        <f t="shared" si="5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8327</v>
      </c>
      <c r="R763" s="10" t="s">
        <v>8329</v>
      </c>
      <c r="S763" s="14">
        <f t="shared" si="57"/>
        <v>41642.751458333332</v>
      </c>
      <c r="T763" s="14">
        <f t="shared" si="58"/>
        <v>41672.751458333332</v>
      </c>
      <c r="U763">
        <f t="shared" si="5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8327</v>
      </c>
      <c r="R764" s="10" t="s">
        <v>8329</v>
      </c>
      <c r="S764" s="14">
        <f t="shared" si="57"/>
        <v>42690.858449074076</v>
      </c>
      <c r="T764" s="14">
        <f t="shared" si="58"/>
        <v>42708.25</v>
      </c>
      <c r="U764">
        <f t="shared" si="5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8327</v>
      </c>
      <c r="R765" s="10" t="s">
        <v>8329</v>
      </c>
      <c r="S765" s="14">
        <f t="shared" si="57"/>
        <v>41471.446851851848</v>
      </c>
      <c r="T765" s="14">
        <f t="shared" si="58"/>
        <v>41501.446851851848</v>
      </c>
      <c r="U765">
        <f t="shared" si="5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8327</v>
      </c>
      <c r="R766" s="10" t="s">
        <v>8329</v>
      </c>
      <c r="S766" s="14">
        <f t="shared" si="57"/>
        <v>42227.173159722224</v>
      </c>
      <c r="T766" s="14">
        <f t="shared" si="58"/>
        <v>42257.173159722224</v>
      </c>
      <c r="U766">
        <f t="shared" si="5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8327</v>
      </c>
      <c r="R767" s="10" t="s">
        <v>8329</v>
      </c>
      <c r="S767" s="14">
        <f t="shared" si="57"/>
        <v>41901.542638888888</v>
      </c>
      <c r="T767" s="14">
        <f t="shared" si="58"/>
        <v>41931.542638888888</v>
      </c>
      <c r="U767">
        <f t="shared" si="5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8327</v>
      </c>
      <c r="R768" s="10" t="s">
        <v>8329</v>
      </c>
      <c r="S768" s="14">
        <f t="shared" si="57"/>
        <v>42021.783368055556</v>
      </c>
      <c r="T768" s="14">
        <f t="shared" si="58"/>
        <v>42051.783368055556</v>
      </c>
      <c r="U768">
        <f t="shared" si="5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8327</v>
      </c>
      <c r="R769" s="10" t="s">
        <v>8329</v>
      </c>
      <c r="S769" s="14">
        <f t="shared" si="57"/>
        <v>42115.143634259264</v>
      </c>
      <c r="T769" s="14">
        <f t="shared" si="58"/>
        <v>42145.143634259264</v>
      </c>
      <c r="U769">
        <f t="shared" si="5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60">ROUND(E770/D770*100,0)</f>
        <v>0</v>
      </c>
      <c r="P770">
        <f t="shared" si="56"/>
        <v>0</v>
      </c>
      <c r="Q770" s="10" t="s">
        <v>8327</v>
      </c>
      <c r="R770" s="10" t="s">
        <v>8329</v>
      </c>
      <c r="S770" s="14">
        <f t="shared" si="57"/>
        <v>41594.207060185188</v>
      </c>
      <c r="T770" s="14">
        <f t="shared" si="58"/>
        <v>41624.207060185188</v>
      </c>
      <c r="U770">
        <f t="shared" si="5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60"/>
        <v>41</v>
      </c>
      <c r="P771">
        <f t="shared" ref="P771:P834" si="61">IFERROR(ROUND(E771/L771,2),0)</f>
        <v>31.85</v>
      </c>
      <c r="Q771" s="10" t="s">
        <v>8327</v>
      </c>
      <c r="R771" s="10" t="s">
        <v>8329</v>
      </c>
      <c r="S771" s="14">
        <f t="shared" ref="S771:S834" si="62">(((J771/60)/60)/24)+DATE(1970,1,1)</f>
        <v>41604.996458333335</v>
      </c>
      <c r="T771" s="14">
        <f t="shared" ref="T771:T834" si="63">(((I771/60)/60)/24)+DATE(1970,1,1)</f>
        <v>41634.996458333335</v>
      </c>
      <c r="U771">
        <f t="shared" ref="U771:U834" si="6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8327</v>
      </c>
      <c r="R772" s="10" t="s">
        <v>8329</v>
      </c>
      <c r="S772" s="14">
        <f t="shared" si="62"/>
        <v>41289.999641203707</v>
      </c>
      <c r="T772" s="14">
        <f t="shared" si="63"/>
        <v>41329.999641203707</v>
      </c>
      <c r="U772">
        <f t="shared" si="6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8327</v>
      </c>
      <c r="R773" s="10" t="s">
        <v>8329</v>
      </c>
      <c r="S773" s="14">
        <f t="shared" si="62"/>
        <v>42349.824097222227</v>
      </c>
      <c r="T773" s="14">
        <f t="shared" si="63"/>
        <v>42399.824097222227</v>
      </c>
      <c r="U773">
        <f t="shared" si="6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8327</v>
      </c>
      <c r="R774" s="10" t="s">
        <v>8329</v>
      </c>
      <c r="S774" s="14">
        <f t="shared" si="62"/>
        <v>40068.056932870371</v>
      </c>
      <c r="T774" s="14">
        <f t="shared" si="63"/>
        <v>40118.165972222225</v>
      </c>
      <c r="U774">
        <f t="shared" si="6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8327</v>
      </c>
      <c r="R775" s="10" t="s">
        <v>8329</v>
      </c>
      <c r="S775" s="14">
        <f t="shared" si="62"/>
        <v>42100.735937499994</v>
      </c>
      <c r="T775" s="14">
        <f t="shared" si="63"/>
        <v>42134.959027777775</v>
      </c>
      <c r="U775">
        <f t="shared" si="6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8327</v>
      </c>
      <c r="R776" s="10" t="s">
        <v>8329</v>
      </c>
      <c r="S776" s="14">
        <f t="shared" si="62"/>
        <v>41663.780300925922</v>
      </c>
      <c r="T776" s="14">
        <f t="shared" si="63"/>
        <v>41693.780300925922</v>
      </c>
      <c r="U776">
        <f t="shared" si="6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8327</v>
      </c>
      <c r="R777" s="10" t="s">
        <v>8329</v>
      </c>
      <c r="S777" s="14">
        <f t="shared" si="62"/>
        <v>40863.060127314813</v>
      </c>
      <c r="T777" s="14">
        <f t="shared" si="63"/>
        <v>40893.060127314813</v>
      </c>
      <c r="U777">
        <f t="shared" si="6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8327</v>
      </c>
      <c r="R778" s="10" t="s">
        <v>8329</v>
      </c>
      <c r="S778" s="14">
        <f t="shared" si="62"/>
        <v>42250.685706018514</v>
      </c>
      <c r="T778" s="14">
        <f t="shared" si="63"/>
        <v>42288.208333333328</v>
      </c>
      <c r="U778">
        <f t="shared" si="6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8327</v>
      </c>
      <c r="R779" s="10" t="s">
        <v>8329</v>
      </c>
      <c r="S779" s="14">
        <f t="shared" si="62"/>
        <v>41456.981215277774</v>
      </c>
      <c r="T779" s="14">
        <f t="shared" si="63"/>
        <v>41486.981215277774</v>
      </c>
      <c r="U779">
        <f t="shared" si="6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8327</v>
      </c>
      <c r="R780" s="10" t="s">
        <v>8329</v>
      </c>
      <c r="S780" s="14">
        <f t="shared" si="62"/>
        <v>41729.702314814815</v>
      </c>
      <c r="T780" s="14">
        <f t="shared" si="63"/>
        <v>41759.702314814815</v>
      </c>
      <c r="U780">
        <f t="shared" si="6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8327</v>
      </c>
      <c r="R781" s="10" t="s">
        <v>8329</v>
      </c>
      <c r="S781" s="14">
        <f t="shared" si="62"/>
        <v>40436.68408564815</v>
      </c>
      <c r="T781" s="14">
        <f t="shared" si="63"/>
        <v>40466.166666666664</v>
      </c>
      <c r="U781">
        <f t="shared" si="6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8330</v>
      </c>
      <c r="R782" s="10" t="s">
        <v>8331</v>
      </c>
      <c r="S782" s="14">
        <f t="shared" si="62"/>
        <v>40636.673900462964</v>
      </c>
      <c r="T782" s="14">
        <f t="shared" si="63"/>
        <v>40666.673900462964</v>
      </c>
      <c r="U782">
        <f t="shared" si="6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8330</v>
      </c>
      <c r="R783" s="10" t="s">
        <v>8331</v>
      </c>
      <c r="S783" s="14">
        <f t="shared" si="62"/>
        <v>41403.000856481485</v>
      </c>
      <c r="T783" s="14">
        <f t="shared" si="63"/>
        <v>41433.000856481485</v>
      </c>
      <c r="U783">
        <f t="shared" si="6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8330</v>
      </c>
      <c r="R784" s="10" t="s">
        <v>8331</v>
      </c>
      <c r="S784" s="14">
        <f t="shared" si="62"/>
        <v>41116.758125</v>
      </c>
      <c r="T784" s="14">
        <f t="shared" si="63"/>
        <v>41146.758125</v>
      </c>
      <c r="U784">
        <f t="shared" si="6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8330</v>
      </c>
      <c r="R785" s="10" t="s">
        <v>8331</v>
      </c>
      <c r="S785" s="14">
        <f t="shared" si="62"/>
        <v>40987.773715277777</v>
      </c>
      <c r="T785" s="14">
        <f t="shared" si="63"/>
        <v>41026.916666666664</v>
      </c>
      <c r="U785">
        <f t="shared" si="6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8330</v>
      </c>
      <c r="R786" s="10" t="s">
        <v>8331</v>
      </c>
      <c r="S786" s="14">
        <f t="shared" si="62"/>
        <v>41675.149525462963</v>
      </c>
      <c r="T786" s="14">
        <f t="shared" si="63"/>
        <v>41715.107858796298</v>
      </c>
      <c r="U786">
        <f t="shared" si="6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8330</v>
      </c>
      <c r="R787" s="10" t="s">
        <v>8331</v>
      </c>
      <c r="S787" s="14">
        <f t="shared" si="62"/>
        <v>41303.593923611108</v>
      </c>
      <c r="T787" s="14">
        <f t="shared" si="63"/>
        <v>41333.593923611108</v>
      </c>
      <c r="U787">
        <f t="shared" si="6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8330</v>
      </c>
      <c r="R788" s="10" t="s">
        <v>8331</v>
      </c>
      <c r="S788" s="14">
        <f t="shared" si="62"/>
        <v>40983.055949074071</v>
      </c>
      <c r="T788" s="14">
        <f t="shared" si="63"/>
        <v>41040.657638888886</v>
      </c>
      <c r="U788">
        <f t="shared" si="6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8330</v>
      </c>
      <c r="R789" s="10" t="s">
        <v>8331</v>
      </c>
      <c r="S789" s="14">
        <f t="shared" si="62"/>
        <v>41549.627615740741</v>
      </c>
      <c r="T789" s="14">
        <f t="shared" si="63"/>
        <v>41579.627615740741</v>
      </c>
      <c r="U789">
        <f t="shared" si="6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8330</v>
      </c>
      <c r="R790" s="10" t="s">
        <v>8331</v>
      </c>
      <c r="S790" s="14">
        <f t="shared" si="62"/>
        <v>41059.006805555553</v>
      </c>
      <c r="T790" s="14">
        <f t="shared" si="63"/>
        <v>41097.165972222225</v>
      </c>
      <c r="U790">
        <f t="shared" si="6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8330</v>
      </c>
      <c r="R791" s="10" t="s">
        <v>8331</v>
      </c>
      <c r="S791" s="14">
        <f t="shared" si="62"/>
        <v>41277.186111111114</v>
      </c>
      <c r="T791" s="14">
        <f t="shared" si="63"/>
        <v>41295.332638888889</v>
      </c>
      <c r="U791">
        <f t="shared" si="6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8330</v>
      </c>
      <c r="R792" s="10" t="s">
        <v>8331</v>
      </c>
      <c r="S792" s="14">
        <f t="shared" si="62"/>
        <v>41276.047905092593</v>
      </c>
      <c r="T792" s="14">
        <f t="shared" si="63"/>
        <v>41306.047905092593</v>
      </c>
      <c r="U792">
        <f t="shared" si="6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8330</v>
      </c>
      <c r="R793" s="10" t="s">
        <v>8331</v>
      </c>
      <c r="S793" s="14">
        <f t="shared" si="62"/>
        <v>41557.780624999999</v>
      </c>
      <c r="T793" s="14">
        <f t="shared" si="63"/>
        <v>41591.249305555553</v>
      </c>
      <c r="U793">
        <f t="shared" si="6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8330</v>
      </c>
      <c r="R794" s="10" t="s">
        <v>8331</v>
      </c>
      <c r="S794" s="14">
        <f t="shared" si="62"/>
        <v>41555.873645833337</v>
      </c>
      <c r="T794" s="14">
        <f t="shared" si="63"/>
        <v>41585.915312500001</v>
      </c>
      <c r="U794">
        <f t="shared" si="6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8330</v>
      </c>
      <c r="R795" s="10" t="s">
        <v>8331</v>
      </c>
      <c r="S795" s="14">
        <f t="shared" si="62"/>
        <v>41442.741249999999</v>
      </c>
      <c r="T795" s="14">
        <f t="shared" si="63"/>
        <v>41458.207638888889</v>
      </c>
      <c r="U795">
        <f t="shared" si="6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8330</v>
      </c>
      <c r="R796" s="10" t="s">
        <v>8331</v>
      </c>
      <c r="S796" s="14">
        <f t="shared" si="62"/>
        <v>40736.115011574075</v>
      </c>
      <c r="T796" s="14">
        <f t="shared" si="63"/>
        <v>40791.712500000001</v>
      </c>
      <c r="U796">
        <f t="shared" si="6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8330</v>
      </c>
      <c r="R797" s="10" t="s">
        <v>8331</v>
      </c>
      <c r="S797" s="14">
        <f t="shared" si="62"/>
        <v>40963.613032407404</v>
      </c>
      <c r="T797" s="14">
        <f t="shared" si="63"/>
        <v>41006.207638888889</v>
      </c>
      <c r="U797">
        <f t="shared" si="6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8330</v>
      </c>
      <c r="R798" s="10" t="s">
        <v>8331</v>
      </c>
      <c r="S798" s="14">
        <f t="shared" si="62"/>
        <v>41502.882928240739</v>
      </c>
      <c r="T798" s="14">
        <f t="shared" si="63"/>
        <v>41532.881944444445</v>
      </c>
      <c r="U798">
        <f t="shared" si="6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8330</v>
      </c>
      <c r="R799" s="10" t="s">
        <v>8331</v>
      </c>
      <c r="S799" s="14">
        <f t="shared" si="62"/>
        <v>40996.994074074071</v>
      </c>
      <c r="T799" s="14">
        <f t="shared" si="63"/>
        <v>41028.166666666664</v>
      </c>
      <c r="U799">
        <f t="shared" si="6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8330</v>
      </c>
      <c r="R800" s="10" t="s">
        <v>8331</v>
      </c>
      <c r="S800" s="14">
        <f t="shared" si="62"/>
        <v>41882.590127314819</v>
      </c>
      <c r="T800" s="14">
        <f t="shared" si="63"/>
        <v>41912.590127314819</v>
      </c>
      <c r="U800">
        <f t="shared" si="6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8330</v>
      </c>
      <c r="R801" s="10" t="s">
        <v>8331</v>
      </c>
      <c r="S801" s="14">
        <f t="shared" si="62"/>
        <v>40996.667199074072</v>
      </c>
      <c r="T801" s="14">
        <f t="shared" si="63"/>
        <v>41026.667199074072</v>
      </c>
      <c r="U801">
        <f t="shared" si="6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8330</v>
      </c>
      <c r="R802" s="10" t="s">
        <v>8331</v>
      </c>
      <c r="S802" s="14">
        <f t="shared" si="62"/>
        <v>41863.433495370373</v>
      </c>
      <c r="T802" s="14">
        <f t="shared" si="63"/>
        <v>41893.433495370373</v>
      </c>
      <c r="U802">
        <f t="shared" si="6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8330</v>
      </c>
      <c r="R803" s="10" t="s">
        <v>8331</v>
      </c>
      <c r="S803" s="14">
        <f t="shared" si="62"/>
        <v>40695.795370370368</v>
      </c>
      <c r="T803" s="14">
        <f t="shared" si="63"/>
        <v>40725.795370370368</v>
      </c>
      <c r="U803">
        <f t="shared" si="6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8330</v>
      </c>
      <c r="R804" s="10" t="s">
        <v>8331</v>
      </c>
      <c r="S804" s="14">
        <f t="shared" si="62"/>
        <v>41123.022268518522</v>
      </c>
      <c r="T804" s="14">
        <f t="shared" si="63"/>
        <v>41169.170138888891</v>
      </c>
      <c r="U804">
        <f t="shared" si="6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8330</v>
      </c>
      <c r="R805" s="10" t="s">
        <v>8331</v>
      </c>
      <c r="S805" s="14">
        <f t="shared" si="62"/>
        <v>40665.949976851851</v>
      </c>
      <c r="T805" s="14">
        <f t="shared" si="63"/>
        <v>40692.041666666664</v>
      </c>
      <c r="U805">
        <f t="shared" si="6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8330</v>
      </c>
      <c r="R806" s="10" t="s">
        <v>8331</v>
      </c>
      <c r="S806" s="14">
        <f t="shared" si="62"/>
        <v>40730.105625000004</v>
      </c>
      <c r="T806" s="14">
        <f t="shared" si="63"/>
        <v>40747.165972222225</v>
      </c>
      <c r="U806">
        <f t="shared" si="6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8330</v>
      </c>
      <c r="R807" s="10" t="s">
        <v>8331</v>
      </c>
      <c r="S807" s="14">
        <f t="shared" si="62"/>
        <v>40690.823055555556</v>
      </c>
      <c r="T807" s="14">
        <f t="shared" si="63"/>
        <v>40740.958333333336</v>
      </c>
      <c r="U807">
        <f t="shared" si="6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8330</v>
      </c>
      <c r="R808" s="10" t="s">
        <v>8331</v>
      </c>
      <c r="S808" s="14">
        <f t="shared" si="62"/>
        <v>40763.691423611112</v>
      </c>
      <c r="T808" s="14">
        <f t="shared" si="63"/>
        <v>40793.691423611112</v>
      </c>
      <c r="U808">
        <f t="shared" si="6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8330</v>
      </c>
      <c r="R809" s="10" t="s">
        <v>8331</v>
      </c>
      <c r="S809" s="14">
        <f t="shared" si="62"/>
        <v>42759.628599537042</v>
      </c>
      <c r="T809" s="14">
        <f t="shared" si="63"/>
        <v>42795.083333333328</v>
      </c>
      <c r="U809">
        <f t="shared" si="6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8330</v>
      </c>
      <c r="R810" s="10" t="s">
        <v>8331</v>
      </c>
      <c r="S810" s="14">
        <f t="shared" si="62"/>
        <v>41962.100532407407</v>
      </c>
      <c r="T810" s="14">
        <f t="shared" si="63"/>
        <v>41995.207638888889</v>
      </c>
      <c r="U810">
        <f t="shared" si="6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8330</v>
      </c>
      <c r="R811" s="10" t="s">
        <v>8331</v>
      </c>
      <c r="S811" s="14">
        <f t="shared" si="62"/>
        <v>41628.833680555559</v>
      </c>
      <c r="T811" s="14">
        <f t="shared" si="63"/>
        <v>41658.833680555559</v>
      </c>
      <c r="U811">
        <f t="shared" si="6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8330</v>
      </c>
      <c r="R812" s="10" t="s">
        <v>8331</v>
      </c>
      <c r="S812" s="14">
        <f t="shared" si="62"/>
        <v>41123.056273148148</v>
      </c>
      <c r="T812" s="14">
        <f t="shared" si="63"/>
        <v>41153.056273148148</v>
      </c>
      <c r="U812">
        <f t="shared" si="6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8330</v>
      </c>
      <c r="R813" s="10" t="s">
        <v>8331</v>
      </c>
      <c r="S813" s="14">
        <f t="shared" si="62"/>
        <v>41443.643541666665</v>
      </c>
      <c r="T813" s="14">
        <f t="shared" si="63"/>
        <v>41465.702777777777</v>
      </c>
      <c r="U813">
        <f t="shared" si="6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8330</v>
      </c>
      <c r="R814" s="10" t="s">
        <v>8331</v>
      </c>
      <c r="S814" s="14">
        <f t="shared" si="62"/>
        <v>41282.017962962964</v>
      </c>
      <c r="T814" s="14">
        <f t="shared" si="63"/>
        <v>41334.581944444442</v>
      </c>
      <c r="U814">
        <f t="shared" si="6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8330</v>
      </c>
      <c r="R815" s="10" t="s">
        <v>8331</v>
      </c>
      <c r="S815" s="14">
        <f t="shared" si="62"/>
        <v>41080.960243055553</v>
      </c>
      <c r="T815" s="14">
        <f t="shared" si="63"/>
        <v>41110.960243055553</v>
      </c>
      <c r="U815">
        <f t="shared" si="6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8330</v>
      </c>
      <c r="R816" s="10" t="s">
        <v>8331</v>
      </c>
      <c r="S816" s="14">
        <f t="shared" si="62"/>
        <v>40679.743067129632</v>
      </c>
      <c r="T816" s="14">
        <f t="shared" si="63"/>
        <v>40694.75277777778</v>
      </c>
      <c r="U816">
        <f t="shared" si="6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8330</v>
      </c>
      <c r="R817" s="10" t="s">
        <v>8331</v>
      </c>
      <c r="S817" s="14">
        <f t="shared" si="62"/>
        <v>41914.917858796296</v>
      </c>
      <c r="T817" s="14">
        <f t="shared" si="63"/>
        <v>41944.917858796296</v>
      </c>
      <c r="U817">
        <f t="shared" si="6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8330</v>
      </c>
      <c r="R818" s="10" t="s">
        <v>8331</v>
      </c>
      <c r="S818" s="14">
        <f t="shared" si="62"/>
        <v>41341.870868055557</v>
      </c>
      <c r="T818" s="14">
        <f t="shared" si="63"/>
        <v>41373.270833333336</v>
      </c>
      <c r="U818">
        <f t="shared" si="6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8330</v>
      </c>
      <c r="R819" s="10" t="s">
        <v>8331</v>
      </c>
      <c r="S819" s="14">
        <f t="shared" si="62"/>
        <v>40925.599664351852</v>
      </c>
      <c r="T819" s="14">
        <f t="shared" si="63"/>
        <v>40979.207638888889</v>
      </c>
      <c r="U819">
        <f t="shared" si="6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8330</v>
      </c>
      <c r="R820" s="10" t="s">
        <v>8331</v>
      </c>
      <c r="S820" s="14">
        <f t="shared" si="62"/>
        <v>41120.882881944446</v>
      </c>
      <c r="T820" s="14">
        <f t="shared" si="63"/>
        <v>41128.709027777775</v>
      </c>
      <c r="U820">
        <f t="shared" si="6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8330</v>
      </c>
      <c r="R821" s="10" t="s">
        <v>8331</v>
      </c>
      <c r="S821" s="14">
        <f t="shared" si="62"/>
        <v>41619.998310185183</v>
      </c>
      <c r="T821" s="14">
        <f t="shared" si="63"/>
        <v>41629.197222222225</v>
      </c>
      <c r="U821">
        <f t="shared" si="6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8330</v>
      </c>
      <c r="R822" s="10" t="s">
        <v>8331</v>
      </c>
      <c r="S822" s="14">
        <f t="shared" si="62"/>
        <v>41768.841921296298</v>
      </c>
      <c r="T822" s="14">
        <f t="shared" si="63"/>
        <v>41799.208333333336</v>
      </c>
      <c r="U822">
        <f t="shared" si="6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8330</v>
      </c>
      <c r="R823" s="10" t="s">
        <v>8331</v>
      </c>
      <c r="S823" s="14">
        <f t="shared" si="62"/>
        <v>42093.922048611115</v>
      </c>
      <c r="T823" s="14">
        <f t="shared" si="63"/>
        <v>42128.167361111111</v>
      </c>
      <c r="U823">
        <f t="shared" si="6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8330</v>
      </c>
      <c r="R824" s="10" t="s">
        <v>8331</v>
      </c>
      <c r="S824" s="14">
        <f t="shared" si="62"/>
        <v>41157.947337962964</v>
      </c>
      <c r="T824" s="14">
        <f t="shared" si="63"/>
        <v>41187.947337962964</v>
      </c>
      <c r="U824">
        <f t="shared" si="6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8330</v>
      </c>
      <c r="R825" s="10" t="s">
        <v>8331</v>
      </c>
      <c r="S825" s="14">
        <f t="shared" si="62"/>
        <v>42055.972824074073</v>
      </c>
      <c r="T825" s="14">
        <f t="shared" si="63"/>
        <v>42085.931157407409</v>
      </c>
      <c r="U825">
        <f t="shared" si="6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8330</v>
      </c>
      <c r="R826" s="10" t="s">
        <v>8331</v>
      </c>
      <c r="S826" s="14">
        <f t="shared" si="62"/>
        <v>40250.242106481484</v>
      </c>
      <c r="T826" s="14">
        <f t="shared" si="63"/>
        <v>40286.290972222225</v>
      </c>
      <c r="U826">
        <f t="shared" si="6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8330</v>
      </c>
      <c r="R827" s="10" t="s">
        <v>8331</v>
      </c>
      <c r="S827" s="14">
        <f t="shared" si="62"/>
        <v>41186.306527777779</v>
      </c>
      <c r="T827" s="14">
        <f t="shared" si="63"/>
        <v>41211.306527777779</v>
      </c>
      <c r="U827">
        <f t="shared" si="6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8330</v>
      </c>
      <c r="R828" s="10" t="s">
        <v>8331</v>
      </c>
      <c r="S828" s="14">
        <f t="shared" si="62"/>
        <v>40973.038541666669</v>
      </c>
      <c r="T828" s="14">
        <f t="shared" si="63"/>
        <v>40993.996874999997</v>
      </c>
      <c r="U828">
        <f t="shared" si="6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8330</v>
      </c>
      <c r="R829" s="10" t="s">
        <v>8331</v>
      </c>
      <c r="S829" s="14">
        <f t="shared" si="62"/>
        <v>40927.473460648151</v>
      </c>
      <c r="T829" s="14">
        <f t="shared" si="63"/>
        <v>40953.825694444444</v>
      </c>
      <c r="U829">
        <f t="shared" si="6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8330</v>
      </c>
      <c r="R830" s="10" t="s">
        <v>8331</v>
      </c>
      <c r="S830" s="14">
        <f t="shared" si="62"/>
        <v>41073.050717592596</v>
      </c>
      <c r="T830" s="14">
        <f t="shared" si="63"/>
        <v>41085.683333333334</v>
      </c>
      <c r="U830">
        <f t="shared" si="6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8330</v>
      </c>
      <c r="R831" s="10" t="s">
        <v>8331</v>
      </c>
      <c r="S831" s="14">
        <f t="shared" si="62"/>
        <v>42504.801388888889</v>
      </c>
      <c r="T831" s="14">
        <f t="shared" si="63"/>
        <v>42564.801388888889</v>
      </c>
      <c r="U831">
        <f t="shared" si="6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8330</v>
      </c>
      <c r="R832" s="10" t="s">
        <v>8331</v>
      </c>
      <c r="S832" s="14">
        <f t="shared" si="62"/>
        <v>41325.525752314818</v>
      </c>
      <c r="T832" s="14">
        <f t="shared" si="63"/>
        <v>41355.484085648146</v>
      </c>
      <c r="U832">
        <f t="shared" si="6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8330</v>
      </c>
      <c r="R833" s="10" t="s">
        <v>8331</v>
      </c>
      <c r="S833" s="14">
        <f t="shared" si="62"/>
        <v>40996.646921296298</v>
      </c>
      <c r="T833" s="14">
        <f t="shared" si="63"/>
        <v>41026.646921296298</v>
      </c>
      <c r="U833">
        <f t="shared" si="6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65">ROUND(E834/D834*100,0)</f>
        <v>101</v>
      </c>
      <c r="P834">
        <f t="shared" si="61"/>
        <v>97.99</v>
      </c>
      <c r="Q834" s="10" t="s">
        <v>8330</v>
      </c>
      <c r="R834" s="10" t="s">
        <v>8331</v>
      </c>
      <c r="S834" s="14">
        <f t="shared" si="62"/>
        <v>40869.675173611111</v>
      </c>
      <c r="T834" s="14">
        <f t="shared" si="63"/>
        <v>40929.342361111114</v>
      </c>
      <c r="U834">
        <f t="shared" si="6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65"/>
        <v>102</v>
      </c>
      <c r="P835">
        <f t="shared" ref="P835:P898" si="66">IFERROR(ROUND(E835/L835,2),0)</f>
        <v>148.78</v>
      </c>
      <c r="Q835" s="10" t="s">
        <v>8330</v>
      </c>
      <c r="R835" s="10" t="s">
        <v>8331</v>
      </c>
      <c r="S835" s="14">
        <f t="shared" ref="S835:S898" si="67">(((J835/60)/60)/24)+DATE(1970,1,1)</f>
        <v>41718.878182870372</v>
      </c>
      <c r="T835" s="14">
        <f t="shared" ref="T835:T898" si="68">(((I835/60)/60)/24)+DATE(1970,1,1)</f>
        <v>41748.878182870372</v>
      </c>
      <c r="U835">
        <f t="shared" ref="U835:U898" si="6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8330</v>
      </c>
      <c r="R836" s="10" t="s">
        <v>8331</v>
      </c>
      <c r="S836" s="14">
        <f t="shared" si="67"/>
        <v>41422.822824074072</v>
      </c>
      <c r="T836" s="14">
        <f t="shared" si="68"/>
        <v>41456.165972222225</v>
      </c>
      <c r="U836">
        <f t="shared" si="6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8330</v>
      </c>
      <c r="R837" s="10" t="s">
        <v>8331</v>
      </c>
      <c r="S837" s="14">
        <f t="shared" si="67"/>
        <v>41005.45784722222</v>
      </c>
      <c r="T837" s="14">
        <f t="shared" si="68"/>
        <v>41048.125</v>
      </c>
      <c r="U837">
        <f t="shared" si="6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8330</v>
      </c>
      <c r="R838" s="10" t="s">
        <v>8331</v>
      </c>
      <c r="S838" s="14">
        <f t="shared" si="67"/>
        <v>41524.056921296295</v>
      </c>
      <c r="T838" s="14">
        <f t="shared" si="68"/>
        <v>41554.056921296295</v>
      </c>
      <c r="U838">
        <f t="shared" si="6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8330</v>
      </c>
      <c r="R839" s="10" t="s">
        <v>8331</v>
      </c>
      <c r="S839" s="14">
        <f t="shared" si="67"/>
        <v>41730.998402777775</v>
      </c>
      <c r="T839" s="14">
        <f t="shared" si="68"/>
        <v>41760.998402777775</v>
      </c>
      <c r="U839">
        <f t="shared" si="6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8330</v>
      </c>
      <c r="R840" s="10" t="s">
        <v>8331</v>
      </c>
      <c r="S840" s="14">
        <f t="shared" si="67"/>
        <v>40895.897974537038</v>
      </c>
      <c r="T840" s="14">
        <f t="shared" si="68"/>
        <v>40925.897974537038</v>
      </c>
      <c r="U840">
        <f t="shared" si="6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8330</v>
      </c>
      <c r="R841" s="10" t="s">
        <v>8331</v>
      </c>
      <c r="S841" s="14">
        <f t="shared" si="67"/>
        <v>41144.763379629629</v>
      </c>
      <c r="T841" s="14">
        <f t="shared" si="68"/>
        <v>41174.763379629629</v>
      </c>
      <c r="U841">
        <f t="shared" si="6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8330</v>
      </c>
      <c r="R842" s="10" t="s">
        <v>8332</v>
      </c>
      <c r="S842" s="14">
        <f t="shared" si="67"/>
        <v>42607.226701388892</v>
      </c>
      <c r="T842" s="14">
        <f t="shared" si="68"/>
        <v>42637.226701388892</v>
      </c>
      <c r="U842">
        <f t="shared" si="6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8330</v>
      </c>
      <c r="R843" s="10" t="s">
        <v>8332</v>
      </c>
      <c r="S843" s="14">
        <f t="shared" si="67"/>
        <v>41923.838692129626</v>
      </c>
      <c r="T843" s="14">
        <f t="shared" si="68"/>
        <v>41953.88035879629</v>
      </c>
      <c r="U843">
        <f t="shared" si="6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8330</v>
      </c>
      <c r="R844" s="10" t="s">
        <v>8332</v>
      </c>
      <c r="S844" s="14">
        <f t="shared" si="67"/>
        <v>41526.592395833337</v>
      </c>
      <c r="T844" s="14">
        <f t="shared" si="68"/>
        <v>41561.165972222225</v>
      </c>
      <c r="U844">
        <f t="shared" si="6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8330</v>
      </c>
      <c r="R845" s="10" t="s">
        <v>8332</v>
      </c>
      <c r="S845" s="14">
        <f t="shared" si="67"/>
        <v>42695.257870370369</v>
      </c>
      <c r="T845" s="14">
        <f t="shared" si="68"/>
        <v>42712.333333333328</v>
      </c>
      <c r="U845">
        <f t="shared" si="6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8330</v>
      </c>
      <c r="R846" s="10" t="s">
        <v>8332</v>
      </c>
      <c r="S846" s="14">
        <f t="shared" si="67"/>
        <v>41905.684629629628</v>
      </c>
      <c r="T846" s="14">
        <f t="shared" si="68"/>
        <v>41944.207638888889</v>
      </c>
      <c r="U846">
        <f t="shared" si="6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8330</v>
      </c>
      <c r="R847" s="10" t="s">
        <v>8332</v>
      </c>
      <c r="S847" s="14">
        <f t="shared" si="67"/>
        <v>42578.205972222218</v>
      </c>
      <c r="T847" s="14">
        <f t="shared" si="68"/>
        <v>42618.165972222225</v>
      </c>
      <c r="U847">
        <f t="shared" si="6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8330</v>
      </c>
      <c r="R848" s="10" t="s">
        <v>8332</v>
      </c>
      <c r="S848" s="14">
        <f t="shared" si="67"/>
        <v>41694.391840277778</v>
      </c>
      <c r="T848" s="14">
        <f t="shared" si="68"/>
        <v>41708.583333333336</v>
      </c>
      <c r="U848">
        <f t="shared" si="6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8330</v>
      </c>
      <c r="R849" s="10" t="s">
        <v>8332</v>
      </c>
      <c r="S849" s="14">
        <f t="shared" si="67"/>
        <v>42165.79833333334</v>
      </c>
      <c r="T849" s="14">
        <f t="shared" si="68"/>
        <v>42195.79833333334</v>
      </c>
      <c r="U849">
        <f t="shared" si="6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8330</v>
      </c>
      <c r="R850" s="10" t="s">
        <v>8332</v>
      </c>
      <c r="S850" s="14">
        <f t="shared" si="67"/>
        <v>42078.792048611111</v>
      </c>
      <c r="T850" s="14">
        <f t="shared" si="68"/>
        <v>42108.792048611111</v>
      </c>
      <c r="U850">
        <f t="shared" si="6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8330</v>
      </c>
      <c r="R851" s="10" t="s">
        <v>8332</v>
      </c>
      <c r="S851" s="14">
        <f t="shared" si="67"/>
        <v>42051.148888888885</v>
      </c>
      <c r="T851" s="14">
        <f t="shared" si="68"/>
        <v>42079.107222222221</v>
      </c>
      <c r="U851">
        <f t="shared" si="6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8330</v>
      </c>
      <c r="R852" s="10" t="s">
        <v>8332</v>
      </c>
      <c r="S852" s="14">
        <f t="shared" si="67"/>
        <v>42452.827743055561</v>
      </c>
      <c r="T852" s="14">
        <f t="shared" si="68"/>
        <v>42485.207638888889</v>
      </c>
      <c r="U852">
        <f t="shared" si="6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8330</v>
      </c>
      <c r="R853" s="10" t="s">
        <v>8332</v>
      </c>
      <c r="S853" s="14">
        <f t="shared" si="67"/>
        <v>42522.880243055552</v>
      </c>
      <c r="T853" s="14">
        <f t="shared" si="68"/>
        <v>42582.822916666672</v>
      </c>
      <c r="U853">
        <f t="shared" si="6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8330</v>
      </c>
      <c r="R854" s="10" t="s">
        <v>8332</v>
      </c>
      <c r="S854" s="14">
        <f t="shared" si="67"/>
        <v>42656.805497685185</v>
      </c>
      <c r="T854" s="14">
        <f t="shared" si="68"/>
        <v>42667.875</v>
      </c>
      <c r="U854">
        <f t="shared" si="6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8330</v>
      </c>
      <c r="R855" s="10" t="s">
        <v>8332</v>
      </c>
      <c r="S855" s="14">
        <f t="shared" si="67"/>
        <v>42021.832280092596</v>
      </c>
      <c r="T855" s="14">
        <f t="shared" si="68"/>
        <v>42051.832280092596</v>
      </c>
      <c r="U855">
        <f t="shared" si="6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8330</v>
      </c>
      <c r="R856" s="10" t="s">
        <v>8332</v>
      </c>
      <c r="S856" s="14">
        <f t="shared" si="67"/>
        <v>42702.212337962963</v>
      </c>
      <c r="T856" s="14">
        <f t="shared" si="68"/>
        <v>42732.212337962963</v>
      </c>
      <c r="U856">
        <f t="shared" si="6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8330</v>
      </c>
      <c r="R857" s="10" t="s">
        <v>8332</v>
      </c>
      <c r="S857" s="14">
        <f t="shared" si="67"/>
        <v>42545.125196759262</v>
      </c>
      <c r="T857" s="14">
        <f t="shared" si="68"/>
        <v>42575.125196759262</v>
      </c>
      <c r="U857">
        <f t="shared" si="6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8330</v>
      </c>
      <c r="R858" s="10" t="s">
        <v>8332</v>
      </c>
      <c r="S858" s="14">
        <f t="shared" si="67"/>
        <v>42609.311990740738</v>
      </c>
      <c r="T858" s="14">
        <f t="shared" si="68"/>
        <v>42668.791666666672</v>
      </c>
      <c r="U858">
        <f t="shared" si="6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8330</v>
      </c>
      <c r="R859" s="10" t="s">
        <v>8332</v>
      </c>
      <c r="S859" s="14">
        <f t="shared" si="67"/>
        <v>42291.581377314811</v>
      </c>
      <c r="T859" s="14">
        <f t="shared" si="68"/>
        <v>42333.623043981483</v>
      </c>
      <c r="U859">
        <f t="shared" si="6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8330</v>
      </c>
      <c r="R860" s="10" t="s">
        <v>8332</v>
      </c>
      <c r="S860" s="14">
        <f t="shared" si="67"/>
        <v>42079.745578703703</v>
      </c>
      <c r="T860" s="14">
        <f t="shared" si="68"/>
        <v>42109.957638888889</v>
      </c>
      <c r="U860">
        <f t="shared" si="6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8330</v>
      </c>
      <c r="R861" s="10" t="s">
        <v>8332</v>
      </c>
      <c r="S861" s="14">
        <f t="shared" si="67"/>
        <v>42128.820231481484</v>
      </c>
      <c r="T861" s="14">
        <f t="shared" si="68"/>
        <v>42159</v>
      </c>
      <c r="U861">
        <f t="shared" si="6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8330</v>
      </c>
      <c r="R862" s="10" t="s">
        <v>8333</v>
      </c>
      <c r="S862" s="14">
        <f t="shared" si="67"/>
        <v>41570.482789351852</v>
      </c>
      <c r="T862" s="14">
        <f t="shared" si="68"/>
        <v>41600.524456018517</v>
      </c>
      <c r="U862">
        <f t="shared" si="6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8330</v>
      </c>
      <c r="R863" s="10" t="s">
        <v>8333</v>
      </c>
      <c r="S863" s="14">
        <f t="shared" si="67"/>
        <v>42599.965324074074</v>
      </c>
      <c r="T863" s="14">
        <f t="shared" si="68"/>
        <v>42629.965324074074</v>
      </c>
      <c r="U863">
        <f t="shared" si="6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8330</v>
      </c>
      <c r="R864" s="10" t="s">
        <v>8333</v>
      </c>
      <c r="S864" s="14">
        <f t="shared" si="67"/>
        <v>41559.5549537037</v>
      </c>
      <c r="T864" s="14">
        <f t="shared" si="68"/>
        <v>41589.596620370372</v>
      </c>
      <c r="U864">
        <f t="shared" si="6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8330</v>
      </c>
      <c r="R865" s="10" t="s">
        <v>8333</v>
      </c>
      <c r="S865" s="14">
        <f t="shared" si="67"/>
        <v>40921.117662037039</v>
      </c>
      <c r="T865" s="14">
        <f t="shared" si="68"/>
        <v>40951.117662037039</v>
      </c>
      <c r="U865">
        <f t="shared" si="6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8330</v>
      </c>
      <c r="R866" s="10" t="s">
        <v>8333</v>
      </c>
      <c r="S866" s="14">
        <f t="shared" si="67"/>
        <v>41541.106921296298</v>
      </c>
      <c r="T866" s="14">
        <f t="shared" si="68"/>
        <v>41563.415972222225</v>
      </c>
      <c r="U866">
        <f t="shared" si="6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8330</v>
      </c>
      <c r="R867" s="10" t="s">
        <v>8333</v>
      </c>
      <c r="S867" s="14">
        <f t="shared" si="67"/>
        <v>41230.77311342593</v>
      </c>
      <c r="T867" s="14">
        <f t="shared" si="68"/>
        <v>41290.77311342593</v>
      </c>
      <c r="U867">
        <f t="shared" si="6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8330</v>
      </c>
      <c r="R868" s="10" t="s">
        <v>8333</v>
      </c>
      <c r="S868" s="14">
        <f t="shared" si="67"/>
        <v>42025.637939814813</v>
      </c>
      <c r="T868" s="14">
        <f t="shared" si="68"/>
        <v>42063.631944444445</v>
      </c>
      <c r="U868">
        <f t="shared" si="6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8330</v>
      </c>
      <c r="R869" s="10" t="s">
        <v>8333</v>
      </c>
      <c r="S869" s="14">
        <f t="shared" si="67"/>
        <v>40088.105393518519</v>
      </c>
      <c r="T869" s="14">
        <f t="shared" si="68"/>
        <v>40148.207638888889</v>
      </c>
      <c r="U869">
        <f t="shared" si="6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8330</v>
      </c>
      <c r="R870" s="10" t="s">
        <v>8333</v>
      </c>
      <c r="S870" s="14">
        <f t="shared" si="67"/>
        <v>41616.027754629627</v>
      </c>
      <c r="T870" s="14">
        <f t="shared" si="68"/>
        <v>41646.027754629627</v>
      </c>
      <c r="U870">
        <f t="shared" si="6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8330</v>
      </c>
      <c r="R871" s="10" t="s">
        <v>8333</v>
      </c>
      <c r="S871" s="14">
        <f t="shared" si="67"/>
        <v>41342.845567129632</v>
      </c>
      <c r="T871" s="14">
        <f t="shared" si="68"/>
        <v>41372.803900462961</v>
      </c>
      <c r="U871">
        <f t="shared" si="6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8330</v>
      </c>
      <c r="R872" s="10" t="s">
        <v>8333</v>
      </c>
      <c r="S872" s="14">
        <f t="shared" si="67"/>
        <v>41488.022256944445</v>
      </c>
      <c r="T872" s="14">
        <f t="shared" si="68"/>
        <v>41518.022256944445</v>
      </c>
      <c r="U872">
        <f t="shared" si="6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8330</v>
      </c>
      <c r="R873" s="10" t="s">
        <v>8333</v>
      </c>
      <c r="S873" s="14">
        <f t="shared" si="67"/>
        <v>41577.561284722222</v>
      </c>
      <c r="T873" s="14">
        <f t="shared" si="68"/>
        <v>41607.602951388886</v>
      </c>
      <c r="U873">
        <f t="shared" si="6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8330</v>
      </c>
      <c r="R874" s="10" t="s">
        <v>8333</v>
      </c>
      <c r="S874" s="14">
        <f t="shared" si="67"/>
        <v>40567.825543981482</v>
      </c>
      <c r="T874" s="14">
        <f t="shared" si="68"/>
        <v>40612.825543981482</v>
      </c>
      <c r="U874">
        <f t="shared" si="6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8330</v>
      </c>
      <c r="R875" s="10" t="s">
        <v>8333</v>
      </c>
      <c r="S875" s="14">
        <f t="shared" si="67"/>
        <v>41184.167129629634</v>
      </c>
      <c r="T875" s="14">
        <f t="shared" si="68"/>
        <v>41224.208796296298</v>
      </c>
      <c r="U875">
        <f t="shared" si="6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8330</v>
      </c>
      <c r="R876" s="10" t="s">
        <v>8333</v>
      </c>
      <c r="S876" s="14">
        <f t="shared" si="67"/>
        <v>41368.583726851852</v>
      </c>
      <c r="T876" s="14">
        <f t="shared" si="68"/>
        <v>41398.583726851852</v>
      </c>
      <c r="U876">
        <f t="shared" si="6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8330</v>
      </c>
      <c r="R877" s="10" t="s">
        <v>8333</v>
      </c>
      <c r="S877" s="14">
        <f t="shared" si="67"/>
        <v>42248.723738425921</v>
      </c>
      <c r="T877" s="14">
        <f t="shared" si="68"/>
        <v>42268.723738425921</v>
      </c>
      <c r="U877">
        <f t="shared" si="6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8330</v>
      </c>
      <c r="R878" s="10" t="s">
        <v>8333</v>
      </c>
      <c r="S878" s="14">
        <f t="shared" si="67"/>
        <v>41276.496840277774</v>
      </c>
      <c r="T878" s="14">
        <f t="shared" si="68"/>
        <v>41309.496840277774</v>
      </c>
      <c r="U878">
        <f t="shared" si="6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8330</v>
      </c>
      <c r="R879" s="10" t="s">
        <v>8333</v>
      </c>
      <c r="S879" s="14">
        <f t="shared" si="67"/>
        <v>41597.788888888892</v>
      </c>
      <c r="T879" s="14">
        <f t="shared" si="68"/>
        <v>41627.788888888892</v>
      </c>
      <c r="U879">
        <f t="shared" si="6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8330</v>
      </c>
      <c r="R880" s="10" t="s">
        <v>8333</v>
      </c>
      <c r="S880" s="14">
        <f t="shared" si="67"/>
        <v>40505.232916666668</v>
      </c>
      <c r="T880" s="14">
        <f t="shared" si="68"/>
        <v>40535.232916666668</v>
      </c>
      <c r="U880">
        <f t="shared" si="6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8330</v>
      </c>
      <c r="R881" s="10" t="s">
        <v>8333</v>
      </c>
      <c r="S881" s="14">
        <f t="shared" si="67"/>
        <v>41037.829918981479</v>
      </c>
      <c r="T881" s="14">
        <f t="shared" si="68"/>
        <v>41058.829918981479</v>
      </c>
      <c r="U881">
        <f t="shared" si="6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8330</v>
      </c>
      <c r="R882" s="10" t="s">
        <v>8334</v>
      </c>
      <c r="S882" s="14">
        <f t="shared" si="67"/>
        <v>41179.32104166667</v>
      </c>
      <c r="T882" s="14">
        <f t="shared" si="68"/>
        <v>41212.32104166667</v>
      </c>
      <c r="U882">
        <f t="shared" si="6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8330</v>
      </c>
      <c r="R883" s="10" t="s">
        <v>8334</v>
      </c>
      <c r="S883" s="14">
        <f t="shared" si="67"/>
        <v>40877.25099537037</v>
      </c>
      <c r="T883" s="14">
        <f t="shared" si="68"/>
        <v>40922.25099537037</v>
      </c>
      <c r="U883">
        <f t="shared" si="6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8330</v>
      </c>
      <c r="R884" s="10" t="s">
        <v>8334</v>
      </c>
      <c r="S884" s="14">
        <f t="shared" si="67"/>
        <v>40759.860532407409</v>
      </c>
      <c r="T884" s="14">
        <f t="shared" si="68"/>
        <v>40792.860532407409</v>
      </c>
      <c r="U884">
        <f t="shared" si="6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8330</v>
      </c>
      <c r="R885" s="10" t="s">
        <v>8334</v>
      </c>
      <c r="S885" s="14">
        <f t="shared" si="67"/>
        <v>42371.935590277775</v>
      </c>
      <c r="T885" s="14">
        <f t="shared" si="68"/>
        <v>42431.935590277775</v>
      </c>
      <c r="U885">
        <f t="shared" si="6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8330</v>
      </c>
      <c r="R886" s="10" t="s">
        <v>8334</v>
      </c>
      <c r="S886" s="14">
        <f t="shared" si="67"/>
        <v>40981.802615740737</v>
      </c>
      <c r="T886" s="14">
        <f t="shared" si="68"/>
        <v>41041.104861111111</v>
      </c>
      <c r="U886">
        <f t="shared" si="6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8330</v>
      </c>
      <c r="R887" s="10" t="s">
        <v>8334</v>
      </c>
      <c r="S887" s="14">
        <f t="shared" si="67"/>
        <v>42713.941099537042</v>
      </c>
      <c r="T887" s="14">
        <f t="shared" si="68"/>
        <v>42734.941099537042</v>
      </c>
      <c r="U887">
        <f t="shared" si="6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8330</v>
      </c>
      <c r="R888" s="10" t="s">
        <v>8334</v>
      </c>
      <c r="S888" s="14">
        <f t="shared" si="67"/>
        <v>42603.870520833334</v>
      </c>
      <c r="T888" s="14">
        <f t="shared" si="68"/>
        <v>42628.870520833334</v>
      </c>
      <c r="U888">
        <f t="shared" si="6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8330</v>
      </c>
      <c r="R889" s="10" t="s">
        <v>8334</v>
      </c>
      <c r="S889" s="14">
        <f t="shared" si="67"/>
        <v>41026.958969907406</v>
      </c>
      <c r="T889" s="14">
        <f t="shared" si="68"/>
        <v>41056.958969907406</v>
      </c>
      <c r="U889">
        <f t="shared" si="6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8330</v>
      </c>
      <c r="R890" s="10" t="s">
        <v>8334</v>
      </c>
      <c r="S890" s="14">
        <f t="shared" si="67"/>
        <v>40751.753298611111</v>
      </c>
      <c r="T890" s="14">
        <f t="shared" si="68"/>
        <v>40787.25</v>
      </c>
      <c r="U890">
        <f t="shared" si="6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8330</v>
      </c>
      <c r="R891" s="10" t="s">
        <v>8334</v>
      </c>
      <c r="S891" s="14">
        <f t="shared" si="67"/>
        <v>41887.784062500003</v>
      </c>
      <c r="T891" s="14">
        <f t="shared" si="68"/>
        <v>41917.784062500003</v>
      </c>
      <c r="U891">
        <f t="shared" si="6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8330</v>
      </c>
      <c r="R892" s="10" t="s">
        <v>8334</v>
      </c>
      <c r="S892" s="14">
        <f t="shared" si="67"/>
        <v>41569.698831018519</v>
      </c>
      <c r="T892" s="14">
        <f t="shared" si="68"/>
        <v>41599.740497685183</v>
      </c>
      <c r="U892">
        <f t="shared" si="6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8330</v>
      </c>
      <c r="R893" s="10" t="s">
        <v>8334</v>
      </c>
      <c r="S893" s="14">
        <f t="shared" si="67"/>
        <v>41842.031597222223</v>
      </c>
      <c r="T893" s="14">
        <f t="shared" si="68"/>
        <v>41872.031597222223</v>
      </c>
      <c r="U893">
        <f t="shared" si="6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8330</v>
      </c>
      <c r="R894" s="10" t="s">
        <v>8334</v>
      </c>
      <c r="S894" s="14">
        <f t="shared" si="67"/>
        <v>40304.20003472222</v>
      </c>
      <c r="T894" s="14">
        <f t="shared" si="68"/>
        <v>40391.166666666664</v>
      </c>
      <c r="U894">
        <f t="shared" si="6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8330</v>
      </c>
      <c r="R895" s="10" t="s">
        <v>8334</v>
      </c>
      <c r="S895" s="14">
        <f t="shared" si="67"/>
        <v>42065.897719907407</v>
      </c>
      <c r="T895" s="14">
        <f t="shared" si="68"/>
        <v>42095.856053240743</v>
      </c>
      <c r="U895">
        <f t="shared" si="6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8330</v>
      </c>
      <c r="R896" s="10" t="s">
        <v>8334</v>
      </c>
      <c r="S896" s="14">
        <f t="shared" si="67"/>
        <v>42496.981597222228</v>
      </c>
      <c r="T896" s="14">
        <f t="shared" si="68"/>
        <v>42526.981597222228</v>
      </c>
      <c r="U896">
        <f t="shared" si="6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8330</v>
      </c>
      <c r="R897" s="10" t="s">
        <v>8334</v>
      </c>
      <c r="S897" s="14">
        <f t="shared" si="67"/>
        <v>40431.127650462964</v>
      </c>
      <c r="T897" s="14">
        <f t="shared" si="68"/>
        <v>40476.127650462964</v>
      </c>
      <c r="U897">
        <f t="shared" si="6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70">ROUND(E898/D898*100,0)</f>
        <v>40</v>
      </c>
      <c r="P898">
        <f t="shared" si="66"/>
        <v>44.44</v>
      </c>
      <c r="Q898" s="10" t="s">
        <v>8330</v>
      </c>
      <c r="R898" s="10" t="s">
        <v>8334</v>
      </c>
      <c r="S898" s="14">
        <f t="shared" si="67"/>
        <v>42218.872986111113</v>
      </c>
      <c r="T898" s="14">
        <f t="shared" si="68"/>
        <v>42244.166666666672</v>
      </c>
      <c r="U898">
        <f t="shared" si="6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70"/>
        <v>0</v>
      </c>
      <c r="P899">
        <f t="shared" ref="P899:P962" si="71">IFERROR(ROUND(E899/L899,2),0)</f>
        <v>0</v>
      </c>
      <c r="Q899" s="10" t="s">
        <v>8330</v>
      </c>
      <c r="R899" s="10" t="s">
        <v>8334</v>
      </c>
      <c r="S899" s="14">
        <f t="shared" ref="S899:S962" si="72">(((J899/60)/60)/24)+DATE(1970,1,1)</f>
        <v>41211.688750000001</v>
      </c>
      <c r="T899" s="14">
        <f t="shared" ref="T899:T962" si="73">(((I899/60)/60)/24)+DATE(1970,1,1)</f>
        <v>41241.730416666665</v>
      </c>
      <c r="U899">
        <f t="shared" ref="U899:U962" si="7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8330</v>
      </c>
      <c r="R900" s="10" t="s">
        <v>8334</v>
      </c>
      <c r="S900" s="14">
        <f t="shared" si="72"/>
        <v>40878.758217592593</v>
      </c>
      <c r="T900" s="14">
        <f t="shared" si="73"/>
        <v>40923.758217592593</v>
      </c>
      <c r="U900">
        <f t="shared" si="7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8330</v>
      </c>
      <c r="R901" s="10" t="s">
        <v>8334</v>
      </c>
      <c r="S901" s="14">
        <f t="shared" si="72"/>
        <v>40646.099097222221</v>
      </c>
      <c r="T901" s="14">
        <f t="shared" si="73"/>
        <v>40691.099097222221</v>
      </c>
      <c r="U901">
        <f t="shared" si="7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8330</v>
      </c>
      <c r="R902" s="10" t="s">
        <v>8333</v>
      </c>
      <c r="S902" s="14">
        <f t="shared" si="72"/>
        <v>42429.84956018519</v>
      </c>
      <c r="T902" s="14">
        <f t="shared" si="73"/>
        <v>42459.807893518519</v>
      </c>
      <c r="U902">
        <f t="shared" si="7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8330</v>
      </c>
      <c r="R903" s="10" t="s">
        <v>8333</v>
      </c>
      <c r="S903" s="14">
        <f t="shared" si="72"/>
        <v>40291.81150462963</v>
      </c>
      <c r="T903" s="14">
        <f t="shared" si="73"/>
        <v>40337.799305555556</v>
      </c>
      <c r="U903">
        <f t="shared" si="7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8330</v>
      </c>
      <c r="R904" s="10" t="s">
        <v>8333</v>
      </c>
      <c r="S904" s="14">
        <f t="shared" si="72"/>
        <v>41829.965532407405</v>
      </c>
      <c r="T904" s="14">
        <f t="shared" si="73"/>
        <v>41881.645833333336</v>
      </c>
      <c r="U904">
        <f t="shared" si="7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8330</v>
      </c>
      <c r="R905" s="10" t="s">
        <v>8333</v>
      </c>
      <c r="S905" s="14">
        <f t="shared" si="72"/>
        <v>41149.796064814815</v>
      </c>
      <c r="T905" s="14">
        <f t="shared" si="73"/>
        <v>41175.100694444445</v>
      </c>
      <c r="U905">
        <f t="shared" si="7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8330</v>
      </c>
      <c r="R906" s="10" t="s">
        <v>8333</v>
      </c>
      <c r="S906" s="14">
        <f t="shared" si="72"/>
        <v>42342.080289351856</v>
      </c>
      <c r="T906" s="14">
        <f t="shared" si="73"/>
        <v>42372.080289351856</v>
      </c>
      <c r="U906">
        <f t="shared" si="7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8330</v>
      </c>
      <c r="R907" s="10" t="s">
        <v>8333</v>
      </c>
      <c r="S907" s="14">
        <f t="shared" si="72"/>
        <v>40507.239884259259</v>
      </c>
      <c r="T907" s="14">
        <f t="shared" si="73"/>
        <v>40567.239884259259</v>
      </c>
      <c r="U907">
        <f t="shared" si="7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8330</v>
      </c>
      <c r="R908" s="10" t="s">
        <v>8333</v>
      </c>
      <c r="S908" s="14">
        <f t="shared" si="72"/>
        <v>41681.189699074072</v>
      </c>
      <c r="T908" s="14">
        <f t="shared" si="73"/>
        <v>41711.148032407407</v>
      </c>
      <c r="U908">
        <f t="shared" si="7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8330</v>
      </c>
      <c r="R909" s="10" t="s">
        <v>8333</v>
      </c>
      <c r="S909" s="14">
        <f t="shared" si="72"/>
        <v>40767.192395833335</v>
      </c>
      <c r="T909" s="14">
        <f t="shared" si="73"/>
        <v>40797.192395833335</v>
      </c>
      <c r="U909">
        <f t="shared" si="7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8330</v>
      </c>
      <c r="R910" s="10" t="s">
        <v>8333</v>
      </c>
      <c r="S910" s="14">
        <f t="shared" si="72"/>
        <v>40340.801562499997</v>
      </c>
      <c r="T910" s="14">
        <f t="shared" si="73"/>
        <v>40386.207638888889</v>
      </c>
      <c r="U910">
        <f t="shared" si="7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8330</v>
      </c>
      <c r="R911" s="10" t="s">
        <v>8333</v>
      </c>
      <c r="S911" s="14">
        <f t="shared" si="72"/>
        <v>41081.69027777778</v>
      </c>
      <c r="T911" s="14">
        <f t="shared" si="73"/>
        <v>41113.166666666664</v>
      </c>
      <c r="U911">
        <f t="shared" si="7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8330</v>
      </c>
      <c r="R912" s="10" t="s">
        <v>8333</v>
      </c>
      <c r="S912" s="14">
        <f t="shared" si="72"/>
        <v>42737.545358796298</v>
      </c>
      <c r="T912" s="14">
        <f t="shared" si="73"/>
        <v>42797.545358796298</v>
      </c>
      <c r="U912">
        <f t="shared" si="7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8330</v>
      </c>
      <c r="R913" s="10" t="s">
        <v>8333</v>
      </c>
      <c r="S913" s="14">
        <f t="shared" si="72"/>
        <v>41642.005150462966</v>
      </c>
      <c r="T913" s="14">
        <f t="shared" si="73"/>
        <v>41663.005150462966</v>
      </c>
      <c r="U913">
        <f t="shared" si="7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8330</v>
      </c>
      <c r="R914" s="10" t="s">
        <v>8333</v>
      </c>
      <c r="S914" s="14">
        <f t="shared" si="72"/>
        <v>41194.109340277777</v>
      </c>
      <c r="T914" s="14">
        <f t="shared" si="73"/>
        <v>41254.151006944441</v>
      </c>
      <c r="U914">
        <f t="shared" si="7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8330</v>
      </c>
      <c r="R915" s="10" t="s">
        <v>8333</v>
      </c>
      <c r="S915" s="14">
        <f t="shared" si="72"/>
        <v>41004.139108796298</v>
      </c>
      <c r="T915" s="14">
        <f t="shared" si="73"/>
        <v>41034.139108796298</v>
      </c>
      <c r="U915">
        <f t="shared" si="7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8330</v>
      </c>
      <c r="R916" s="10" t="s">
        <v>8333</v>
      </c>
      <c r="S916" s="14">
        <f t="shared" si="72"/>
        <v>41116.763275462967</v>
      </c>
      <c r="T916" s="14">
        <f t="shared" si="73"/>
        <v>41146.763275462967</v>
      </c>
      <c r="U916">
        <f t="shared" si="7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8330</v>
      </c>
      <c r="R917" s="10" t="s">
        <v>8333</v>
      </c>
      <c r="S917" s="14">
        <f t="shared" si="72"/>
        <v>40937.679560185185</v>
      </c>
      <c r="T917" s="14">
        <f t="shared" si="73"/>
        <v>40969.207638888889</v>
      </c>
      <c r="U917">
        <f t="shared" si="7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8330</v>
      </c>
      <c r="R918" s="10" t="s">
        <v>8333</v>
      </c>
      <c r="S918" s="14">
        <f t="shared" si="72"/>
        <v>40434.853402777779</v>
      </c>
      <c r="T918" s="14">
        <f t="shared" si="73"/>
        <v>40473.208333333336</v>
      </c>
      <c r="U918">
        <f t="shared" si="7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8330</v>
      </c>
      <c r="R919" s="10" t="s">
        <v>8333</v>
      </c>
      <c r="S919" s="14">
        <f t="shared" si="72"/>
        <v>41802.94363425926</v>
      </c>
      <c r="T919" s="14">
        <f t="shared" si="73"/>
        <v>41834.104166666664</v>
      </c>
      <c r="U919">
        <f t="shared" si="7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8330</v>
      </c>
      <c r="R920" s="10" t="s">
        <v>8333</v>
      </c>
      <c r="S920" s="14">
        <f t="shared" si="72"/>
        <v>41944.916215277779</v>
      </c>
      <c r="T920" s="14">
        <f t="shared" si="73"/>
        <v>41974.957881944443</v>
      </c>
      <c r="U920">
        <f t="shared" si="7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8330</v>
      </c>
      <c r="R921" s="10" t="s">
        <v>8333</v>
      </c>
      <c r="S921" s="14">
        <f t="shared" si="72"/>
        <v>41227.641724537039</v>
      </c>
      <c r="T921" s="14">
        <f t="shared" si="73"/>
        <v>41262.641724537039</v>
      </c>
      <c r="U921">
        <f t="shared" si="7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8330</v>
      </c>
      <c r="R922" s="10" t="s">
        <v>8333</v>
      </c>
      <c r="S922" s="14">
        <f t="shared" si="72"/>
        <v>41562.67155092593</v>
      </c>
      <c r="T922" s="14">
        <f t="shared" si="73"/>
        <v>41592.713217592594</v>
      </c>
      <c r="U922">
        <f t="shared" si="7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8330</v>
      </c>
      <c r="R923" s="10" t="s">
        <v>8333</v>
      </c>
      <c r="S923" s="14">
        <f t="shared" si="72"/>
        <v>40847.171018518515</v>
      </c>
      <c r="T923" s="14">
        <f t="shared" si="73"/>
        <v>40889.212685185186</v>
      </c>
      <c r="U923">
        <f t="shared" si="7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8330</v>
      </c>
      <c r="R924" s="10" t="s">
        <v>8333</v>
      </c>
      <c r="S924" s="14">
        <f t="shared" si="72"/>
        <v>41878.530011574076</v>
      </c>
      <c r="T924" s="14">
        <f t="shared" si="73"/>
        <v>41913.530011574076</v>
      </c>
      <c r="U924">
        <f t="shared" si="7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8330</v>
      </c>
      <c r="R925" s="10" t="s">
        <v>8333</v>
      </c>
      <c r="S925" s="14">
        <f t="shared" si="72"/>
        <v>41934.959756944445</v>
      </c>
      <c r="T925" s="14">
        <f t="shared" si="73"/>
        <v>41965.001423611116</v>
      </c>
      <c r="U925">
        <f t="shared" si="7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8330</v>
      </c>
      <c r="R926" s="10" t="s">
        <v>8333</v>
      </c>
      <c r="S926" s="14">
        <f t="shared" si="72"/>
        <v>41288.942928240744</v>
      </c>
      <c r="T926" s="14">
        <f t="shared" si="73"/>
        <v>41318.942928240744</v>
      </c>
      <c r="U926">
        <f t="shared" si="7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8330</v>
      </c>
      <c r="R927" s="10" t="s">
        <v>8333</v>
      </c>
      <c r="S927" s="14">
        <f t="shared" si="72"/>
        <v>41575.880914351852</v>
      </c>
      <c r="T927" s="14">
        <f t="shared" si="73"/>
        <v>41605.922581018516</v>
      </c>
      <c r="U927">
        <f t="shared" si="7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8330</v>
      </c>
      <c r="R928" s="10" t="s">
        <v>8333</v>
      </c>
      <c r="S928" s="14">
        <f t="shared" si="72"/>
        <v>40338.02002314815</v>
      </c>
      <c r="T928" s="14">
        <f t="shared" si="73"/>
        <v>40367.944444444445</v>
      </c>
      <c r="U928">
        <f t="shared" si="7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8330</v>
      </c>
      <c r="R929" s="10" t="s">
        <v>8333</v>
      </c>
      <c r="S929" s="14">
        <f t="shared" si="72"/>
        <v>41013.822858796295</v>
      </c>
      <c r="T929" s="14">
        <f t="shared" si="73"/>
        <v>41043.822858796295</v>
      </c>
      <c r="U929">
        <f t="shared" si="7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8330</v>
      </c>
      <c r="R930" s="10" t="s">
        <v>8333</v>
      </c>
      <c r="S930" s="14">
        <f t="shared" si="72"/>
        <v>41180.86241898148</v>
      </c>
      <c r="T930" s="14">
        <f t="shared" si="73"/>
        <v>41231</v>
      </c>
      <c r="U930">
        <f t="shared" si="7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8330</v>
      </c>
      <c r="R931" s="10" t="s">
        <v>8333</v>
      </c>
      <c r="S931" s="14">
        <f t="shared" si="72"/>
        <v>40978.238067129627</v>
      </c>
      <c r="T931" s="14">
        <f t="shared" si="73"/>
        <v>41008.196400462963</v>
      </c>
      <c r="U931">
        <f t="shared" si="7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8330</v>
      </c>
      <c r="R932" s="10" t="s">
        <v>8333</v>
      </c>
      <c r="S932" s="14">
        <f t="shared" si="72"/>
        <v>40312.915578703702</v>
      </c>
      <c r="T932" s="14">
        <f t="shared" si="73"/>
        <v>40354.897222222222</v>
      </c>
      <c r="U932">
        <f t="shared" si="7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8330</v>
      </c>
      <c r="R933" s="10" t="s">
        <v>8333</v>
      </c>
      <c r="S933" s="14">
        <f t="shared" si="72"/>
        <v>41680.359976851854</v>
      </c>
      <c r="T933" s="14">
        <f t="shared" si="73"/>
        <v>41714.916666666664</v>
      </c>
      <c r="U933">
        <f t="shared" si="7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8330</v>
      </c>
      <c r="R934" s="10" t="s">
        <v>8333</v>
      </c>
      <c r="S934" s="14">
        <f t="shared" si="72"/>
        <v>41310.969270833331</v>
      </c>
      <c r="T934" s="14">
        <f t="shared" si="73"/>
        <v>41355.927604166667</v>
      </c>
      <c r="U934">
        <f t="shared" si="7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8330</v>
      </c>
      <c r="R935" s="10" t="s">
        <v>8333</v>
      </c>
      <c r="S935" s="14">
        <f t="shared" si="72"/>
        <v>41711.169085648151</v>
      </c>
      <c r="T935" s="14">
        <f t="shared" si="73"/>
        <v>41771.169085648151</v>
      </c>
      <c r="U935">
        <f t="shared" si="7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8330</v>
      </c>
      <c r="R936" s="10" t="s">
        <v>8333</v>
      </c>
      <c r="S936" s="14">
        <f t="shared" si="72"/>
        <v>41733.737083333333</v>
      </c>
      <c r="T936" s="14">
        <f t="shared" si="73"/>
        <v>41763.25</v>
      </c>
      <c r="U936">
        <f t="shared" si="7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8330</v>
      </c>
      <c r="R937" s="10" t="s">
        <v>8333</v>
      </c>
      <c r="S937" s="14">
        <f t="shared" si="72"/>
        <v>42368.333668981482</v>
      </c>
      <c r="T937" s="14">
        <f t="shared" si="73"/>
        <v>42398.333668981482</v>
      </c>
      <c r="U937">
        <f t="shared" si="7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8330</v>
      </c>
      <c r="R938" s="10" t="s">
        <v>8333</v>
      </c>
      <c r="S938" s="14">
        <f t="shared" si="72"/>
        <v>40883.024178240739</v>
      </c>
      <c r="T938" s="14">
        <f t="shared" si="73"/>
        <v>40926.833333333336</v>
      </c>
      <c r="U938">
        <f t="shared" si="7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8330</v>
      </c>
      <c r="R939" s="10" t="s">
        <v>8333</v>
      </c>
      <c r="S939" s="14">
        <f t="shared" si="72"/>
        <v>41551.798113425924</v>
      </c>
      <c r="T939" s="14">
        <f t="shared" si="73"/>
        <v>41581.839780092596</v>
      </c>
      <c r="U939">
        <f t="shared" si="7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8330</v>
      </c>
      <c r="R940" s="10" t="s">
        <v>8333</v>
      </c>
      <c r="S940" s="14">
        <f t="shared" si="72"/>
        <v>41124.479722222226</v>
      </c>
      <c r="T940" s="14">
        <f t="shared" si="73"/>
        <v>41154.479722222226</v>
      </c>
      <c r="U940">
        <f t="shared" si="7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8330</v>
      </c>
      <c r="R941" s="10" t="s">
        <v>8333</v>
      </c>
      <c r="S941" s="14">
        <f t="shared" si="72"/>
        <v>41416.763171296298</v>
      </c>
      <c r="T941" s="14">
        <f t="shared" si="73"/>
        <v>41455.831944444442</v>
      </c>
      <c r="U941">
        <f t="shared" si="7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8324</v>
      </c>
      <c r="R942" s="10" t="s">
        <v>8326</v>
      </c>
      <c r="S942" s="14">
        <f t="shared" si="72"/>
        <v>42182.008402777778</v>
      </c>
      <c r="T942" s="14">
        <f t="shared" si="73"/>
        <v>42227.008402777778</v>
      </c>
      <c r="U942">
        <f t="shared" si="7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8324</v>
      </c>
      <c r="R943" s="10" t="s">
        <v>8326</v>
      </c>
      <c r="S943" s="14">
        <f t="shared" si="72"/>
        <v>42746.096585648149</v>
      </c>
      <c r="T943" s="14">
        <f t="shared" si="73"/>
        <v>42776.096585648149</v>
      </c>
      <c r="U943">
        <f t="shared" si="7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8324</v>
      </c>
      <c r="R944" s="10" t="s">
        <v>8326</v>
      </c>
      <c r="S944" s="14">
        <f t="shared" si="72"/>
        <v>42382.843287037031</v>
      </c>
      <c r="T944" s="14">
        <f t="shared" si="73"/>
        <v>42418.843287037031</v>
      </c>
      <c r="U944">
        <f t="shared" si="7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8324</v>
      </c>
      <c r="R945" s="10" t="s">
        <v>8326</v>
      </c>
      <c r="S945" s="14">
        <f t="shared" si="72"/>
        <v>42673.66788194445</v>
      </c>
      <c r="T945" s="14">
        <f t="shared" si="73"/>
        <v>42703.709548611107</v>
      </c>
      <c r="U945">
        <f t="shared" si="7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8324</v>
      </c>
      <c r="R946" s="10" t="s">
        <v>8326</v>
      </c>
      <c r="S946" s="14">
        <f t="shared" si="72"/>
        <v>42444.583912037036</v>
      </c>
      <c r="T946" s="14">
        <f t="shared" si="73"/>
        <v>42478.583333333328</v>
      </c>
      <c r="U946">
        <f t="shared" si="7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8324</v>
      </c>
      <c r="R947" s="10" t="s">
        <v>8326</v>
      </c>
      <c r="S947" s="14">
        <f t="shared" si="72"/>
        <v>42732.872986111113</v>
      </c>
      <c r="T947" s="14">
        <f t="shared" si="73"/>
        <v>42784.999305555553</v>
      </c>
      <c r="U947">
        <f t="shared" si="7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8324</v>
      </c>
      <c r="R948" s="10" t="s">
        <v>8326</v>
      </c>
      <c r="S948" s="14">
        <f t="shared" si="72"/>
        <v>42592.750555555554</v>
      </c>
      <c r="T948" s="14">
        <f t="shared" si="73"/>
        <v>42622.750555555554</v>
      </c>
      <c r="U948">
        <f t="shared" si="7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8324</v>
      </c>
      <c r="R949" s="10" t="s">
        <v>8326</v>
      </c>
      <c r="S949" s="14">
        <f t="shared" si="72"/>
        <v>42491.781319444446</v>
      </c>
      <c r="T949" s="14">
        <f t="shared" si="73"/>
        <v>42551.781319444446</v>
      </c>
      <c r="U949">
        <f t="shared" si="7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8324</v>
      </c>
      <c r="R950" s="10" t="s">
        <v>8326</v>
      </c>
      <c r="S950" s="14">
        <f t="shared" si="72"/>
        <v>42411.828287037039</v>
      </c>
      <c r="T950" s="14">
        <f t="shared" si="73"/>
        <v>42441.828287037039</v>
      </c>
      <c r="U950">
        <f t="shared" si="7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8324</v>
      </c>
      <c r="R951" s="10" t="s">
        <v>8326</v>
      </c>
      <c r="S951" s="14">
        <f t="shared" si="72"/>
        <v>42361.043703703705</v>
      </c>
      <c r="T951" s="14">
        <f t="shared" si="73"/>
        <v>42421.043703703705</v>
      </c>
      <c r="U951">
        <f t="shared" si="7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8324</v>
      </c>
      <c r="R952" s="10" t="s">
        <v>8326</v>
      </c>
      <c r="S952" s="14">
        <f t="shared" si="72"/>
        <v>42356.750706018516</v>
      </c>
      <c r="T952" s="14">
        <f t="shared" si="73"/>
        <v>42386.750706018516</v>
      </c>
      <c r="U952">
        <f t="shared" si="7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8324</v>
      </c>
      <c r="R953" s="10" t="s">
        <v>8326</v>
      </c>
      <c r="S953" s="14">
        <f t="shared" si="72"/>
        <v>42480.653611111105</v>
      </c>
      <c r="T953" s="14">
        <f t="shared" si="73"/>
        <v>42525.653611111105</v>
      </c>
      <c r="U953">
        <f t="shared" si="7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8324</v>
      </c>
      <c r="R954" s="10" t="s">
        <v>8326</v>
      </c>
      <c r="S954" s="14">
        <f t="shared" si="72"/>
        <v>42662.613564814819</v>
      </c>
      <c r="T954" s="14">
        <f t="shared" si="73"/>
        <v>42692.655231481483</v>
      </c>
      <c r="U954">
        <f t="shared" si="7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8324</v>
      </c>
      <c r="R955" s="10" t="s">
        <v>8326</v>
      </c>
      <c r="S955" s="14">
        <f t="shared" si="72"/>
        <v>41999.164340277777</v>
      </c>
      <c r="T955" s="14">
        <f t="shared" si="73"/>
        <v>42029.164340277777</v>
      </c>
      <c r="U955">
        <f t="shared" si="7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8324</v>
      </c>
      <c r="R956" s="10" t="s">
        <v>8326</v>
      </c>
      <c r="S956" s="14">
        <f t="shared" si="72"/>
        <v>42194.833784722221</v>
      </c>
      <c r="T956" s="14">
        <f t="shared" si="73"/>
        <v>42236.833784722221</v>
      </c>
      <c r="U956">
        <f t="shared" si="7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8324</v>
      </c>
      <c r="R957" s="10" t="s">
        <v>8326</v>
      </c>
      <c r="S957" s="14">
        <f t="shared" si="72"/>
        <v>42586.295138888891</v>
      </c>
      <c r="T957" s="14">
        <f t="shared" si="73"/>
        <v>42626.295138888891</v>
      </c>
      <c r="U957">
        <f t="shared" si="7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8324</v>
      </c>
      <c r="R958" s="10" t="s">
        <v>8326</v>
      </c>
      <c r="S958" s="14">
        <f t="shared" si="72"/>
        <v>42060.913877314815</v>
      </c>
      <c r="T958" s="14">
        <f t="shared" si="73"/>
        <v>42120.872210648144</v>
      </c>
      <c r="U958">
        <f t="shared" si="7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8324</v>
      </c>
      <c r="R959" s="10" t="s">
        <v>8326</v>
      </c>
      <c r="S959" s="14">
        <f t="shared" si="72"/>
        <v>42660.552465277782</v>
      </c>
      <c r="T959" s="14">
        <f t="shared" si="73"/>
        <v>42691.594131944439</v>
      </c>
      <c r="U959">
        <f t="shared" si="7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8324</v>
      </c>
      <c r="R960" s="10" t="s">
        <v>8326</v>
      </c>
      <c r="S960" s="14">
        <f t="shared" si="72"/>
        <v>42082.802812499998</v>
      </c>
      <c r="T960" s="14">
        <f t="shared" si="73"/>
        <v>42104.207638888889</v>
      </c>
      <c r="U960">
        <f t="shared" si="7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8324</v>
      </c>
      <c r="R961" s="10" t="s">
        <v>8326</v>
      </c>
      <c r="S961" s="14">
        <f t="shared" si="72"/>
        <v>41993.174363425926</v>
      </c>
      <c r="T961" s="14">
        <f t="shared" si="73"/>
        <v>42023.174363425926</v>
      </c>
      <c r="U961">
        <f t="shared" si="7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75">ROUND(E962/D962*100,0)</f>
        <v>46</v>
      </c>
      <c r="P962">
        <f t="shared" si="71"/>
        <v>136.46</v>
      </c>
      <c r="Q962" s="10" t="s">
        <v>8324</v>
      </c>
      <c r="R962" s="10" t="s">
        <v>8326</v>
      </c>
      <c r="S962" s="14">
        <f t="shared" si="72"/>
        <v>42766.626793981486</v>
      </c>
      <c r="T962" s="14">
        <f t="shared" si="73"/>
        <v>42808.585127314815</v>
      </c>
      <c r="U962">
        <f t="shared" si="7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75"/>
        <v>42</v>
      </c>
      <c r="P963">
        <f t="shared" ref="P963:P1026" si="76">IFERROR(ROUND(E963/L963,2),0)</f>
        <v>364.35</v>
      </c>
      <c r="Q963" s="10" t="s">
        <v>8324</v>
      </c>
      <c r="R963" s="10" t="s">
        <v>8326</v>
      </c>
      <c r="S963" s="14">
        <f t="shared" ref="S963:S1026" si="77">(((J963/60)/60)/24)+DATE(1970,1,1)</f>
        <v>42740.693692129629</v>
      </c>
      <c r="T963" s="14">
        <f t="shared" ref="T963:T1026" si="78">(((I963/60)/60)/24)+DATE(1970,1,1)</f>
        <v>42786.791666666672</v>
      </c>
      <c r="U963">
        <f t="shared" ref="U963:U1026" si="7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8324</v>
      </c>
      <c r="R964" s="10" t="s">
        <v>8326</v>
      </c>
      <c r="S964" s="14">
        <f t="shared" si="77"/>
        <v>42373.712418981479</v>
      </c>
      <c r="T964" s="14">
        <f t="shared" si="78"/>
        <v>42411.712418981479</v>
      </c>
      <c r="U964">
        <f t="shared" si="7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8324</v>
      </c>
      <c r="R965" s="10" t="s">
        <v>8326</v>
      </c>
      <c r="S965" s="14">
        <f t="shared" si="77"/>
        <v>42625.635636574079</v>
      </c>
      <c r="T965" s="14">
        <f t="shared" si="78"/>
        <v>42660.635636574079</v>
      </c>
      <c r="U965">
        <f t="shared" si="7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8324</v>
      </c>
      <c r="R966" s="10" t="s">
        <v>8326</v>
      </c>
      <c r="S966" s="14">
        <f t="shared" si="77"/>
        <v>42208.628692129627</v>
      </c>
      <c r="T966" s="14">
        <f t="shared" si="78"/>
        <v>42248.628692129627</v>
      </c>
      <c r="U966">
        <f t="shared" si="7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8324</v>
      </c>
      <c r="R967" s="10" t="s">
        <v>8326</v>
      </c>
      <c r="S967" s="14">
        <f t="shared" si="77"/>
        <v>42637.016736111109</v>
      </c>
      <c r="T967" s="14">
        <f t="shared" si="78"/>
        <v>42669.165972222225</v>
      </c>
      <c r="U967">
        <f t="shared" si="7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8324</v>
      </c>
      <c r="R968" s="10" t="s">
        <v>8326</v>
      </c>
      <c r="S968" s="14">
        <f t="shared" si="77"/>
        <v>42619.635787037041</v>
      </c>
      <c r="T968" s="14">
        <f t="shared" si="78"/>
        <v>42649.635787037041</v>
      </c>
      <c r="U968">
        <f t="shared" si="7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8324</v>
      </c>
      <c r="R969" s="10" t="s">
        <v>8326</v>
      </c>
      <c r="S969" s="14">
        <f t="shared" si="77"/>
        <v>42422.254328703704</v>
      </c>
      <c r="T969" s="14">
        <f t="shared" si="78"/>
        <v>42482.21266203704</v>
      </c>
      <c r="U969">
        <f t="shared" si="7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8324</v>
      </c>
      <c r="R970" s="10" t="s">
        <v>8326</v>
      </c>
      <c r="S970" s="14">
        <f t="shared" si="77"/>
        <v>41836.847615740742</v>
      </c>
      <c r="T970" s="14">
        <f t="shared" si="78"/>
        <v>41866.847615740742</v>
      </c>
      <c r="U970">
        <f t="shared" si="7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8324</v>
      </c>
      <c r="R971" s="10" t="s">
        <v>8326</v>
      </c>
      <c r="S971" s="14">
        <f t="shared" si="77"/>
        <v>42742.30332175926</v>
      </c>
      <c r="T971" s="14">
        <f t="shared" si="78"/>
        <v>42775.30332175926</v>
      </c>
      <c r="U971">
        <f t="shared" si="7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8324</v>
      </c>
      <c r="R972" s="10" t="s">
        <v>8326</v>
      </c>
      <c r="S972" s="14">
        <f t="shared" si="77"/>
        <v>42721.220520833333</v>
      </c>
      <c r="T972" s="14">
        <f t="shared" si="78"/>
        <v>42758.207638888889</v>
      </c>
      <c r="U972">
        <f t="shared" si="7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8324</v>
      </c>
      <c r="R973" s="10" t="s">
        <v>8326</v>
      </c>
      <c r="S973" s="14">
        <f t="shared" si="77"/>
        <v>42111.709027777775</v>
      </c>
      <c r="T973" s="14">
        <f t="shared" si="78"/>
        <v>42156.709027777775</v>
      </c>
      <c r="U973">
        <f t="shared" si="7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8324</v>
      </c>
      <c r="R974" s="10" t="s">
        <v>8326</v>
      </c>
      <c r="S974" s="14">
        <f t="shared" si="77"/>
        <v>41856.865717592591</v>
      </c>
      <c r="T974" s="14">
        <f t="shared" si="78"/>
        <v>41886.290972222225</v>
      </c>
      <c r="U974">
        <f t="shared" si="7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8324</v>
      </c>
      <c r="R975" s="10" t="s">
        <v>8326</v>
      </c>
      <c r="S975" s="14">
        <f t="shared" si="77"/>
        <v>42257.014965277776</v>
      </c>
      <c r="T975" s="14">
        <f t="shared" si="78"/>
        <v>42317.056631944448</v>
      </c>
      <c r="U975">
        <f t="shared" si="7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8324</v>
      </c>
      <c r="R976" s="10" t="s">
        <v>8326</v>
      </c>
      <c r="S976" s="14">
        <f t="shared" si="77"/>
        <v>42424.749490740738</v>
      </c>
      <c r="T976" s="14">
        <f t="shared" si="78"/>
        <v>42454.707824074074</v>
      </c>
      <c r="U976">
        <f t="shared" si="7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8324</v>
      </c>
      <c r="R977" s="10" t="s">
        <v>8326</v>
      </c>
      <c r="S977" s="14">
        <f t="shared" si="77"/>
        <v>42489.696585648147</v>
      </c>
      <c r="T977" s="14">
        <f t="shared" si="78"/>
        <v>42549.696585648147</v>
      </c>
      <c r="U977">
        <f t="shared" si="7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8324</v>
      </c>
      <c r="R978" s="10" t="s">
        <v>8326</v>
      </c>
      <c r="S978" s="14">
        <f t="shared" si="77"/>
        <v>42185.058993055558</v>
      </c>
      <c r="T978" s="14">
        <f t="shared" si="78"/>
        <v>42230.058993055558</v>
      </c>
      <c r="U978">
        <f t="shared" si="7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8324</v>
      </c>
      <c r="R979" s="10" t="s">
        <v>8326</v>
      </c>
      <c r="S979" s="14">
        <f t="shared" si="77"/>
        <v>42391.942094907412</v>
      </c>
      <c r="T979" s="14">
        <f t="shared" si="78"/>
        <v>42421.942094907412</v>
      </c>
      <c r="U979">
        <f t="shared" si="7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8324</v>
      </c>
      <c r="R980" s="10" t="s">
        <v>8326</v>
      </c>
      <c r="S980" s="14">
        <f t="shared" si="77"/>
        <v>42395.309039351851</v>
      </c>
      <c r="T980" s="14">
        <f t="shared" si="78"/>
        <v>42425.309039351851</v>
      </c>
      <c r="U980">
        <f t="shared" si="7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8324</v>
      </c>
      <c r="R981" s="10" t="s">
        <v>8326</v>
      </c>
      <c r="S981" s="14">
        <f t="shared" si="77"/>
        <v>42506.416990740734</v>
      </c>
      <c r="T981" s="14">
        <f t="shared" si="78"/>
        <v>42541.790972222225</v>
      </c>
      <c r="U981">
        <f t="shared" si="7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8324</v>
      </c>
      <c r="R982" s="10" t="s">
        <v>8326</v>
      </c>
      <c r="S982" s="14">
        <f t="shared" si="77"/>
        <v>41928.904189814813</v>
      </c>
      <c r="T982" s="14">
        <f t="shared" si="78"/>
        <v>41973.945856481485</v>
      </c>
      <c r="U982">
        <f t="shared" si="7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8324</v>
      </c>
      <c r="R983" s="10" t="s">
        <v>8326</v>
      </c>
      <c r="S983" s="14">
        <f t="shared" si="77"/>
        <v>41830.947013888886</v>
      </c>
      <c r="T983" s="14">
        <f t="shared" si="78"/>
        <v>41860.947013888886</v>
      </c>
      <c r="U983">
        <f t="shared" si="7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8324</v>
      </c>
      <c r="R984" s="10" t="s">
        <v>8326</v>
      </c>
      <c r="S984" s="14">
        <f t="shared" si="77"/>
        <v>42615.753310185188</v>
      </c>
      <c r="T984" s="14">
        <f t="shared" si="78"/>
        <v>42645.753310185188</v>
      </c>
      <c r="U984">
        <f t="shared" si="7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8324</v>
      </c>
      <c r="R985" s="10" t="s">
        <v>8326</v>
      </c>
      <c r="S985" s="14">
        <f t="shared" si="77"/>
        <v>42574.667650462965</v>
      </c>
      <c r="T985" s="14">
        <f t="shared" si="78"/>
        <v>42605.870833333334</v>
      </c>
      <c r="U985">
        <f t="shared" si="7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8324</v>
      </c>
      <c r="R986" s="10" t="s">
        <v>8326</v>
      </c>
      <c r="S986" s="14">
        <f t="shared" si="77"/>
        <v>42061.11583333333</v>
      </c>
      <c r="T986" s="14">
        <f t="shared" si="78"/>
        <v>42091.074166666673</v>
      </c>
      <c r="U986">
        <f t="shared" si="7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8324</v>
      </c>
      <c r="R987" s="10" t="s">
        <v>8326</v>
      </c>
      <c r="S987" s="14">
        <f t="shared" si="77"/>
        <v>42339.967708333337</v>
      </c>
      <c r="T987" s="14">
        <f t="shared" si="78"/>
        <v>42369.958333333328</v>
      </c>
      <c r="U987">
        <f t="shared" si="7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8324</v>
      </c>
      <c r="R988" s="10" t="s">
        <v>8326</v>
      </c>
      <c r="S988" s="14">
        <f t="shared" si="77"/>
        <v>42324.767361111109</v>
      </c>
      <c r="T988" s="14">
        <f t="shared" si="78"/>
        <v>42379</v>
      </c>
      <c r="U988">
        <f t="shared" si="7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8324</v>
      </c>
      <c r="R989" s="10" t="s">
        <v>8326</v>
      </c>
      <c r="S989" s="14">
        <f t="shared" si="77"/>
        <v>41773.294560185182</v>
      </c>
      <c r="T989" s="14">
        <f t="shared" si="78"/>
        <v>41813.294560185182</v>
      </c>
      <c r="U989">
        <f t="shared" si="7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8324</v>
      </c>
      <c r="R990" s="10" t="s">
        <v>8326</v>
      </c>
      <c r="S990" s="14">
        <f t="shared" si="77"/>
        <v>42614.356770833328</v>
      </c>
      <c r="T990" s="14">
        <f t="shared" si="78"/>
        <v>42644.356770833328</v>
      </c>
      <c r="U990">
        <f t="shared" si="7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8324</v>
      </c>
      <c r="R991" s="10" t="s">
        <v>8326</v>
      </c>
      <c r="S991" s="14">
        <f t="shared" si="77"/>
        <v>42611.933969907404</v>
      </c>
      <c r="T991" s="14">
        <f t="shared" si="78"/>
        <v>42641.933969907404</v>
      </c>
      <c r="U991">
        <f t="shared" si="7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8324</v>
      </c>
      <c r="R992" s="10" t="s">
        <v>8326</v>
      </c>
      <c r="S992" s="14">
        <f t="shared" si="77"/>
        <v>41855.784305555557</v>
      </c>
      <c r="T992" s="14">
        <f t="shared" si="78"/>
        <v>41885.784305555557</v>
      </c>
      <c r="U992">
        <f t="shared" si="7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8324</v>
      </c>
      <c r="R993" s="10" t="s">
        <v>8326</v>
      </c>
      <c r="S993" s="14">
        <f t="shared" si="77"/>
        <v>42538.75680555556</v>
      </c>
      <c r="T993" s="14">
        <f t="shared" si="78"/>
        <v>42563.785416666666</v>
      </c>
      <c r="U993">
        <f t="shared" si="7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8324</v>
      </c>
      <c r="R994" s="10" t="s">
        <v>8326</v>
      </c>
      <c r="S994" s="14">
        <f t="shared" si="77"/>
        <v>42437.924988425926</v>
      </c>
      <c r="T994" s="14">
        <f t="shared" si="78"/>
        <v>42497.883321759262</v>
      </c>
      <c r="U994">
        <f t="shared" si="7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8324</v>
      </c>
      <c r="R995" s="10" t="s">
        <v>8326</v>
      </c>
      <c r="S995" s="14">
        <f t="shared" si="77"/>
        <v>42652.964907407411</v>
      </c>
      <c r="T995" s="14">
        <f t="shared" si="78"/>
        <v>42686.208333333328</v>
      </c>
      <c r="U995">
        <f t="shared" si="7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8324</v>
      </c>
      <c r="R996" s="10" t="s">
        <v>8326</v>
      </c>
      <c r="S996" s="14">
        <f t="shared" si="77"/>
        <v>41921.263078703705</v>
      </c>
      <c r="T996" s="14">
        <f t="shared" si="78"/>
        <v>41973.957638888889</v>
      </c>
      <c r="U996">
        <f t="shared" si="7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8324</v>
      </c>
      <c r="R997" s="10" t="s">
        <v>8326</v>
      </c>
      <c r="S997" s="14">
        <f t="shared" si="77"/>
        <v>41947.940740740742</v>
      </c>
      <c r="T997" s="14">
        <f t="shared" si="78"/>
        <v>41972.666666666672</v>
      </c>
      <c r="U997">
        <f t="shared" si="7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8324</v>
      </c>
      <c r="R998" s="10" t="s">
        <v>8326</v>
      </c>
      <c r="S998" s="14">
        <f t="shared" si="77"/>
        <v>41817.866435185184</v>
      </c>
      <c r="T998" s="14">
        <f t="shared" si="78"/>
        <v>41847.643750000003</v>
      </c>
      <c r="U998">
        <f t="shared" si="7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8324</v>
      </c>
      <c r="R999" s="10" t="s">
        <v>8326</v>
      </c>
      <c r="S999" s="14">
        <f t="shared" si="77"/>
        <v>41941.10297453704</v>
      </c>
      <c r="T999" s="14">
        <f t="shared" si="78"/>
        <v>41971.144641203704</v>
      </c>
      <c r="U999">
        <f t="shared" si="7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8324</v>
      </c>
      <c r="R1000" s="10" t="s">
        <v>8326</v>
      </c>
      <c r="S1000" s="14">
        <f t="shared" si="77"/>
        <v>42282.168993055559</v>
      </c>
      <c r="T1000" s="14">
        <f t="shared" si="78"/>
        <v>42327.210659722223</v>
      </c>
      <c r="U1000">
        <f t="shared" si="7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8324</v>
      </c>
      <c r="R1001" s="10" t="s">
        <v>8326</v>
      </c>
      <c r="S1001" s="14">
        <f t="shared" si="77"/>
        <v>41926.29965277778</v>
      </c>
      <c r="T1001" s="14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8324</v>
      </c>
      <c r="R1002" s="10" t="s">
        <v>8326</v>
      </c>
      <c r="S1002" s="14">
        <f t="shared" si="77"/>
        <v>42749.059722222228</v>
      </c>
      <c r="T1002" s="14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8324</v>
      </c>
      <c r="R1003" s="10" t="s">
        <v>8326</v>
      </c>
      <c r="S1003" s="14">
        <f t="shared" si="77"/>
        <v>42720.720057870371</v>
      </c>
      <c r="T1003" s="14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8324</v>
      </c>
      <c r="R1004" s="10" t="s">
        <v>8326</v>
      </c>
      <c r="S1004" s="14">
        <f t="shared" si="77"/>
        <v>42325.684189814812</v>
      </c>
      <c r="T1004" s="14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8324</v>
      </c>
      <c r="R1005" s="10" t="s">
        <v>8326</v>
      </c>
      <c r="S1005" s="14">
        <f t="shared" si="77"/>
        <v>42780.709039351852</v>
      </c>
      <c r="T1005" s="14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8324</v>
      </c>
      <c r="R1006" s="10" t="s">
        <v>8326</v>
      </c>
      <c r="S1006" s="14">
        <f t="shared" si="77"/>
        <v>42388.708645833336</v>
      </c>
      <c r="T1006" s="14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8324</v>
      </c>
      <c r="R1007" s="10" t="s">
        <v>8326</v>
      </c>
      <c r="S1007" s="14">
        <f t="shared" si="77"/>
        <v>42276.624803240738</v>
      </c>
      <c r="T1007" s="14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8324</v>
      </c>
      <c r="R1008" s="10" t="s">
        <v>8326</v>
      </c>
      <c r="S1008" s="14">
        <f t="shared" si="77"/>
        <v>41977.040185185186</v>
      </c>
      <c r="T1008" s="14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8324</v>
      </c>
      <c r="R1009" s="10" t="s">
        <v>8326</v>
      </c>
      <c r="S1009" s="14">
        <f t="shared" si="77"/>
        <v>42676.583599537036</v>
      </c>
      <c r="T1009" s="14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8324</v>
      </c>
      <c r="R1010" s="10" t="s">
        <v>8326</v>
      </c>
      <c r="S1010" s="14">
        <f t="shared" si="77"/>
        <v>42702.809201388889</v>
      </c>
      <c r="T1010" s="14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8324</v>
      </c>
      <c r="R1011" s="10" t="s">
        <v>8326</v>
      </c>
      <c r="S1011" s="14">
        <f t="shared" si="77"/>
        <v>42510.604699074072</v>
      </c>
      <c r="T1011" s="14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8324</v>
      </c>
      <c r="R1012" s="10" t="s">
        <v>8326</v>
      </c>
      <c r="S1012" s="14">
        <f t="shared" si="77"/>
        <v>42561.829421296294</v>
      </c>
      <c r="T1012" s="14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8324</v>
      </c>
      <c r="R1013" s="10" t="s">
        <v>8326</v>
      </c>
      <c r="S1013" s="14">
        <f t="shared" si="77"/>
        <v>41946.898090277777</v>
      </c>
      <c r="T1013" s="14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8324</v>
      </c>
      <c r="R1014" s="10" t="s">
        <v>8326</v>
      </c>
      <c r="S1014" s="14">
        <f t="shared" si="77"/>
        <v>42714.440416666665</v>
      </c>
      <c r="T1014" s="14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8324</v>
      </c>
      <c r="R1015" s="10" t="s">
        <v>8326</v>
      </c>
      <c r="S1015" s="14">
        <f t="shared" si="77"/>
        <v>42339.833981481483</v>
      </c>
      <c r="T1015" s="14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8324</v>
      </c>
      <c r="R1016" s="10" t="s">
        <v>8326</v>
      </c>
      <c r="S1016" s="14">
        <f t="shared" si="77"/>
        <v>41955.002488425926</v>
      </c>
      <c r="T1016" s="14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8324</v>
      </c>
      <c r="R1017" s="10" t="s">
        <v>8326</v>
      </c>
      <c r="S1017" s="14">
        <f t="shared" si="77"/>
        <v>42303.878414351857</v>
      </c>
      <c r="T1017" s="14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8324</v>
      </c>
      <c r="R1018" s="10" t="s">
        <v>8326</v>
      </c>
      <c r="S1018" s="14">
        <f t="shared" si="77"/>
        <v>42422.107129629629</v>
      </c>
      <c r="T1018" s="14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8324</v>
      </c>
      <c r="R1019" s="10" t="s">
        <v>8326</v>
      </c>
      <c r="S1019" s="14">
        <f t="shared" si="77"/>
        <v>42289.675173611111</v>
      </c>
      <c r="T1019" s="14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8324</v>
      </c>
      <c r="R1020" s="10" t="s">
        <v>8326</v>
      </c>
      <c r="S1020" s="14">
        <f t="shared" si="77"/>
        <v>42535.492280092592</v>
      </c>
      <c r="T1020" s="14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8324</v>
      </c>
      <c r="R1021" s="10" t="s">
        <v>8326</v>
      </c>
      <c r="S1021" s="14">
        <f t="shared" si="77"/>
        <v>42009.973946759259</v>
      </c>
      <c r="T1021" s="14">
        <f t="shared" si="78"/>
        <v>42039.973946759259</v>
      </c>
      <c r="U1021">
        <f t="shared" si="7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8330</v>
      </c>
      <c r="R1022" s="10" t="s">
        <v>8335</v>
      </c>
      <c r="S1022" s="14">
        <f t="shared" si="77"/>
        <v>42127.069548611107</v>
      </c>
      <c r="T1022" s="14">
        <f t="shared" si="78"/>
        <v>42157.032638888893</v>
      </c>
      <c r="U1022">
        <f t="shared" si="7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8330</v>
      </c>
      <c r="R1023" s="10" t="s">
        <v>8335</v>
      </c>
      <c r="S1023" s="14">
        <f t="shared" si="77"/>
        <v>42271.251979166671</v>
      </c>
      <c r="T1023" s="14">
        <f t="shared" si="78"/>
        <v>42294.166666666672</v>
      </c>
      <c r="U1023">
        <f t="shared" si="7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8330</v>
      </c>
      <c r="R1024" s="10" t="s">
        <v>8335</v>
      </c>
      <c r="S1024" s="14">
        <f t="shared" si="77"/>
        <v>42111.646724537044</v>
      </c>
      <c r="T1024" s="14">
        <f t="shared" si="78"/>
        <v>42141.646724537044</v>
      </c>
      <c r="U1024">
        <f t="shared" si="7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8330</v>
      </c>
      <c r="R1025" s="10" t="s">
        <v>8335</v>
      </c>
      <c r="S1025" s="14">
        <f t="shared" si="77"/>
        <v>42145.919687500005</v>
      </c>
      <c r="T1025" s="14">
        <f t="shared" si="78"/>
        <v>42175.919687500005</v>
      </c>
      <c r="U1025">
        <f t="shared" si="7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80">ROUND(E1026/D1026*100,0)</f>
        <v>119</v>
      </c>
      <c r="P1026">
        <f t="shared" si="76"/>
        <v>388.98</v>
      </c>
      <c r="Q1026" s="10" t="s">
        <v>8330</v>
      </c>
      <c r="R1026" s="10" t="s">
        <v>8335</v>
      </c>
      <c r="S1026" s="14">
        <f t="shared" si="77"/>
        <v>42370.580590277779</v>
      </c>
      <c r="T1026" s="14">
        <f t="shared" si="78"/>
        <v>42400.580590277779</v>
      </c>
      <c r="U1026">
        <f t="shared" si="7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80"/>
        <v>110</v>
      </c>
      <c r="P1027">
        <f t="shared" ref="P1027:P1090" si="81">IFERROR(ROUND(E1027/L1027,2),0)</f>
        <v>71.849999999999994</v>
      </c>
      <c r="Q1027" s="10" t="s">
        <v>8330</v>
      </c>
      <c r="R1027" s="10" t="s">
        <v>8335</v>
      </c>
      <c r="S1027" s="14">
        <f t="shared" ref="S1027:S1090" si="82">(((J1027/60)/60)/24)+DATE(1970,1,1)</f>
        <v>42049.833761574075</v>
      </c>
      <c r="T1027" s="14">
        <f t="shared" ref="T1027:T1090" si="83">(((I1027/60)/60)/24)+DATE(1970,1,1)</f>
        <v>42079.792094907403</v>
      </c>
      <c r="U1027">
        <f t="shared" ref="U1027:U1090" si="8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8330</v>
      </c>
      <c r="R1028" s="10" t="s">
        <v>8335</v>
      </c>
      <c r="S1028" s="14">
        <f t="shared" si="82"/>
        <v>42426.407592592594</v>
      </c>
      <c r="T1028" s="14">
        <f t="shared" si="83"/>
        <v>42460.365925925929</v>
      </c>
      <c r="U1028">
        <f t="shared" si="8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8330</v>
      </c>
      <c r="R1029" s="10" t="s">
        <v>8335</v>
      </c>
      <c r="S1029" s="14">
        <f t="shared" si="82"/>
        <v>41905.034108796295</v>
      </c>
      <c r="T1029" s="14">
        <f t="shared" si="83"/>
        <v>41935.034108796295</v>
      </c>
      <c r="U1029">
        <f t="shared" si="8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8330</v>
      </c>
      <c r="R1030" s="10" t="s">
        <v>8335</v>
      </c>
      <c r="S1030" s="14">
        <f t="shared" si="82"/>
        <v>42755.627372685187</v>
      </c>
      <c r="T1030" s="14">
        <f t="shared" si="83"/>
        <v>42800.833333333328</v>
      </c>
      <c r="U1030">
        <f t="shared" si="8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8330</v>
      </c>
      <c r="R1031" s="10" t="s">
        <v>8335</v>
      </c>
      <c r="S1031" s="14">
        <f t="shared" si="82"/>
        <v>42044.711886574078</v>
      </c>
      <c r="T1031" s="14">
        <f t="shared" si="83"/>
        <v>42098.915972222225</v>
      </c>
      <c r="U1031">
        <f t="shared" si="8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8330</v>
      </c>
      <c r="R1032" s="10" t="s">
        <v>8335</v>
      </c>
      <c r="S1032" s="14">
        <f t="shared" si="82"/>
        <v>42611.483206018514</v>
      </c>
      <c r="T1032" s="14">
        <f t="shared" si="83"/>
        <v>42625.483206018514</v>
      </c>
      <c r="U1032">
        <f t="shared" si="8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8330</v>
      </c>
      <c r="R1033" s="10" t="s">
        <v>8335</v>
      </c>
      <c r="S1033" s="14">
        <f t="shared" si="82"/>
        <v>42324.764004629629</v>
      </c>
      <c r="T1033" s="14">
        <f t="shared" si="83"/>
        <v>42354.764004629629</v>
      </c>
      <c r="U1033">
        <f t="shared" si="8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8330</v>
      </c>
      <c r="R1034" s="10" t="s">
        <v>8335</v>
      </c>
      <c r="S1034" s="14">
        <f t="shared" si="82"/>
        <v>42514.666956018518</v>
      </c>
      <c r="T1034" s="14">
        <f t="shared" si="83"/>
        <v>42544.666956018518</v>
      </c>
      <c r="U1034">
        <f t="shared" si="8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8330</v>
      </c>
      <c r="R1035" s="10" t="s">
        <v>8335</v>
      </c>
      <c r="S1035" s="14">
        <f t="shared" si="82"/>
        <v>42688.732407407413</v>
      </c>
      <c r="T1035" s="14">
        <f t="shared" si="83"/>
        <v>42716.732407407413</v>
      </c>
      <c r="U1035">
        <f t="shared" si="8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8330</v>
      </c>
      <c r="R1036" s="10" t="s">
        <v>8335</v>
      </c>
      <c r="S1036" s="14">
        <f t="shared" si="82"/>
        <v>42555.166712962964</v>
      </c>
      <c r="T1036" s="14">
        <f t="shared" si="83"/>
        <v>42587.165972222225</v>
      </c>
      <c r="U1036">
        <f t="shared" si="8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8330</v>
      </c>
      <c r="R1037" s="10" t="s">
        <v>8335</v>
      </c>
      <c r="S1037" s="14">
        <f t="shared" si="82"/>
        <v>42016.641435185185</v>
      </c>
      <c r="T1037" s="14">
        <f t="shared" si="83"/>
        <v>42046.641435185185</v>
      </c>
      <c r="U1037">
        <f t="shared" si="8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8330</v>
      </c>
      <c r="R1038" s="10" t="s">
        <v>8335</v>
      </c>
      <c r="S1038" s="14">
        <f t="shared" si="82"/>
        <v>41249.448958333334</v>
      </c>
      <c r="T1038" s="14">
        <f t="shared" si="83"/>
        <v>41281.333333333336</v>
      </c>
      <c r="U1038">
        <f t="shared" si="8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8330</v>
      </c>
      <c r="R1039" s="10" t="s">
        <v>8335</v>
      </c>
      <c r="S1039" s="14">
        <f t="shared" si="82"/>
        <v>42119.822476851856</v>
      </c>
      <c r="T1039" s="14">
        <f t="shared" si="83"/>
        <v>42142.208333333328</v>
      </c>
      <c r="U1039">
        <f t="shared" si="8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8330</v>
      </c>
      <c r="R1040" s="10" t="s">
        <v>8335</v>
      </c>
      <c r="S1040" s="14">
        <f t="shared" si="82"/>
        <v>42418.231747685189</v>
      </c>
      <c r="T1040" s="14">
        <f t="shared" si="83"/>
        <v>42448.190081018518</v>
      </c>
      <c r="U1040">
        <f t="shared" si="8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8330</v>
      </c>
      <c r="R1041" s="10" t="s">
        <v>8335</v>
      </c>
      <c r="S1041" s="14">
        <f t="shared" si="82"/>
        <v>42692.109328703707</v>
      </c>
      <c r="T1041" s="14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8336</v>
      </c>
      <c r="R1042" s="10" t="s">
        <v>8337</v>
      </c>
      <c r="S1042" s="14">
        <f t="shared" si="82"/>
        <v>42579.708437499998</v>
      </c>
      <c r="T1042" s="14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8336</v>
      </c>
      <c r="R1043" s="10" t="s">
        <v>8337</v>
      </c>
      <c r="S1043" s="14">
        <f t="shared" si="82"/>
        <v>41831.060092592597</v>
      </c>
      <c r="T1043" s="14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8336</v>
      </c>
      <c r="R1044" s="10" t="s">
        <v>8337</v>
      </c>
      <c r="S1044" s="14">
        <f t="shared" si="82"/>
        <v>41851.696157407408</v>
      </c>
      <c r="T1044" s="14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8336</v>
      </c>
      <c r="R1045" s="10" t="s">
        <v>8337</v>
      </c>
      <c r="S1045" s="14">
        <f t="shared" si="82"/>
        <v>42114.252951388888</v>
      </c>
      <c r="T1045" s="14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8336</v>
      </c>
      <c r="R1046" s="10" t="s">
        <v>8337</v>
      </c>
      <c r="S1046" s="14">
        <f t="shared" si="82"/>
        <v>42011.925937499997</v>
      </c>
      <c r="T1046" s="14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8336</v>
      </c>
      <c r="R1047" s="10" t="s">
        <v>8337</v>
      </c>
      <c r="S1047" s="14">
        <f t="shared" si="82"/>
        <v>41844.874421296299</v>
      </c>
      <c r="T1047" s="14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8336</v>
      </c>
      <c r="R1048" s="10" t="s">
        <v>8337</v>
      </c>
      <c r="S1048" s="14">
        <f t="shared" si="82"/>
        <v>42319.851388888885</v>
      </c>
      <c r="T1048" s="14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8336</v>
      </c>
      <c r="R1049" s="10" t="s">
        <v>8337</v>
      </c>
      <c r="S1049" s="14">
        <f t="shared" si="82"/>
        <v>41918.818460648145</v>
      </c>
      <c r="T1049" s="14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8336</v>
      </c>
      <c r="R1050" s="10" t="s">
        <v>8337</v>
      </c>
      <c r="S1050" s="14">
        <f t="shared" si="82"/>
        <v>42598.053113425922</v>
      </c>
      <c r="T1050" s="14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8336</v>
      </c>
      <c r="R1051" s="10" t="s">
        <v>8337</v>
      </c>
      <c r="S1051" s="14">
        <f t="shared" si="82"/>
        <v>42382.431076388893</v>
      </c>
      <c r="T1051" s="14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8336</v>
      </c>
      <c r="R1052" s="10" t="s">
        <v>8337</v>
      </c>
      <c r="S1052" s="14">
        <f t="shared" si="82"/>
        <v>42231.7971875</v>
      </c>
      <c r="T1052" s="14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8336</v>
      </c>
      <c r="R1053" s="10" t="s">
        <v>8337</v>
      </c>
      <c r="S1053" s="14">
        <f t="shared" si="82"/>
        <v>41850.014178240745</v>
      </c>
      <c r="T1053" s="14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8336</v>
      </c>
      <c r="R1054" s="10" t="s">
        <v>8337</v>
      </c>
      <c r="S1054" s="14">
        <f t="shared" si="82"/>
        <v>42483.797395833331</v>
      </c>
      <c r="T1054" s="14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8336</v>
      </c>
      <c r="R1055" s="10" t="s">
        <v>8337</v>
      </c>
      <c r="S1055" s="14">
        <f t="shared" si="82"/>
        <v>42775.172824074078</v>
      </c>
      <c r="T1055" s="14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8336</v>
      </c>
      <c r="R1056" s="10" t="s">
        <v>8337</v>
      </c>
      <c r="S1056" s="14">
        <f t="shared" si="82"/>
        <v>41831.851840277777</v>
      </c>
      <c r="T1056" s="14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8336</v>
      </c>
      <c r="R1057" s="10" t="s">
        <v>8337</v>
      </c>
      <c r="S1057" s="14">
        <f t="shared" si="82"/>
        <v>42406.992418981477</v>
      </c>
      <c r="T1057" s="14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8336</v>
      </c>
      <c r="R1058" s="10" t="s">
        <v>8337</v>
      </c>
      <c r="S1058" s="14">
        <f t="shared" si="82"/>
        <v>42058.719641203701</v>
      </c>
      <c r="T1058" s="14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8336</v>
      </c>
      <c r="R1059" s="10" t="s">
        <v>8337</v>
      </c>
      <c r="S1059" s="14">
        <f t="shared" si="82"/>
        <v>42678.871331018512</v>
      </c>
      <c r="T1059" s="14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8336</v>
      </c>
      <c r="R1060" s="10" t="s">
        <v>8337</v>
      </c>
      <c r="S1060" s="14">
        <f t="shared" si="82"/>
        <v>42047.900960648149</v>
      </c>
      <c r="T1060" s="14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8336</v>
      </c>
      <c r="R1061" s="10" t="s">
        <v>8337</v>
      </c>
      <c r="S1061" s="14">
        <f t="shared" si="82"/>
        <v>42046.79</v>
      </c>
      <c r="T1061" s="14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8336</v>
      </c>
      <c r="R1062" s="10" t="s">
        <v>8337</v>
      </c>
      <c r="S1062" s="14">
        <f t="shared" si="82"/>
        <v>42079.913113425922</v>
      </c>
      <c r="T1062" s="14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8336</v>
      </c>
      <c r="R1063" s="10" t="s">
        <v>8337</v>
      </c>
      <c r="S1063" s="14">
        <f t="shared" si="82"/>
        <v>42432.276712962965</v>
      </c>
      <c r="T1063" s="14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8336</v>
      </c>
      <c r="R1064" s="10" t="s">
        <v>8337</v>
      </c>
      <c r="S1064" s="14">
        <f t="shared" si="82"/>
        <v>42556.807187500002</v>
      </c>
      <c r="T1064" s="14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8336</v>
      </c>
      <c r="R1065" s="10" t="s">
        <v>8337</v>
      </c>
      <c r="S1065" s="14">
        <f t="shared" si="82"/>
        <v>42583.030810185184</v>
      </c>
      <c r="T1065" s="14">
        <f t="shared" si="83"/>
        <v>42613.030810185184</v>
      </c>
      <c r="U1065">
        <f t="shared" si="8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8338</v>
      </c>
      <c r="R1066" s="10" t="s">
        <v>8339</v>
      </c>
      <c r="S1066" s="14">
        <f t="shared" si="82"/>
        <v>41417.228043981479</v>
      </c>
      <c r="T1066" s="14">
        <f t="shared" si="83"/>
        <v>41462.228043981479</v>
      </c>
      <c r="U1066">
        <f t="shared" si="8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8338</v>
      </c>
      <c r="R1067" s="10" t="s">
        <v>8339</v>
      </c>
      <c r="S1067" s="14">
        <f t="shared" si="82"/>
        <v>41661.381041666667</v>
      </c>
      <c r="T1067" s="14">
        <f t="shared" si="83"/>
        <v>41689.381041666667</v>
      </c>
      <c r="U1067">
        <f t="shared" si="8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8338</v>
      </c>
      <c r="R1068" s="10" t="s">
        <v>8339</v>
      </c>
      <c r="S1068" s="14">
        <f t="shared" si="82"/>
        <v>41445.962754629632</v>
      </c>
      <c r="T1068" s="14">
        <f t="shared" si="83"/>
        <v>41490.962754629632</v>
      </c>
      <c r="U1068">
        <f t="shared" si="8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8338</v>
      </c>
      <c r="R1069" s="10" t="s">
        <v>8339</v>
      </c>
      <c r="S1069" s="14">
        <f t="shared" si="82"/>
        <v>41599.855682870373</v>
      </c>
      <c r="T1069" s="14">
        <f t="shared" si="83"/>
        <v>41629.855682870373</v>
      </c>
      <c r="U1069">
        <f t="shared" si="8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8338</v>
      </c>
      <c r="R1070" s="10" t="s">
        <v>8339</v>
      </c>
      <c r="S1070" s="14">
        <f t="shared" si="82"/>
        <v>42440.371111111104</v>
      </c>
      <c r="T1070" s="14">
        <f t="shared" si="83"/>
        <v>42470.329444444447</v>
      </c>
      <c r="U1070">
        <f t="shared" si="8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8338</v>
      </c>
      <c r="R1071" s="10" t="s">
        <v>8339</v>
      </c>
      <c r="S1071" s="14">
        <f t="shared" si="82"/>
        <v>41572.229849537034</v>
      </c>
      <c r="T1071" s="14">
        <f t="shared" si="83"/>
        <v>41604.271516203706</v>
      </c>
      <c r="U1071">
        <f t="shared" si="8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8338</v>
      </c>
      <c r="R1072" s="10" t="s">
        <v>8339</v>
      </c>
      <c r="S1072" s="14">
        <f t="shared" si="82"/>
        <v>41163.011828703704</v>
      </c>
      <c r="T1072" s="14">
        <f t="shared" si="83"/>
        <v>41183.011828703704</v>
      </c>
      <c r="U1072">
        <f t="shared" si="8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8338</v>
      </c>
      <c r="R1073" s="10" t="s">
        <v>8339</v>
      </c>
      <c r="S1073" s="14">
        <f t="shared" si="82"/>
        <v>42295.753391203703</v>
      </c>
      <c r="T1073" s="14">
        <f t="shared" si="83"/>
        <v>42325.795057870375</v>
      </c>
      <c r="U1073">
        <f t="shared" si="8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8338</v>
      </c>
      <c r="R1074" s="10" t="s">
        <v>8339</v>
      </c>
      <c r="S1074" s="14">
        <f t="shared" si="82"/>
        <v>41645.832141203704</v>
      </c>
      <c r="T1074" s="14">
        <f t="shared" si="83"/>
        <v>41675.832141203704</v>
      </c>
      <c r="U1074">
        <f t="shared" si="8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8338</v>
      </c>
      <c r="R1075" s="10" t="s">
        <v>8339</v>
      </c>
      <c r="S1075" s="14">
        <f t="shared" si="82"/>
        <v>40802.964594907404</v>
      </c>
      <c r="T1075" s="14">
        <f t="shared" si="83"/>
        <v>40832.964594907404</v>
      </c>
      <c r="U1075">
        <f t="shared" si="8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8338</v>
      </c>
      <c r="R1076" s="10" t="s">
        <v>8339</v>
      </c>
      <c r="S1076" s="14">
        <f t="shared" si="82"/>
        <v>41613.172974537039</v>
      </c>
      <c r="T1076" s="14">
        <f t="shared" si="83"/>
        <v>41643.172974537039</v>
      </c>
      <c r="U1076">
        <f t="shared" si="8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8338</v>
      </c>
      <c r="R1077" s="10" t="s">
        <v>8339</v>
      </c>
      <c r="S1077" s="14">
        <f t="shared" si="82"/>
        <v>41005.904120370367</v>
      </c>
      <c r="T1077" s="14">
        <f t="shared" si="83"/>
        <v>41035.904120370367</v>
      </c>
      <c r="U1077">
        <f t="shared" si="8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8338</v>
      </c>
      <c r="R1078" s="10" t="s">
        <v>8339</v>
      </c>
      <c r="S1078" s="14">
        <f t="shared" si="82"/>
        <v>41838.377893518518</v>
      </c>
      <c r="T1078" s="14">
        <f t="shared" si="83"/>
        <v>41893.377893518518</v>
      </c>
      <c r="U1078">
        <f t="shared" si="8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8338</v>
      </c>
      <c r="R1079" s="10" t="s">
        <v>8339</v>
      </c>
      <c r="S1079" s="14">
        <f t="shared" si="82"/>
        <v>42353.16679398148</v>
      </c>
      <c r="T1079" s="14">
        <f t="shared" si="83"/>
        <v>42383.16679398148</v>
      </c>
      <c r="U1079">
        <f t="shared" si="8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8338</v>
      </c>
      <c r="R1080" s="10" t="s">
        <v>8339</v>
      </c>
      <c r="S1080" s="14">
        <f t="shared" si="82"/>
        <v>40701.195844907408</v>
      </c>
      <c r="T1080" s="14">
        <f t="shared" si="83"/>
        <v>40746.195844907408</v>
      </c>
      <c r="U1080">
        <f t="shared" si="8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8338</v>
      </c>
      <c r="R1081" s="10" t="s">
        <v>8339</v>
      </c>
      <c r="S1081" s="14">
        <f t="shared" si="82"/>
        <v>42479.566388888896</v>
      </c>
      <c r="T1081" s="14">
        <f t="shared" si="83"/>
        <v>42504.566388888896</v>
      </c>
      <c r="U1081">
        <f t="shared" si="8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8338</v>
      </c>
      <c r="R1082" s="10" t="s">
        <v>8339</v>
      </c>
      <c r="S1082" s="14">
        <f t="shared" si="82"/>
        <v>41740.138113425928</v>
      </c>
      <c r="T1082" s="14">
        <f t="shared" si="83"/>
        <v>41770.138113425928</v>
      </c>
      <c r="U1082">
        <f t="shared" si="8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8338</v>
      </c>
      <c r="R1083" s="10" t="s">
        <v>8339</v>
      </c>
      <c r="S1083" s="14">
        <f t="shared" si="82"/>
        <v>42002.926990740743</v>
      </c>
      <c r="T1083" s="14">
        <f t="shared" si="83"/>
        <v>42032.926990740743</v>
      </c>
      <c r="U1083">
        <f t="shared" si="8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8338</v>
      </c>
      <c r="R1084" s="10" t="s">
        <v>8339</v>
      </c>
      <c r="S1084" s="14">
        <f t="shared" si="82"/>
        <v>41101.906111111115</v>
      </c>
      <c r="T1084" s="14">
        <f t="shared" si="83"/>
        <v>41131.906111111115</v>
      </c>
      <c r="U1084">
        <f t="shared" si="8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8338</v>
      </c>
      <c r="R1085" s="10" t="s">
        <v>8339</v>
      </c>
      <c r="S1085" s="14">
        <f t="shared" si="82"/>
        <v>41793.659525462965</v>
      </c>
      <c r="T1085" s="14">
        <f t="shared" si="83"/>
        <v>41853.659525462965</v>
      </c>
      <c r="U1085">
        <f t="shared" si="8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8338</v>
      </c>
      <c r="R1086" s="10" t="s">
        <v>8339</v>
      </c>
      <c r="S1086" s="14">
        <f t="shared" si="82"/>
        <v>41829.912083333329</v>
      </c>
      <c r="T1086" s="14">
        <f t="shared" si="83"/>
        <v>41859.912083333329</v>
      </c>
      <c r="U1086">
        <f t="shared" si="8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8338</v>
      </c>
      <c r="R1087" s="10" t="s">
        <v>8339</v>
      </c>
      <c r="S1087" s="14">
        <f t="shared" si="82"/>
        <v>42413.671006944445</v>
      </c>
      <c r="T1087" s="14">
        <f t="shared" si="83"/>
        <v>42443.629340277781</v>
      </c>
      <c r="U1087">
        <f t="shared" si="8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8338</v>
      </c>
      <c r="R1088" s="10" t="s">
        <v>8339</v>
      </c>
      <c r="S1088" s="14">
        <f t="shared" si="82"/>
        <v>41845.866793981484</v>
      </c>
      <c r="T1088" s="14">
        <f t="shared" si="83"/>
        <v>41875.866793981484</v>
      </c>
      <c r="U1088">
        <f t="shared" si="8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8338</v>
      </c>
      <c r="R1089" s="10" t="s">
        <v>8339</v>
      </c>
      <c r="S1089" s="14">
        <f t="shared" si="82"/>
        <v>41775.713969907411</v>
      </c>
      <c r="T1089" s="14">
        <f t="shared" si="83"/>
        <v>41805.713969907411</v>
      </c>
      <c r="U1089">
        <f t="shared" si="8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85">ROUND(E1090/D1090*100,0)</f>
        <v>14</v>
      </c>
      <c r="P1090">
        <f t="shared" si="81"/>
        <v>43.42</v>
      </c>
      <c r="Q1090" s="10" t="s">
        <v>8338</v>
      </c>
      <c r="R1090" s="10" t="s">
        <v>8339</v>
      </c>
      <c r="S1090" s="14">
        <f t="shared" si="82"/>
        <v>41723.799386574072</v>
      </c>
      <c r="T1090" s="14">
        <f t="shared" si="83"/>
        <v>41753.799386574072</v>
      </c>
      <c r="U1090">
        <f t="shared" si="8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85"/>
        <v>8</v>
      </c>
      <c r="P1091">
        <f t="shared" ref="P1091:P1154" si="86">IFERROR(ROUND(E1091/L1091,2),0)</f>
        <v>23.96</v>
      </c>
      <c r="Q1091" s="10" t="s">
        <v>8338</v>
      </c>
      <c r="R1091" s="10" t="s">
        <v>8339</v>
      </c>
      <c r="S1091" s="14">
        <f t="shared" ref="S1091:S1154" si="87">(((J1091/60)/60)/24)+DATE(1970,1,1)</f>
        <v>42151.189525462964</v>
      </c>
      <c r="T1091" s="14">
        <f t="shared" ref="T1091:T1154" si="88">(((I1091/60)/60)/24)+DATE(1970,1,1)</f>
        <v>42181.189525462964</v>
      </c>
      <c r="U1091">
        <f t="shared" ref="U1091:U1154" si="8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8338</v>
      </c>
      <c r="R1092" s="10" t="s">
        <v>8339</v>
      </c>
      <c r="S1092" s="14">
        <f t="shared" si="87"/>
        <v>42123.185798611114</v>
      </c>
      <c r="T1092" s="14">
        <f t="shared" si="88"/>
        <v>42153.185798611114</v>
      </c>
      <c r="U1092">
        <f t="shared" si="8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8338</v>
      </c>
      <c r="R1093" s="10" t="s">
        <v>8339</v>
      </c>
      <c r="S1093" s="14">
        <f t="shared" si="87"/>
        <v>42440.820277777777</v>
      </c>
      <c r="T1093" s="14">
        <f t="shared" si="88"/>
        <v>42470.778611111105</v>
      </c>
      <c r="U1093">
        <f t="shared" si="8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8338</v>
      </c>
      <c r="R1094" s="10" t="s">
        <v>8339</v>
      </c>
      <c r="S1094" s="14">
        <f t="shared" si="87"/>
        <v>41250.025902777779</v>
      </c>
      <c r="T1094" s="14">
        <f t="shared" si="88"/>
        <v>41280.025902777779</v>
      </c>
      <c r="U1094">
        <f t="shared" si="8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8338</v>
      </c>
      <c r="R1095" s="10" t="s">
        <v>8339</v>
      </c>
      <c r="S1095" s="14">
        <f t="shared" si="87"/>
        <v>42396.973807870367</v>
      </c>
      <c r="T1095" s="14">
        <f t="shared" si="88"/>
        <v>42411.973807870367</v>
      </c>
      <c r="U1095">
        <f t="shared" si="8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8338</v>
      </c>
      <c r="R1096" s="10" t="s">
        <v>8339</v>
      </c>
      <c r="S1096" s="14">
        <f t="shared" si="87"/>
        <v>40795.713344907403</v>
      </c>
      <c r="T1096" s="14">
        <f t="shared" si="88"/>
        <v>40825.713344907403</v>
      </c>
      <c r="U1096">
        <f t="shared" si="8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8338</v>
      </c>
      <c r="R1097" s="10" t="s">
        <v>8339</v>
      </c>
      <c r="S1097" s="14">
        <f t="shared" si="87"/>
        <v>41486.537268518521</v>
      </c>
      <c r="T1097" s="14">
        <f t="shared" si="88"/>
        <v>41516.537268518521</v>
      </c>
      <c r="U1097">
        <f t="shared" si="8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8338</v>
      </c>
      <c r="R1098" s="10" t="s">
        <v>8339</v>
      </c>
      <c r="S1098" s="14">
        <f t="shared" si="87"/>
        <v>41885.51798611111</v>
      </c>
      <c r="T1098" s="14">
        <f t="shared" si="88"/>
        <v>41916.145833333336</v>
      </c>
      <c r="U1098">
        <f t="shared" si="8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8338</v>
      </c>
      <c r="R1099" s="10" t="s">
        <v>8339</v>
      </c>
      <c r="S1099" s="14">
        <f t="shared" si="87"/>
        <v>41660.792557870373</v>
      </c>
      <c r="T1099" s="14">
        <f t="shared" si="88"/>
        <v>41700.792557870373</v>
      </c>
      <c r="U1099">
        <f t="shared" si="8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8338</v>
      </c>
      <c r="R1100" s="10" t="s">
        <v>8339</v>
      </c>
      <c r="S1100" s="14">
        <f t="shared" si="87"/>
        <v>41712.762673611112</v>
      </c>
      <c r="T1100" s="14">
        <f t="shared" si="88"/>
        <v>41742.762673611112</v>
      </c>
      <c r="U1100">
        <f t="shared" si="8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8338</v>
      </c>
      <c r="R1101" s="10" t="s">
        <v>8339</v>
      </c>
      <c r="S1101" s="14">
        <f t="shared" si="87"/>
        <v>42107.836435185185</v>
      </c>
      <c r="T1101" s="14">
        <f t="shared" si="88"/>
        <v>42137.836435185185</v>
      </c>
      <c r="U1101">
        <f t="shared" si="8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8338</v>
      </c>
      <c r="R1102" s="10" t="s">
        <v>8339</v>
      </c>
      <c r="S1102" s="14">
        <f t="shared" si="87"/>
        <v>42384.110775462963</v>
      </c>
      <c r="T1102" s="14">
        <f t="shared" si="88"/>
        <v>42414.110775462963</v>
      </c>
      <c r="U1102">
        <f t="shared" si="8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8338</v>
      </c>
      <c r="R1103" s="10" t="s">
        <v>8339</v>
      </c>
      <c r="S1103" s="14">
        <f t="shared" si="87"/>
        <v>42538.77243055556</v>
      </c>
      <c r="T1103" s="14">
        <f t="shared" si="88"/>
        <v>42565.758333333331</v>
      </c>
      <c r="U1103">
        <f t="shared" si="8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8338</v>
      </c>
      <c r="R1104" s="10" t="s">
        <v>8339</v>
      </c>
      <c r="S1104" s="14">
        <f t="shared" si="87"/>
        <v>41577.045428240745</v>
      </c>
      <c r="T1104" s="14">
        <f t="shared" si="88"/>
        <v>41617.249305555553</v>
      </c>
      <c r="U1104">
        <f t="shared" si="8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8338</v>
      </c>
      <c r="R1105" s="10" t="s">
        <v>8339</v>
      </c>
      <c r="S1105" s="14">
        <f t="shared" si="87"/>
        <v>42479.22210648148</v>
      </c>
      <c r="T1105" s="14">
        <f t="shared" si="88"/>
        <v>42539.22210648148</v>
      </c>
      <c r="U1105">
        <f t="shared" si="8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8338</v>
      </c>
      <c r="R1106" s="10" t="s">
        <v>8339</v>
      </c>
      <c r="S1106" s="14">
        <f t="shared" si="87"/>
        <v>41771.40996527778</v>
      </c>
      <c r="T1106" s="14">
        <f t="shared" si="88"/>
        <v>41801.40996527778</v>
      </c>
      <c r="U1106">
        <f t="shared" si="8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8338</v>
      </c>
      <c r="R1107" s="10" t="s">
        <v>8339</v>
      </c>
      <c r="S1107" s="14">
        <f t="shared" si="87"/>
        <v>41692.135729166665</v>
      </c>
      <c r="T1107" s="14">
        <f t="shared" si="88"/>
        <v>41722.0940625</v>
      </c>
      <c r="U1107">
        <f t="shared" si="8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8338</v>
      </c>
      <c r="R1108" s="10" t="s">
        <v>8339</v>
      </c>
      <c r="S1108" s="14">
        <f t="shared" si="87"/>
        <v>40973.740451388891</v>
      </c>
      <c r="T1108" s="14">
        <f t="shared" si="88"/>
        <v>41003.698784722219</v>
      </c>
      <c r="U1108">
        <f t="shared" si="8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8338</v>
      </c>
      <c r="R1109" s="10" t="s">
        <v>8339</v>
      </c>
      <c r="S1109" s="14">
        <f t="shared" si="87"/>
        <v>41813.861388888887</v>
      </c>
      <c r="T1109" s="14">
        <f t="shared" si="88"/>
        <v>41843.861388888887</v>
      </c>
      <c r="U1109">
        <f t="shared" si="8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8338</v>
      </c>
      <c r="R1110" s="10" t="s">
        <v>8339</v>
      </c>
      <c r="S1110" s="14">
        <f t="shared" si="87"/>
        <v>40952.636979166666</v>
      </c>
      <c r="T1110" s="14">
        <f t="shared" si="88"/>
        <v>41012.595312500001</v>
      </c>
      <c r="U1110">
        <f t="shared" si="8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8338</v>
      </c>
      <c r="R1111" s="10" t="s">
        <v>8339</v>
      </c>
      <c r="S1111" s="14">
        <f t="shared" si="87"/>
        <v>42662.752199074079</v>
      </c>
      <c r="T1111" s="14">
        <f t="shared" si="88"/>
        <v>42692.793865740736</v>
      </c>
      <c r="U1111">
        <f t="shared" si="8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8338</v>
      </c>
      <c r="R1112" s="10" t="s">
        <v>8339</v>
      </c>
      <c r="S1112" s="14">
        <f t="shared" si="87"/>
        <v>41220.933124999996</v>
      </c>
      <c r="T1112" s="14">
        <f t="shared" si="88"/>
        <v>41250.933124999996</v>
      </c>
      <c r="U1112">
        <f t="shared" si="8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8338</v>
      </c>
      <c r="R1113" s="10" t="s">
        <v>8339</v>
      </c>
      <c r="S1113" s="14">
        <f t="shared" si="87"/>
        <v>42347.203587962969</v>
      </c>
      <c r="T1113" s="14">
        <f t="shared" si="88"/>
        <v>42377.203587962969</v>
      </c>
      <c r="U1113">
        <f t="shared" si="8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8338</v>
      </c>
      <c r="R1114" s="10" t="s">
        <v>8339</v>
      </c>
      <c r="S1114" s="14">
        <f t="shared" si="87"/>
        <v>41963.759386574078</v>
      </c>
      <c r="T1114" s="14">
        <f t="shared" si="88"/>
        <v>42023.354166666672</v>
      </c>
      <c r="U1114">
        <f t="shared" si="8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8338</v>
      </c>
      <c r="R1115" s="10" t="s">
        <v>8339</v>
      </c>
      <c r="S1115" s="14">
        <f t="shared" si="87"/>
        <v>41835.977083333331</v>
      </c>
      <c r="T1115" s="14">
        <f t="shared" si="88"/>
        <v>41865.977083333331</v>
      </c>
      <c r="U1115">
        <f t="shared" si="8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8338</v>
      </c>
      <c r="R1116" s="10" t="s">
        <v>8339</v>
      </c>
      <c r="S1116" s="14">
        <f t="shared" si="87"/>
        <v>41526.345914351856</v>
      </c>
      <c r="T1116" s="14">
        <f t="shared" si="88"/>
        <v>41556.345914351856</v>
      </c>
      <c r="U1116">
        <f t="shared" si="8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8338</v>
      </c>
      <c r="R1117" s="10" t="s">
        <v>8339</v>
      </c>
      <c r="S1117" s="14">
        <f t="shared" si="87"/>
        <v>42429.695543981477</v>
      </c>
      <c r="T1117" s="14">
        <f t="shared" si="88"/>
        <v>42459.653877314813</v>
      </c>
      <c r="U1117">
        <f t="shared" si="8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8338</v>
      </c>
      <c r="R1118" s="10" t="s">
        <v>8339</v>
      </c>
      <c r="S1118" s="14">
        <f t="shared" si="87"/>
        <v>41009.847314814811</v>
      </c>
      <c r="T1118" s="14">
        <f t="shared" si="88"/>
        <v>41069.847314814811</v>
      </c>
      <c r="U1118">
        <f t="shared" si="8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8338</v>
      </c>
      <c r="R1119" s="10" t="s">
        <v>8339</v>
      </c>
      <c r="S1119" s="14">
        <f t="shared" si="87"/>
        <v>42333.598530092597</v>
      </c>
      <c r="T1119" s="14">
        <f t="shared" si="88"/>
        <v>42363.598530092597</v>
      </c>
      <c r="U1119">
        <f t="shared" si="8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8338</v>
      </c>
      <c r="R1120" s="10" t="s">
        <v>8339</v>
      </c>
      <c r="S1120" s="14">
        <f t="shared" si="87"/>
        <v>41704.16642361111</v>
      </c>
      <c r="T1120" s="14">
        <f t="shared" si="88"/>
        <v>41734.124756944446</v>
      </c>
      <c r="U1120">
        <f t="shared" si="8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8338</v>
      </c>
      <c r="R1121" s="10" t="s">
        <v>8339</v>
      </c>
      <c r="S1121" s="14">
        <f t="shared" si="87"/>
        <v>41722.792407407411</v>
      </c>
      <c r="T1121" s="14">
        <f t="shared" si="88"/>
        <v>41735.792407407411</v>
      </c>
      <c r="U1121">
        <f t="shared" si="8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8338</v>
      </c>
      <c r="R1122" s="10" t="s">
        <v>8339</v>
      </c>
      <c r="S1122" s="14">
        <f t="shared" si="87"/>
        <v>40799.872685185182</v>
      </c>
      <c r="T1122" s="14">
        <f t="shared" si="88"/>
        <v>40844.872685185182</v>
      </c>
      <c r="U1122">
        <f t="shared" si="8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8338</v>
      </c>
      <c r="R1123" s="10" t="s">
        <v>8339</v>
      </c>
      <c r="S1123" s="14">
        <f t="shared" si="87"/>
        <v>42412.934212962966</v>
      </c>
      <c r="T1123" s="14">
        <f t="shared" si="88"/>
        <v>42442.892546296294</v>
      </c>
      <c r="U1123">
        <f t="shared" si="8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8338</v>
      </c>
      <c r="R1124" s="10" t="s">
        <v>8339</v>
      </c>
      <c r="S1124" s="14">
        <f t="shared" si="87"/>
        <v>41410.703993055555</v>
      </c>
      <c r="T1124" s="14">
        <f t="shared" si="88"/>
        <v>41424.703993055555</v>
      </c>
      <c r="U1124">
        <f t="shared" si="8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8338</v>
      </c>
      <c r="R1125" s="10" t="s">
        <v>8339</v>
      </c>
      <c r="S1125" s="14">
        <f t="shared" si="87"/>
        <v>41718.5237037037</v>
      </c>
      <c r="T1125" s="14">
        <f t="shared" si="88"/>
        <v>41748.5237037037</v>
      </c>
      <c r="U1125">
        <f t="shared" si="8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8338</v>
      </c>
      <c r="R1126" s="10" t="s">
        <v>8340</v>
      </c>
      <c r="S1126" s="14">
        <f t="shared" si="87"/>
        <v>42094.667256944449</v>
      </c>
      <c r="T1126" s="14">
        <f t="shared" si="88"/>
        <v>42124.667256944449</v>
      </c>
      <c r="U1126">
        <f t="shared" si="8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8338</v>
      </c>
      <c r="R1127" s="10" t="s">
        <v>8340</v>
      </c>
      <c r="S1127" s="14">
        <f t="shared" si="87"/>
        <v>42212.624189814815</v>
      </c>
      <c r="T1127" s="14">
        <f t="shared" si="88"/>
        <v>42272.624189814815</v>
      </c>
      <c r="U1127">
        <f t="shared" si="8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8338</v>
      </c>
      <c r="R1128" s="10" t="s">
        <v>8340</v>
      </c>
      <c r="S1128" s="14">
        <f t="shared" si="87"/>
        <v>42535.327476851846</v>
      </c>
      <c r="T1128" s="14">
        <f t="shared" si="88"/>
        <v>42565.327476851846</v>
      </c>
      <c r="U1128">
        <f t="shared" si="8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8338</v>
      </c>
      <c r="R1129" s="10" t="s">
        <v>8340</v>
      </c>
      <c r="S1129" s="14">
        <f t="shared" si="87"/>
        <v>41926.854166666664</v>
      </c>
      <c r="T1129" s="14">
        <f t="shared" si="88"/>
        <v>41957.895833333328</v>
      </c>
      <c r="U1129">
        <f t="shared" si="8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8338</v>
      </c>
      <c r="R1130" s="10" t="s">
        <v>8340</v>
      </c>
      <c r="S1130" s="14">
        <f t="shared" si="87"/>
        <v>41828.649502314816</v>
      </c>
      <c r="T1130" s="14">
        <f t="shared" si="88"/>
        <v>41858.649502314816</v>
      </c>
      <c r="U1130">
        <f t="shared" si="8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8338</v>
      </c>
      <c r="R1131" s="10" t="s">
        <v>8340</v>
      </c>
      <c r="S1131" s="14">
        <f t="shared" si="87"/>
        <v>42496.264965277776</v>
      </c>
      <c r="T1131" s="14">
        <f t="shared" si="88"/>
        <v>42526.264965277776</v>
      </c>
      <c r="U1131">
        <f t="shared" si="8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8338</v>
      </c>
      <c r="R1132" s="10" t="s">
        <v>8340</v>
      </c>
      <c r="S1132" s="14">
        <f t="shared" si="87"/>
        <v>41908.996527777781</v>
      </c>
      <c r="T1132" s="14">
        <f t="shared" si="88"/>
        <v>41969.038194444445</v>
      </c>
      <c r="U1132">
        <f t="shared" si="8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8338</v>
      </c>
      <c r="R1133" s="10" t="s">
        <v>8340</v>
      </c>
      <c r="S1133" s="14">
        <f t="shared" si="87"/>
        <v>42332.908194444448</v>
      </c>
      <c r="T1133" s="14">
        <f t="shared" si="88"/>
        <v>42362.908194444448</v>
      </c>
      <c r="U1133">
        <f t="shared" si="8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8338</v>
      </c>
      <c r="R1134" s="10" t="s">
        <v>8340</v>
      </c>
      <c r="S1134" s="14">
        <f t="shared" si="87"/>
        <v>42706.115405092598</v>
      </c>
      <c r="T1134" s="14">
        <f t="shared" si="88"/>
        <v>42736.115405092598</v>
      </c>
      <c r="U1134">
        <f t="shared" si="8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8338</v>
      </c>
      <c r="R1135" s="10" t="s">
        <v>8340</v>
      </c>
      <c r="S1135" s="14">
        <f t="shared" si="87"/>
        <v>41821.407187500001</v>
      </c>
      <c r="T1135" s="14">
        <f t="shared" si="88"/>
        <v>41851.407187500001</v>
      </c>
      <c r="U1135">
        <f t="shared" si="8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8338</v>
      </c>
      <c r="R1136" s="10" t="s">
        <v>8340</v>
      </c>
      <c r="S1136" s="14">
        <f t="shared" si="87"/>
        <v>41958.285046296296</v>
      </c>
      <c r="T1136" s="14">
        <f t="shared" si="88"/>
        <v>41972.189583333333</v>
      </c>
      <c r="U1136">
        <f t="shared" si="8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8338</v>
      </c>
      <c r="R1137" s="10" t="s">
        <v>8340</v>
      </c>
      <c r="S1137" s="14">
        <f t="shared" si="87"/>
        <v>42558.989513888882</v>
      </c>
      <c r="T1137" s="14">
        <f t="shared" si="88"/>
        <v>42588.989513888882</v>
      </c>
      <c r="U1137">
        <f t="shared" si="8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8338</v>
      </c>
      <c r="R1138" s="10" t="s">
        <v>8340</v>
      </c>
      <c r="S1138" s="14">
        <f t="shared" si="87"/>
        <v>42327.671631944439</v>
      </c>
      <c r="T1138" s="14">
        <f t="shared" si="88"/>
        <v>42357.671631944439</v>
      </c>
      <c r="U1138">
        <f t="shared" si="8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8338</v>
      </c>
      <c r="R1139" s="10" t="s">
        <v>8340</v>
      </c>
      <c r="S1139" s="14">
        <f t="shared" si="87"/>
        <v>42453.819687499999</v>
      </c>
      <c r="T1139" s="14">
        <f t="shared" si="88"/>
        <v>42483.819687499999</v>
      </c>
      <c r="U1139">
        <f t="shared" si="8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8338</v>
      </c>
      <c r="R1140" s="10" t="s">
        <v>8340</v>
      </c>
      <c r="S1140" s="14">
        <f t="shared" si="87"/>
        <v>42736.9066087963</v>
      </c>
      <c r="T1140" s="14">
        <f t="shared" si="88"/>
        <v>42756.9066087963</v>
      </c>
      <c r="U1140">
        <f t="shared" si="8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8338</v>
      </c>
      <c r="R1141" s="10" t="s">
        <v>8340</v>
      </c>
      <c r="S1141" s="14">
        <f t="shared" si="87"/>
        <v>41975.347523148142</v>
      </c>
      <c r="T1141" s="14">
        <f t="shared" si="88"/>
        <v>42005.347523148142</v>
      </c>
      <c r="U1141">
        <f t="shared" si="8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8338</v>
      </c>
      <c r="R1142" s="10" t="s">
        <v>8340</v>
      </c>
      <c r="S1142" s="14">
        <f t="shared" si="87"/>
        <v>42192.462048611109</v>
      </c>
      <c r="T1142" s="14">
        <f t="shared" si="88"/>
        <v>42222.462048611109</v>
      </c>
      <c r="U1142">
        <f t="shared" si="8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8338</v>
      </c>
      <c r="R1143" s="10" t="s">
        <v>8340</v>
      </c>
      <c r="S1143" s="14">
        <f t="shared" si="87"/>
        <v>42164.699652777781</v>
      </c>
      <c r="T1143" s="14">
        <f t="shared" si="88"/>
        <v>42194.699652777781</v>
      </c>
      <c r="U1143">
        <f t="shared" si="8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8338</v>
      </c>
      <c r="R1144" s="10" t="s">
        <v>8340</v>
      </c>
      <c r="S1144" s="14">
        <f t="shared" si="87"/>
        <v>42022.006099537044</v>
      </c>
      <c r="T1144" s="14">
        <f t="shared" si="88"/>
        <v>42052.006099537044</v>
      </c>
      <c r="U1144">
        <f t="shared" si="8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8338</v>
      </c>
      <c r="R1145" s="10" t="s">
        <v>8340</v>
      </c>
      <c r="S1145" s="14">
        <f t="shared" si="87"/>
        <v>42325.19358796296</v>
      </c>
      <c r="T1145" s="14">
        <f t="shared" si="88"/>
        <v>42355.19358796296</v>
      </c>
      <c r="U1145">
        <f t="shared" si="8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8341</v>
      </c>
      <c r="R1146" s="10" t="s">
        <v>8342</v>
      </c>
      <c r="S1146" s="14">
        <f t="shared" si="87"/>
        <v>42093.181944444441</v>
      </c>
      <c r="T1146" s="14">
        <f t="shared" si="88"/>
        <v>42123.181944444441</v>
      </c>
      <c r="U1146">
        <f t="shared" si="8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8341</v>
      </c>
      <c r="R1147" s="10" t="s">
        <v>8342</v>
      </c>
      <c r="S1147" s="14">
        <f t="shared" si="87"/>
        <v>41854.747592592597</v>
      </c>
      <c r="T1147" s="14">
        <f t="shared" si="88"/>
        <v>41914.747592592597</v>
      </c>
      <c r="U1147">
        <f t="shared" si="8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8341</v>
      </c>
      <c r="R1148" s="10" t="s">
        <v>8342</v>
      </c>
      <c r="S1148" s="14">
        <f t="shared" si="87"/>
        <v>41723.9533912037</v>
      </c>
      <c r="T1148" s="14">
        <f t="shared" si="88"/>
        <v>41761.9533912037</v>
      </c>
      <c r="U1148">
        <f t="shared" si="8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8341</v>
      </c>
      <c r="R1149" s="10" t="s">
        <v>8342</v>
      </c>
      <c r="S1149" s="14">
        <f t="shared" si="87"/>
        <v>41871.972025462965</v>
      </c>
      <c r="T1149" s="14">
        <f t="shared" si="88"/>
        <v>41931.972025462965</v>
      </c>
      <c r="U1149">
        <f t="shared" si="8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8341</v>
      </c>
      <c r="R1150" s="10" t="s">
        <v>8342</v>
      </c>
      <c r="S1150" s="14">
        <f t="shared" si="87"/>
        <v>42675.171076388884</v>
      </c>
      <c r="T1150" s="14">
        <f t="shared" si="88"/>
        <v>42705.212743055556</v>
      </c>
      <c r="U1150">
        <f t="shared" si="8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8341</v>
      </c>
      <c r="R1151" s="10" t="s">
        <v>8342</v>
      </c>
      <c r="S1151" s="14">
        <f t="shared" si="87"/>
        <v>42507.71025462963</v>
      </c>
      <c r="T1151" s="14">
        <f t="shared" si="88"/>
        <v>42537.71025462963</v>
      </c>
      <c r="U1151">
        <f t="shared" si="8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8341</v>
      </c>
      <c r="R1152" s="10" t="s">
        <v>8342</v>
      </c>
      <c r="S1152" s="14">
        <f t="shared" si="87"/>
        <v>42317.954571759255</v>
      </c>
      <c r="T1152" s="14">
        <f t="shared" si="88"/>
        <v>42377.954571759255</v>
      </c>
      <c r="U1152">
        <f t="shared" si="8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8341</v>
      </c>
      <c r="R1153" s="10" t="s">
        <v>8342</v>
      </c>
      <c r="S1153" s="14">
        <f t="shared" si="87"/>
        <v>42224.102581018517</v>
      </c>
      <c r="T1153" s="14">
        <f t="shared" si="88"/>
        <v>42254.102581018517</v>
      </c>
      <c r="U1153">
        <f t="shared" si="8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90">ROUND(E1154/D1154*100,0)</f>
        <v>6</v>
      </c>
      <c r="P1154">
        <f t="shared" si="86"/>
        <v>60.73</v>
      </c>
      <c r="Q1154" s="10" t="s">
        <v>8341</v>
      </c>
      <c r="R1154" s="10" t="s">
        <v>8342</v>
      </c>
      <c r="S1154" s="14">
        <f t="shared" si="87"/>
        <v>42109.709629629629</v>
      </c>
      <c r="T1154" s="14">
        <f t="shared" si="88"/>
        <v>42139.709629629629</v>
      </c>
      <c r="U1154">
        <f t="shared" si="8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90"/>
        <v>1</v>
      </c>
      <c r="P1155">
        <f t="shared" ref="P1155:P1218" si="91">IFERROR(ROUND(E1155/L1155,2),0)</f>
        <v>50</v>
      </c>
      <c r="Q1155" s="10" t="s">
        <v>8341</v>
      </c>
      <c r="R1155" s="10" t="s">
        <v>8342</v>
      </c>
      <c r="S1155" s="14">
        <f t="shared" ref="S1155:S1218" si="92">(((J1155/60)/60)/24)+DATE(1970,1,1)</f>
        <v>42143.714178240742</v>
      </c>
      <c r="T1155" s="14">
        <f t="shared" ref="T1155:T1218" si="93">(((I1155/60)/60)/24)+DATE(1970,1,1)</f>
        <v>42173.714178240742</v>
      </c>
      <c r="U1155">
        <f t="shared" ref="U1155:U1218" si="9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8341</v>
      </c>
      <c r="R1156" s="10" t="s">
        <v>8342</v>
      </c>
      <c r="S1156" s="14">
        <f t="shared" si="92"/>
        <v>42223.108865740738</v>
      </c>
      <c r="T1156" s="14">
        <f t="shared" si="93"/>
        <v>42253.108865740738</v>
      </c>
      <c r="U1156">
        <f t="shared" si="9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8341</v>
      </c>
      <c r="R1157" s="10" t="s">
        <v>8342</v>
      </c>
      <c r="S1157" s="14">
        <f t="shared" si="92"/>
        <v>41835.763981481483</v>
      </c>
      <c r="T1157" s="14">
        <f t="shared" si="93"/>
        <v>41865.763981481483</v>
      </c>
      <c r="U1157">
        <f t="shared" si="9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8341</v>
      </c>
      <c r="R1158" s="10" t="s">
        <v>8342</v>
      </c>
      <c r="S1158" s="14">
        <f t="shared" si="92"/>
        <v>42029.07131944444</v>
      </c>
      <c r="T1158" s="14">
        <f t="shared" si="93"/>
        <v>42059.07131944444</v>
      </c>
      <c r="U1158">
        <f t="shared" si="9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8341</v>
      </c>
      <c r="R1159" s="10" t="s">
        <v>8342</v>
      </c>
      <c r="S1159" s="14">
        <f t="shared" si="92"/>
        <v>41918.628240740742</v>
      </c>
      <c r="T1159" s="14">
        <f t="shared" si="93"/>
        <v>41978.669907407413</v>
      </c>
      <c r="U1159">
        <f t="shared" si="9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8341</v>
      </c>
      <c r="R1160" s="10" t="s">
        <v>8342</v>
      </c>
      <c r="S1160" s="14">
        <f t="shared" si="92"/>
        <v>41952.09175925926</v>
      </c>
      <c r="T1160" s="14">
        <f t="shared" si="93"/>
        <v>41982.09175925926</v>
      </c>
      <c r="U1160">
        <f t="shared" si="9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8341</v>
      </c>
      <c r="R1161" s="10" t="s">
        <v>8342</v>
      </c>
      <c r="S1161" s="14">
        <f t="shared" si="92"/>
        <v>42154.726446759261</v>
      </c>
      <c r="T1161" s="14">
        <f t="shared" si="93"/>
        <v>42185.65625</v>
      </c>
      <c r="U1161">
        <f t="shared" si="9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8341</v>
      </c>
      <c r="R1162" s="10" t="s">
        <v>8342</v>
      </c>
      <c r="S1162" s="14">
        <f t="shared" si="92"/>
        <v>42061.154930555553</v>
      </c>
      <c r="T1162" s="14">
        <f t="shared" si="93"/>
        <v>42091.113263888896</v>
      </c>
      <c r="U1162">
        <f t="shared" si="9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8341</v>
      </c>
      <c r="R1163" s="10" t="s">
        <v>8342</v>
      </c>
      <c r="S1163" s="14">
        <f t="shared" si="92"/>
        <v>42122.629502314812</v>
      </c>
      <c r="T1163" s="14">
        <f t="shared" si="93"/>
        <v>42143.629502314812</v>
      </c>
      <c r="U1163">
        <f t="shared" si="9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8341</v>
      </c>
      <c r="R1164" s="10" t="s">
        <v>8342</v>
      </c>
      <c r="S1164" s="14">
        <f t="shared" si="92"/>
        <v>41876.683611111112</v>
      </c>
      <c r="T1164" s="14">
        <f t="shared" si="93"/>
        <v>41907.683611111112</v>
      </c>
      <c r="U1164">
        <f t="shared" si="9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8341</v>
      </c>
      <c r="R1165" s="10" t="s">
        <v>8342</v>
      </c>
      <c r="S1165" s="14">
        <f t="shared" si="92"/>
        <v>41830.723611111112</v>
      </c>
      <c r="T1165" s="14">
        <f t="shared" si="93"/>
        <v>41860.723611111112</v>
      </c>
      <c r="U1165">
        <f t="shared" si="9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8341</v>
      </c>
      <c r="R1166" s="10" t="s">
        <v>8342</v>
      </c>
      <c r="S1166" s="14">
        <f t="shared" si="92"/>
        <v>42509.724328703705</v>
      </c>
      <c r="T1166" s="14">
        <f t="shared" si="93"/>
        <v>42539.724328703705</v>
      </c>
      <c r="U1166">
        <f t="shared" si="9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8341</v>
      </c>
      <c r="R1167" s="10" t="s">
        <v>8342</v>
      </c>
      <c r="S1167" s="14">
        <f t="shared" si="92"/>
        <v>41792.214467592588</v>
      </c>
      <c r="T1167" s="14">
        <f t="shared" si="93"/>
        <v>41826.214467592588</v>
      </c>
      <c r="U1167">
        <f t="shared" si="9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8341</v>
      </c>
      <c r="R1168" s="10" t="s">
        <v>8342</v>
      </c>
      <c r="S1168" s="14">
        <f t="shared" si="92"/>
        <v>42150.485439814816</v>
      </c>
      <c r="T1168" s="14">
        <f t="shared" si="93"/>
        <v>42181.166666666672</v>
      </c>
      <c r="U1168">
        <f t="shared" si="9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8341</v>
      </c>
      <c r="R1169" s="10" t="s">
        <v>8342</v>
      </c>
      <c r="S1169" s="14">
        <f t="shared" si="92"/>
        <v>41863.734895833331</v>
      </c>
      <c r="T1169" s="14">
        <f t="shared" si="93"/>
        <v>41894.734895833331</v>
      </c>
      <c r="U1169">
        <f t="shared" si="9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8341</v>
      </c>
      <c r="R1170" s="10" t="s">
        <v>8342</v>
      </c>
      <c r="S1170" s="14">
        <f t="shared" si="92"/>
        <v>42605.053993055553</v>
      </c>
      <c r="T1170" s="14">
        <f t="shared" si="93"/>
        <v>42635.053993055553</v>
      </c>
      <c r="U1170">
        <f t="shared" si="9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8341</v>
      </c>
      <c r="R1171" s="10" t="s">
        <v>8342</v>
      </c>
      <c r="S1171" s="14">
        <f t="shared" si="92"/>
        <v>42027.353738425925</v>
      </c>
      <c r="T1171" s="14">
        <f t="shared" si="93"/>
        <v>42057.353738425925</v>
      </c>
      <c r="U1171">
        <f t="shared" si="9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8341</v>
      </c>
      <c r="R1172" s="10" t="s">
        <v>8342</v>
      </c>
      <c r="S1172" s="14">
        <f t="shared" si="92"/>
        <v>42124.893182870372</v>
      </c>
      <c r="T1172" s="14">
        <f t="shared" si="93"/>
        <v>42154.893182870372</v>
      </c>
      <c r="U1172">
        <f t="shared" si="9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8341</v>
      </c>
      <c r="R1173" s="10" t="s">
        <v>8342</v>
      </c>
      <c r="S1173" s="14">
        <f t="shared" si="92"/>
        <v>41938.804710648146</v>
      </c>
      <c r="T1173" s="14">
        <f t="shared" si="93"/>
        <v>41956.846377314811</v>
      </c>
      <c r="U1173">
        <f t="shared" si="9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8341</v>
      </c>
      <c r="R1174" s="10" t="s">
        <v>8342</v>
      </c>
      <c r="S1174" s="14">
        <f t="shared" si="92"/>
        <v>41841.682314814818</v>
      </c>
      <c r="T1174" s="14">
        <f t="shared" si="93"/>
        <v>41871.682314814818</v>
      </c>
      <c r="U1174">
        <f t="shared" si="9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8341</v>
      </c>
      <c r="R1175" s="10" t="s">
        <v>8342</v>
      </c>
      <c r="S1175" s="14">
        <f t="shared" si="92"/>
        <v>42184.185844907406</v>
      </c>
      <c r="T1175" s="14">
        <f t="shared" si="93"/>
        <v>42219.185844907406</v>
      </c>
      <c r="U1175">
        <f t="shared" si="9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8341</v>
      </c>
      <c r="R1176" s="10" t="s">
        <v>8342</v>
      </c>
      <c r="S1176" s="14">
        <f t="shared" si="92"/>
        <v>42468.84174768519</v>
      </c>
      <c r="T1176" s="14">
        <f t="shared" si="93"/>
        <v>42498.84174768519</v>
      </c>
      <c r="U1176">
        <f t="shared" si="9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8341</v>
      </c>
      <c r="R1177" s="10" t="s">
        <v>8342</v>
      </c>
      <c r="S1177" s="14">
        <f t="shared" si="92"/>
        <v>42170.728460648148</v>
      </c>
      <c r="T1177" s="14">
        <f t="shared" si="93"/>
        <v>42200.728460648148</v>
      </c>
      <c r="U1177">
        <f t="shared" si="9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8341</v>
      </c>
      <c r="R1178" s="10" t="s">
        <v>8342</v>
      </c>
      <c r="S1178" s="14">
        <f t="shared" si="92"/>
        <v>42746.019652777773</v>
      </c>
      <c r="T1178" s="14">
        <f t="shared" si="93"/>
        <v>42800.541666666672</v>
      </c>
      <c r="U1178">
        <f t="shared" si="9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8341</v>
      </c>
      <c r="R1179" s="10" t="s">
        <v>8342</v>
      </c>
      <c r="S1179" s="14">
        <f t="shared" si="92"/>
        <v>41897.660833333335</v>
      </c>
      <c r="T1179" s="14">
        <f t="shared" si="93"/>
        <v>41927.660833333335</v>
      </c>
      <c r="U1179">
        <f t="shared" si="9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8341</v>
      </c>
      <c r="R1180" s="10" t="s">
        <v>8342</v>
      </c>
      <c r="S1180" s="14">
        <f t="shared" si="92"/>
        <v>41837.905694444446</v>
      </c>
      <c r="T1180" s="14">
        <f t="shared" si="93"/>
        <v>41867.905694444446</v>
      </c>
      <c r="U1180">
        <f t="shared" si="9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8341</v>
      </c>
      <c r="R1181" s="10" t="s">
        <v>8342</v>
      </c>
      <c r="S1181" s="14">
        <f t="shared" si="92"/>
        <v>42275.720219907409</v>
      </c>
      <c r="T1181" s="14">
        <f t="shared" si="93"/>
        <v>42305.720219907409</v>
      </c>
      <c r="U1181">
        <f t="shared" si="9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8341</v>
      </c>
      <c r="R1182" s="10" t="s">
        <v>8342</v>
      </c>
      <c r="S1182" s="14">
        <f t="shared" si="92"/>
        <v>41781.806875000002</v>
      </c>
      <c r="T1182" s="14">
        <f t="shared" si="93"/>
        <v>41818.806875000002</v>
      </c>
      <c r="U1182">
        <f t="shared" si="9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8341</v>
      </c>
      <c r="R1183" s="10" t="s">
        <v>8342</v>
      </c>
      <c r="S1183" s="14">
        <f t="shared" si="92"/>
        <v>42034.339363425926</v>
      </c>
      <c r="T1183" s="14">
        <f t="shared" si="93"/>
        <v>42064.339363425926</v>
      </c>
      <c r="U1183">
        <f t="shared" si="9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8341</v>
      </c>
      <c r="R1184" s="10" t="s">
        <v>8342</v>
      </c>
      <c r="S1184" s="14">
        <f t="shared" si="92"/>
        <v>42728.827407407407</v>
      </c>
      <c r="T1184" s="14">
        <f t="shared" si="93"/>
        <v>42747.695833333331</v>
      </c>
      <c r="U1184">
        <f t="shared" si="9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8341</v>
      </c>
      <c r="R1185" s="10" t="s">
        <v>8342</v>
      </c>
      <c r="S1185" s="14">
        <f t="shared" si="92"/>
        <v>42656.86137731481</v>
      </c>
      <c r="T1185" s="14">
        <f t="shared" si="93"/>
        <v>42676.165972222225</v>
      </c>
      <c r="U1185">
        <f t="shared" si="9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8343</v>
      </c>
      <c r="R1186" s="10" t="s">
        <v>8344</v>
      </c>
      <c r="S1186" s="14">
        <f t="shared" si="92"/>
        <v>42741.599664351852</v>
      </c>
      <c r="T1186" s="14">
        <f t="shared" si="93"/>
        <v>42772.599664351852</v>
      </c>
      <c r="U1186">
        <f t="shared" si="9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8343</v>
      </c>
      <c r="R1187" s="10" t="s">
        <v>8344</v>
      </c>
      <c r="S1187" s="14">
        <f t="shared" si="92"/>
        <v>42130.865150462967</v>
      </c>
      <c r="T1187" s="14">
        <f t="shared" si="93"/>
        <v>42163.166666666672</v>
      </c>
      <c r="U1187">
        <f t="shared" si="9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8343</v>
      </c>
      <c r="R1188" s="10" t="s">
        <v>8344</v>
      </c>
      <c r="S1188" s="14">
        <f t="shared" si="92"/>
        <v>42123.86336805555</v>
      </c>
      <c r="T1188" s="14">
        <f t="shared" si="93"/>
        <v>42156.945833333331</v>
      </c>
      <c r="U1188">
        <f t="shared" si="9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8343</v>
      </c>
      <c r="R1189" s="10" t="s">
        <v>8344</v>
      </c>
      <c r="S1189" s="14">
        <f t="shared" si="92"/>
        <v>42109.894942129627</v>
      </c>
      <c r="T1189" s="14">
        <f t="shared" si="93"/>
        <v>42141.75</v>
      </c>
      <c r="U1189">
        <f t="shared" si="9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8343</v>
      </c>
      <c r="R1190" s="10" t="s">
        <v>8344</v>
      </c>
      <c r="S1190" s="14">
        <f t="shared" si="92"/>
        <v>42711.700694444444</v>
      </c>
      <c r="T1190" s="14">
        <f t="shared" si="93"/>
        <v>42732.700694444444</v>
      </c>
      <c r="U1190">
        <f t="shared" si="9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8343</v>
      </c>
      <c r="R1191" s="10" t="s">
        <v>8344</v>
      </c>
      <c r="S1191" s="14">
        <f t="shared" si="92"/>
        <v>42529.979108796295</v>
      </c>
      <c r="T1191" s="14">
        <f t="shared" si="93"/>
        <v>42550.979108796295</v>
      </c>
      <c r="U1191">
        <f t="shared" si="9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8343</v>
      </c>
      <c r="R1192" s="10" t="s">
        <v>8344</v>
      </c>
      <c r="S1192" s="14">
        <f t="shared" si="92"/>
        <v>41852.665798611109</v>
      </c>
      <c r="T1192" s="14">
        <f t="shared" si="93"/>
        <v>41882.665798611109</v>
      </c>
      <c r="U1192">
        <f t="shared" si="9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8343</v>
      </c>
      <c r="R1193" s="10" t="s">
        <v>8344</v>
      </c>
      <c r="S1193" s="14">
        <f t="shared" si="92"/>
        <v>42419.603703703702</v>
      </c>
      <c r="T1193" s="14">
        <f t="shared" si="93"/>
        <v>42449.562037037031</v>
      </c>
      <c r="U1193">
        <f t="shared" si="9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8343</v>
      </c>
      <c r="R1194" s="10" t="s">
        <v>8344</v>
      </c>
      <c r="S1194" s="14">
        <f t="shared" si="92"/>
        <v>42747.506689814814</v>
      </c>
      <c r="T1194" s="14">
        <f t="shared" si="93"/>
        <v>42777.506689814814</v>
      </c>
      <c r="U1194">
        <f t="shared" si="9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8343</v>
      </c>
      <c r="R1195" s="10" t="s">
        <v>8344</v>
      </c>
      <c r="S1195" s="14">
        <f t="shared" si="92"/>
        <v>42409.776076388895</v>
      </c>
      <c r="T1195" s="14">
        <f t="shared" si="93"/>
        <v>42469.734409722223</v>
      </c>
      <c r="U1195">
        <f t="shared" si="9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8343</v>
      </c>
      <c r="R1196" s="10" t="s">
        <v>8344</v>
      </c>
      <c r="S1196" s="14">
        <f t="shared" si="92"/>
        <v>42072.488182870366</v>
      </c>
      <c r="T1196" s="14">
        <f t="shared" si="93"/>
        <v>42102.488182870366</v>
      </c>
      <c r="U1196">
        <f t="shared" si="9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8343</v>
      </c>
      <c r="R1197" s="10" t="s">
        <v>8344</v>
      </c>
      <c r="S1197" s="14">
        <f t="shared" si="92"/>
        <v>42298.34783564815</v>
      </c>
      <c r="T1197" s="14">
        <f t="shared" si="93"/>
        <v>42358.375</v>
      </c>
      <c r="U1197">
        <f t="shared" si="9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8343</v>
      </c>
      <c r="R1198" s="10" t="s">
        <v>8344</v>
      </c>
      <c r="S1198" s="14">
        <f t="shared" si="92"/>
        <v>42326.818738425922</v>
      </c>
      <c r="T1198" s="14">
        <f t="shared" si="93"/>
        <v>42356.818738425922</v>
      </c>
      <c r="U1198">
        <f t="shared" si="9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8343</v>
      </c>
      <c r="R1199" s="10" t="s">
        <v>8344</v>
      </c>
      <c r="S1199" s="14">
        <f t="shared" si="92"/>
        <v>42503.66474537037</v>
      </c>
      <c r="T1199" s="14">
        <f t="shared" si="93"/>
        <v>42534.249305555553</v>
      </c>
      <c r="U1199">
        <f t="shared" si="9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8343</v>
      </c>
      <c r="R1200" s="10" t="s">
        <v>8344</v>
      </c>
      <c r="S1200" s="14">
        <f t="shared" si="92"/>
        <v>42333.619050925925</v>
      </c>
      <c r="T1200" s="14">
        <f t="shared" si="93"/>
        <v>42369.125</v>
      </c>
      <c r="U1200">
        <f t="shared" si="9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8343</v>
      </c>
      <c r="R1201" s="10" t="s">
        <v>8344</v>
      </c>
      <c r="S1201" s="14">
        <f t="shared" si="92"/>
        <v>42161.770833333328</v>
      </c>
      <c r="T1201" s="14">
        <f t="shared" si="93"/>
        <v>42193.770833333328</v>
      </c>
      <c r="U1201">
        <f t="shared" si="9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8343</v>
      </c>
      <c r="R1202" s="10" t="s">
        <v>8344</v>
      </c>
      <c r="S1202" s="14">
        <f t="shared" si="92"/>
        <v>42089.477500000001</v>
      </c>
      <c r="T1202" s="14">
        <f t="shared" si="93"/>
        <v>42110.477500000001</v>
      </c>
      <c r="U1202">
        <f t="shared" si="9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8343</v>
      </c>
      <c r="R1203" s="10" t="s">
        <v>8344</v>
      </c>
      <c r="S1203" s="14">
        <f t="shared" si="92"/>
        <v>42536.60701388889</v>
      </c>
      <c r="T1203" s="14">
        <f t="shared" si="93"/>
        <v>42566.60701388889</v>
      </c>
      <c r="U1203">
        <f t="shared" si="9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8343</v>
      </c>
      <c r="R1204" s="10" t="s">
        <v>8344</v>
      </c>
      <c r="S1204" s="14">
        <f t="shared" si="92"/>
        <v>42152.288819444439</v>
      </c>
      <c r="T1204" s="14">
        <f t="shared" si="93"/>
        <v>42182.288819444439</v>
      </c>
      <c r="U1204">
        <f t="shared" si="9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8343</v>
      </c>
      <c r="R1205" s="10" t="s">
        <v>8344</v>
      </c>
      <c r="S1205" s="14">
        <f t="shared" si="92"/>
        <v>42125.614895833336</v>
      </c>
      <c r="T1205" s="14">
        <f t="shared" si="93"/>
        <v>42155.614895833336</v>
      </c>
      <c r="U1205">
        <f t="shared" si="9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8343</v>
      </c>
      <c r="R1206" s="10" t="s">
        <v>8344</v>
      </c>
      <c r="S1206" s="14">
        <f t="shared" si="92"/>
        <v>42297.748067129629</v>
      </c>
      <c r="T1206" s="14">
        <f t="shared" si="93"/>
        <v>42342.208333333328</v>
      </c>
      <c r="U1206">
        <f t="shared" si="9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8343</v>
      </c>
      <c r="R1207" s="10" t="s">
        <v>8344</v>
      </c>
      <c r="S1207" s="14">
        <f t="shared" si="92"/>
        <v>42138.506377314814</v>
      </c>
      <c r="T1207" s="14">
        <f t="shared" si="93"/>
        <v>42168.506377314814</v>
      </c>
      <c r="U1207">
        <f t="shared" si="9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8343</v>
      </c>
      <c r="R1208" s="10" t="s">
        <v>8344</v>
      </c>
      <c r="S1208" s="14">
        <f t="shared" si="92"/>
        <v>42772.776076388895</v>
      </c>
      <c r="T1208" s="14">
        <f t="shared" si="93"/>
        <v>42805.561805555553</v>
      </c>
      <c r="U1208">
        <f t="shared" si="9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8343</v>
      </c>
      <c r="R1209" s="10" t="s">
        <v>8344</v>
      </c>
      <c r="S1209" s="14">
        <f t="shared" si="92"/>
        <v>42430.430243055554</v>
      </c>
      <c r="T1209" s="14">
        <f t="shared" si="93"/>
        <v>42460.416666666672</v>
      </c>
      <c r="U1209">
        <f t="shared" si="9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8343</v>
      </c>
      <c r="R1210" s="10" t="s">
        <v>8344</v>
      </c>
      <c r="S1210" s="14">
        <f t="shared" si="92"/>
        <v>42423.709074074075</v>
      </c>
      <c r="T1210" s="14">
        <f t="shared" si="93"/>
        <v>42453.667407407411</v>
      </c>
      <c r="U1210">
        <f t="shared" si="9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8343</v>
      </c>
      <c r="R1211" s="10" t="s">
        <v>8344</v>
      </c>
      <c r="S1211" s="14">
        <f t="shared" si="92"/>
        <v>42761.846122685187</v>
      </c>
      <c r="T1211" s="14">
        <f t="shared" si="93"/>
        <v>42791.846122685187</v>
      </c>
      <c r="U1211">
        <f t="shared" si="9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8343</v>
      </c>
      <c r="R1212" s="10" t="s">
        <v>8344</v>
      </c>
      <c r="S1212" s="14">
        <f t="shared" si="92"/>
        <v>42132.941805555558</v>
      </c>
      <c r="T1212" s="14">
        <f t="shared" si="93"/>
        <v>42155.875</v>
      </c>
      <c r="U1212">
        <f t="shared" si="9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8343</v>
      </c>
      <c r="R1213" s="10" t="s">
        <v>8344</v>
      </c>
      <c r="S1213" s="14">
        <f t="shared" si="92"/>
        <v>42515.866446759261</v>
      </c>
      <c r="T1213" s="14">
        <f t="shared" si="93"/>
        <v>42530.866446759261</v>
      </c>
      <c r="U1213">
        <f t="shared" si="9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8343</v>
      </c>
      <c r="R1214" s="10" t="s">
        <v>8344</v>
      </c>
      <c r="S1214" s="14">
        <f t="shared" si="92"/>
        <v>42318.950173611112</v>
      </c>
      <c r="T1214" s="14">
        <f t="shared" si="93"/>
        <v>42335.041666666672</v>
      </c>
      <c r="U1214">
        <f t="shared" si="9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8343</v>
      </c>
      <c r="R1215" s="10" t="s">
        <v>8344</v>
      </c>
      <c r="S1215" s="14">
        <f t="shared" si="92"/>
        <v>42731.755787037036</v>
      </c>
      <c r="T1215" s="14">
        <f t="shared" si="93"/>
        <v>42766.755787037036</v>
      </c>
      <c r="U1215">
        <f t="shared" si="9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8343</v>
      </c>
      <c r="R1216" s="10" t="s">
        <v>8344</v>
      </c>
      <c r="S1216" s="14">
        <f t="shared" si="92"/>
        <v>42104.840335648143</v>
      </c>
      <c r="T1216" s="14">
        <f t="shared" si="93"/>
        <v>42164.840335648143</v>
      </c>
      <c r="U1216">
        <f t="shared" si="9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8343</v>
      </c>
      <c r="R1217" s="10" t="s">
        <v>8344</v>
      </c>
      <c r="S1217" s="14">
        <f t="shared" si="92"/>
        <v>41759.923101851848</v>
      </c>
      <c r="T1217" s="14">
        <f t="shared" si="93"/>
        <v>41789.923101851848</v>
      </c>
      <c r="U1217">
        <f t="shared" si="9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95">ROUND(E1218/D1218*100,0)</f>
        <v>146</v>
      </c>
      <c r="P1218">
        <f t="shared" si="91"/>
        <v>91.88</v>
      </c>
      <c r="Q1218" s="10" t="s">
        <v>8343</v>
      </c>
      <c r="R1218" s="10" t="s">
        <v>8344</v>
      </c>
      <c r="S1218" s="14">
        <f t="shared" si="92"/>
        <v>42247.616400462968</v>
      </c>
      <c r="T1218" s="14">
        <f t="shared" si="93"/>
        <v>42279.960416666669</v>
      </c>
      <c r="U1218">
        <f t="shared" si="9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95"/>
        <v>103</v>
      </c>
      <c r="P1219">
        <f t="shared" ref="P1219:P1282" si="96">IFERROR(ROUND(E1219/L1219,2),0)</f>
        <v>148.57</v>
      </c>
      <c r="Q1219" s="10" t="s">
        <v>8343</v>
      </c>
      <c r="R1219" s="10" t="s">
        <v>8344</v>
      </c>
      <c r="S1219" s="14">
        <f t="shared" ref="S1219:S1282" si="97">(((J1219/60)/60)/24)+DATE(1970,1,1)</f>
        <v>42535.809490740736</v>
      </c>
      <c r="T1219" s="14">
        <f t="shared" ref="T1219:T1282" si="98">(((I1219/60)/60)/24)+DATE(1970,1,1)</f>
        <v>42565.809490740736</v>
      </c>
      <c r="U1219">
        <f t="shared" ref="U1219:U1282" si="9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8343</v>
      </c>
      <c r="R1220" s="10" t="s">
        <v>8344</v>
      </c>
      <c r="S1220" s="14">
        <f t="shared" si="97"/>
        <v>42278.662037037036</v>
      </c>
      <c r="T1220" s="14">
        <f t="shared" si="98"/>
        <v>42309.125</v>
      </c>
      <c r="U1220">
        <f t="shared" si="9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8343</v>
      </c>
      <c r="R1221" s="10" t="s">
        <v>8344</v>
      </c>
      <c r="S1221" s="14">
        <f t="shared" si="97"/>
        <v>42633.461956018517</v>
      </c>
      <c r="T1221" s="14">
        <f t="shared" si="98"/>
        <v>42663.461956018517</v>
      </c>
      <c r="U1221">
        <f t="shared" si="9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8343</v>
      </c>
      <c r="R1222" s="10" t="s">
        <v>8344</v>
      </c>
      <c r="S1222" s="14">
        <f t="shared" si="97"/>
        <v>42211.628611111111</v>
      </c>
      <c r="T1222" s="14">
        <f t="shared" si="98"/>
        <v>42241.628611111111</v>
      </c>
      <c r="U1222">
        <f t="shared" si="9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8343</v>
      </c>
      <c r="R1223" s="10" t="s">
        <v>8344</v>
      </c>
      <c r="S1223" s="14">
        <f t="shared" si="97"/>
        <v>42680.47555555556</v>
      </c>
      <c r="T1223" s="14">
        <f t="shared" si="98"/>
        <v>42708</v>
      </c>
      <c r="U1223">
        <f t="shared" si="9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8343</v>
      </c>
      <c r="R1224" s="10" t="s">
        <v>8344</v>
      </c>
      <c r="S1224" s="14">
        <f t="shared" si="97"/>
        <v>42430.720451388886</v>
      </c>
      <c r="T1224" s="14">
        <f t="shared" si="98"/>
        <v>42461.166666666672</v>
      </c>
      <c r="U1224">
        <f t="shared" si="9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8343</v>
      </c>
      <c r="R1225" s="10" t="s">
        <v>8344</v>
      </c>
      <c r="S1225" s="14">
        <f t="shared" si="97"/>
        <v>42654.177187499998</v>
      </c>
      <c r="T1225" s="14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8330</v>
      </c>
      <c r="R1226" s="10" t="s">
        <v>8345</v>
      </c>
      <c r="S1226" s="14">
        <f t="shared" si="97"/>
        <v>41736.549791666665</v>
      </c>
      <c r="T1226" s="14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8330</v>
      </c>
      <c r="R1227" s="10" t="s">
        <v>8345</v>
      </c>
      <c r="S1227" s="14">
        <f t="shared" si="97"/>
        <v>41509.905995370369</v>
      </c>
      <c r="T1227" s="14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8330</v>
      </c>
      <c r="R1228" s="10" t="s">
        <v>8345</v>
      </c>
      <c r="S1228" s="14">
        <f t="shared" si="97"/>
        <v>41715.874780092592</v>
      </c>
      <c r="T1228" s="14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8330</v>
      </c>
      <c r="R1229" s="10" t="s">
        <v>8345</v>
      </c>
      <c r="S1229" s="14">
        <f t="shared" si="97"/>
        <v>41827.919166666667</v>
      </c>
      <c r="T1229" s="14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8330</v>
      </c>
      <c r="R1230" s="10" t="s">
        <v>8345</v>
      </c>
      <c r="S1230" s="14">
        <f t="shared" si="97"/>
        <v>40754.729259259257</v>
      </c>
      <c r="T1230" s="14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8330</v>
      </c>
      <c r="R1231" s="10" t="s">
        <v>8345</v>
      </c>
      <c r="S1231" s="14">
        <f t="shared" si="97"/>
        <v>40985.459803240738</v>
      </c>
      <c r="T1231" s="14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8330</v>
      </c>
      <c r="R1232" s="10" t="s">
        <v>8345</v>
      </c>
      <c r="S1232" s="14">
        <f t="shared" si="97"/>
        <v>40568.972569444442</v>
      </c>
      <c r="T1232" s="14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8330</v>
      </c>
      <c r="R1233" s="10" t="s">
        <v>8345</v>
      </c>
      <c r="S1233" s="14">
        <f t="shared" si="97"/>
        <v>42193.941759259258</v>
      </c>
      <c r="T1233" s="14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8330</v>
      </c>
      <c r="R1234" s="10" t="s">
        <v>8345</v>
      </c>
      <c r="S1234" s="14">
        <f t="shared" si="97"/>
        <v>41506.848032407412</v>
      </c>
      <c r="T1234" s="14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8330</v>
      </c>
      <c r="R1235" s="10" t="s">
        <v>8345</v>
      </c>
      <c r="S1235" s="14">
        <f t="shared" si="97"/>
        <v>40939.948773148149</v>
      </c>
      <c r="T1235" s="14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8330</v>
      </c>
      <c r="R1236" s="10" t="s">
        <v>8345</v>
      </c>
      <c r="S1236" s="14">
        <f t="shared" si="97"/>
        <v>42007.788680555561</v>
      </c>
      <c r="T1236" s="14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8330</v>
      </c>
      <c r="R1237" s="10" t="s">
        <v>8345</v>
      </c>
      <c r="S1237" s="14">
        <f t="shared" si="97"/>
        <v>41583.135405092595</v>
      </c>
      <c r="T1237" s="14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8330</v>
      </c>
      <c r="R1238" s="10" t="s">
        <v>8345</v>
      </c>
      <c r="S1238" s="14">
        <f t="shared" si="97"/>
        <v>41110.680138888885</v>
      </c>
      <c r="T1238" s="14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8330</v>
      </c>
      <c r="R1239" s="10" t="s">
        <v>8345</v>
      </c>
      <c r="S1239" s="14">
        <f t="shared" si="97"/>
        <v>41125.283159722225</v>
      </c>
      <c r="T1239" s="14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8330</v>
      </c>
      <c r="R1240" s="10" t="s">
        <v>8345</v>
      </c>
      <c r="S1240" s="14">
        <f t="shared" si="97"/>
        <v>40731.61037037037</v>
      </c>
      <c r="T1240" s="14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8330</v>
      </c>
      <c r="R1241" s="10" t="s">
        <v>8345</v>
      </c>
      <c r="S1241" s="14">
        <f t="shared" si="97"/>
        <v>40883.962581018517</v>
      </c>
      <c r="T1241" s="14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8330</v>
      </c>
      <c r="R1242" s="10" t="s">
        <v>8345</v>
      </c>
      <c r="S1242" s="14">
        <f t="shared" si="97"/>
        <v>41409.040011574078</v>
      </c>
      <c r="T1242" s="14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8330</v>
      </c>
      <c r="R1243" s="10" t="s">
        <v>8345</v>
      </c>
      <c r="S1243" s="14">
        <f t="shared" si="97"/>
        <v>41923.837731481479</v>
      </c>
      <c r="T1243" s="14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8330</v>
      </c>
      <c r="R1244" s="10" t="s">
        <v>8345</v>
      </c>
      <c r="S1244" s="14">
        <f t="shared" si="97"/>
        <v>40782.165532407409</v>
      </c>
      <c r="T1244" s="14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8330</v>
      </c>
      <c r="R1245" s="10" t="s">
        <v>8345</v>
      </c>
      <c r="S1245" s="14">
        <f t="shared" si="97"/>
        <v>40671.879293981481</v>
      </c>
      <c r="T1245" s="14">
        <f t="shared" si="98"/>
        <v>40732.875</v>
      </c>
      <c r="U1245">
        <f t="shared" si="9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8330</v>
      </c>
      <c r="R1246" s="10" t="s">
        <v>8331</v>
      </c>
      <c r="S1246" s="14">
        <f t="shared" si="97"/>
        <v>41355.825497685182</v>
      </c>
      <c r="T1246" s="14">
        <f t="shared" si="98"/>
        <v>41386.875</v>
      </c>
      <c r="U1246">
        <f t="shared" si="9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8330</v>
      </c>
      <c r="R1247" s="10" t="s">
        <v>8331</v>
      </c>
      <c r="S1247" s="14">
        <f t="shared" si="97"/>
        <v>41774.599930555552</v>
      </c>
      <c r="T1247" s="14">
        <f t="shared" si="98"/>
        <v>41804.599930555552</v>
      </c>
      <c r="U1247">
        <f t="shared" si="9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8330</v>
      </c>
      <c r="R1248" s="10" t="s">
        <v>8331</v>
      </c>
      <c r="S1248" s="14">
        <f t="shared" si="97"/>
        <v>40838.043391203704</v>
      </c>
      <c r="T1248" s="14">
        <f t="shared" si="98"/>
        <v>40883.085057870368</v>
      </c>
      <c r="U1248">
        <f t="shared" si="9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8330</v>
      </c>
      <c r="R1249" s="10" t="s">
        <v>8331</v>
      </c>
      <c r="S1249" s="14">
        <f t="shared" si="97"/>
        <v>41370.292303240742</v>
      </c>
      <c r="T1249" s="14">
        <f t="shared" si="98"/>
        <v>41400.292303240742</v>
      </c>
      <c r="U1249">
        <f t="shared" si="9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8330</v>
      </c>
      <c r="R1250" s="10" t="s">
        <v>8331</v>
      </c>
      <c r="S1250" s="14">
        <f t="shared" si="97"/>
        <v>41767.656863425924</v>
      </c>
      <c r="T1250" s="14">
        <f t="shared" si="98"/>
        <v>41803.290972222225</v>
      </c>
      <c r="U1250">
        <f t="shared" si="9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8330</v>
      </c>
      <c r="R1251" s="10" t="s">
        <v>8331</v>
      </c>
      <c r="S1251" s="14">
        <f t="shared" si="97"/>
        <v>41067.74086805556</v>
      </c>
      <c r="T1251" s="14">
        <f t="shared" si="98"/>
        <v>41097.74086805556</v>
      </c>
      <c r="U1251">
        <f t="shared" si="9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8330</v>
      </c>
      <c r="R1252" s="10" t="s">
        <v>8331</v>
      </c>
      <c r="S1252" s="14">
        <f t="shared" si="97"/>
        <v>41843.64271990741</v>
      </c>
      <c r="T1252" s="14">
        <f t="shared" si="98"/>
        <v>41888.64271990741</v>
      </c>
      <c r="U1252">
        <f t="shared" si="9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8330</v>
      </c>
      <c r="R1253" s="10" t="s">
        <v>8331</v>
      </c>
      <c r="S1253" s="14">
        <f t="shared" si="97"/>
        <v>40751.814432870371</v>
      </c>
      <c r="T1253" s="14">
        <f t="shared" si="98"/>
        <v>40811.814432870371</v>
      </c>
      <c r="U1253">
        <f t="shared" si="9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8330</v>
      </c>
      <c r="R1254" s="10" t="s">
        <v>8331</v>
      </c>
      <c r="S1254" s="14">
        <f t="shared" si="97"/>
        <v>41543.988067129627</v>
      </c>
      <c r="T1254" s="14">
        <f t="shared" si="98"/>
        <v>41571.988067129627</v>
      </c>
      <c r="U1254">
        <f t="shared" si="9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8330</v>
      </c>
      <c r="R1255" s="10" t="s">
        <v>8331</v>
      </c>
      <c r="S1255" s="14">
        <f t="shared" si="97"/>
        <v>41855.783645833333</v>
      </c>
      <c r="T1255" s="14">
        <f t="shared" si="98"/>
        <v>41885.783645833333</v>
      </c>
      <c r="U1255">
        <f t="shared" si="9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8330</v>
      </c>
      <c r="R1256" s="10" t="s">
        <v>8331</v>
      </c>
      <c r="S1256" s="14">
        <f t="shared" si="97"/>
        <v>40487.621365740742</v>
      </c>
      <c r="T1256" s="14">
        <f t="shared" si="98"/>
        <v>40544.207638888889</v>
      </c>
      <c r="U1256">
        <f t="shared" si="9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8330</v>
      </c>
      <c r="R1257" s="10" t="s">
        <v>8331</v>
      </c>
      <c r="S1257" s="14">
        <f t="shared" si="97"/>
        <v>41579.845509259263</v>
      </c>
      <c r="T1257" s="14">
        <f t="shared" si="98"/>
        <v>41609.887175925927</v>
      </c>
      <c r="U1257">
        <f t="shared" si="9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8330</v>
      </c>
      <c r="R1258" s="10" t="s">
        <v>8331</v>
      </c>
      <c r="S1258" s="14">
        <f t="shared" si="97"/>
        <v>40921.919340277782</v>
      </c>
      <c r="T1258" s="14">
        <f t="shared" si="98"/>
        <v>40951.919340277782</v>
      </c>
      <c r="U1258">
        <f t="shared" si="9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8330</v>
      </c>
      <c r="R1259" s="10" t="s">
        <v>8331</v>
      </c>
      <c r="S1259" s="14">
        <f t="shared" si="97"/>
        <v>40587.085532407407</v>
      </c>
      <c r="T1259" s="14">
        <f t="shared" si="98"/>
        <v>40636.043865740743</v>
      </c>
      <c r="U1259">
        <f t="shared" si="9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8330</v>
      </c>
      <c r="R1260" s="10" t="s">
        <v>8331</v>
      </c>
      <c r="S1260" s="14">
        <f t="shared" si="97"/>
        <v>41487.611250000002</v>
      </c>
      <c r="T1260" s="14">
        <f t="shared" si="98"/>
        <v>41517.611250000002</v>
      </c>
      <c r="U1260">
        <f t="shared" si="9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8330</v>
      </c>
      <c r="R1261" s="10" t="s">
        <v>8331</v>
      </c>
      <c r="S1261" s="14">
        <f t="shared" si="97"/>
        <v>41766.970648148148</v>
      </c>
      <c r="T1261" s="14">
        <f t="shared" si="98"/>
        <v>41799.165972222225</v>
      </c>
      <c r="U1261">
        <f t="shared" si="9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8330</v>
      </c>
      <c r="R1262" s="10" t="s">
        <v>8331</v>
      </c>
      <c r="S1262" s="14">
        <f t="shared" si="97"/>
        <v>41666.842824074076</v>
      </c>
      <c r="T1262" s="14">
        <f t="shared" si="98"/>
        <v>41696.842824074076</v>
      </c>
      <c r="U1262">
        <f t="shared" si="9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8330</v>
      </c>
      <c r="R1263" s="10" t="s">
        <v>8331</v>
      </c>
      <c r="S1263" s="14">
        <f t="shared" si="97"/>
        <v>41638.342905092592</v>
      </c>
      <c r="T1263" s="14">
        <f t="shared" si="98"/>
        <v>41668.342905092592</v>
      </c>
      <c r="U1263">
        <f t="shared" si="9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8330</v>
      </c>
      <c r="R1264" s="10" t="s">
        <v>8331</v>
      </c>
      <c r="S1264" s="14">
        <f t="shared" si="97"/>
        <v>41656.762638888889</v>
      </c>
      <c r="T1264" s="14">
        <f t="shared" si="98"/>
        <v>41686.762638888889</v>
      </c>
      <c r="U1264">
        <f t="shared" si="9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8330</v>
      </c>
      <c r="R1265" s="10" t="s">
        <v>8331</v>
      </c>
      <c r="S1265" s="14">
        <f t="shared" si="97"/>
        <v>41692.084143518521</v>
      </c>
      <c r="T1265" s="14">
        <f t="shared" si="98"/>
        <v>41727.041666666664</v>
      </c>
      <c r="U1265">
        <f t="shared" si="9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8330</v>
      </c>
      <c r="R1266" s="10" t="s">
        <v>8331</v>
      </c>
      <c r="S1266" s="14">
        <f t="shared" si="97"/>
        <v>41547.662997685184</v>
      </c>
      <c r="T1266" s="14">
        <f t="shared" si="98"/>
        <v>41576.662997685184</v>
      </c>
      <c r="U1266">
        <f t="shared" si="9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8330</v>
      </c>
      <c r="R1267" s="10" t="s">
        <v>8331</v>
      </c>
      <c r="S1267" s="14">
        <f t="shared" si="97"/>
        <v>40465.655266203699</v>
      </c>
      <c r="T1267" s="14">
        <f t="shared" si="98"/>
        <v>40512.655266203699</v>
      </c>
      <c r="U1267">
        <f t="shared" si="9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8330</v>
      </c>
      <c r="R1268" s="10" t="s">
        <v>8331</v>
      </c>
      <c r="S1268" s="14">
        <f t="shared" si="97"/>
        <v>41620.87667824074</v>
      </c>
      <c r="T1268" s="14">
        <f t="shared" si="98"/>
        <v>41650.87667824074</v>
      </c>
      <c r="U1268">
        <f t="shared" si="9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8330</v>
      </c>
      <c r="R1269" s="10" t="s">
        <v>8331</v>
      </c>
      <c r="S1269" s="14">
        <f t="shared" si="97"/>
        <v>41449.585162037038</v>
      </c>
      <c r="T1269" s="14">
        <f t="shared" si="98"/>
        <v>41479.585162037038</v>
      </c>
      <c r="U1269">
        <f t="shared" si="9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8330</v>
      </c>
      <c r="R1270" s="10" t="s">
        <v>8331</v>
      </c>
      <c r="S1270" s="14">
        <f t="shared" si="97"/>
        <v>41507.845451388886</v>
      </c>
      <c r="T1270" s="14">
        <f t="shared" si="98"/>
        <v>41537.845451388886</v>
      </c>
      <c r="U1270">
        <f t="shared" si="9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8330</v>
      </c>
      <c r="R1271" s="10" t="s">
        <v>8331</v>
      </c>
      <c r="S1271" s="14">
        <f t="shared" si="97"/>
        <v>42445.823055555549</v>
      </c>
      <c r="T1271" s="14">
        <f t="shared" si="98"/>
        <v>42476</v>
      </c>
      <c r="U1271">
        <f t="shared" si="9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8330</v>
      </c>
      <c r="R1272" s="10" t="s">
        <v>8331</v>
      </c>
      <c r="S1272" s="14">
        <f t="shared" si="97"/>
        <v>40933.856967592597</v>
      </c>
      <c r="T1272" s="14">
        <f t="shared" si="98"/>
        <v>40993.815300925926</v>
      </c>
      <c r="U1272">
        <f t="shared" si="9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8330</v>
      </c>
      <c r="R1273" s="10" t="s">
        <v>8331</v>
      </c>
      <c r="S1273" s="14">
        <f t="shared" si="97"/>
        <v>41561.683553240742</v>
      </c>
      <c r="T1273" s="14">
        <f t="shared" si="98"/>
        <v>41591.725219907406</v>
      </c>
      <c r="U1273">
        <f t="shared" si="9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8330</v>
      </c>
      <c r="R1274" s="10" t="s">
        <v>8331</v>
      </c>
      <c r="S1274" s="14">
        <f t="shared" si="97"/>
        <v>40274.745127314818</v>
      </c>
      <c r="T1274" s="14">
        <f t="shared" si="98"/>
        <v>40344.166666666664</v>
      </c>
      <c r="U1274">
        <f t="shared" si="9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8330</v>
      </c>
      <c r="R1275" s="10" t="s">
        <v>8331</v>
      </c>
      <c r="S1275" s="14">
        <f t="shared" si="97"/>
        <v>41852.730219907404</v>
      </c>
      <c r="T1275" s="14">
        <f t="shared" si="98"/>
        <v>41882.730219907404</v>
      </c>
      <c r="U1275">
        <f t="shared" si="9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8330</v>
      </c>
      <c r="R1276" s="10" t="s">
        <v>8331</v>
      </c>
      <c r="S1276" s="14">
        <f t="shared" si="97"/>
        <v>41116.690104166664</v>
      </c>
      <c r="T1276" s="14">
        <f t="shared" si="98"/>
        <v>41151.690104166664</v>
      </c>
      <c r="U1276">
        <f t="shared" si="9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8330</v>
      </c>
      <c r="R1277" s="10" t="s">
        <v>8331</v>
      </c>
      <c r="S1277" s="14">
        <f t="shared" si="97"/>
        <v>41458.867905092593</v>
      </c>
      <c r="T1277" s="14">
        <f t="shared" si="98"/>
        <v>41493.867905092593</v>
      </c>
      <c r="U1277">
        <f t="shared" si="9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8330</v>
      </c>
      <c r="R1278" s="10" t="s">
        <v>8331</v>
      </c>
      <c r="S1278" s="14">
        <f t="shared" si="97"/>
        <v>40007.704247685186</v>
      </c>
      <c r="T1278" s="14">
        <f t="shared" si="98"/>
        <v>40057.166666666664</v>
      </c>
      <c r="U1278">
        <f t="shared" si="9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8330</v>
      </c>
      <c r="R1279" s="10" t="s">
        <v>8331</v>
      </c>
      <c r="S1279" s="14">
        <f t="shared" si="97"/>
        <v>41121.561886574076</v>
      </c>
      <c r="T1279" s="14">
        <f t="shared" si="98"/>
        <v>41156.561886574076</v>
      </c>
      <c r="U1279">
        <f t="shared" si="9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8330</v>
      </c>
      <c r="R1280" s="10" t="s">
        <v>8331</v>
      </c>
      <c r="S1280" s="14">
        <f t="shared" si="97"/>
        <v>41786.555162037039</v>
      </c>
      <c r="T1280" s="14">
        <f t="shared" si="98"/>
        <v>41815.083333333336</v>
      </c>
      <c r="U1280">
        <f t="shared" si="9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8330</v>
      </c>
      <c r="R1281" s="10" t="s">
        <v>8331</v>
      </c>
      <c r="S1281" s="14">
        <f t="shared" si="97"/>
        <v>41682.099189814813</v>
      </c>
      <c r="T1281" s="14">
        <f t="shared" si="98"/>
        <v>41722.057523148149</v>
      </c>
      <c r="U1281">
        <f t="shared" si="9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100">ROUND(E1282/D1282*100,0)</f>
        <v>111</v>
      </c>
      <c r="P1282">
        <f t="shared" si="96"/>
        <v>127.98</v>
      </c>
      <c r="Q1282" s="10" t="s">
        <v>8330</v>
      </c>
      <c r="R1282" s="10" t="s">
        <v>8331</v>
      </c>
      <c r="S1282" s="14">
        <f t="shared" si="97"/>
        <v>40513.757569444446</v>
      </c>
      <c r="T1282" s="14">
        <f t="shared" si="98"/>
        <v>40603.757569444446</v>
      </c>
      <c r="U1282">
        <f t="shared" si="9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100"/>
        <v>111</v>
      </c>
      <c r="P1283">
        <f t="shared" ref="P1283:P1346" si="101">IFERROR(ROUND(E1283/L1283,2),0)</f>
        <v>104.73</v>
      </c>
      <c r="Q1283" s="10" t="s">
        <v>8330</v>
      </c>
      <c r="R1283" s="10" t="s">
        <v>8331</v>
      </c>
      <c r="S1283" s="14">
        <f t="shared" ref="S1283:S1346" si="102">(((J1283/60)/60)/24)+DATE(1970,1,1)</f>
        <v>41463.743472222224</v>
      </c>
      <c r="T1283" s="14">
        <f t="shared" ref="T1283:T1346" si="103">(((I1283/60)/60)/24)+DATE(1970,1,1)</f>
        <v>41483.743472222224</v>
      </c>
      <c r="U1283">
        <f t="shared" ref="U1283:U1346" si="104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8330</v>
      </c>
      <c r="R1284" s="10" t="s">
        <v>8331</v>
      </c>
      <c r="S1284" s="14">
        <f t="shared" si="102"/>
        <v>41586.475173611114</v>
      </c>
      <c r="T1284" s="14">
        <f t="shared" si="103"/>
        <v>41617.207638888889</v>
      </c>
      <c r="U1284">
        <f t="shared" si="104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8330</v>
      </c>
      <c r="R1285" s="10" t="s">
        <v>8331</v>
      </c>
      <c r="S1285" s="14">
        <f t="shared" si="102"/>
        <v>41320.717465277776</v>
      </c>
      <c r="T1285" s="14">
        <f t="shared" si="103"/>
        <v>41344.166666666664</v>
      </c>
      <c r="U1285">
        <f t="shared" si="104"/>
        <v>2013</v>
      </c>
    </row>
    <row r="1286" spans="1:21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8308</v>
      </c>
      <c r="R1286" s="10" t="s">
        <v>8309</v>
      </c>
      <c r="S1286" s="14">
        <f t="shared" si="102"/>
        <v>42712.23474537037</v>
      </c>
      <c r="T1286" s="14">
        <f t="shared" si="103"/>
        <v>42735.707638888889</v>
      </c>
      <c r="U1286">
        <f t="shared" si="104"/>
        <v>2016</v>
      </c>
    </row>
    <row r="1287" spans="1:21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8308</v>
      </c>
      <c r="R1287" s="10" t="s">
        <v>8309</v>
      </c>
      <c r="S1287" s="14">
        <f t="shared" si="102"/>
        <v>42160.583043981482</v>
      </c>
      <c r="T1287" s="14">
        <f t="shared" si="103"/>
        <v>42175.583043981482</v>
      </c>
      <c r="U1287">
        <f t="shared" si="104"/>
        <v>2015</v>
      </c>
    </row>
    <row r="1288" spans="1:21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8308</v>
      </c>
      <c r="R1288" s="10" t="s">
        <v>8309</v>
      </c>
      <c r="S1288" s="14">
        <f t="shared" si="102"/>
        <v>42039.384571759263</v>
      </c>
      <c r="T1288" s="14">
        <f t="shared" si="103"/>
        <v>42052.583333333328</v>
      </c>
      <c r="U1288">
        <f t="shared" si="104"/>
        <v>2015</v>
      </c>
    </row>
    <row r="1289" spans="1:21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8308</v>
      </c>
      <c r="R1289" s="10" t="s">
        <v>8309</v>
      </c>
      <c r="S1289" s="14">
        <f t="shared" si="102"/>
        <v>42107.621018518519</v>
      </c>
      <c r="T1289" s="14">
        <f t="shared" si="103"/>
        <v>42167.621018518519</v>
      </c>
      <c r="U1289">
        <f t="shared" si="104"/>
        <v>2015</v>
      </c>
    </row>
    <row r="1290" spans="1:21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8308</v>
      </c>
      <c r="R1290" s="10" t="s">
        <v>8309</v>
      </c>
      <c r="S1290" s="14">
        <f t="shared" si="102"/>
        <v>42561.154664351852</v>
      </c>
      <c r="T1290" s="14">
        <f t="shared" si="103"/>
        <v>42592.166666666672</v>
      </c>
      <c r="U1290">
        <f t="shared" si="104"/>
        <v>2016</v>
      </c>
    </row>
    <row r="1291" spans="1:21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8308</v>
      </c>
      <c r="R1291" s="10" t="s">
        <v>8309</v>
      </c>
      <c r="S1291" s="14">
        <f t="shared" si="102"/>
        <v>42709.134780092587</v>
      </c>
      <c r="T1291" s="14">
        <f t="shared" si="103"/>
        <v>42739.134780092587</v>
      </c>
      <c r="U1291">
        <f t="shared" si="104"/>
        <v>2016</v>
      </c>
    </row>
    <row r="1292" spans="1:21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8308</v>
      </c>
      <c r="R1292" s="10" t="s">
        <v>8309</v>
      </c>
      <c r="S1292" s="14">
        <f t="shared" si="102"/>
        <v>42086.614942129629</v>
      </c>
      <c r="T1292" s="14">
        <f t="shared" si="103"/>
        <v>42117.290972222225</v>
      </c>
      <c r="U1292">
        <f t="shared" si="104"/>
        <v>2015</v>
      </c>
    </row>
    <row r="1293" spans="1:21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8308</v>
      </c>
      <c r="R1293" s="10" t="s">
        <v>8309</v>
      </c>
      <c r="S1293" s="14">
        <f t="shared" si="102"/>
        <v>42064.652673611112</v>
      </c>
      <c r="T1293" s="14">
        <f t="shared" si="103"/>
        <v>42101.291666666672</v>
      </c>
      <c r="U1293">
        <f t="shared" si="104"/>
        <v>2015</v>
      </c>
    </row>
    <row r="1294" spans="1:21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8308</v>
      </c>
      <c r="R1294" s="10" t="s">
        <v>8309</v>
      </c>
      <c r="S1294" s="14">
        <f t="shared" si="102"/>
        <v>42256.764212962968</v>
      </c>
      <c r="T1294" s="14">
        <f t="shared" si="103"/>
        <v>42283.957638888889</v>
      </c>
      <c r="U1294">
        <f t="shared" si="104"/>
        <v>2015</v>
      </c>
    </row>
    <row r="1295" spans="1:21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8308</v>
      </c>
      <c r="R1295" s="10" t="s">
        <v>8309</v>
      </c>
      <c r="S1295" s="14">
        <f t="shared" si="102"/>
        <v>42292.701053240744</v>
      </c>
      <c r="T1295" s="14">
        <f t="shared" si="103"/>
        <v>42322.742719907401</v>
      </c>
      <c r="U1295">
        <f t="shared" si="104"/>
        <v>2015</v>
      </c>
    </row>
    <row r="1296" spans="1:21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8308</v>
      </c>
      <c r="R1296" s="10" t="s">
        <v>8309</v>
      </c>
      <c r="S1296" s="14">
        <f t="shared" si="102"/>
        <v>42278.453668981485</v>
      </c>
      <c r="T1296" s="14">
        <f t="shared" si="103"/>
        <v>42296.458333333328</v>
      </c>
      <c r="U1296">
        <f t="shared" si="104"/>
        <v>2015</v>
      </c>
    </row>
    <row r="1297" spans="1:21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8308</v>
      </c>
      <c r="R1297" s="10" t="s">
        <v>8309</v>
      </c>
      <c r="S1297" s="14">
        <f t="shared" si="102"/>
        <v>42184.572881944448</v>
      </c>
      <c r="T1297" s="14">
        <f t="shared" si="103"/>
        <v>42214.708333333328</v>
      </c>
      <c r="U1297">
        <f t="shared" si="104"/>
        <v>2015</v>
      </c>
    </row>
    <row r="1298" spans="1:21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8308</v>
      </c>
      <c r="R1298" s="10" t="s">
        <v>8309</v>
      </c>
      <c r="S1298" s="14">
        <f t="shared" si="102"/>
        <v>42423.050613425927</v>
      </c>
      <c r="T1298" s="14">
        <f t="shared" si="103"/>
        <v>42443.008946759262</v>
      </c>
      <c r="U1298">
        <f t="shared" si="104"/>
        <v>2016</v>
      </c>
    </row>
    <row r="1299" spans="1:21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8308</v>
      </c>
      <c r="R1299" s="10" t="s">
        <v>8309</v>
      </c>
      <c r="S1299" s="14">
        <f t="shared" si="102"/>
        <v>42461.747199074074</v>
      </c>
      <c r="T1299" s="14">
        <f t="shared" si="103"/>
        <v>42491.747199074074</v>
      </c>
      <c r="U1299">
        <f t="shared" si="104"/>
        <v>2016</v>
      </c>
    </row>
    <row r="1300" spans="1:21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8308</v>
      </c>
      <c r="R1300" s="10" t="s">
        <v>8309</v>
      </c>
      <c r="S1300" s="14">
        <f t="shared" si="102"/>
        <v>42458.680925925932</v>
      </c>
      <c r="T1300" s="14">
        <f t="shared" si="103"/>
        <v>42488.680925925932</v>
      </c>
      <c r="U1300">
        <f t="shared" si="104"/>
        <v>2016</v>
      </c>
    </row>
    <row r="1301" spans="1:21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8308</v>
      </c>
      <c r="R1301" s="10" t="s">
        <v>8309</v>
      </c>
      <c r="S1301" s="14">
        <f t="shared" si="102"/>
        <v>42169.814340277779</v>
      </c>
      <c r="T1301" s="14">
        <f t="shared" si="103"/>
        <v>42199.814340277779</v>
      </c>
      <c r="U1301">
        <f t="shared" si="104"/>
        <v>2015</v>
      </c>
    </row>
    <row r="1302" spans="1:21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8308</v>
      </c>
      <c r="R1302" s="10" t="s">
        <v>8309</v>
      </c>
      <c r="S1302" s="14">
        <f t="shared" si="102"/>
        <v>42483.675208333334</v>
      </c>
      <c r="T1302" s="14">
        <f t="shared" si="103"/>
        <v>42522.789583333331</v>
      </c>
      <c r="U1302">
        <f t="shared" si="104"/>
        <v>2016</v>
      </c>
    </row>
    <row r="1303" spans="1:21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8308</v>
      </c>
      <c r="R1303" s="10" t="s">
        <v>8309</v>
      </c>
      <c r="S1303" s="14">
        <f t="shared" si="102"/>
        <v>42195.749745370369</v>
      </c>
      <c r="T1303" s="14">
        <f t="shared" si="103"/>
        <v>42206.125</v>
      </c>
      <c r="U1303">
        <f t="shared" si="104"/>
        <v>2015</v>
      </c>
    </row>
    <row r="1304" spans="1:21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8308</v>
      </c>
      <c r="R1304" s="10" t="s">
        <v>8309</v>
      </c>
      <c r="S1304" s="14">
        <f t="shared" si="102"/>
        <v>42675.057997685188</v>
      </c>
      <c r="T1304" s="14">
        <f t="shared" si="103"/>
        <v>42705.099664351852</v>
      </c>
      <c r="U1304">
        <f t="shared" si="104"/>
        <v>2016</v>
      </c>
    </row>
    <row r="1305" spans="1:21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8308</v>
      </c>
      <c r="R1305" s="10" t="s">
        <v>8309</v>
      </c>
      <c r="S1305" s="14">
        <f t="shared" si="102"/>
        <v>42566.441203703704</v>
      </c>
      <c r="T1305" s="14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8324</v>
      </c>
      <c r="R1306" s="10" t="s">
        <v>8326</v>
      </c>
      <c r="S1306" s="14">
        <f t="shared" si="102"/>
        <v>42747.194502314815</v>
      </c>
      <c r="T1306" s="14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8324</v>
      </c>
      <c r="R1307" s="10" t="s">
        <v>8326</v>
      </c>
      <c r="S1307" s="14">
        <f t="shared" si="102"/>
        <v>42543.665601851855</v>
      </c>
      <c r="T1307" s="14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8324</v>
      </c>
      <c r="R1308" s="10" t="s">
        <v>8326</v>
      </c>
      <c r="S1308" s="14">
        <f t="shared" si="102"/>
        <v>41947.457569444443</v>
      </c>
      <c r="T1308" s="14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8324</v>
      </c>
      <c r="R1309" s="10" t="s">
        <v>8326</v>
      </c>
      <c r="S1309" s="14">
        <f t="shared" si="102"/>
        <v>42387.503229166665</v>
      </c>
      <c r="T1309" s="14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8324</v>
      </c>
      <c r="R1310" s="10" t="s">
        <v>8326</v>
      </c>
      <c r="S1310" s="14">
        <f t="shared" si="102"/>
        <v>42611.613564814819</v>
      </c>
      <c r="T1310" s="14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8324</v>
      </c>
      <c r="R1311" s="10" t="s">
        <v>8326</v>
      </c>
      <c r="S1311" s="14">
        <f t="shared" si="102"/>
        <v>42257.882731481484</v>
      </c>
      <c r="T1311" s="14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8324</v>
      </c>
      <c r="R1312" s="10" t="s">
        <v>8326</v>
      </c>
      <c r="S1312" s="14">
        <f t="shared" si="102"/>
        <v>42556.667245370365</v>
      </c>
      <c r="T1312" s="14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8324</v>
      </c>
      <c r="R1313" s="10" t="s">
        <v>8326</v>
      </c>
      <c r="S1313" s="14">
        <f t="shared" si="102"/>
        <v>42669.802303240736</v>
      </c>
      <c r="T1313" s="14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8324</v>
      </c>
      <c r="R1314" s="10" t="s">
        <v>8326</v>
      </c>
      <c r="S1314" s="14">
        <f t="shared" si="102"/>
        <v>42082.702800925923</v>
      </c>
      <c r="T1314" s="14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8324</v>
      </c>
      <c r="R1315" s="10" t="s">
        <v>8326</v>
      </c>
      <c r="S1315" s="14">
        <f t="shared" si="102"/>
        <v>42402.709652777776</v>
      </c>
      <c r="T1315" s="14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8324</v>
      </c>
      <c r="R1316" s="10" t="s">
        <v>8326</v>
      </c>
      <c r="S1316" s="14">
        <f t="shared" si="102"/>
        <v>42604.669675925921</v>
      </c>
      <c r="T1316" s="14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8324</v>
      </c>
      <c r="R1317" s="10" t="s">
        <v>8326</v>
      </c>
      <c r="S1317" s="14">
        <f t="shared" si="102"/>
        <v>42278.498240740737</v>
      </c>
      <c r="T1317" s="14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8324</v>
      </c>
      <c r="R1318" s="10" t="s">
        <v>8326</v>
      </c>
      <c r="S1318" s="14">
        <f t="shared" si="102"/>
        <v>42393.961909722217</v>
      </c>
      <c r="T1318" s="14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8324</v>
      </c>
      <c r="R1319" s="10" t="s">
        <v>8326</v>
      </c>
      <c r="S1319" s="14">
        <f t="shared" si="102"/>
        <v>42520.235486111109</v>
      </c>
      <c r="T1319" s="14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8324</v>
      </c>
      <c r="R1320" s="10" t="s">
        <v>8326</v>
      </c>
      <c r="S1320" s="14">
        <f t="shared" si="102"/>
        <v>41985.043657407412</v>
      </c>
      <c r="T1320" s="14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8324</v>
      </c>
      <c r="R1321" s="10" t="s">
        <v>8326</v>
      </c>
      <c r="S1321" s="14">
        <f t="shared" si="102"/>
        <v>41816.812094907407</v>
      </c>
      <c r="T1321" s="14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8324</v>
      </c>
      <c r="R1322" s="10" t="s">
        <v>8326</v>
      </c>
      <c r="S1322" s="14">
        <f t="shared" si="102"/>
        <v>42705.690347222218</v>
      </c>
      <c r="T1322" s="14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8324</v>
      </c>
      <c r="R1323" s="10" t="s">
        <v>8326</v>
      </c>
      <c r="S1323" s="14">
        <f t="shared" si="102"/>
        <v>42697.74927083333</v>
      </c>
      <c r="T1323" s="14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8324</v>
      </c>
      <c r="R1324" s="10" t="s">
        <v>8326</v>
      </c>
      <c r="S1324" s="14">
        <f t="shared" si="102"/>
        <v>42115.656539351854</v>
      </c>
      <c r="T1324" s="14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8324</v>
      </c>
      <c r="R1325" s="10" t="s">
        <v>8326</v>
      </c>
      <c r="S1325" s="14">
        <f t="shared" si="102"/>
        <v>42451.698449074072</v>
      </c>
      <c r="T1325" s="14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8324</v>
      </c>
      <c r="R1326" s="10" t="s">
        <v>8326</v>
      </c>
      <c r="S1326" s="14">
        <f t="shared" si="102"/>
        <v>42626.633703703701</v>
      </c>
      <c r="T1326" s="14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8324</v>
      </c>
      <c r="R1327" s="10" t="s">
        <v>8326</v>
      </c>
      <c r="S1327" s="14">
        <f t="shared" si="102"/>
        <v>42704.086053240739</v>
      </c>
      <c r="T1327" s="14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8324</v>
      </c>
      <c r="R1328" s="10" t="s">
        <v>8326</v>
      </c>
      <c r="S1328" s="14">
        <f t="shared" si="102"/>
        <v>41974.791990740734</v>
      </c>
      <c r="T1328" s="14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8324</v>
      </c>
      <c r="R1329" s="10" t="s">
        <v>8326</v>
      </c>
      <c r="S1329" s="14">
        <f t="shared" si="102"/>
        <v>42123.678645833337</v>
      </c>
      <c r="T1329" s="14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8324</v>
      </c>
      <c r="R1330" s="10" t="s">
        <v>8326</v>
      </c>
      <c r="S1330" s="14">
        <f t="shared" si="102"/>
        <v>42612.642754629633</v>
      </c>
      <c r="T1330" s="14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8324</v>
      </c>
      <c r="R1331" s="10" t="s">
        <v>8326</v>
      </c>
      <c r="S1331" s="14">
        <f t="shared" si="102"/>
        <v>41935.221585648149</v>
      </c>
      <c r="T1331" s="14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8324</v>
      </c>
      <c r="R1332" s="10" t="s">
        <v>8326</v>
      </c>
      <c r="S1332" s="14">
        <f t="shared" si="102"/>
        <v>42522.276724537034</v>
      </c>
      <c r="T1332" s="14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8324</v>
      </c>
      <c r="R1333" s="10" t="s">
        <v>8326</v>
      </c>
      <c r="S1333" s="14">
        <f t="shared" si="102"/>
        <v>42569.50409722222</v>
      </c>
      <c r="T1333" s="14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8324</v>
      </c>
      <c r="R1334" s="10" t="s">
        <v>8326</v>
      </c>
      <c r="S1334" s="14">
        <f t="shared" si="102"/>
        <v>42732.060277777782</v>
      </c>
      <c r="T1334" s="14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8324</v>
      </c>
      <c r="R1335" s="10" t="s">
        <v>8326</v>
      </c>
      <c r="S1335" s="14">
        <f t="shared" si="102"/>
        <v>41806.106770833336</v>
      </c>
      <c r="T1335" s="14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8324</v>
      </c>
      <c r="R1336" s="10" t="s">
        <v>8326</v>
      </c>
      <c r="S1336" s="14">
        <f t="shared" si="102"/>
        <v>42410.774155092593</v>
      </c>
      <c r="T1336" s="14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8324</v>
      </c>
      <c r="R1337" s="10" t="s">
        <v>8326</v>
      </c>
      <c r="S1337" s="14">
        <f t="shared" si="102"/>
        <v>42313.936365740738</v>
      </c>
      <c r="T1337" s="14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8324</v>
      </c>
      <c r="R1338" s="10" t="s">
        <v>8326</v>
      </c>
      <c r="S1338" s="14">
        <f t="shared" si="102"/>
        <v>41955.863750000004</v>
      </c>
      <c r="T1338" s="14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8324</v>
      </c>
      <c r="R1339" s="10" t="s">
        <v>8326</v>
      </c>
      <c r="S1339" s="14">
        <f t="shared" si="102"/>
        <v>42767.577303240745</v>
      </c>
      <c r="T1339" s="14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8324</v>
      </c>
      <c r="R1340" s="10" t="s">
        <v>8326</v>
      </c>
      <c r="S1340" s="14">
        <f t="shared" si="102"/>
        <v>42188.803622685184</v>
      </c>
      <c r="T1340" s="14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8324</v>
      </c>
      <c r="R1341" s="10" t="s">
        <v>8326</v>
      </c>
      <c r="S1341" s="14">
        <f t="shared" si="102"/>
        <v>41936.647164351853</v>
      </c>
      <c r="T1341" s="14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8324</v>
      </c>
      <c r="R1342" s="10" t="s">
        <v>8326</v>
      </c>
      <c r="S1342" s="14">
        <f t="shared" si="102"/>
        <v>41836.595520833333</v>
      </c>
      <c r="T1342" s="14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8324</v>
      </c>
      <c r="R1343" s="10" t="s">
        <v>8326</v>
      </c>
      <c r="S1343" s="14">
        <f t="shared" si="102"/>
        <v>42612.624039351853</v>
      </c>
      <c r="T1343" s="14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8324</v>
      </c>
      <c r="R1344" s="10" t="s">
        <v>8326</v>
      </c>
      <c r="S1344" s="14">
        <f t="shared" si="102"/>
        <v>42172.816423611104</v>
      </c>
      <c r="T1344" s="14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8324</v>
      </c>
      <c r="R1345" s="10" t="s">
        <v>8326</v>
      </c>
      <c r="S1345" s="14">
        <f t="shared" si="102"/>
        <v>42542.526423611111</v>
      </c>
      <c r="T1345" s="14">
        <f t="shared" si="103"/>
        <v>42601.165972222225</v>
      </c>
      <c r="U1345">
        <f t="shared" si="10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105">ROUND(E1346/D1346*100,0)</f>
        <v>378</v>
      </c>
      <c r="P1346">
        <f t="shared" si="101"/>
        <v>40.76</v>
      </c>
      <c r="Q1346" s="10" t="s">
        <v>8327</v>
      </c>
      <c r="R1346" s="10" t="s">
        <v>8328</v>
      </c>
      <c r="S1346" s="14">
        <f t="shared" si="102"/>
        <v>42522.789803240739</v>
      </c>
      <c r="T1346" s="14">
        <f t="shared" si="103"/>
        <v>42551.789803240739</v>
      </c>
      <c r="U1346">
        <f t="shared" si="10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105"/>
        <v>125</v>
      </c>
      <c r="P1347">
        <f t="shared" ref="P1347:P1410" si="106">IFERROR(ROUND(E1347/L1347,2),0)</f>
        <v>53.57</v>
      </c>
      <c r="Q1347" s="10" t="s">
        <v>8327</v>
      </c>
      <c r="R1347" s="10" t="s">
        <v>8328</v>
      </c>
      <c r="S1347" s="14">
        <f t="shared" ref="S1347:S1410" si="107">(((J1347/60)/60)/24)+DATE(1970,1,1)</f>
        <v>41799.814340277779</v>
      </c>
      <c r="T1347" s="14">
        <f t="shared" ref="T1347:T1410" si="108">(((I1347/60)/60)/24)+DATE(1970,1,1)</f>
        <v>41834.814340277779</v>
      </c>
      <c r="U1347">
        <f t="shared" ref="U1347:U1410" si="109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8327</v>
      </c>
      <c r="R1348" s="10" t="s">
        <v>8328</v>
      </c>
      <c r="S1348" s="14">
        <f t="shared" si="107"/>
        <v>41422.075821759259</v>
      </c>
      <c r="T1348" s="14">
        <f t="shared" si="108"/>
        <v>41452.075821759259</v>
      </c>
      <c r="U1348">
        <f t="shared" si="109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8327</v>
      </c>
      <c r="R1349" s="10" t="s">
        <v>8328</v>
      </c>
      <c r="S1349" s="14">
        <f t="shared" si="107"/>
        <v>42040.638020833328</v>
      </c>
      <c r="T1349" s="14">
        <f t="shared" si="108"/>
        <v>42070.638020833328</v>
      </c>
      <c r="U1349">
        <f t="shared" si="109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8327</v>
      </c>
      <c r="R1350" s="10" t="s">
        <v>8328</v>
      </c>
      <c r="S1350" s="14">
        <f t="shared" si="107"/>
        <v>41963.506168981476</v>
      </c>
      <c r="T1350" s="14">
        <f t="shared" si="108"/>
        <v>41991.506168981476</v>
      </c>
      <c r="U1350">
        <f t="shared" si="109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8327</v>
      </c>
      <c r="R1351" s="10" t="s">
        <v>8328</v>
      </c>
      <c r="S1351" s="14">
        <f t="shared" si="107"/>
        <v>42317.33258101852</v>
      </c>
      <c r="T1351" s="14">
        <f t="shared" si="108"/>
        <v>42354.290972222225</v>
      </c>
      <c r="U1351">
        <f t="shared" si="109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8327</v>
      </c>
      <c r="R1352" s="10" t="s">
        <v>8328</v>
      </c>
      <c r="S1352" s="14">
        <f t="shared" si="107"/>
        <v>42334.013124999998</v>
      </c>
      <c r="T1352" s="14">
        <f t="shared" si="108"/>
        <v>42364.013124999998</v>
      </c>
      <c r="U1352">
        <f t="shared" si="109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8327</v>
      </c>
      <c r="R1353" s="10" t="s">
        <v>8328</v>
      </c>
      <c r="S1353" s="14">
        <f t="shared" si="107"/>
        <v>42382.74009259259</v>
      </c>
      <c r="T1353" s="14">
        <f t="shared" si="108"/>
        <v>42412.74009259259</v>
      </c>
      <c r="U1353">
        <f t="shared" si="109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8327</v>
      </c>
      <c r="R1354" s="10" t="s">
        <v>8328</v>
      </c>
      <c r="S1354" s="14">
        <f t="shared" si="107"/>
        <v>42200.578310185185</v>
      </c>
      <c r="T1354" s="14">
        <f t="shared" si="108"/>
        <v>42252.165972222225</v>
      </c>
      <c r="U1354">
        <f t="shared" si="109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8327</v>
      </c>
      <c r="R1355" s="10" t="s">
        <v>8328</v>
      </c>
      <c r="S1355" s="14">
        <f t="shared" si="107"/>
        <v>41309.11791666667</v>
      </c>
      <c r="T1355" s="14">
        <f t="shared" si="108"/>
        <v>41344</v>
      </c>
      <c r="U1355">
        <f t="shared" si="109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8327</v>
      </c>
      <c r="R1356" s="10" t="s">
        <v>8328</v>
      </c>
      <c r="S1356" s="14">
        <f t="shared" si="107"/>
        <v>42502.807627314818</v>
      </c>
      <c r="T1356" s="14">
        <f t="shared" si="108"/>
        <v>42532.807627314818</v>
      </c>
      <c r="U1356">
        <f t="shared" si="109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8327</v>
      </c>
      <c r="R1357" s="10" t="s">
        <v>8328</v>
      </c>
      <c r="S1357" s="14">
        <f t="shared" si="107"/>
        <v>41213.254687499997</v>
      </c>
      <c r="T1357" s="14">
        <f t="shared" si="108"/>
        <v>41243.416666666664</v>
      </c>
      <c r="U1357">
        <f t="shared" si="109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8327</v>
      </c>
      <c r="R1358" s="10" t="s">
        <v>8328</v>
      </c>
      <c r="S1358" s="14">
        <f t="shared" si="107"/>
        <v>41430.038888888892</v>
      </c>
      <c r="T1358" s="14">
        <f t="shared" si="108"/>
        <v>41460.038888888892</v>
      </c>
      <c r="U1358">
        <f t="shared" si="109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8327</v>
      </c>
      <c r="R1359" s="10" t="s">
        <v>8328</v>
      </c>
      <c r="S1359" s="14">
        <f t="shared" si="107"/>
        <v>41304.962233796294</v>
      </c>
      <c r="T1359" s="14">
        <f t="shared" si="108"/>
        <v>41334.249305555553</v>
      </c>
      <c r="U1359">
        <f t="shared" si="109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8327</v>
      </c>
      <c r="R1360" s="10" t="s">
        <v>8328</v>
      </c>
      <c r="S1360" s="14">
        <f t="shared" si="107"/>
        <v>40689.570868055554</v>
      </c>
      <c r="T1360" s="14">
        <f t="shared" si="108"/>
        <v>40719.570868055554</v>
      </c>
      <c r="U1360">
        <f t="shared" si="109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8327</v>
      </c>
      <c r="R1361" s="10" t="s">
        <v>8328</v>
      </c>
      <c r="S1361" s="14">
        <f t="shared" si="107"/>
        <v>40668.814699074072</v>
      </c>
      <c r="T1361" s="14">
        <f t="shared" si="108"/>
        <v>40730.814699074072</v>
      </c>
      <c r="U1361">
        <f t="shared" si="109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8327</v>
      </c>
      <c r="R1362" s="10" t="s">
        <v>8328</v>
      </c>
      <c r="S1362" s="14">
        <f t="shared" si="107"/>
        <v>41095.900694444441</v>
      </c>
      <c r="T1362" s="14">
        <f t="shared" si="108"/>
        <v>41123.900694444441</v>
      </c>
      <c r="U1362">
        <f t="shared" si="109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8327</v>
      </c>
      <c r="R1363" s="10" t="s">
        <v>8328</v>
      </c>
      <c r="S1363" s="14">
        <f t="shared" si="107"/>
        <v>41781.717268518521</v>
      </c>
      <c r="T1363" s="14">
        <f t="shared" si="108"/>
        <v>41811.717268518521</v>
      </c>
      <c r="U1363">
        <f t="shared" si="109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8327</v>
      </c>
      <c r="R1364" s="10" t="s">
        <v>8328</v>
      </c>
      <c r="S1364" s="14">
        <f t="shared" si="107"/>
        <v>41464.934386574074</v>
      </c>
      <c r="T1364" s="14">
        <f t="shared" si="108"/>
        <v>41524.934386574074</v>
      </c>
      <c r="U1364">
        <f t="shared" si="109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8327</v>
      </c>
      <c r="R1365" s="10" t="s">
        <v>8328</v>
      </c>
      <c r="S1365" s="14">
        <f t="shared" si="107"/>
        <v>42396.8440625</v>
      </c>
      <c r="T1365" s="14">
        <f t="shared" si="108"/>
        <v>42415.332638888889</v>
      </c>
      <c r="U1365">
        <f t="shared" si="109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8330</v>
      </c>
      <c r="R1366" s="10" t="s">
        <v>8331</v>
      </c>
      <c r="S1366" s="14">
        <f t="shared" si="107"/>
        <v>41951.695671296293</v>
      </c>
      <c r="T1366" s="14">
        <f t="shared" si="108"/>
        <v>42011.6956712963</v>
      </c>
      <c r="U1366">
        <f t="shared" si="109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8330</v>
      </c>
      <c r="R1367" s="10" t="s">
        <v>8331</v>
      </c>
      <c r="S1367" s="14">
        <f t="shared" si="107"/>
        <v>42049.733240740738</v>
      </c>
      <c r="T1367" s="14">
        <f t="shared" si="108"/>
        <v>42079.691574074073</v>
      </c>
      <c r="U1367">
        <f t="shared" si="109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8330</v>
      </c>
      <c r="R1368" s="10" t="s">
        <v>8331</v>
      </c>
      <c r="S1368" s="14">
        <f t="shared" si="107"/>
        <v>41924.996099537035</v>
      </c>
      <c r="T1368" s="14">
        <f t="shared" si="108"/>
        <v>41970.037766203706</v>
      </c>
      <c r="U1368">
        <f t="shared" si="109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8330</v>
      </c>
      <c r="R1369" s="10" t="s">
        <v>8331</v>
      </c>
      <c r="S1369" s="14">
        <f t="shared" si="107"/>
        <v>42292.002893518518</v>
      </c>
      <c r="T1369" s="14">
        <f t="shared" si="108"/>
        <v>42322.044560185182</v>
      </c>
      <c r="U1369">
        <f t="shared" si="109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8330</v>
      </c>
      <c r="R1370" s="10" t="s">
        <v>8331</v>
      </c>
      <c r="S1370" s="14">
        <f t="shared" si="107"/>
        <v>42146.190902777773</v>
      </c>
      <c r="T1370" s="14">
        <f t="shared" si="108"/>
        <v>42170.190902777773</v>
      </c>
      <c r="U1370">
        <f t="shared" si="109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8330</v>
      </c>
      <c r="R1371" s="10" t="s">
        <v>8331</v>
      </c>
      <c r="S1371" s="14">
        <f t="shared" si="107"/>
        <v>41710.594282407408</v>
      </c>
      <c r="T1371" s="14">
        <f t="shared" si="108"/>
        <v>41740.594282407408</v>
      </c>
      <c r="U1371">
        <f t="shared" si="109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8330</v>
      </c>
      <c r="R1372" s="10" t="s">
        <v>8331</v>
      </c>
      <c r="S1372" s="14">
        <f t="shared" si="107"/>
        <v>41548.00335648148</v>
      </c>
      <c r="T1372" s="14">
        <f t="shared" si="108"/>
        <v>41563.00335648148</v>
      </c>
      <c r="U1372">
        <f t="shared" si="109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8330</v>
      </c>
      <c r="R1373" s="10" t="s">
        <v>8331</v>
      </c>
      <c r="S1373" s="14">
        <f t="shared" si="107"/>
        <v>42101.758587962962</v>
      </c>
      <c r="T1373" s="14">
        <f t="shared" si="108"/>
        <v>42131.758587962962</v>
      </c>
      <c r="U1373">
        <f t="shared" si="109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8330</v>
      </c>
      <c r="R1374" s="10" t="s">
        <v>8331</v>
      </c>
      <c r="S1374" s="14">
        <f t="shared" si="107"/>
        <v>41072.739953703705</v>
      </c>
      <c r="T1374" s="14">
        <f t="shared" si="108"/>
        <v>41102.739953703705</v>
      </c>
      <c r="U1374">
        <f t="shared" si="109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8330</v>
      </c>
      <c r="R1375" s="10" t="s">
        <v>8331</v>
      </c>
      <c r="S1375" s="14">
        <f t="shared" si="107"/>
        <v>42704.95177083333</v>
      </c>
      <c r="T1375" s="14">
        <f t="shared" si="108"/>
        <v>42734.95177083333</v>
      </c>
      <c r="U1375">
        <f t="shared" si="109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8330</v>
      </c>
      <c r="R1376" s="10" t="s">
        <v>8331</v>
      </c>
      <c r="S1376" s="14">
        <f t="shared" si="107"/>
        <v>42424.161898148144</v>
      </c>
      <c r="T1376" s="14">
        <f t="shared" si="108"/>
        <v>42454.12023148148</v>
      </c>
      <c r="U1376">
        <f t="shared" si="109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8330</v>
      </c>
      <c r="R1377" s="10" t="s">
        <v>8331</v>
      </c>
      <c r="S1377" s="14">
        <f t="shared" si="107"/>
        <v>42720.066192129627</v>
      </c>
      <c r="T1377" s="14">
        <f t="shared" si="108"/>
        <v>42750.066192129627</v>
      </c>
      <c r="U1377">
        <f t="shared" si="109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8330</v>
      </c>
      <c r="R1378" s="10" t="s">
        <v>8331</v>
      </c>
      <c r="S1378" s="14">
        <f t="shared" si="107"/>
        <v>42677.669050925921</v>
      </c>
      <c r="T1378" s="14">
        <f t="shared" si="108"/>
        <v>42707.710717592592</v>
      </c>
      <c r="U1378">
        <f t="shared" si="109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8330</v>
      </c>
      <c r="R1379" s="10" t="s">
        <v>8331</v>
      </c>
      <c r="S1379" s="14">
        <f t="shared" si="107"/>
        <v>42747.219560185185</v>
      </c>
      <c r="T1379" s="14">
        <f t="shared" si="108"/>
        <v>42769.174305555556</v>
      </c>
      <c r="U1379">
        <f t="shared" si="109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8330</v>
      </c>
      <c r="R1380" s="10" t="s">
        <v>8331</v>
      </c>
      <c r="S1380" s="14">
        <f t="shared" si="107"/>
        <v>42568.759374999994</v>
      </c>
      <c r="T1380" s="14">
        <f t="shared" si="108"/>
        <v>42583.759374999994</v>
      </c>
      <c r="U1380">
        <f t="shared" si="109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8330</v>
      </c>
      <c r="R1381" s="10" t="s">
        <v>8331</v>
      </c>
      <c r="S1381" s="14">
        <f t="shared" si="107"/>
        <v>42130.491620370376</v>
      </c>
      <c r="T1381" s="14">
        <f t="shared" si="108"/>
        <v>42160.491620370376</v>
      </c>
      <c r="U1381">
        <f t="shared" si="109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8330</v>
      </c>
      <c r="R1382" s="10" t="s">
        <v>8331</v>
      </c>
      <c r="S1382" s="14">
        <f t="shared" si="107"/>
        <v>42141.762800925921</v>
      </c>
      <c r="T1382" s="14">
        <f t="shared" si="108"/>
        <v>42164.083333333328</v>
      </c>
      <c r="U1382">
        <f t="shared" si="109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8330</v>
      </c>
      <c r="R1383" s="10" t="s">
        <v>8331</v>
      </c>
      <c r="S1383" s="14">
        <f t="shared" si="107"/>
        <v>42703.214409722219</v>
      </c>
      <c r="T1383" s="14">
        <f t="shared" si="108"/>
        <v>42733.214409722219</v>
      </c>
      <c r="U1383">
        <f t="shared" si="109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8330</v>
      </c>
      <c r="R1384" s="10" t="s">
        <v>8331</v>
      </c>
      <c r="S1384" s="14">
        <f t="shared" si="107"/>
        <v>41370.800185185188</v>
      </c>
      <c r="T1384" s="14">
        <f t="shared" si="108"/>
        <v>41400.800185185188</v>
      </c>
      <c r="U1384">
        <f t="shared" si="109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8330</v>
      </c>
      <c r="R1385" s="10" t="s">
        <v>8331</v>
      </c>
      <c r="S1385" s="14">
        <f t="shared" si="107"/>
        <v>42707.074976851851</v>
      </c>
      <c r="T1385" s="14">
        <f t="shared" si="108"/>
        <v>42727.074976851851</v>
      </c>
      <c r="U1385">
        <f t="shared" si="109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8330</v>
      </c>
      <c r="R1386" s="10" t="s">
        <v>8331</v>
      </c>
      <c r="S1386" s="14">
        <f t="shared" si="107"/>
        <v>42160.735208333332</v>
      </c>
      <c r="T1386" s="14">
        <f t="shared" si="108"/>
        <v>42190.735208333332</v>
      </c>
      <c r="U1386">
        <f t="shared" si="109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8330</v>
      </c>
      <c r="R1387" s="10" t="s">
        <v>8331</v>
      </c>
      <c r="S1387" s="14">
        <f t="shared" si="107"/>
        <v>42433.688900462963</v>
      </c>
      <c r="T1387" s="14">
        <f t="shared" si="108"/>
        <v>42489.507638888885</v>
      </c>
      <c r="U1387">
        <f t="shared" si="109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8330</v>
      </c>
      <c r="R1388" s="10" t="s">
        <v>8331</v>
      </c>
      <c r="S1388" s="14">
        <f t="shared" si="107"/>
        <v>42184.646863425922</v>
      </c>
      <c r="T1388" s="14">
        <f t="shared" si="108"/>
        <v>42214.646863425922</v>
      </c>
      <c r="U1388">
        <f t="shared" si="109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8330</v>
      </c>
      <c r="R1389" s="10" t="s">
        <v>8331</v>
      </c>
      <c r="S1389" s="14">
        <f t="shared" si="107"/>
        <v>42126.92123842593</v>
      </c>
      <c r="T1389" s="14">
        <f t="shared" si="108"/>
        <v>42158.1875</v>
      </c>
      <c r="U1389">
        <f t="shared" si="109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8330</v>
      </c>
      <c r="R1390" s="10" t="s">
        <v>8331</v>
      </c>
      <c r="S1390" s="14">
        <f t="shared" si="107"/>
        <v>42634.614780092597</v>
      </c>
      <c r="T1390" s="14">
        <f t="shared" si="108"/>
        <v>42660.676388888889</v>
      </c>
      <c r="U1390">
        <f t="shared" si="109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8330</v>
      </c>
      <c r="R1391" s="10" t="s">
        <v>8331</v>
      </c>
      <c r="S1391" s="14">
        <f t="shared" si="107"/>
        <v>42565.480983796297</v>
      </c>
      <c r="T1391" s="14">
        <f t="shared" si="108"/>
        <v>42595.480983796297</v>
      </c>
      <c r="U1391">
        <f t="shared" si="109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8330</v>
      </c>
      <c r="R1392" s="10" t="s">
        <v>8331</v>
      </c>
      <c r="S1392" s="14">
        <f t="shared" si="107"/>
        <v>42087.803310185183</v>
      </c>
      <c r="T1392" s="14">
        <f t="shared" si="108"/>
        <v>42121.716666666667</v>
      </c>
      <c r="U1392">
        <f t="shared" si="109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8330</v>
      </c>
      <c r="R1393" s="10" t="s">
        <v>8331</v>
      </c>
      <c r="S1393" s="14">
        <f t="shared" si="107"/>
        <v>42193.650671296295</v>
      </c>
      <c r="T1393" s="14">
        <f t="shared" si="108"/>
        <v>42238.207638888889</v>
      </c>
      <c r="U1393">
        <f t="shared" si="109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8330</v>
      </c>
      <c r="R1394" s="10" t="s">
        <v>8331</v>
      </c>
      <c r="S1394" s="14">
        <f t="shared" si="107"/>
        <v>42401.154930555553</v>
      </c>
      <c r="T1394" s="14">
        <f t="shared" si="108"/>
        <v>42432.154930555553</v>
      </c>
      <c r="U1394">
        <f t="shared" si="109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8330</v>
      </c>
      <c r="R1395" s="10" t="s">
        <v>8331</v>
      </c>
      <c r="S1395" s="14">
        <f t="shared" si="107"/>
        <v>42553.681979166664</v>
      </c>
      <c r="T1395" s="14">
        <f t="shared" si="108"/>
        <v>42583.681979166664</v>
      </c>
      <c r="U1395">
        <f t="shared" si="109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8330</v>
      </c>
      <c r="R1396" s="10" t="s">
        <v>8331</v>
      </c>
      <c r="S1396" s="14">
        <f t="shared" si="107"/>
        <v>42752.144976851851</v>
      </c>
      <c r="T1396" s="14">
        <f t="shared" si="108"/>
        <v>42795.125</v>
      </c>
      <c r="U1396">
        <f t="shared" si="109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8330</v>
      </c>
      <c r="R1397" s="10" t="s">
        <v>8331</v>
      </c>
      <c r="S1397" s="14">
        <f t="shared" si="107"/>
        <v>42719.90834490741</v>
      </c>
      <c r="T1397" s="14">
        <f t="shared" si="108"/>
        <v>42749.90834490741</v>
      </c>
      <c r="U1397">
        <f t="shared" si="109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8330</v>
      </c>
      <c r="R1398" s="10" t="s">
        <v>8331</v>
      </c>
      <c r="S1398" s="14">
        <f t="shared" si="107"/>
        <v>42018.99863425926</v>
      </c>
      <c r="T1398" s="14">
        <f t="shared" si="108"/>
        <v>42048.99863425926</v>
      </c>
      <c r="U1398">
        <f t="shared" si="109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8330</v>
      </c>
      <c r="R1399" s="10" t="s">
        <v>8331</v>
      </c>
      <c r="S1399" s="14">
        <f t="shared" si="107"/>
        <v>42640.917939814812</v>
      </c>
      <c r="T1399" s="14">
        <f t="shared" si="108"/>
        <v>42670.888194444444</v>
      </c>
      <c r="U1399">
        <f t="shared" si="109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8330</v>
      </c>
      <c r="R1400" s="10" t="s">
        <v>8331</v>
      </c>
      <c r="S1400" s="14">
        <f t="shared" si="107"/>
        <v>42526.874236111107</v>
      </c>
      <c r="T1400" s="14">
        <f t="shared" si="108"/>
        <v>42556.874236111107</v>
      </c>
      <c r="U1400">
        <f t="shared" si="109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8330</v>
      </c>
      <c r="R1401" s="10" t="s">
        <v>8331</v>
      </c>
      <c r="S1401" s="14">
        <f t="shared" si="107"/>
        <v>41889.004317129627</v>
      </c>
      <c r="T1401" s="14">
        <f t="shared" si="108"/>
        <v>41919.004317129627</v>
      </c>
      <c r="U1401">
        <f t="shared" si="109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8330</v>
      </c>
      <c r="R1402" s="10" t="s">
        <v>8331</v>
      </c>
      <c r="S1402" s="14">
        <f t="shared" si="107"/>
        <v>42498.341122685189</v>
      </c>
      <c r="T1402" s="14">
        <f t="shared" si="108"/>
        <v>42533.229166666672</v>
      </c>
      <c r="U1402">
        <f t="shared" si="109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8330</v>
      </c>
      <c r="R1403" s="10" t="s">
        <v>8331</v>
      </c>
      <c r="S1403" s="14">
        <f t="shared" si="107"/>
        <v>41399.99622685185</v>
      </c>
      <c r="T1403" s="14">
        <f t="shared" si="108"/>
        <v>41420.99622685185</v>
      </c>
      <c r="U1403">
        <f t="shared" si="109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8330</v>
      </c>
      <c r="R1404" s="10" t="s">
        <v>8331</v>
      </c>
      <c r="S1404" s="14">
        <f t="shared" si="107"/>
        <v>42065.053368055553</v>
      </c>
      <c r="T1404" s="14">
        <f t="shared" si="108"/>
        <v>42125.011701388896</v>
      </c>
      <c r="U1404">
        <f t="shared" si="109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8330</v>
      </c>
      <c r="R1405" s="10" t="s">
        <v>8331</v>
      </c>
      <c r="S1405" s="14">
        <f t="shared" si="107"/>
        <v>41451.062905092593</v>
      </c>
      <c r="T1405" s="14">
        <f t="shared" si="108"/>
        <v>41481.062905092593</v>
      </c>
      <c r="U1405">
        <f t="shared" si="109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8327</v>
      </c>
      <c r="R1406" s="10" t="s">
        <v>8346</v>
      </c>
      <c r="S1406" s="14">
        <f t="shared" si="107"/>
        <v>42032.510243055556</v>
      </c>
      <c r="T1406" s="14">
        <f t="shared" si="108"/>
        <v>42057.510243055556</v>
      </c>
      <c r="U1406">
        <f t="shared" si="109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8327</v>
      </c>
      <c r="R1407" s="10" t="s">
        <v>8346</v>
      </c>
      <c r="S1407" s="14">
        <f t="shared" si="107"/>
        <v>41941.680567129632</v>
      </c>
      <c r="T1407" s="14">
        <f t="shared" si="108"/>
        <v>41971.722233796296</v>
      </c>
      <c r="U1407">
        <f t="shared" si="109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8327</v>
      </c>
      <c r="R1408" s="10" t="s">
        <v>8346</v>
      </c>
      <c r="S1408" s="14">
        <f t="shared" si="107"/>
        <v>42297.432951388888</v>
      </c>
      <c r="T1408" s="14">
        <f t="shared" si="108"/>
        <v>42350.416666666672</v>
      </c>
      <c r="U1408">
        <f t="shared" si="109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8327</v>
      </c>
      <c r="R1409" s="10" t="s">
        <v>8346</v>
      </c>
      <c r="S1409" s="14">
        <f t="shared" si="107"/>
        <v>41838.536782407406</v>
      </c>
      <c r="T1409" s="14">
        <f t="shared" si="108"/>
        <v>41863.536782407406</v>
      </c>
      <c r="U1409">
        <f t="shared" si="109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110">ROUND(E1410/D1410*100,0)</f>
        <v>7</v>
      </c>
      <c r="P1410">
        <f t="shared" si="106"/>
        <v>12</v>
      </c>
      <c r="Q1410" s="10" t="s">
        <v>8327</v>
      </c>
      <c r="R1410" s="10" t="s">
        <v>8346</v>
      </c>
      <c r="S1410" s="14">
        <f t="shared" si="107"/>
        <v>42291.872175925921</v>
      </c>
      <c r="T1410" s="14">
        <f t="shared" si="108"/>
        <v>42321.913842592592</v>
      </c>
      <c r="U1410">
        <f t="shared" si="109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110"/>
        <v>0</v>
      </c>
      <c r="P1411">
        <f t="shared" ref="P1411:P1474" si="111">IFERROR(ROUND(E1411/L1411,2),0)</f>
        <v>0</v>
      </c>
      <c r="Q1411" s="10" t="s">
        <v>8327</v>
      </c>
      <c r="R1411" s="10" t="s">
        <v>8346</v>
      </c>
      <c r="S1411" s="14">
        <f t="shared" ref="S1411:S1474" si="112">(((J1411/60)/60)/24)+DATE(1970,1,1)</f>
        <v>41945.133506944447</v>
      </c>
      <c r="T1411" s="14">
        <f t="shared" ref="T1411:T1474" si="113">(((I1411/60)/60)/24)+DATE(1970,1,1)</f>
        <v>42005.175173611111</v>
      </c>
      <c r="U1411">
        <f t="shared" ref="U1411:U1474" si="114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8327</v>
      </c>
      <c r="R1412" s="10" t="s">
        <v>8346</v>
      </c>
      <c r="S1412" s="14">
        <f t="shared" si="112"/>
        <v>42479.318518518514</v>
      </c>
      <c r="T1412" s="14">
        <f t="shared" si="113"/>
        <v>42524.318518518514</v>
      </c>
      <c r="U1412">
        <f t="shared" si="114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8327</v>
      </c>
      <c r="R1413" s="10" t="s">
        <v>8346</v>
      </c>
      <c r="S1413" s="14">
        <f t="shared" si="112"/>
        <v>42013.059027777781</v>
      </c>
      <c r="T1413" s="14">
        <f t="shared" si="113"/>
        <v>42041.059027777781</v>
      </c>
      <c r="U1413">
        <f t="shared" si="114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8327</v>
      </c>
      <c r="R1414" s="10" t="s">
        <v>8346</v>
      </c>
      <c r="S1414" s="14">
        <f t="shared" si="112"/>
        <v>41947.063645833332</v>
      </c>
      <c r="T1414" s="14">
        <f t="shared" si="113"/>
        <v>41977.063645833332</v>
      </c>
      <c r="U1414">
        <f t="shared" si="114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8327</v>
      </c>
      <c r="R1415" s="10" t="s">
        <v>8346</v>
      </c>
      <c r="S1415" s="14">
        <f t="shared" si="112"/>
        <v>42360.437152777777</v>
      </c>
      <c r="T1415" s="14">
        <f t="shared" si="113"/>
        <v>42420.437152777777</v>
      </c>
      <c r="U1415">
        <f t="shared" si="114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8327</v>
      </c>
      <c r="R1416" s="10" t="s">
        <v>8346</v>
      </c>
      <c r="S1416" s="14">
        <f t="shared" si="112"/>
        <v>42708.25309027778</v>
      </c>
      <c r="T1416" s="14">
        <f t="shared" si="113"/>
        <v>42738.25309027778</v>
      </c>
      <c r="U1416">
        <f t="shared" si="114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8327</v>
      </c>
      <c r="R1417" s="10" t="s">
        <v>8346</v>
      </c>
      <c r="S1417" s="14">
        <f t="shared" si="112"/>
        <v>42192.675821759258</v>
      </c>
      <c r="T1417" s="14">
        <f t="shared" si="113"/>
        <v>42232.675821759258</v>
      </c>
      <c r="U1417">
        <f t="shared" si="114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8327</v>
      </c>
      <c r="R1418" s="10" t="s">
        <v>8346</v>
      </c>
      <c r="S1418" s="14">
        <f t="shared" si="112"/>
        <v>42299.926145833335</v>
      </c>
      <c r="T1418" s="14">
        <f t="shared" si="113"/>
        <v>42329.967812499999</v>
      </c>
      <c r="U1418">
        <f t="shared" si="114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8327</v>
      </c>
      <c r="R1419" s="10" t="s">
        <v>8346</v>
      </c>
      <c r="S1419" s="14">
        <f t="shared" si="112"/>
        <v>42232.15016203704</v>
      </c>
      <c r="T1419" s="14">
        <f t="shared" si="113"/>
        <v>42262.465972222228</v>
      </c>
      <c r="U1419">
        <f t="shared" si="114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8327</v>
      </c>
      <c r="R1420" s="10" t="s">
        <v>8346</v>
      </c>
      <c r="S1420" s="14">
        <f t="shared" si="112"/>
        <v>42395.456412037034</v>
      </c>
      <c r="T1420" s="14">
        <f t="shared" si="113"/>
        <v>42425.456412037034</v>
      </c>
      <c r="U1420">
        <f t="shared" si="114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8327</v>
      </c>
      <c r="R1421" s="10" t="s">
        <v>8346</v>
      </c>
      <c r="S1421" s="14">
        <f t="shared" si="112"/>
        <v>42622.456238425926</v>
      </c>
      <c r="T1421" s="14">
        <f t="shared" si="113"/>
        <v>42652.456238425926</v>
      </c>
      <c r="U1421">
        <f t="shared" si="114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8327</v>
      </c>
      <c r="R1422" s="10" t="s">
        <v>8346</v>
      </c>
      <c r="S1422" s="14">
        <f t="shared" si="112"/>
        <v>42524.667662037042</v>
      </c>
      <c r="T1422" s="14">
        <f t="shared" si="113"/>
        <v>42549.667662037042</v>
      </c>
      <c r="U1422">
        <f t="shared" si="114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8327</v>
      </c>
      <c r="R1423" s="10" t="s">
        <v>8346</v>
      </c>
      <c r="S1423" s="14">
        <f t="shared" si="112"/>
        <v>42013.915613425925</v>
      </c>
      <c r="T1423" s="14">
        <f t="shared" si="113"/>
        <v>42043.915613425925</v>
      </c>
      <c r="U1423">
        <f t="shared" si="114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8327</v>
      </c>
      <c r="R1424" s="10" t="s">
        <v>8346</v>
      </c>
      <c r="S1424" s="14">
        <f t="shared" si="112"/>
        <v>42604.239629629628</v>
      </c>
      <c r="T1424" s="14">
        <f t="shared" si="113"/>
        <v>42634.239629629628</v>
      </c>
      <c r="U1424">
        <f t="shared" si="114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8327</v>
      </c>
      <c r="R1425" s="10" t="s">
        <v>8346</v>
      </c>
      <c r="S1425" s="14">
        <f t="shared" si="112"/>
        <v>42340.360312500001</v>
      </c>
      <c r="T1425" s="14">
        <f t="shared" si="113"/>
        <v>42370.360312500001</v>
      </c>
      <c r="U1425">
        <f t="shared" si="114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8327</v>
      </c>
      <c r="R1426" s="10" t="s">
        <v>8346</v>
      </c>
      <c r="S1426" s="14">
        <f t="shared" si="112"/>
        <v>42676.717615740738</v>
      </c>
      <c r="T1426" s="14">
        <f t="shared" si="113"/>
        <v>42689.759282407409</v>
      </c>
      <c r="U1426">
        <f t="shared" si="114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8327</v>
      </c>
      <c r="R1427" s="10" t="s">
        <v>8346</v>
      </c>
      <c r="S1427" s="14">
        <f t="shared" si="112"/>
        <v>42093.131469907406</v>
      </c>
      <c r="T1427" s="14">
        <f t="shared" si="113"/>
        <v>42123.131469907406</v>
      </c>
      <c r="U1427">
        <f t="shared" si="114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8327</v>
      </c>
      <c r="R1428" s="10" t="s">
        <v>8346</v>
      </c>
      <c r="S1428" s="14">
        <f t="shared" si="112"/>
        <v>42180.390277777777</v>
      </c>
      <c r="T1428" s="14">
        <f t="shared" si="113"/>
        <v>42240.390277777777</v>
      </c>
      <c r="U1428">
        <f t="shared" si="114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8327</v>
      </c>
      <c r="R1429" s="10" t="s">
        <v>8346</v>
      </c>
      <c r="S1429" s="14">
        <f t="shared" si="112"/>
        <v>42601.851678240739</v>
      </c>
      <c r="T1429" s="14">
        <f t="shared" si="113"/>
        <v>42631.851678240739</v>
      </c>
      <c r="U1429">
        <f t="shared" si="114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8327</v>
      </c>
      <c r="R1430" s="10" t="s">
        <v>8346</v>
      </c>
      <c r="S1430" s="14">
        <f t="shared" si="112"/>
        <v>42432.379826388889</v>
      </c>
      <c r="T1430" s="14">
        <f t="shared" si="113"/>
        <v>42462.338159722218</v>
      </c>
      <c r="U1430">
        <f t="shared" si="114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8327</v>
      </c>
      <c r="R1431" s="10" t="s">
        <v>8346</v>
      </c>
      <c r="S1431" s="14">
        <f t="shared" si="112"/>
        <v>42074.060671296291</v>
      </c>
      <c r="T1431" s="14">
        <f t="shared" si="113"/>
        <v>42104.060671296291</v>
      </c>
      <c r="U1431">
        <f t="shared" si="114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8327</v>
      </c>
      <c r="R1432" s="10" t="s">
        <v>8346</v>
      </c>
      <c r="S1432" s="14">
        <f t="shared" si="112"/>
        <v>41961.813518518517</v>
      </c>
      <c r="T1432" s="14">
        <f t="shared" si="113"/>
        <v>41992.813518518517</v>
      </c>
      <c r="U1432">
        <f t="shared" si="114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8327</v>
      </c>
      <c r="R1433" s="10" t="s">
        <v>8346</v>
      </c>
      <c r="S1433" s="14">
        <f t="shared" si="112"/>
        <v>42304.210833333331</v>
      </c>
      <c r="T1433" s="14">
        <f t="shared" si="113"/>
        <v>42334.252500000002</v>
      </c>
      <c r="U1433">
        <f t="shared" si="114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8327</v>
      </c>
      <c r="R1434" s="10" t="s">
        <v>8346</v>
      </c>
      <c r="S1434" s="14">
        <f t="shared" si="112"/>
        <v>42175.780416666668</v>
      </c>
      <c r="T1434" s="14">
        <f t="shared" si="113"/>
        <v>42205.780416666668</v>
      </c>
      <c r="U1434">
        <f t="shared" si="114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8327</v>
      </c>
      <c r="R1435" s="10" t="s">
        <v>8346</v>
      </c>
      <c r="S1435" s="14">
        <f t="shared" si="112"/>
        <v>42673.625868055555</v>
      </c>
      <c r="T1435" s="14">
        <f t="shared" si="113"/>
        <v>42714.458333333328</v>
      </c>
      <c r="U1435">
        <f t="shared" si="114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8327</v>
      </c>
      <c r="R1436" s="10" t="s">
        <v>8346</v>
      </c>
      <c r="S1436" s="14">
        <f t="shared" si="112"/>
        <v>42142.767106481479</v>
      </c>
      <c r="T1436" s="14">
        <f t="shared" si="113"/>
        <v>42163.625</v>
      </c>
      <c r="U1436">
        <f t="shared" si="114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8327</v>
      </c>
      <c r="R1437" s="10" t="s">
        <v>8346</v>
      </c>
      <c r="S1437" s="14">
        <f t="shared" si="112"/>
        <v>42258.780324074076</v>
      </c>
      <c r="T1437" s="14">
        <f t="shared" si="113"/>
        <v>42288.780324074076</v>
      </c>
      <c r="U1437">
        <f t="shared" si="114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8327</v>
      </c>
      <c r="R1438" s="10" t="s">
        <v>8346</v>
      </c>
      <c r="S1438" s="14">
        <f t="shared" si="112"/>
        <v>42391.35019675926</v>
      </c>
      <c r="T1438" s="14">
        <f t="shared" si="113"/>
        <v>42421.35019675926</v>
      </c>
      <c r="U1438">
        <f t="shared" si="114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8327</v>
      </c>
      <c r="R1439" s="10" t="s">
        <v>8346</v>
      </c>
      <c r="S1439" s="14">
        <f t="shared" si="112"/>
        <v>41796.531701388885</v>
      </c>
      <c r="T1439" s="14">
        <f t="shared" si="113"/>
        <v>41833.207638888889</v>
      </c>
      <c r="U1439">
        <f t="shared" si="114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8327</v>
      </c>
      <c r="R1440" s="10" t="s">
        <v>8346</v>
      </c>
      <c r="S1440" s="14">
        <f t="shared" si="112"/>
        <v>42457.871516203704</v>
      </c>
      <c r="T1440" s="14">
        <f t="shared" si="113"/>
        <v>42487.579861111109</v>
      </c>
      <c r="U1440">
        <f t="shared" si="114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8327</v>
      </c>
      <c r="R1441" s="10" t="s">
        <v>8346</v>
      </c>
      <c r="S1441" s="14">
        <f t="shared" si="112"/>
        <v>42040.829872685179</v>
      </c>
      <c r="T1441" s="14">
        <f t="shared" si="113"/>
        <v>42070.829872685179</v>
      </c>
      <c r="U1441">
        <f t="shared" si="114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8327</v>
      </c>
      <c r="R1442" s="10" t="s">
        <v>8346</v>
      </c>
      <c r="S1442" s="14">
        <f t="shared" si="112"/>
        <v>42486.748414351852</v>
      </c>
      <c r="T1442" s="14">
        <f t="shared" si="113"/>
        <v>42516.748414351852</v>
      </c>
      <c r="U1442">
        <f t="shared" si="114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8327</v>
      </c>
      <c r="R1443" s="10" t="s">
        <v>8346</v>
      </c>
      <c r="S1443" s="14">
        <f t="shared" si="112"/>
        <v>42198.765844907408</v>
      </c>
      <c r="T1443" s="14">
        <f t="shared" si="113"/>
        <v>42258.765844907408</v>
      </c>
      <c r="U1443">
        <f t="shared" si="114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8327</v>
      </c>
      <c r="R1444" s="10" t="s">
        <v>8346</v>
      </c>
      <c r="S1444" s="14">
        <f t="shared" si="112"/>
        <v>42485.64534722222</v>
      </c>
      <c r="T1444" s="14">
        <f t="shared" si="113"/>
        <v>42515.64534722222</v>
      </c>
      <c r="U1444">
        <f t="shared" si="114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8327</v>
      </c>
      <c r="R1445" s="10" t="s">
        <v>8346</v>
      </c>
      <c r="S1445" s="14">
        <f t="shared" si="112"/>
        <v>42707.926030092596</v>
      </c>
      <c r="T1445" s="14">
        <f t="shared" si="113"/>
        <v>42737.926030092596</v>
      </c>
      <c r="U1445">
        <f t="shared" si="114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8327</v>
      </c>
      <c r="R1446" s="10" t="s">
        <v>8346</v>
      </c>
      <c r="S1446" s="14">
        <f t="shared" si="112"/>
        <v>42199.873402777783</v>
      </c>
      <c r="T1446" s="14">
        <f t="shared" si="113"/>
        <v>42259.873402777783</v>
      </c>
      <c r="U1446">
        <f t="shared" si="114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8327</v>
      </c>
      <c r="R1447" s="10" t="s">
        <v>8346</v>
      </c>
      <c r="S1447" s="14">
        <f t="shared" si="112"/>
        <v>42139.542303240742</v>
      </c>
      <c r="T1447" s="14">
        <f t="shared" si="113"/>
        <v>42169.542303240742</v>
      </c>
      <c r="U1447">
        <f t="shared" si="114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8327</v>
      </c>
      <c r="R1448" s="10" t="s">
        <v>8346</v>
      </c>
      <c r="S1448" s="14">
        <f t="shared" si="112"/>
        <v>42461.447662037041</v>
      </c>
      <c r="T1448" s="14">
        <f t="shared" si="113"/>
        <v>42481.447662037041</v>
      </c>
      <c r="U1448">
        <f t="shared" si="114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8327</v>
      </c>
      <c r="R1449" s="10" t="s">
        <v>8346</v>
      </c>
      <c r="S1449" s="14">
        <f t="shared" si="112"/>
        <v>42529.730717592596</v>
      </c>
      <c r="T1449" s="14">
        <f t="shared" si="113"/>
        <v>42559.730717592596</v>
      </c>
      <c r="U1449">
        <f t="shared" si="114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8327</v>
      </c>
      <c r="R1450" s="10" t="s">
        <v>8346</v>
      </c>
      <c r="S1450" s="14">
        <f t="shared" si="112"/>
        <v>42115.936550925922</v>
      </c>
      <c r="T1450" s="14">
        <f t="shared" si="113"/>
        <v>42146.225694444445</v>
      </c>
      <c r="U1450">
        <f t="shared" si="114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8327</v>
      </c>
      <c r="R1451" s="10" t="s">
        <v>8346</v>
      </c>
      <c r="S1451" s="14">
        <f t="shared" si="112"/>
        <v>42086.811400462961</v>
      </c>
      <c r="T1451" s="14">
        <f t="shared" si="113"/>
        <v>42134.811400462961</v>
      </c>
      <c r="U1451">
        <f t="shared" si="114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8327</v>
      </c>
      <c r="R1452" s="10" t="s">
        <v>8346</v>
      </c>
      <c r="S1452" s="14">
        <f t="shared" si="112"/>
        <v>42390.171261574069</v>
      </c>
      <c r="T1452" s="14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8327</v>
      </c>
      <c r="R1453" s="10" t="s">
        <v>8346</v>
      </c>
      <c r="S1453" s="14">
        <f t="shared" si="112"/>
        <v>41931.959016203706</v>
      </c>
      <c r="T1453" s="14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8327</v>
      </c>
      <c r="R1454" s="10" t="s">
        <v>8346</v>
      </c>
      <c r="S1454" s="14">
        <f t="shared" si="112"/>
        <v>41818.703275462962</v>
      </c>
      <c r="T1454" s="14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8327</v>
      </c>
      <c r="R1455" s="10" t="s">
        <v>8346</v>
      </c>
      <c r="S1455" s="14">
        <f t="shared" si="112"/>
        <v>42795.696145833332</v>
      </c>
      <c r="T1455" s="14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8327</v>
      </c>
      <c r="R1456" s="10" t="s">
        <v>8346</v>
      </c>
      <c r="S1456" s="14">
        <f t="shared" si="112"/>
        <v>42463.866666666669</v>
      </c>
      <c r="T1456" s="14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8327</v>
      </c>
      <c r="R1457" s="10" t="s">
        <v>8346</v>
      </c>
      <c r="S1457" s="14">
        <f t="shared" si="112"/>
        <v>41832.672685185185</v>
      </c>
      <c r="T1457" s="14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8327</v>
      </c>
      <c r="R1458" s="10" t="s">
        <v>8346</v>
      </c>
      <c r="S1458" s="14">
        <f t="shared" si="112"/>
        <v>42708.668576388889</v>
      </c>
      <c r="T1458" s="14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8327</v>
      </c>
      <c r="R1459" s="10" t="s">
        <v>8346</v>
      </c>
      <c r="S1459" s="14">
        <f t="shared" si="112"/>
        <v>42289.89634259259</v>
      </c>
      <c r="T1459" s="14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8327</v>
      </c>
      <c r="R1460" s="10" t="s">
        <v>8346</v>
      </c>
      <c r="S1460" s="14">
        <f t="shared" si="112"/>
        <v>41831.705555555556</v>
      </c>
      <c r="T1460" s="14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8327</v>
      </c>
      <c r="R1461" s="10" t="s">
        <v>8346</v>
      </c>
      <c r="S1461" s="14">
        <f t="shared" si="112"/>
        <v>42312.204814814817</v>
      </c>
      <c r="T1461" s="14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8327</v>
      </c>
      <c r="R1462" s="10" t="s">
        <v>8346</v>
      </c>
      <c r="S1462" s="14">
        <f t="shared" si="112"/>
        <v>41915.896967592591</v>
      </c>
      <c r="T1462" s="14">
        <f t="shared" si="113"/>
        <v>41973.989583333328</v>
      </c>
      <c r="U1462">
        <f t="shared" si="114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8327</v>
      </c>
      <c r="R1463" s="10" t="s">
        <v>8347</v>
      </c>
      <c r="S1463" s="14">
        <f t="shared" si="112"/>
        <v>41899.645300925928</v>
      </c>
      <c r="T1463" s="14">
        <f t="shared" si="113"/>
        <v>41933</v>
      </c>
      <c r="U1463">
        <f t="shared" si="114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8327</v>
      </c>
      <c r="R1464" s="10" t="s">
        <v>8347</v>
      </c>
      <c r="S1464" s="14">
        <f t="shared" si="112"/>
        <v>41344.662858796299</v>
      </c>
      <c r="T1464" s="14">
        <f t="shared" si="113"/>
        <v>41374.662858796299</v>
      </c>
      <c r="U1464">
        <f t="shared" si="114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8327</v>
      </c>
      <c r="R1465" s="10" t="s">
        <v>8347</v>
      </c>
      <c r="S1465" s="14">
        <f t="shared" si="112"/>
        <v>41326.911319444444</v>
      </c>
      <c r="T1465" s="14">
        <f t="shared" si="113"/>
        <v>41371.869652777779</v>
      </c>
      <c r="U1465">
        <f t="shared" si="114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8327</v>
      </c>
      <c r="R1466" s="10" t="s">
        <v>8347</v>
      </c>
      <c r="S1466" s="14">
        <f t="shared" si="112"/>
        <v>41291.661550925928</v>
      </c>
      <c r="T1466" s="14">
        <f t="shared" si="113"/>
        <v>41321.661550925928</v>
      </c>
      <c r="U1466">
        <f t="shared" si="114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8327</v>
      </c>
      <c r="R1467" s="10" t="s">
        <v>8347</v>
      </c>
      <c r="S1467" s="14">
        <f t="shared" si="112"/>
        <v>40959.734398148146</v>
      </c>
      <c r="T1467" s="14">
        <f t="shared" si="113"/>
        <v>40990.125</v>
      </c>
      <c r="U1467">
        <f t="shared" si="114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8327</v>
      </c>
      <c r="R1468" s="10" t="s">
        <v>8347</v>
      </c>
      <c r="S1468" s="14">
        <f t="shared" si="112"/>
        <v>42340.172060185185</v>
      </c>
      <c r="T1468" s="14">
        <f t="shared" si="113"/>
        <v>42381.208333333328</v>
      </c>
      <c r="U1468">
        <f t="shared" si="114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8327</v>
      </c>
      <c r="R1469" s="10" t="s">
        <v>8347</v>
      </c>
      <c r="S1469" s="14">
        <f t="shared" si="112"/>
        <v>40933.80190972222</v>
      </c>
      <c r="T1469" s="14">
        <f t="shared" si="113"/>
        <v>40993.760243055556</v>
      </c>
      <c r="U1469">
        <f t="shared" si="114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8327</v>
      </c>
      <c r="R1470" s="10" t="s">
        <v>8347</v>
      </c>
      <c r="S1470" s="14">
        <f t="shared" si="112"/>
        <v>40646.014456018522</v>
      </c>
      <c r="T1470" s="14">
        <f t="shared" si="113"/>
        <v>40706.014456018522</v>
      </c>
      <c r="U1470">
        <f t="shared" si="114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8327</v>
      </c>
      <c r="R1471" s="10" t="s">
        <v>8347</v>
      </c>
      <c r="S1471" s="14">
        <f t="shared" si="112"/>
        <v>41290.598483796297</v>
      </c>
      <c r="T1471" s="14">
        <f t="shared" si="113"/>
        <v>41320.598483796297</v>
      </c>
      <c r="U1471">
        <f t="shared" si="114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8327</v>
      </c>
      <c r="R1472" s="10" t="s">
        <v>8347</v>
      </c>
      <c r="S1472" s="14">
        <f t="shared" si="112"/>
        <v>41250.827118055553</v>
      </c>
      <c r="T1472" s="14">
        <f t="shared" si="113"/>
        <v>41271.827118055553</v>
      </c>
      <c r="U1472">
        <f t="shared" si="114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8327</v>
      </c>
      <c r="R1473" s="10" t="s">
        <v>8347</v>
      </c>
      <c r="S1473" s="14">
        <f t="shared" si="112"/>
        <v>42073.957569444443</v>
      </c>
      <c r="T1473" s="14">
        <f t="shared" si="113"/>
        <v>42103.957569444443</v>
      </c>
      <c r="U1473">
        <f t="shared" si="114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115">ROUND(E1474/D1474*100,0)</f>
        <v>139</v>
      </c>
      <c r="P1474">
        <f t="shared" si="111"/>
        <v>103.2</v>
      </c>
      <c r="Q1474" s="10" t="s">
        <v>8327</v>
      </c>
      <c r="R1474" s="10" t="s">
        <v>8347</v>
      </c>
      <c r="S1474" s="14">
        <f t="shared" si="112"/>
        <v>41533.542858796296</v>
      </c>
      <c r="T1474" s="14">
        <f t="shared" si="113"/>
        <v>41563.542858796296</v>
      </c>
      <c r="U1474">
        <f t="shared" si="114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115"/>
        <v>121</v>
      </c>
      <c r="P1475">
        <f t="shared" ref="P1475:P1538" si="116">IFERROR(ROUND(E1475/L1475,2),0)</f>
        <v>38.46</v>
      </c>
      <c r="Q1475" s="10" t="s">
        <v>8327</v>
      </c>
      <c r="R1475" s="10" t="s">
        <v>8347</v>
      </c>
      <c r="S1475" s="14">
        <f t="shared" ref="S1475:S1538" si="117">(((J1475/60)/60)/24)+DATE(1970,1,1)</f>
        <v>40939.979618055557</v>
      </c>
      <c r="T1475" s="14">
        <f t="shared" ref="T1475:T1538" si="118">(((I1475/60)/60)/24)+DATE(1970,1,1)</f>
        <v>40969.979618055557</v>
      </c>
      <c r="U1475">
        <f t="shared" ref="U1475:U1538" si="119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8327</v>
      </c>
      <c r="R1476" s="10" t="s">
        <v>8347</v>
      </c>
      <c r="S1476" s="14">
        <f t="shared" si="117"/>
        <v>41500.727916666663</v>
      </c>
      <c r="T1476" s="14">
        <f t="shared" si="118"/>
        <v>41530.727916666663</v>
      </c>
      <c r="U1476">
        <f t="shared" si="119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8327</v>
      </c>
      <c r="R1477" s="10" t="s">
        <v>8347</v>
      </c>
      <c r="S1477" s="14">
        <f t="shared" si="117"/>
        <v>41960.722951388889</v>
      </c>
      <c r="T1477" s="14">
        <f t="shared" si="118"/>
        <v>41993.207638888889</v>
      </c>
      <c r="U1477">
        <f t="shared" si="119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8327</v>
      </c>
      <c r="R1478" s="10" t="s">
        <v>8347</v>
      </c>
      <c r="S1478" s="14">
        <f t="shared" si="117"/>
        <v>40766.041921296295</v>
      </c>
      <c r="T1478" s="14">
        <f t="shared" si="118"/>
        <v>40796.041921296295</v>
      </c>
      <c r="U1478">
        <f t="shared" si="119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8327</v>
      </c>
      <c r="R1479" s="10" t="s">
        <v>8347</v>
      </c>
      <c r="S1479" s="14">
        <f t="shared" si="117"/>
        <v>40840.615787037037</v>
      </c>
      <c r="T1479" s="14">
        <f t="shared" si="118"/>
        <v>40900.125</v>
      </c>
      <c r="U1479">
        <f t="shared" si="119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8327</v>
      </c>
      <c r="R1480" s="10" t="s">
        <v>8347</v>
      </c>
      <c r="S1480" s="14">
        <f t="shared" si="117"/>
        <v>41394.871678240743</v>
      </c>
      <c r="T1480" s="14">
        <f t="shared" si="118"/>
        <v>41408.871678240743</v>
      </c>
      <c r="U1480">
        <f t="shared" si="119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8327</v>
      </c>
      <c r="R1481" s="10" t="s">
        <v>8347</v>
      </c>
      <c r="S1481" s="14">
        <f t="shared" si="117"/>
        <v>41754.745243055557</v>
      </c>
      <c r="T1481" s="14">
        <f t="shared" si="118"/>
        <v>41769.165972222225</v>
      </c>
      <c r="U1481">
        <f t="shared" si="119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8327</v>
      </c>
      <c r="R1482" s="10" t="s">
        <v>8347</v>
      </c>
      <c r="S1482" s="14">
        <f t="shared" si="117"/>
        <v>41464.934016203704</v>
      </c>
      <c r="T1482" s="14">
        <f t="shared" si="118"/>
        <v>41481.708333333336</v>
      </c>
      <c r="U1482">
        <f t="shared" si="119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8327</v>
      </c>
      <c r="R1483" s="10" t="s">
        <v>8329</v>
      </c>
      <c r="S1483" s="14">
        <f t="shared" si="117"/>
        <v>41550.922974537039</v>
      </c>
      <c r="T1483" s="14">
        <f t="shared" si="118"/>
        <v>41580.922974537039</v>
      </c>
      <c r="U1483">
        <f t="shared" si="119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8327</v>
      </c>
      <c r="R1484" s="10" t="s">
        <v>8329</v>
      </c>
      <c r="S1484" s="14">
        <f t="shared" si="117"/>
        <v>41136.85805555556</v>
      </c>
      <c r="T1484" s="14">
        <f t="shared" si="118"/>
        <v>41159.32708333333</v>
      </c>
      <c r="U1484">
        <f t="shared" si="119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8327</v>
      </c>
      <c r="R1485" s="10" t="s">
        <v>8329</v>
      </c>
      <c r="S1485" s="14">
        <f t="shared" si="117"/>
        <v>42548.192997685182</v>
      </c>
      <c r="T1485" s="14">
        <f t="shared" si="118"/>
        <v>42573.192997685182</v>
      </c>
      <c r="U1485">
        <f t="shared" si="119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8327</v>
      </c>
      <c r="R1486" s="10" t="s">
        <v>8329</v>
      </c>
      <c r="S1486" s="14">
        <f t="shared" si="117"/>
        <v>41053.200960648144</v>
      </c>
      <c r="T1486" s="14">
        <f t="shared" si="118"/>
        <v>41111.618750000001</v>
      </c>
      <c r="U1486">
        <f t="shared" si="119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8327</v>
      </c>
      <c r="R1487" s="10" t="s">
        <v>8329</v>
      </c>
      <c r="S1487" s="14">
        <f t="shared" si="117"/>
        <v>42130.795983796299</v>
      </c>
      <c r="T1487" s="14">
        <f t="shared" si="118"/>
        <v>42175.795983796299</v>
      </c>
      <c r="U1487">
        <f t="shared" si="119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8327</v>
      </c>
      <c r="R1488" s="10" t="s">
        <v>8329</v>
      </c>
      <c r="S1488" s="14">
        <f t="shared" si="117"/>
        <v>42032.168530092589</v>
      </c>
      <c r="T1488" s="14">
        <f t="shared" si="118"/>
        <v>42062.168530092589</v>
      </c>
      <c r="U1488">
        <f t="shared" si="119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8327</v>
      </c>
      <c r="R1489" s="10" t="s">
        <v>8329</v>
      </c>
      <c r="S1489" s="14">
        <f t="shared" si="117"/>
        <v>42554.917488425926</v>
      </c>
      <c r="T1489" s="14">
        <f t="shared" si="118"/>
        <v>42584.917488425926</v>
      </c>
      <c r="U1489">
        <f t="shared" si="119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8327</v>
      </c>
      <c r="R1490" s="10" t="s">
        <v>8329</v>
      </c>
      <c r="S1490" s="14">
        <f t="shared" si="117"/>
        <v>41614.563194444447</v>
      </c>
      <c r="T1490" s="14">
        <f t="shared" si="118"/>
        <v>41644.563194444447</v>
      </c>
      <c r="U1490">
        <f t="shared" si="119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8327</v>
      </c>
      <c r="R1491" s="10" t="s">
        <v>8329</v>
      </c>
      <c r="S1491" s="14">
        <f t="shared" si="117"/>
        <v>41198.611712962964</v>
      </c>
      <c r="T1491" s="14">
        <f t="shared" si="118"/>
        <v>41228.653379629628</v>
      </c>
      <c r="U1491">
        <f t="shared" si="119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8327</v>
      </c>
      <c r="R1492" s="10" t="s">
        <v>8329</v>
      </c>
      <c r="S1492" s="14">
        <f t="shared" si="117"/>
        <v>41520.561041666668</v>
      </c>
      <c r="T1492" s="14">
        <f t="shared" si="118"/>
        <v>41549.561041666668</v>
      </c>
      <c r="U1492">
        <f t="shared" si="119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8327</v>
      </c>
      <c r="R1493" s="10" t="s">
        <v>8329</v>
      </c>
      <c r="S1493" s="14">
        <f t="shared" si="117"/>
        <v>41991.713460648149</v>
      </c>
      <c r="T1493" s="14">
        <f t="shared" si="118"/>
        <v>42050.651388888888</v>
      </c>
      <c r="U1493">
        <f t="shared" si="119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8327</v>
      </c>
      <c r="R1494" s="10" t="s">
        <v>8329</v>
      </c>
      <c r="S1494" s="14">
        <f t="shared" si="117"/>
        <v>40682.884791666671</v>
      </c>
      <c r="T1494" s="14">
        <f t="shared" si="118"/>
        <v>40712.884791666671</v>
      </c>
      <c r="U1494">
        <f t="shared" si="119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8327</v>
      </c>
      <c r="R1495" s="10" t="s">
        <v>8329</v>
      </c>
      <c r="S1495" s="14">
        <f t="shared" si="117"/>
        <v>41411.866608796299</v>
      </c>
      <c r="T1495" s="14">
        <f t="shared" si="118"/>
        <v>41441.866608796299</v>
      </c>
      <c r="U1495">
        <f t="shared" si="119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8327</v>
      </c>
      <c r="R1496" s="10" t="s">
        <v>8329</v>
      </c>
      <c r="S1496" s="14">
        <f t="shared" si="117"/>
        <v>42067.722372685181</v>
      </c>
      <c r="T1496" s="14">
        <f t="shared" si="118"/>
        <v>42097.651388888888</v>
      </c>
      <c r="U1496">
        <f t="shared" si="119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8327</v>
      </c>
      <c r="R1497" s="10" t="s">
        <v>8329</v>
      </c>
      <c r="S1497" s="14">
        <f t="shared" si="117"/>
        <v>40752.789710648147</v>
      </c>
      <c r="T1497" s="14">
        <f t="shared" si="118"/>
        <v>40782.789710648147</v>
      </c>
      <c r="U1497">
        <f t="shared" si="119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8327</v>
      </c>
      <c r="R1498" s="10" t="s">
        <v>8329</v>
      </c>
      <c r="S1498" s="14">
        <f t="shared" si="117"/>
        <v>41838.475219907406</v>
      </c>
      <c r="T1498" s="14">
        <f t="shared" si="118"/>
        <v>41898.475219907406</v>
      </c>
      <c r="U1498">
        <f t="shared" si="119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8327</v>
      </c>
      <c r="R1499" s="10" t="s">
        <v>8329</v>
      </c>
      <c r="S1499" s="14">
        <f t="shared" si="117"/>
        <v>41444.64261574074</v>
      </c>
      <c r="T1499" s="14">
        <f t="shared" si="118"/>
        <v>41486.821527777778</v>
      </c>
      <c r="U1499">
        <f t="shared" si="119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8327</v>
      </c>
      <c r="R1500" s="10" t="s">
        <v>8329</v>
      </c>
      <c r="S1500" s="14">
        <f t="shared" si="117"/>
        <v>41840.983541666668</v>
      </c>
      <c r="T1500" s="14">
        <f t="shared" si="118"/>
        <v>41885.983541666668</v>
      </c>
      <c r="U1500">
        <f t="shared" si="119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8327</v>
      </c>
      <c r="R1501" s="10" t="s">
        <v>8329</v>
      </c>
      <c r="S1501" s="14">
        <f t="shared" si="117"/>
        <v>42527.007326388892</v>
      </c>
      <c r="T1501" s="14">
        <f t="shared" si="118"/>
        <v>42587.007326388892</v>
      </c>
      <c r="U1501">
        <f t="shared" si="119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8327</v>
      </c>
      <c r="R1502" s="10" t="s">
        <v>8329</v>
      </c>
      <c r="S1502" s="14">
        <f t="shared" si="117"/>
        <v>41365.904594907406</v>
      </c>
      <c r="T1502" s="14">
        <f t="shared" si="118"/>
        <v>41395.904594907406</v>
      </c>
      <c r="U1502">
        <f t="shared" si="119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8343</v>
      </c>
      <c r="R1503" s="10" t="s">
        <v>8344</v>
      </c>
      <c r="S1503" s="14">
        <f t="shared" si="117"/>
        <v>42163.583599537036</v>
      </c>
      <c r="T1503" s="14">
        <f t="shared" si="118"/>
        <v>42193.583599537036</v>
      </c>
      <c r="U1503">
        <f t="shared" si="119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8343</v>
      </c>
      <c r="R1504" s="10" t="s">
        <v>8344</v>
      </c>
      <c r="S1504" s="14">
        <f t="shared" si="117"/>
        <v>42426.542592592596</v>
      </c>
      <c r="T1504" s="14">
        <f t="shared" si="118"/>
        <v>42454.916666666672</v>
      </c>
      <c r="U1504">
        <f t="shared" si="119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8343</v>
      </c>
      <c r="R1505" s="10" t="s">
        <v>8344</v>
      </c>
      <c r="S1505" s="14">
        <f t="shared" si="117"/>
        <v>42606.347233796296</v>
      </c>
      <c r="T1505" s="14">
        <f t="shared" si="118"/>
        <v>42666.347233796296</v>
      </c>
      <c r="U1505">
        <f t="shared" si="119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8343</v>
      </c>
      <c r="R1506" s="10" t="s">
        <v>8344</v>
      </c>
      <c r="S1506" s="14">
        <f t="shared" si="117"/>
        <v>41772.657685185186</v>
      </c>
      <c r="T1506" s="14">
        <f t="shared" si="118"/>
        <v>41800.356249999997</v>
      </c>
      <c r="U1506">
        <f t="shared" si="119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8343</v>
      </c>
      <c r="R1507" s="10" t="s">
        <v>8344</v>
      </c>
      <c r="S1507" s="14">
        <f t="shared" si="117"/>
        <v>42414.44332175926</v>
      </c>
      <c r="T1507" s="14">
        <f t="shared" si="118"/>
        <v>42451.834027777775</v>
      </c>
      <c r="U1507">
        <f t="shared" si="119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8343</v>
      </c>
      <c r="R1508" s="10" t="s">
        <v>8344</v>
      </c>
      <c r="S1508" s="14">
        <f t="shared" si="117"/>
        <v>41814.785925925928</v>
      </c>
      <c r="T1508" s="14">
        <f t="shared" si="118"/>
        <v>41844.785925925928</v>
      </c>
      <c r="U1508">
        <f t="shared" si="119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8343</v>
      </c>
      <c r="R1509" s="10" t="s">
        <v>8344</v>
      </c>
      <c r="S1509" s="14">
        <f t="shared" si="117"/>
        <v>40254.450335648151</v>
      </c>
      <c r="T1509" s="14">
        <f t="shared" si="118"/>
        <v>40313.340277777781</v>
      </c>
      <c r="U1509">
        <f t="shared" si="119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8343</v>
      </c>
      <c r="R1510" s="10" t="s">
        <v>8344</v>
      </c>
      <c r="S1510" s="14">
        <f t="shared" si="117"/>
        <v>41786.614363425928</v>
      </c>
      <c r="T1510" s="14">
        <f t="shared" si="118"/>
        <v>41817.614363425928</v>
      </c>
      <c r="U1510">
        <f t="shared" si="119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8343</v>
      </c>
      <c r="R1511" s="10" t="s">
        <v>8344</v>
      </c>
      <c r="S1511" s="14">
        <f t="shared" si="117"/>
        <v>42751.533391203702</v>
      </c>
      <c r="T1511" s="14">
        <f t="shared" si="118"/>
        <v>42780.957638888889</v>
      </c>
      <c r="U1511">
        <f t="shared" si="119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8343</v>
      </c>
      <c r="R1512" s="10" t="s">
        <v>8344</v>
      </c>
      <c r="S1512" s="14">
        <f t="shared" si="117"/>
        <v>41809.385162037033</v>
      </c>
      <c r="T1512" s="14">
        <f t="shared" si="118"/>
        <v>41839.385162037033</v>
      </c>
      <c r="U1512">
        <f t="shared" si="119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8343</v>
      </c>
      <c r="R1513" s="10" t="s">
        <v>8344</v>
      </c>
      <c r="S1513" s="14">
        <f t="shared" si="117"/>
        <v>42296.583379629628</v>
      </c>
      <c r="T1513" s="14">
        <f t="shared" si="118"/>
        <v>42326.625046296293</v>
      </c>
      <c r="U1513">
        <f t="shared" si="119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8343</v>
      </c>
      <c r="R1514" s="10" t="s">
        <v>8344</v>
      </c>
      <c r="S1514" s="14">
        <f t="shared" si="117"/>
        <v>42741.684479166666</v>
      </c>
      <c r="T1514" s="14">
        <f t="shared" si="118"/>
        <v>42771.684479166666</v>
      </c>
      <c r="U1514">
        <f t="shared" si="119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8343</v>
      </c>
      <c r="R1515" s="10" t="s">
        <v>8344</v>
      </c>
      <c r="S1515" s="14">
        <f t="shared" si="117"/>
        <v>41806.637337962966</v>
      </c>
      <c r="T1515" s="14">
        <f t="shared" si="118"/>
        <v>41836.637337962966</v>
      </c>
      <c r="U1515">
        <f t="shared" si="119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8343</v>
      </c>
      <c r="R1516" s="10" t="s">
        <v>8344</v>
      </c>
      <c r="S1516" s="14">
        <f t="shared" si="117"/>
        <v>42234.597685185188</v>
      </c>
      <c r="T1516" s="14">
        <f t="shared" si="118"/>
        <v>42274.597685185188</v>
      </c>
      <c r="U1516">
        <f t="shared" si="119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8343</v>
      </c>
      <c r="R1517" s="10" t="s">
        <v>8344</v>
      </c>
      <c r="S1517" s="14">
        <f t="shared" si="117"/>
        <v>42415.253437499996</v>
      </c>
      <c r="T1517" s="14">
        <f t="shared" si="118"/>
        <v>42445.211770833332</v>
      </c>
      <c r="U1517">
        <f t="shared" si="119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8343</v>
      </c>
      <c r="R1518" s="10" t="s">
        <v>8344</v>
      </c>
      <c r="S1518" s="14">
        <f t="shared" si="117"/>
        <v>42619.466342592597</v>
      </c>
      <c r="T1518" s="14">
        <f t="shared" si="118"/>
        <v>42649.583333333328</v>
      </c>
      <c r="U1518">
        <f t="shared" si="119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8343</v>
      </c>
      <c r="R1519" s="10" t="s">
        <v>8344</v>
      </c>
      <c r="S1519" s="14">
        <f t="shared" si="117"/>
        <v>41948.56658564815</v>
      </c>
      <c r="T1519" s="14">
        <f t="shared" si="118"/>
        <v>41979.25</v>
      </c>
      <c r="U1519">
        <f t="shared" si="119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8343</v>
      </c>
      <c r="R1520" s="10" t="s">
        <v>8344</v>
      </c>
      <c r="S1520" s="14">
        <f t="shared" si="117"/>
        <v>41760.8200462963</v>
      </c>
      <c r="T1520" s="14">
        <f t="shared" si="118"/>
        <v>41790.8200462963</v>
      </c>
      <c r="U1520">
        <f t="shared" si="119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8343</v>
      </c>
      <c r="R1521" s="10" t="s">
        <v>8344</v>
      </c>
      <c r="S1521" s="14">
        <f t="shared" si="117"/>
        <v>41782.741701388892</v>
      </c>
      <c r="T1521" s="14">
        <f t="shared" si="118"/>
        <v>41810.915972222225</v>
      </c>
      <c r="U1521">
        <f t="shared" si="119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8343</v>
      </c>
      <c r="R1522" s="10" t="s">
        <v>8344</v>
      </c>
      <c r="S1522" s="14">
        <f t="shared" si="117"/>
        <v>41955.857789351852</v>
      </c>
      <c r="T1522" s="14">
        <f t="shared" si="118"/>
        <v>41992.166666666672</v>
      </c>
      <c r="U1522">
        <f t="shared" si="119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8343</v>
      </c>
      <c r="R1523" s="10" t="s">
        <v>8344</v>
      </c>
      <c r="S1523" s="14">
        <f t="shared" si="117"/>
        <v>42493.167719907404</v>
      </c>
      <c r="T1523" s="14">
        <f t="shared" si="118"/>
        <v>42528.167719907404</v>
      </c>
      <c r="U1523">
        <f t="shared" si="119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8343</v>
      </c>
      <c r="R1524" s="10" t="s">
        <v>8344</v>
      </c>
      <c r="S1524" s="14">
        <f t="shared" si="117"/>
        <v>41899.830312500002</v>
      </c>
      <c r="T1524" s="14">
        <f t="shared" si="118"/>
        <v>41929.830312500002</v>
      </c>
      <c r="U1524">
        <f t="shared" si="119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8343</v>
      </c>
      <c r="R1525" s="10" t="s">
        <v>8344</v>
      </c>
      <c r="S1525" s="14">
        <f t="shared" si="117"/>
        <v>41964.751342592594</v>
      </c>
      <c r="T1525" s="14">
        <f t="shared" si="118"/>
        <v>41996</v>
      </c>
      <c r="U1525">
        <f t="shared" si="119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8343</v>
      </c>
      <c r="R1526" s="10" t="s">
        <v>8344</v>
      </c>
      <c r="S1526" s="14">
        <f t="shared" si="117"/>
        <v>42756.501041666663</v>
      </c>
      <c r="T1526" s="14">
        <f t="shared" si="118"/>
        <v>42786.501041666663</v>
      </c>
      <c r="U1526">
        <f t="shared" si="119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8343</v>
      </c>
      <c r="R1527" s="10" t="s">
        <v>8344</v>
      </c>
      <c r="S1527" s="14">
        <f t="shared" si="117"/>
        <v>42570.702986111108</v>
      </c>
      <c r="T1527" s="14">
        <f t="shared" si="118"/>
        <v>42600.702986111108</v>
      </c>
      <c r="U1527">
        <f t="shared" si="119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8343</v>
      </c>
      <c r="R1528" s="10" t="s">
        <v>8344</v>
      </c>
      <c r="S1528" s="14">
        <f t="shared" si="117"/>
        <v>42339.276006944448</v>
      </c>
      <c r="T1528" s="14">
        <f t="shared" si="118"/>
        <v>42388.276006944448</v>
      </c>
      <c r="U1528">
        <f t="shared" si="119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8343</v>
      </c>
      <c r="R1529" s="10" t="s">
        <v>8344</v>
      </c>
      <c r="S1529" s="14">
        <f t="shared" si="117"/>
        <v>42780.600532407407</v>
      </c>
      <c r="T1529" s="14">
        <f t="shared" si="118"/>
        <v>42808.558865740735</v>
      </c>
      <c r="U1529">
        <f t="shared" si="119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8343</v>
      </c>
      <c r="R1530" s="10" t="s">
        <v>8344</v>
      </c>
      <c r="S1530" s="14">
        <f t="shared" si="117"/>
        <v>42736.732893518521</v>
      </c>
      <c r="T1530" s="14">
        <f t="shared" si="118"/>
        <v>42767</v>
      </c>
      <c r="U1530">
        <f t="shared" si="119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8343</v>
      </c>
      <c r="R1531" s="10" t="s">
        <v>8344</v>
      </c>
      <c r="S1531" s="14">
        <f t="shared" si="117"/>
        <v>42052.628703703704</v>
      </c>
      <c r="T1531" s="14">
        <f t="shared" si="118"/>
        <v>42082.587037037039</v>
      </c>
      <c r="U1531">
        <f t="shared" si="119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8343</v>
      </c>
      <c r="R1532" s="10" t="s">
        <v>8344</v>
      </c>
      <c r="S1532" s="14">
        <f t="shared" si="117"/>
        <v>42275.767303240747</v>
      </c>
      <c r="T1532" s="14">
        <f t="shared" si="118"/>
        <v>42300.767303240747</v>
      </c>
      <c r="U1532">
        <f t="shared" si="119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8343</v>
      </c>
      <c r="R1533" s="10" t="s">
        <v>8344</v>
      </c>
      <c r="S1533" s="14">
        <f t="shared" si="117"/>
        <v>41941.802384259259</v>
      </c>
      <c r="T1533" s="14">
        <f t="shared" si="118"/>
        <v>41974.125</v>
      </c>
      <c r="U1533">
        <f t="shared" si="119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8343</v>
      </c>
      <c r="R1534" s="10" t="s">
        <v>8344</v>
      </c>
      <c r="S1534" s="14">
        <f t="shared" si="117"/>
        <v>42391.475289351853</v>
      </c>
      <c r="T1534" s="14">
        <f t="shared" si="118"/>
        <v>42415.625</v>
      </c>
      <c r="U1534">
        <f t="shared" si="119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8343</v>
      </c>
      <c r="R1535" s="10" t="s">
        <v>8344</v>
      </c>
      <c r="S1535" s="14">
        <f t="shared" si="117"/>
        <v>42443.00204861111</v>
      </c>
      <c r="T1535" s="14">
        <f t="shared" si="118"/>
        <v>42492.165972222225</v>
      </c>
      <c r="U1535">
        <f t="shared" si="119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8343</v>
      </c>
      <c r="R1536" s="10" t="s">
        <v>8344</v>
      </c>
      <c r="S1536" s="14">
        <f t="shared" si="117"/>
        <v>42221.67432870371</v>
      </c>
      <c r="T1536" s="14">
        <f t="shared" si="118"/>
        <v>42251.67432870371</v>
      </c>
      <c r="U1536">
        <f t="shared" si="119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8343</v>
      </c>
      <c r="R1537" s="10" t="s">
        <v>8344</v>
      </c>
      <c r="S1537" s="14">
        <f t="shared" si="117"/>
        <v>42484.829062500001</v>
      </c>
      <c r="T1537" s="14">
        <f t="shared" si="118"/>
        <v>42513.916666666672</v>
      </c>
      <c r="U1537">
        <f t="shared" si="119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120">ROUND(E1538/D1538*100,0)</f>
        <v>250</v>
      </c>
      <c r="P1538">
        <f t="shared" si="116"/>
        <v>66.02</v>
      </c>
      <c r="Q1538" s="10" t="s">
        <v>8343</v>
      </c>
      <c r="R1538" s="10" t="s">
        <v>8344</v>
      </c>
      <c r="S1538" s="14">
        <f t="shared" si="117"/>
        <v>42213.802199074074</v>
      </c>
      <c r="T1538" s="14">
        <f t="shared" si="118"/>
        <v>42243.802199074074</v>
      </c>
      <c r="U1538">
        <f t="shared" si="119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120"/>
        <v>180</v>
      </c>
      <c r="P1539">
        <f t="shared" ref="P1539:P1602" si="121">IFERROR(ROUND(E1539/L1539,2),0)</f>
        <v>96.38</v>
      </c>
      <c r="Q1539" s="10" t="s">
        <v>8343</v>
      </c>
      <c r="R1539" s="10" t="s">
        <v>8344</v>
      </c>
      <c r="S1539" s="14">
        <f t="shared" ref="S1539:S1602" si="122">(((J1539/60)/60)/24)+DATE(1970,1,1)</f>
        <v>42552.315127314811</v>
      </c>
      <c r="T1539" s="14">
        <f t="shared" ref="T1539:T1602" si="123">(((I1539/60)/60)/24)+DATE(1970,1,1)</f>
        <v>42588.75</v>
      </c>
      <c r="U1539">
        <f t="shared" ref="U1539:U1602" si="124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8343</v>
      </c>
      <c r="R1540" s="10" t="s">
        <v>8344</v>
      </c>
      <c r="S1540" s="14">
        <f t="shared" si="122"/>
        <v>41981.782060185185</v>
      </c>
      <c r="T1540" s="14">
        <f t="shared" si="123"/>
        <v>42026.782060185185</v>
      </c>
      <c r="U1540">
        <f t="shared" si="124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8343</v>
      </c>
      <c r="R1541" s="10" t="s">
        <v>8344</v>
      </c>
      <c r="S1541" s="14">
        <f t="shared" si="122"/>
        <v>42705.919201388882</v>
      </c>
      <c r="T1541" s="14">
        <f t="shared" si="123"/>
        <v>42738.919201388882</v>
      </c>
      <c r="U1541">
        <f t="shared" si="124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8343</v>
      </c>
      <c r="R1542" s="10" t="s">
        <v>8344</v>
      </c>
      <c r="S1542" s="14">
        <f t="shared" si="122"/>
        <v>41939.00712962963</v>
      </c>
      <c r="T1542" s="14">
        <f t="shared" si="123"/>
        <v>41969.052083333328</v>
      </c>
      <c r="U1542">
        <f t="shared" si="124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8343</v>
      </c>
      <c r="R1543" s="10" t="s">
        <v>8348</v>
      </c>
      <c r="S1543" s="14">
        <f t="shared" si="122"/>
        <v>41974.712245370371</v>
      </c>
      <c r="T1543" s="14">
        <f t="shared" si="123"/>
        <v>42004.712245370371</v>
      </c>
      <c r="U1543">
        <f t="shared" si="124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8343</v>
      </c>
      <c r="R1544" s="10" t="s">
        <v>8348</v>
      </c>
      <c r="S1544" s="14">
        <f t="shared" si="122"/>
        <v>42170.996527777781</v>
      </c>
      <c r="T1544" s="14">
        <f t="shared" si="123"/>
        <v>42185.996527777781</v>
      </c>
      <c r="U1544">
        <f t="shared" si="124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8343</v>
      </c>
      <c r="R1545" s="10" t="s">
        <v>8348</v>
      </c>
      <c r="S1545" s="14">
        <f t="shared" si="122"/>
        <v>41935.509652777779</v>
      </c>
      <c r="T1545" s="14">
        <f t="shared" si="123"/>
        <v>41965.551319444443</v>
      </c>
      <c r="U1545">
        <f t="shared" si="124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8343</v>
      </c>
      <c r="R1546" s="10" t="s">
        <v>8348</v>
      </c>
      <c r="S1546" s="14">
        <f t="shared" si="122"/>
        <v>42053.051203703704</v>
      </c>
      <c r="T1546" s="14">
        <f t="shared" si="123"/>
        <v>42095.012499999997</v>
      </c>
      <c r="U1546">
        <f t="shared" si="124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8343</v>
      </c>
      <c r="R1547" s="10" t="s">
        <v>8348</v>
      </c>
      <c r="S1547" s="14">
        <f t="shared" si="122"/>
        <v>42031.884652777779</v>
      </c>
      <c r="T1547" s="14">
        <f t="shared" si="123"/>
        <v>42065.886111111111</v>
      </c>
      <c r="U1547">
        <f t="shared" si="124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8343</v>
      </c>
      <c r="R1548" s="10" t="s">
        <v>8348</v>
      </c>
      <c r="S1548" s="14">
        <f t="shared" si="122"/>
        <v>41839.212951388887</v>
      </c>
      <c r="T1548" s="14">
        <f t="shared" si="123"/>
        <v>41899.212951388887</v>
      </c>
      <c r="U1548">
        <f t="shared" si="124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8343</v>
      </c>
      <c r="R1549" s="10" t="s">
        <v>8348</v>
      </c>
      <c r="S1549" s="14">
        <f t="shared" si="122"/>
        <v>42782.426875000005</v>
      </c>
      <c r="T1549" s="14">
        <f t="shared" si="123"/>
        <v>42789.426875000005</v>
      </c>
      <c r="U1549">
        <f t="shared" si="124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8343</v>
      </c>
      <c r="R1550" s="10" t="s">
        <v>8348</v>
      </c>
      <c r="S1550" s="14">
        <f t="shared" si="122"/>
        <v>42286.88217592593</v>
      </c>
      <c r="T1550" s="14">
        <f t="shared" si="123"/>
        <v>42316.923842592587</v>
      </c>
      <c r="U1550">
        <f t="shared" si="124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8343</v>
      </c>
      <c r="R1551" s="10" t="s">
        <v>8348</v>
      </c>
      <c r="S1551" s="14">
        <f t="shared" si="122"/>
        <v>42281.136099537034</v>
      </c>
      <c r="T1551" s="14">
        <f t="shared" si="123"/>
        <v>42311.177766203706</v>
      </c>
      <c r="U1551">
        <f t="shared" si="124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8343</v>
      </c>
      <c r="R1552" s="10" t="s">
        <v>8348</v>
      </c>
      <c r="S1552" s="14">
        <f t="shared" si="122"/>
        <v>42472.449467592596</v>
      </c>
      <c r="T1552" s="14">
        <f t="shared" si="123"/>
        <v>42502.449467592596</v>
      </c>
      <c r="U1552">
        <f t="shared" si="124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8343</v>
      </c>
      <c r="R1553" s="10" t="s">
        <v>8348</v>
      </c>
      <c r="S1553" s="14">
        <f t="shared" si="122"/>
        <v>42121.824525462958</v>
      </c>
      <c r="T1553" s="14">
        <f t="shared" si="123"/>
        <v>42151.824525462958</v>
      </c>
      <c r="U1553">
        <f t="shared" si="124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8343</v>
      </c>
      <c r="R1554" s="10" t="s">
        <v>8348</v>
      </c>
      <c r="S1554" s="14">
        <f t="shared" si="122"/>
        <v>41892.688750000001</v>
      </c>
      <c r="T1554" s="14">
        <f t="shared" si="123"/>
        <v>41913.165972222225</v>
      </c>
      <c r="U1554">
        <f t="shared" si="124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8343</v>
      </c>
      <c r="R1555" s="10" t="s">
        <v>8348</v>
      </c>
      <c r="S1555" s="14">
        <f t="shared" si="122"/>
        <v>42219.282951388886</v>
      </c>
      <c r="T1555" s="14">
        <f t="shared" si="123"/>
        <v>42249.282951388886</v>
      </c>
      <c r="U1555">
        <f t="shared" si="124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8343</v>
      </c>
      <c r="R1556" s="10" t="s">
        <v>8348</v>
      </c>
      <c r="S1556" s="14">
        <f t="shared" si="122"/>
        <v>42188.252199074079</v>
      </c>
      <c r="T1556" s="14">
        <f t="shared" si="123"/>
        <v>42218.252199074079</v>
      </c>
      <c r="U1556">
        <f t="shared" si="124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8343</v>
      </c>
      <c r="R1557" s="10" t="s">
        <v>8348</v>
      </c>
      <c r="S1557" s="14">
        <f t="shared" si="122"/>
        <v>42241.613796296297</v>
      </c>
      <c r="T1557" s="14">
        <f t="shared" si="123"/>
        <v>42264.708333333328</v>
      </c>
      <c r="U1557">
        <f t="shared" si="124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8343</v>
      </c>
      <c r="R1558" s="10" t="s">
        <v>8348</v>
      </c>
      <c r="S1558" s="14">
        <f t="shared" si="122"/>
        <v>42525.153055555551</v>
      </c>
      <c r="T1558" s="14">
        <f t="shared" si="123"/>
        <v>42555.153055555551</v>
      </c>
      <c r="U1558">
        <f t="shared" si="124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8343</v>
      </c>
      <c r="R1559" s="10" t="s">
        <v>8348</v>
      </c>
      <c r="S1559" s="14">
        <f t="shared" si="122"/>
        <v>41871.65315972222</v>
      </c>
      <c r="T1559" s="14">
        <f t="shared" si="123"/>
        <v>41902.65315972222</v>
      </c>
      <c r="U1559">
        <f t="shared" si="124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8343</v>
      </c>
      <c r="R1560" s="10" t="s">
        <v>8348</v>
      </c>
      <c r="S1560" s="14">
        <f t="shared" si="122"/>
        <v>42185.397673611107</v>
      </c>
      <c r="T1560" s="14">
        <f t="shared" si="123"/>
        <v>42244.508333333331</v>
      </c>
      <c r="U1560">
        <f t="shared" si="124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8343</v>
      </c>
      <c r="R1561" s="10" t="s">
        <v>8348</v>
      </c>
      <c r="S1561" s="14">
        <f t="shared" si="122"/>
        <v>42108.05322916666</v>
      </c>
      <c r="T1561" s="14">
        <f t="shared" si="123"/>
        <v>42123.05322916666</v>
      </c>
      <c r="U1561">
        <f t="shared" si="124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8343</v>
      </c>
      <c r="R1562" s="10" t="s">
        <v>8348</v>
      </c>
      <c r="S1562" s="14">
        <f t="shared" si="122"/>
        <v>41936.020752314813</v>
      </c>
      <c r="T1562" s="14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8327</v>
      </c>
      <c r="R1563" s="10" t="s">
        <v>8349</v>
      </c>
      <c r="S1563" s="14">
        <f t="shared" si="122"/>
        <v>41555.041701388887</v>
      </c>
      <c r="T1563" s="14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8327</v>
      </c>
      <c r="R1564" s="10" t="s">
        <v>8349</v>
      </c>
      <c r="S1564" s="14">
        <f t="shared" si="122"/>
        <v>40079.566157407404</v>
      </c>
      <c r="T1564" s="14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8327</v>
      </c>
      <c r="R1565" s="10" t="s">
        <v>8349</v>
      </c>
      <c r="S1565" s="14">
        <f t="shared" si="122"/>
        <v>41652.742488425924</v>
      </c>
      <c r="T1565" s="14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8327</v>
      </c>
      <c r="R1566" s="10" t="s">
        <v>8349</v>
      </c>
      <c r="S1566" s="14">
        <f t="shared" si="122"/>
        <v>42121.367002314815</v>
      </c>
      <c r="T1566" s="14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8327</v>
      </c>
      <c r="R1567" s="10" t="s">
        <v>8349</v>
      </c>
      <c r="S1567" s="14">
        <f t="shared" si="122"/>
        <v>40672.729872685188</v>
      </c>
      <c r="T1567" s="14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8327</v>
      </c>
      <c r="R1568" s="10" t="s">
        <v>8349</v>
      </c>
      <c r="S1568" s="14">
        <f t="shared" si="122"/>
        <v>42549.916712962964</v>
      </c>
      <c r="T1568" s="14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8327</v>
      </c>
      <c r="R1569" s="10" t="s">
        <v>8349</v>
      </c>
      <c r="S1569" s="14">
        <f t="shared" si="122"/>
        <v>41671.936863425923</v>
      </c>
      <c r="T1569" s="14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8327</v>
      </c>
      <c r="R1570" s="10" t="s">
        <v>8349</v>
      </c>
      <c r="S1570" s="14">
        <f t="shared" si="122"/>
        <v>41962.062326388885</v>
      </c>
      <c r="T1570" s="14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8327</v>
      </c>
      <c r="R1571" s="10" t="s">
        <v>8349</v>
      </c>
      <c r="S1571" s="14">
        <f t="shared" si="122"/>
        <v>41389.679560185185</v>
      </c>
      <c r="T1571" s="14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8327</v>
      </c>
      <c r="R1572" s="10" t="s">
        <v>8349</v>
      </c>
      <c r="S1572" s="14">
        <f t="shared" si="122"/>
        <v>42438.813449074078</v>
      </c>
      <c r="T1572" s="14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8327</v>
      </c>
      <c r="R1573" s="10" t="s">
        <v>8349</v>
      </c>
      <c r="S1573" s="14">
        <f t="shared" si="122"/>
        <v>42144.769479166673</v>
      </c>
      <c r="T1573" s="14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8327</v>
      </c>
      <c r="R1574" s="10" t="s">
        <v>8349</v>
      </c>
      <c r="S1574" s="14">
        <f t="shared" si="122"/>
        <v>42404.033090277779</v>
      </c>
      <c r="T1574" s="14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8327</v>
      </c>
      <c r="R1575" s="10" t="s">
        <v>8349</v>
      </c>
      <c r="S1575" s="14">
        <f t="shared" si="122"/>
        <v>42786.000023148154</v>
      </c>
      <c r="T1575" s="14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8327</v>
      </c>
      <c r="R1576" s="10" t="s">
        <v>8349</v>
      </c>
      <c r="S1576" s="14">
        <f t="shared" si="122"/>
        <v>42017.927418981482</v>
      </c>
      <c r="T1576" s="14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8327</v>
      </c>
      <c r="R1577" s="10" t="s">
        <v>8349</v>
      </c>
      <c r="S1577" s="14">
        <f t="shared" si="122"/>
        <v>41799.524259259262</v>
      </c>
      <c r="T1577" s="14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8327</v>
      </c>
      <c r="R1578" s="10" t="s">
        <v>8349</v>
      </c>
      <c r="S1578" s="14">
        <f t="shared" si="122"/>
        <v>42140.879259259258</v>
      </c>
      <c r="T1578" s="14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8327</v>
      </c>
      <c r="R1579" s="10" t="s">
        <v>8349</v>
      </c>
      <c r="S1579" s="14">
        <f t="shared" si="122"/>
        <v>41054.847777777781</v>
      </c>
      <c r="T1579" s="14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8327</v>
      </c>
      <c r="R1580" s="10" t="s">
        <v>8349</v>
      </c>
      <c r="S1580" s="14">
        <f t="shared" si="122"/>
        <v>40399.065868055557</v>
      </c>
      <c r="T1580" s="14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8327</v>
      </c>
      <c r="R1581" s="10" t="s">
        <v>8349</v>
      </c>
      <c r="S1581" s="14">
        <f t="shared" si="122"/>
        <v>41481.996423611112</v>
      </c>
      <c r="T1581" s="14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8327</v>
      </c>
      <c r="R1582" s="10" t="s">
        <v>8349</v>
      </c>
      <c r="S1582" s="14">
        <f t="shared" si="122"/>
        <v>40990.050069444449</v>
      </c>
      <c r="T1582" s="14">
        <f t="shared" si="123"/>
        <v>41050.050069444449</v>
      </c>
      <c r="U1582">
        <f t="shared" si="124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8343</v>
      </c>
      <c r="R1583" s="10" t="s">
        <v>8350</v>
      </c>
      <c r="S1583" s="14">
        <f t="shared" si="122"/>
        <v>42325.448958333334</v>
      </c>
      <c r="T1583" s="14">
        <f t="shared" si="123"/>
        <v>42357.448958333334</v>
      </c>
      <c r="U1583">
        <f t="shared" si="124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8343</v>
      </c>
      <c r="R1584" s="10" t="s">
        <v>8350</v>
      </c>
      <c r="S1584" s="14">
        <f t="shared" si="122"/>
        <v>42246.789965277778</v>
      </c>
      <c r="T1584" s="14">
        <f t="shared" si="123"/>
        <v>42303.888888888891</v>
      </c>
      <c r="U1584">
        <f t="shared" si="124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8343</v>
      </c>
      <c r="R1585" s="10" t="s">
        <v>8350</v>
      </c>
      <c r="S1585" s="14">
        <f t="shared" si="122"/>
        <v>41877.904988425929</v>
      </c>
      <c r="T1585" s="14">
        <f t="shared" si="123"/>
        <v>41907.904988425929</v>
      </c>
      <c r="U1585">
        <f t="shared" si="124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8343</v>
      </c>
      <c r="R1586" s="10" t="s">
        <v>8350</v>
      </c>
      <c r="S1586" s="14">
        <f t="shared" si="122"/>
        <v>41779.649317129632</v>
      </c>
      <c r="T1586" s="14">
        <f t="shared" si="123"/>
        <v>41789.649317129632</v>
      </c>
      <c r="U1586">
        <f t="shared" si="124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8343</v>
      </c>
      <c r="R1587" s="10" t="s">
        <v>8350</v>
      </c>
      <c r="S1587" s="14">
        <f t="shared" si="122"/>
        <v>42707.895462962959</v>
      </c>
      <c r="T1587" s="14">
        <f t="shared" si="123"/>
        <v>42729.458333333328</v>
      </c>
      <c r="U1587">
        <f t="shared" si="124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8343</v>
      </c>
      <c r="R1588" s="10" t="s">
        <v>8350</v>
      </c>
      <c r="S1588" s="14">
        <f t="shared" si="122"/>
        <v>42069.104421296302</v>
      </c>
      <c r="T1588" s="14">
        <f t="shared" si="123"/>
        <v>42099.062754629631</v>
      </c>
      <c r="U1588">
        <f t="shared" si="124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8343</v>
      </c>
      <c r="R1589" s="10" t="s">
        <v>8350</v>
      </c>
      <c r="S1589" s="14">
        <f t="shared" si="122"/>
        <v>41956.950983796298</v>
      </c>
      <c r="T1589" s="14">
        <f t="shared" si="123"/>
        <v>41986.950983796298</v>
      </c>
      <c r="U1589">
        <f t="shared" si="124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8343</v>
      </c>
      <c r="R1590" s="10" t="s">
        <v>8350</v>
      </c>
      <c r="S1590" s="14">
        <f t="shared" si="122"/>
        <v>42005.24998842593</v>
      </c>
      <c r="T1590" s="14">
        <f t="shared" si="123"/>
        <v>42035.841666666667</v>
      </c>
      <c r="U1590">
        <f t="shared" si="124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8343</v>
      </c>
      <c r="R1591" s="10" t="s">
        <v>8350</v>
      </c>
      <c r="S1591" s="14">
        <f t="shared" si="122"/>
        <v>42256.984791666662</v>
      </c>
      <c r="T1591" s="14">
        <f t="shared" si="123"/>
        <v>42286.984791666662</v>
      </c>
      <c r="U1591">
        <f t="shared" si="124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8343</v>
      </c>
      <c r="R1592" s="10" t="s">
        <v>8350</v>
      </c>
      <c r="S1592" s="14">
        <f t="shared" si="122"/>
        <v>42240.857222222221</v>
      </c>
      <c r="T1592" s="14">
        <f t="shared" si="123"/>
        <v>42270.857222222221</v>
      </c>
      <c r="U1592">
        <f t="shared" si="124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8343</v>
      </c>
      <c r="R1593" s="10" t="s">
        <v>8350</v>
      </c>
      <c r="S1593" s="14">
        <f t="shared" si="122"/>
        <v>42433.726168981477</v>
      </c>
      <c r="T1593" s="14">
        <f t="shared" si="123"/>
        <v>42463.68450231482</v>
      </c>
      <c r="U1593">
        <f t="shared" si="124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8343</v>
      </c>
      <c r="R1594" s="10" t="s">
        <v>8350</v>
      </c>
      <c r="S1594" s="14">
        <f t="shared" si="122"/>
        <v>42046.072743055556</v>
      </c>
      <c r="T1594" s="14">
        <f t="shared" si="123"/>
        <v>42091.031076388885</v>
      </c>
      <c r="U1594">
        <f t="shared" si="124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8343</v>
      </c>
      <c r="R1595" s="10" t="s">
        <v>8350</v>
      </c>
      <c r="S1595" s="14">
        <f t="shared" si="122"/>
        <v>42033.845543981486</v>
      </c>
      <c r="T1595" s="14">
        <f t="shared" si="123"/>
        <v>42063.845543981486</v>
      </c>
      <c r="U1595">
        <f t="shared" si="124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8343</v>
      </c>
      <c r="R1596" s="10" t="s">
        <v>8350</v>
      </c>
      <c r="S1596" s="14">
        <f t="shared" si="122"/>
        <v>42445.712754629625</v>
      </c>
      <c r="T1596" s="14">
        <f t="shared" si="123"/>
        <v>42505.681249999994</v>
      </c>
      <c r="U1596">
        <f t="shared" si="124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8343</v>
      </c>
      <c r="R1597" s="10" t="s">
        <v>8350</v>
      </c>
      <c r="S1597" s="14">
        <f t="shared" si="122"/>
        <v>41780.050092592595</v>
      </c>
      <c r="T1597" s="14">
        <f t="shared" si="123"/>
        <v>41808.842361111114</v>
      </c>
      <c r="U1597">
        <f t="shared" si="124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8343</v>
      </c>
      <c r="R1598" s="10" t="s">
        <v>8350</v>
      </c>
      <c r="S1598" s="14">
        <f t="shared" si="122"/>
        <v>41941.430196759262</v>
      </c>
      <c r="T1598" s="14">
        <f t="shared" si="123"/>
        <v>41986.471863425926</v>
      </c>
      <c r="U1598">
        <f t="shared" si="124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8343</v>
      </c>
      <c r="R1599" s="10" t="s">
        <v>8350</v>
      </c>
      <c r="S1599" s="14">
        <f t="shared" si="122"/>
        <v>42603.354131944448</v>
      </c>
      <c r="T1599" s="14">
        <f t="shared" si="123"/>
        <v>42633.354131944448</v>
      </c>
      <c r="U1599">
        <f t="shared" si="124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8343</v>
      </c>
      <c r="R1600" s="10" t="s">
        <v>8350</v>
      </c>
      <c r="S1600" s="14">
        <f t="shared" si="122"/>
        <v>42151.667337962965</v>
      </c>
      <c r="T1600" s="14">
        <f t="shared" si="123"/>
        <v>42211.667337962965</v>
      </c>
      <c r="U1600">
        <f t="shared" si="124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8343</v>
      </c>
      <c r="R1601" s="10" t="s">
        <v>8350</v>
      </c>
      <c r="S1601" s="14">
        <f t="shared" si="122"/>
        <v>42438.53907407407</v>
      </c>
      <c r="T1601" s="14">
        <f t="shared" si="123"/>
        <v>42468.497407407413</v>
      </c>
      <c r="U1601">
        <f t="shared" si="124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25">ROUND(E1602/D1602*100,0)</f>
        <v>7</v>
      </c>
      <c r="P1602">
        <f t="shared" si="121"/>
        <v>40.78</v>
      </c>
      <c r="Q1602" s="10" t="s">
        <v>8343</v>
      </c>
      <c r="R1602" s="10" t="s">
        <v>8350</v>
      </c>
      <c r="S1602" s="14">
        <f t="shared" si="122"/>
        <v>41791.057314814818</v>
      </c>
      <c r="T1602" s="14">
        <f t="shared" si="123"/>
        <v>41835.21597222222</v>
      </c>
      <c r="U1602">
        <f t="shared" si="124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25"/>
        <v>108</v>
      </c>
      <c r="P1603">
        <f t="shared" ref="P1603:P1666" si="126">IFERROR(ROUND(E1603/L1603,2),0)</f>
        <v>48.33</v>
      </c>
      <c r="Q1603" s="10" t="s">
        <v>8330</v>
      </c>
      <c r="R1603" s="10" t="s">
        <v>8331</v>
      </c>
      <c r="S1603" s="14">
        <f t="shared" ref="S1603:S1666" si="127">(((J1603/60)/60)/24)+DATE(1970,1,1)</f>
        <v>40638.092974537038</v>
      </c>
      <c r="T1603" s="14">
        <f t="shared" ref="T1603:T1666" si="128">(((I1603/60)/60)/24)+DATE(1970,1,1)</f>
        <v>40668.092974537038</v>
      </c>
      <c r="U1603">
        <f t="shared" ref="U1603:U1666" si="129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8330</v>
      </c>
      <c r="R1604" s="10" t="s">
        <v>8331</v>
      </c>
      <c r="S1604" s="14">
        <f t="shared" si="127"/>
        <v>40788.297650462962</v>
      </c>
      <c r="T1604" s="14">
        <f t="shared" si="128"/>
        <v>40830.958333333336</v>
      </c>
      <c r="U1604">
        <f t="shared" si="129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8330</v>
      </c>
      <c r="R1605" s="10" t="s">
        <v>8331</v>
      </c>
      <c r="S1605" s="14">
        <f t="shared" si="127"/>
        <v>40876.169664351852</v>
      </c>
      <c r="T1605" s="14">
        <f t="shared" si="128"/>
        <v>40936.169664351852</v>
      </c>
      <c r="U1605">
        <f t="shared" si="129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8330</v>
      </c>
      <c r="R1606" s="10" t="s">
        <v>8331</v>
      </c>
      <c r="S1606" s="14">
        <f t="shared" si="127"/>
        <v>40945.845312500001</v>
      </c>
      <c r="T1606" s="14">
        <f t="shared" si="128"/>
        <v>40985.80364583333</v>
      </c>
      <c r="U1606">
        <f t="shared" si="129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8330</v>
      </c>
      <c r="R1607" s="10" t="s">
        <v>8331</v>
      </c>
      <c r="S1607" s="14">
        <f t="shared" si="127"/>
        <v>40747.012881944444</v>
      </c>
      <c r="T1607" s="14">
        <f t="shared" si="128"/>
        <v>40756.291666666664</v>
      </c>
      <c r="U1607">
        <f t="shared" si="129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8330</v>
      </c>
      <c r="R1608" s="10" t="s">
        <v>8331</v>
      </c>
      <c r="S1608" s="14">
        <f t="shared" si="127"/>
        <v>40536.111550925925</v>
      </c>
      <c r="T1608" s="14">
        <f t="shared" si="128"/>
        <v>40626.069884259261</v>
      </c>
      <c r="U1608">
        <f t="shared" si="129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8330</v>
      </c>
      <c r="R1609" s="10" t="s">
        <v>8331</v>
      </c>
      <c r="S1609" s="14">
        <f t="shared" si="127"/>
        <v>41053.80846064815</v>
      </c>
      <c r="T1609" s="14">
        <f t="shared" si="128"/>
        <v>41074.80846064815</v>
      </c>
      <c r="U1609">
        <f t="shared" si="129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8330</v>
      </c>
      <c r="R1610" s="10" t="s">
        <v>8331</v>
      </c>
      <c r="S1610" s="14">
        <f t="shared" si="127"/>
        <v>41607.83085648148</v>
      </c>
      <c r="T1610" s="14">
        <f t="shared" si="128"/>
        <v>41640.226388888892</v>
      </c>
      <c r="U1610">
        <f t="shared" si="129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8330</v>
      </c>
      <c r="R1611" s="10" t="s">
        <v>8331</v>
      </c>
      <c r="S1611" s="14">
        <f t="shared" si="127"/>
        <v>40796.001261574071</v>
      </c>
      <c r="T1611" s="14">
        <f t="shared" si="128"/>
        <v>40849.333333333336</v>
      </c>
      <c r="U1611">
        <f t="shared" si="129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8330</v>
      </c>
      <c r="R1612" s="10" t="s">
        <v>8331</v>
      </c>
      <c r="S1612" s="14">
        <f t="shared" si="127"/>
        <v>41228.924884259257</v>
      </c>
      <c r="T1612" s="14">
        <f t="shared" si="128"/>
        <v>41258.924884259257</v>
      </c>
      <c r="U1612">
        <f t="shared" si="129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8330</v>
      </c>
      <c r="R1613" s="10" t="s">
        <v>8331</v>
      </c>
      <c r="S1613" s="14">
        <f t="shared" si="127"/>
        <v>41409.00037037037</v>
      </c>
      <c r="T1613" s="14">
        <f t="shared" si="128"/>
        <v>41430.00037037037</v>
      </c>
      <c r="U1613">
        <f t="shared" si="129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8330</v>
      </c>
      <c r="R1614" s="10" t="s">
        <v>8331</v>
      </c>
      <c r="S1614" s="14">
        <f t="shared" si="127"/>
        <v>41246.874814814815</v>
      </c>
      <c r="T1614" s="14">
        <f t="shared" si="128"/>
        <v>41276.874814814815</v>
      </c>
      <c r="U1614">
        <f t="shared" si="129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8330</v>
      </c>
      <c r="R1615" s="10" t="s">
        <v>8331</v>
      </c>
      <c r="S1615" s="14">
        <f t="shared" si="127"/>
        <v>41082.069467592592</v>
      </c>
      <c r="T1615" s="14">
        <f t="shared" si="128"/>
        <v>41112.069467592592</v>
      </c>
      <c r="U1615">
        <f t="shared" si="129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8330</v>
      </c>
      <c r="R1616" s="10" t="s">
        <v>8331</v>
      </c>
      <c r="S1616" s="14">
        <f t="shared" si="127"/>
        <v>41794.981122685182</v>
      </c>
      <c r="T1616" s="14">
        <f t="shared" si="128"/>
        <v>41854.708333333336</v>
      </c>
      <c r="U1616">
        <f t="shared" si="129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8330</v>
      </c>
      <c r="R1617" s="10" t="s">
        <v>8331</v>
      </c>
      <c r="S1617" s="14">
        <f t="shared" si="127"/>
        <v>40845.050879629627</v>
      </c>
      <c r="T1617" s="14">
        <f t="shared" si="128"/>
        <v>40890.092546296299</v>
      </c>
      <c r="U1617">
        <f t="shared" si="129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8330</v>
      </c>
      <c r="R1618" s="10" t="s">
        <v>8331</v>
      </c>
      <c r="S1618" s="14">
        <f t="shared" si="127"/>
        <v>41194.715520833335</v>
      </c>
      <c r="T1618" s="14">
        <f t="shared" si="128"/>
        <v>41235.916666666664</v>
      </c>
      <c r="U1618">
        <f t="shared" si="129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8330</v>
      </c>
      <c r="R1619" s="10" t="s">
        <v>8331</v>
      </c>
      <c r="S1619" s="14">
        <f t="shared" si="127"/>
        <v>41546.664212962962</v>
      </c>
      <c r="T1619" s="14">
        <f t="shared" si="128"/>
        <v>41579.791666666664</v>
      </c>
      <c r="U1619">
        <f t="shared" si="129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8330</v>
      </c>
      <c r="R1620" s="10" t="s">
        <v>8331</v>
      </c>
      <c r="S1620" s="14">
        <f t="shared" si="127"/>
        <v>41301.654340277775</v>
      </c>
      <c r="T1620" s="14">
        <f t="shared" si="128"/>
        <v>41341.654340277775</v>
      </c>
      <c r="U1620">
        <f t="shared" si="129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8330</v>
      </c>
      <c r="R1621" s="10" t="s">
        <v>8331</v>
      </c>
      <c r="S1621" s="14">
        <f t="shared" si="127"/>
        <v>41876.18618055556</v>
      </c>
      <c r="T1621" s="14">
        <f t="shared" si="128"/>
        <v>41897.18618055556</v>
      </c>
      <c r="U1621">
        <f t="shared" si="129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8330</v>
      </c>
      <c r="R1622" s="10" t="s">
        <v>8331</v>
      </c>
      <c r="S1622" s="14">
        <f t="shared" si="127"/>
        <v>41321.339583333334</v>
      </c>
      <c r="T1622" s="14">
        <f t="shared" si="128"/>
        <v>41328.339583333334</v>
      </c>
      <c r="U1622">
        <f t="shared" si="129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8330</v>
      </c>
      <c r="R1623" s="10" t="s">
        <v>8331</v>
      </c>
      <c r="S1623" s="14">
        <f t="shared" si="127"/>
        <v>41003.60665509259</v>
      </c>
      <c r="T1623" s="14">
        <f t="shared" si="128"/>
        <v>41057.165972222225</v>
      </c>
      <c r="U1623">
        <f t="shared" si="129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8330</v>
      </c>
      <c r="R1624" s="10" t="s">
        <v>8331</v>
      </c>
      <c r="S1624" s="14">
        <f t="shared" si="127"/>
        <v>41950.29483796296</v>
      </c>
      <c r="T1624" s="14">
        <f t="shared" si="128"/>
        <v>41990.332638888889</v>
      </c>
      <c r="U1624">
        <f t="shared" si="129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8330</v>
      </c>
      <c r="R1625" s="10" t="s">
        <v>8331</v>
      </c>
      <c r="S1625" s="14">
        <f t="shared" si="127"/>
        <v>41453.688530092593</v>
      </c>
      <c r="T1625" s="14">
        <f t="shared" si="128"/>
        <v>41513.688530092593</v>
      </c>
      <c r="U1625">
        <f t="shared" si="129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8330</v>
      </c>
      <c r="R1626" s="10" t="s">
        <v>8331</v>
      </c>
      <c r="S1626" s="14">
        <f t="shared" si="127"/>
        <v>41243.367303240739</v>
      </c>
      <c r="T1626" s="14">
        <f t="shared" si="128"/>
        <v>41283.367303240739</v>
      </c>
      <c r="U1626">
        <f t="shared" si="129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8330</v>
      </c>
      <c r="R1627" s="10" t="s">
        <v>8331</v>
      </c>
      <c r="S1627" s="14">
        <f t="shared" si="127"/>
        <v>41135.699687500004</v>
      </c>
      <c r="T1627" s="14">
        <f t="shared" si="128"/>
        <v>41163.699687500004</v>
      </c>
      <c r="U1627">
        <f t="shared" si="129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8330</v>
      </c>
      <c r="R1628" s="10" t="s">
        <v>8331</v>
      </c>
      <c r="S1628" s="14">
        <f t="shared" si="127"/>
        <v>41579.847997685189</v>
      </c>
      <c r="T1628" s="14">
        <f t="shared" si="128"/>
        <v>41609.889664351853</v>
      </c>
      <c r="U1628">
        <f t="shared" si="129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8330</v>
      </c>
      <c r="R1629" s="10" t="s">
        <v>8331</v>
      </c>
      <c r="S1629" s="14">
        <f t="shared" si="127"/>
        <v>41205.707048611112</v>
      </c>
      <c r="T1629" s="14">
        <f t="shared" si="128"/>
        <v>41239.207638888889</v>
      </c>
      <c r="U1629">
        <f t="shared" si="129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8330</v>
      </c>
      <c r="R1630" s="10" t="s">
        <v>8331</v>
      </c>
      <c r="S1630" s="14">
        <f t="shared" si="127"/>
        <v>41774.737060185187</v>
      </c>
      <c r="T1630" s="14">
        <f t="shared" si="128"/>
        <v>41807.737060185187</v>
      </c>
      <c r="U1630">
        <f t="shared" si="129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8330</v>
      </c>
      <c r="R1631" s="10" t="s">
        <v>8331</v>
      </c>
      <c r="S1631" s="14">
        <f t="shared" si="127"/>
        <v>41645.867280092592</v>
      </c>
      <c r="T1631" s="14">
        <f t="shared" si="128"/>
        <v>41690.867280092592</v>
      </c>
      <c r="U1631">
        <f t="shared" si="129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8330</v>
      </c>
      <c r="R1632" s="10" t="s">
        <v>8331</v>
      </c>
      <c r="S1632" s="14">
        <f t="shared" si="127"/>
        <v>40939.837673611109</v>
      </c>
      <c r="T1632" s="14">
        <f t="shared" si="128"/>
        <v>40970.290972222225</v>
      </c>
      <c r="U1632">
        <f t="shared" si="129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8330</v>
      </c>
      <c r="R1633" s="10" t="s">
        <v>8331</v>
      </c>
      <c r="S1633" s="14">
        <f t="shared" si="127"/>
        <v>41164.859502314815</v>
      </c>
      <c r="T1633" s="14">
        <f t="shared" si="128"/>
        <v>41194.859502314815</v>
      </c>
      <c r="U1633">
        <f t="shared" si="129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8330</v>
      </c>
      <c r="R1634" s="10" t="s">
        <v>8331</v>
      </c>
      <c r="S1634" s="14">
        <f t="shared" si="127"/>
        <v>40750.340902777774</v>
      </c>
      <c r="T1634" s="14">
        <f t="shared" si="128"/>
        <v>40810.340902777774</v>
      </c>
      <c r="U1634">
        <f t="shared" si="129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8330</v>
      </c>
      <c r="R1635" s="10" t="s">
        <v>8331</v>
      </c>
      <c r="S1635" s="14">
        <f t="shared" si="127"/>
        <v>40896.883750000001</v>
      </c>
      <c r="T1635" s="14">
        <f t="shared" si="128"/>
        <v>40924.208333333336</v>
      </c>
      <c r="U1635">
        <f t="shared" si="129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8330</v>
      </c>
      <c r="R1636" s="10" t="s">
        <v>8331</v>
      </c>
      <c r="S1636" s="14">
        <f t="shared" si="127"/>
        <v>40658.189826388887</v>
      </c>
      <c r="T1636" s="14">
        <f t="shared" si="128"/>
        <v>40696.249305555553</v>
      </c>
      <c r="U1636">
        <f t="shared" si="129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8330</v>
      </c>
      <c r="R1637" s="10" t="s">
        <v>8331</v>
      </c>
      <c r="S1637" s="14">
        <f t="shared" si="127"/>
        <v>42502.868761574078</v>
      </c>
      <c r="T1637" s="14">
        <f t="shared" si="128"/>
        <v>42562.868761574078</v>
      </c>
      <c r="U1637">
        <f t="shared" si="129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8330</v>
      </c>
      <c r="R1638" s="10" t="s">
        <v>8331</v>
      </c>
      <c r="S1638" s="14">
        <f t="shared" si="127"/>
        <v>40663.08666666667</v>
      </c>
      <c r="T1638" s="14">
        <f t="shared" si="128"/>
        <v>40706.166666666664</v>
      </c>
      <c r="U1638">
        <f t="shared" si="129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8330</v>
      </c>
      <c r="R1639" s="10" t="s">
        <v>8331</v>
      </c>
      <c r="S1639" s="14">
        <f t="shared" si="127"/>
        <v>40122.751620370371</v>
      </c>
      <c r="T1639" s="14">
        <f t="shared" si="128"/>
        <v>40178.98541666667</v>
      </c>
      <c r="U1639">
        <f t="shared" si="129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8330</v>
      </c>
      <c r="R1640" s="10" t="s">
        <v>8331</v>
      </c>
      <c r="S1640" s="14">
        <f t="shared" si="127"/>
        <v>41288.68712962963</v>
      </c>
      <c r="T1640" s="14">
        <f t="shared" si="128"/>
        <v>41333.892361111109</v>
      </c>
      <c r="U1640">
        <f t="shared" si="129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8330</v>
      </c>
      <c r="R1641" s="10" t="s">
        <v>8331</v>
      </c>
      <c r="S1641" s="14">
        <f t="shared" si="127"/>
        <v>40941.652372685188</v>
      </c>
      <c r="T1641" s="14">
        <f t="shared" si="128"/>
        <v>40971.652372685188</v>
      </c>
      <c r="U1641">
        <f t="shared" si="129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8330</v>
      </c>
      <c r="R1642" s="10" t="s">
        <v>8331</v>
      </c>
      <c r="S1642" s="14">
        <f t="shared" si="127"/>
        <v>40379.23096064815</v>
      </c>
      <c r="T1642" s="14">
        <f t="shared" si="128"/>
        <v>40393.082638888889</v>
      </c>
      <c r="U1642">
        <f t="shared" si="129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8330</v>
      </c>
      <c r="R1643" s="10" t="s">
        <v>8351</v>
      </c>
      <c r="S1643" s="14">
        <f t="shared" si="127"/>
        <v>41962.596574074079</v>
      </c>
      <c r="T1643" s="14">
        <f t="shared" si="128"/>
        <v>41992.596574074079</v>
      </c>
      <c r="U1643">
        <f t="shared" si="129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8330</v>
      </c>
      <c r="R1644" s="10" t="s">
        <v>8351</v>
      </c>
      <c r="S1644" s="14">
        <f t="shared" si="127"/>
        <v>40688.024618055555</v>
      </c>
      <c r="T1644" s="14">
        <f t="shared" si="128"/>
        <v>40708.024618055555</v>
      </c>
      <c r="U1644">
        <f t="shared" si="129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8330</v>
      </c>
      <c r="R1645" s="10" t="s">
        <v>8351</v>
      </c>
      <c r="S1645" s="14">
        <f t="shared" si="127"/>
        <v>41146.824212962965</v>
      </c>
      <c r="T1645" s="14">
        <f t="shared" si="128"/>
        <v>41176.824212962965</v>
      </c>
      <c r="U1645">
        <f t="shared" si="129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8330</v>
      </c>
      <c r="R1646" s="10" t="s">
        <v>8351</v>
      </c>
      <c r="S1646" s="14">
        <f t="shared" si="127"/>
        <v>41175.05972222222</v>
      </c>
      <c r="T1646" s="14">
        <f t="shared" si="128"/>
        <v>41235.101388888892</v>
      </c>
      <c r="U1646">
        <f t="shared" si="129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8330</v>
      </c>
      <c r="R1647" s="10" t="s">
        <v>8351</v>
      </c>
      <c r="S1647" s="14">
        <f t="shared" si="127"/>
        <v>41521.617361111108</v>
      </c>
      <c r="T1647" s="14">
        <f t="shared" si="128"/>
        <v>41535.617361111108</v>
      </c>
      <c r="U1647">
        <f t="shared" si="129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8330</v>
      </c>
      <c r="R1648" s="10" t="s">
        <v>8351</v>
      </c>
      <c r="S1648" s="14">
        <f t="shared" si="127"/>
        <v>41833.450266203705</v>
      </c>
      <c r="T1648" s="14">
        <f t="shared" si="128"/>
        <v>41865.757638888892</v>
      </c>
      <c r="U1648">
        <f t="shared" si="129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8330</v>
      </c>
      <c r="R1649" s="10" t="s">
        <v>8351</v>
      </c>
      <c r="S1649" s="14">
        <f t="shared" si="127"/>
        <v>41039.409456018519</v>
      </c>
      <c r="T1649" s="14">
        <f t="shared" si="128"/>
        <v>41069.409456018519</v>
      </c>
      <c r="U1649">
        <f t="shared" si="129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8330</v>
      </c>
      <c r="R1650" s="10" t="s">
        <v>8351</v>
      </c>
      <c r="S1650" s="14">
        <f t="shared" si="127"/>
        <v>40592.704652777778</v>
      </c>
      <c r="T1650" s="14">
        <f t="shared" si="128"/>
        <v>40622.662986111114</v>
      </c>
      <c r="U1650">
        <f t="shared" si="129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8330</v>
      </c>
      <c r="R1651" s="10" t="s">
        <v>8351</v>
      </c>
      <c r="S1651" s="14">
        <f t="shared" si="127"/>
        <v>41737.684664351851</v>
      </c>
      <c r="T1651" s="14">
        <f t="shared" si="128"/>
        <v>41782.684664351851</v>
      </c>
      <c r="U1651">
        <f t="shared" si="129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8330</v>
      </c>
      <c r="R1652" s="10" t="s">
        <v>8351</v>
      </c>
      <c r="S1652" s="14">
        <f t="shared" si="127"/>
        <v>41526.435613425929</v>
      </c>
      <c r="T1652" s="14">
        <f t="shared" si="128"/>
        <v>41556.435613425929</v>
      </c>
      <c r="U1652">
        <f t="shared" si="129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8330</v>
      </c>
      <c r="R1653" s="10" t="s">
        <v>8351</v>
      </c>
      <c r="S1653" s="14">
        <f t="shared" si="127"/>
        <v>40625.900694444441</v>
      </c>
      <c r="T1653" s="14">
        <f t="shared" si="128"/>
        <v>40659.290972222225</v>
      </c>
      <c r="U1653">
        <f t="shared" si="129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8330</v>
      </c>
      <c r="R1654" s="10" t="s">
        <v>8351</v>
      </c>
      <c r="S1654" s="14">
        <f t="shared" si="127"/>
        <v>41572.492974537039</v>
      </c>
      <c r="T1654" s="14">
        <f t="shared" si="128"/>
        <v>41602.534641203703</v>
      </c>
      <c r="U1654">
        <f t="shared" si="129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8330</v>
      </c>
      <c r="R1655" s="10" t="s">
        <v>8351</v>
      </c>
      <c r="S1655" s="14">
        <f t="shared" si="127"/>
        <v>40626.834444444445</v>
      </c>
      <c r="T1655" s="14">
        <f t="shared" si="128"/>
        <v>40657.834444444445</v>
      </c>
      <c r="U1655">
        <f t="shared" si="129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8330</v>
      </c>
      <c r="R1656" s="10" t="s">
        <v>8351</v>
      </c>
      <c r="S1656" s="14">
        <f t="shared" si="127"/>
        <v>40987.890740740739</v>
      </c>
      <c r="T1656" s="14">
        <f t="shared" si="128"/>
        <v>41017.890740740739</v>
      </c>
      <c r="U1656">
        <f t="shared" si="129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8330</v>
      </c>
      <c r="R1657" s="10" t="s">
        <v>8351</v>
      </c>
      <c r="S1657" s="14">
        <f t="shared" si="127"/>
        <v>40974.791898148149</v>
      </c>
      <c r="T1657" s="14">
        <f t="shared" si="128"/>
        <v>41004.750231481477</v>
      </c>
      <c r="U1657">
        <f t="shared" si="129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8330</v>
      </c>
      <c r="R1658" s="10" t="s">
        <v>8351</v>
      </c>
      <c r="S1658" s="14">
        <f t="shared" si="127"/>
        <v>41226.928842592592</v>
      </c>
      <c r="T1658" s="14">
        <f t="shared" si="128"/>
        <v>41256.928842592592</v>
      </c>
      <c r="U1658">
        <f t="shared" si="129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8330</v>
      </c>
      <c r="R1659" s="10" t="s">
        <v>8351</v>
      </c>
      <c r="S1659" s="14">
        <f t="shared" si="127"/>
        <v>41023.782037037039</v>
      </c>
      <c r="T1659" s="14">
        <f t="shared" si="128"/>
        <v>41053.782037037039</v>
      </c>
      <c r="U1659">
        <f t="shared" si="129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8330</v>
      </c>
      <c r="R1660" s="10" t="s">
        <v>8351</v>
      </c>
      <c r="S1660" s="14">
        <f t="shared" si="127"/>
        <v>41223.22184027778</v>
      </c>
      <c r="T1660" s="14">
        <f t="shared" si="128"/>
        <v>41261.597222222219</v>
      </c>
      <c r="U1660">
        <f t="shared" si="129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8330</v>
      </c>
      <c r="R1661" s="10" t="s">
        <v>8351</v>
      </c>
      <c r="S1661" s="14">
        <f t="shared" si="127"/>
        <v>41596.913437499999</v>
      </c>
      <c r="T1661" s="14">
        <f t="shared" si="128"/>
        <v>41625.5</v>
      </c>
      <c r="U1661">
        <f t="shared" si="129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8330</v>
      </c>
      <c r="R1662" s="10" t="s">
        <v>8351</v>
      </c>
      <c r="S1662" s="14">
        <f t="shared" si="127"/>
        <v>42459.693865740745</v>
      </c>
      <c r="T1662" s="14">
        <f t="shared" si="128"/>
        <v>42490.915972222225</v>
      </c>
      <c r="U1662">
        <f t="shared" si="129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8330</v>
      </c>
      <c r="R1663" s="10" t="s">
        <v>8351</v>
      </c>
      <c r="S1663" s="14">
        <f t="shared" si="127"/>
        <v>42343.998043981483</v>
      </c>
      <c r="T1663" s="14">
        <f t="shared" si="128"/>
        <v>42386.875</v>
      </c>
      <c r="U1663">
        <f t="shared" si="129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8330</v>
      </c>
      <c r="R1664" s="10" t="s">
        <v>8351</v>
      </c>
      <c r="S1664" s="14">
        <f t="shared" si="127"/>
        <v>40848.198333333334</v>
      </c>
      <c r="T1664" s="14">
        <f t="shared" si="128"/>
        <v>40908.239999999998</v>
      </c>
      <c r="U1664">
        <f t="shared" si="129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8330</v>
      </c>
      <c r="R1665" s="10" t="s">
        <v>8351</v>
      </c>
      <c r="S1665" s="14">
        <f t="shared" si="127"/>
        <v>42006.02207175926</v>
      </c>
      <c r="T1665" s="14">
        <f t="shared" si="128"/>
        <v>42036.02207175926</v>
      </c>
      <c r="U1665">
        <f t="shared" si="129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30">ROUND(E1666/D1666*100,0)</f>
        <v>122</v>
      </c>
      <c r="P1666">
        <f t="shared" si="126"/>
        <v>34.380000000000003</v>
      </c>
      <c r="Q1666" s="10" t="s">
        <v>8330</v>
      </c>
      <c r="R1666" s="10" t="s">
        <v>8351</v>
      </c>
      <c r="S1666" s="14">
        <f t="shared" si="127"/>
        <v>40939.761782407404</v>
      </c>
      <c r="T1666" s="14">
        <f t="shared" si="128"/>
        <v>40984.165972222225</v>
      </c>
      <c r="U1666">
        <f t="shared" si="129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30"/>
        <v>119</v>
      </c>
      <c r="P1667">
        <f t="shared" ref="P1667:P1730" si="131">IFERROR(ROUND(E1667/L1667,2),0)</f>
        <v>44.96</v>
      </c>
      <c r="Q1667" s="10" t="s">
        <v>8330</v>
      </c>
      <c r="R1667" s="10" t="s">
        <v>8351</v>
      </c>
      <c r="S1667" s="14">
        <f t="shared" ref="S1667:S1730" si="132">(((J1667/60)/60)/24)+DATE(1970,1,1)</f>
        <v>40564.649456018517</v>
      </c>
      <c r="T1667" s="14">
        <f t="shared" ref="T1667:T1730" si="133">(((I1667/60)/60)/24)+DATE(1970,1,1)</f>
        <v>40596.125</v>
      </c>
      <c r="U1667">
        <f t="shared" ref="U1667:U1730" si="134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8330</v>
      </c>
      <c r="R1668" s="10" t="s">
        <v>8351</v>
      </c>
      <c r="S1668" s="14">
        <f t="shared" si="132"/>
        <v>41331.253159722226</v>
      </c>
      <c r="T1668" s="14">
        <f t="shared" si="133"/>
        <v>41361.211493055554</v>
      </c>
      <c r="U1668">
        <f t="shared" si="134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8330</v>
      </c>
      <c r="R1669" s="10" t="s">
        <v>8351</v>
      </c>
      <c r="S1669" s="14">
        <f t="shared" si="132"/>
        <v>41682.0705787037</v>
      </c>
      <c r="T1669" s="14">
        <f t="shared" si="133"/>
        <v>41709.290972222225</v>
      </c>
      <c r="U1669">
        <f t="shared" si="134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8330</v>
      </c>
      <c r="R1670" s="10" t="s">
        <v>8351</v>
      </c>
      <c r="S1670" s="14">
        <f t="shared" si="132"/>
        <v>40845.14975694444</v>
      </c>
      <c r="T1670" s="14">
        <f t="shared" si="133"/>
        <v>40875.191423611112</v>
      </c>
      <c r="U1670">
        <f t="shared" si="134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8330</v>
      </c>
      <c r="R1671" s="10" t="s">
        <v>8351</v>
      </c>
      <c r="S1671" s="14">
        <f t="shared" si="132"/>
        <v>42461.885138888887</v>
      </c>
      <c r="T1671" s="14">
        <f t="shared" si="133"/>
        <v>42521.885138888887</v>
      </c>
      <c r="U1671">
        <f t="shared" si="134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8330</v>
      </c>
      <c r="R1672" s="10" t="s">
        <v>8351</v>
      </c>
      <c r="S1672" s="14">
        <f t="shared" si="132"/>
        <v>40313.930543981485</v>
      </c>
      <c r="T1672" s="14">
        <f t="shared" si="133"/>
        <v>40364.166666666664</v>
      </c>
      <c r="U1672">
        <f t="shared" si="134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8330</v>
      </c>
      <c r="R1673" s="10" t="s">
        <v>8351</v>
      </c>
      <c r="S1673" s="14">
        <f t="shared" si="132"/>
        <v>42553.54414351852</v>
      </c>
      <c r="T1673" s="14">
        <f t="shared" si="133"/>
        <v>42583.54414351852</v>
      </c>
      <c r="U1673">
        <f t="shared" si="134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8330</v>
      </c>
      <c r="R1674" s="10" t="s">
        <v>8351</v>
      </c>
      <c r="S1674" s="14">
        <f t="shared" si="132"/>
        <v>41034.656597222223</v>
      </c>
      <c r="T1674" s="14">
        <f t="shared" si="133"/>
        <v>41064.656597222223</v>
      </c>
      <c r="U1674">
        <f t="shared" si="134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8330</v>
      </c>
      <c r="R1675" s="10" t="s">
        <v>8351</v>
      </c>
      <c r="S1675" s="14">
        <f t="shared" si="132"/>
        <v>42039.878379629634</v>
      </c>
      <c r="T1675" s="14">
        <f t="shared" si="133"/>
        <v>42069.878379629634</v>
      </c>
      <c r="U1675">
        <f t="shared" si="134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8330</v>
      </c>
      <c r="R1676" s="10" t="s">
        <v>8351</v>
      </c>
      <c r="S1676" s="14">
        <f t="shared" si="132"/>
        <v>42569.605393518519</v>
      </c>
      <c r="T1676" s="14">
        <f t="shared" si="133"/>
        <v>42600.290972222225</v>
      </c>
      <c r="U1676">
        <f t="shared" si="134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8330</v>
      </c>
      <c r="R1677" s="10" t="s">
        <v>8351</v>
      </c>
      <c r="S1677" s="14">
        <f t="shared" si="132"/>
        <v>40802.733101851853</v>
      </c>
      <c r="T1677" s="14">
        <f t="shared" si="133"/>
        <v>40832.918749999997</v>
      </c>
      <c r="U1677">
        <f t="shared" si="134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8330</v>
      </c>
      <c r="R1678" s="10" t="s">
        <v>8351</v>
      </c>
      <c r="S1678" s="14">
        <f t="shared" si="132"/>
        <v>40973.72623842593</v>
      </c>
      <c r="T1678" s="14">
        <f t="shared" si="133"/>
        <v>41020.165972222225</v>
      </c>
      <c r="U1678">
        <f t="shared" si="134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8330</v>
      </c>
      <c r="R1679" s="10" t="s">
        <v>8351</v>
      </c>
      <c r="S1679" s="14">
        <f t="shared" si="132"/>
        <v>42416.407129629632</v>
      </c>
      <c r="T1679" s="14">
        <f t="shared" si="133"/>
        <v>42476.249305555553</v>
      </c>
      <c r="U1679">
        <f t="shared" si="134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8330</v>
      </c>
      <c r="R1680" s="10" t="s">
        <v>8351</v>
      </c>
      <c r="S1680" s="14">
        <f t="shared" si="132"/>
        <v>41662.854988425926</v>
      </c>
      <c r="T1680" s="14">
        <f t="shared" si="133"/>
        <v>41676.854988425926</v>
      </c>
      <c r="U1680">
        <f t="shared" si="134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8330</v>
      </c>
      <c r="R1681" s="10" t="s">
        <v>8351</v>
      </c>
      <c r="S1681" s="14">
        <f t="shared" si="132"/>
        <v>40723.068807870368</v>
      </c>
      <c r="T1681" s="14">
        <f t="shared" si="133"/>
        <v>40746.068807870368</v>
      </c>
      <c r="U1681">
        <f t="shared" si="134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8330</v>
      </c>
      <c r="R1682" s="10" t="s">
        <v>8351</v>
      </c>
      <c r="S1682" s="14">
        <f t="shared" si="132"/>
        <v>41802.757719907408</v>
      </c>
      <c r="T1682" s="14">
        <f t="shared" si="133"/>
        <v>41832.757719907408</v>
      </c>
      <c r="U1682">
        <f t="shared" si="134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8330</v>
      </c>
      <c r="R1683" s="10" t="s">
        <v>8352</v>
      </c>
      <c r="S1683" s="14">
        <f t="shared" si="132"/>
        <v>42774.121342592596</v>
      </c>
      <c r="T1683" s="14">
        <f t="shared" si="133"/>
        <v>42823.083333333328</v>
      </c>
      <c r="U1683">
        <f t="shared" si="134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8330</v>
      </c>
      <c r="R1684" s="10" t="s">
        <v>8352</v>
      </c>
      <c r="S1684" s="14">
        <f t="shared" si="132"/>
        <v>42779.21365740741</v>
      </c>
      <c r="T1684" s="14">
        <f t="shared" si="133"/>
        <v>42839.171990740739</v>
      </c>
      <c r="U1684">
        <f t="shared" si="134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8330</v>
      </c>
      <c r="R1685" s="10" t="s">
        <v>8352</v>
      </c>
      <c r="S1685" s="14">
        <f t="shared" si="132"/>
        <v>42808.781689814816</v>
      </c>
      <c r="T1685" s="14">
        <f t="shared" si="133"/>
        <v>42832.781689814816</v>
      </c>
      <c r="U1685">
        <f t="shared" si="134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8330</v>
      </c>
      <c r="R1686" s="10" t="s">
        <v>8352</v>
      </c>
      <c r="S1686" s="14">
        <f t="shared" si="132"/>
        <v>42783.815289351856</v>
      </c>
      <c r="T1686" s="14">
        <f t="shared" si="133"/>
        <v>42811.773622685185</v>
      </c>
      <c r="U1686">
        <f t="shared" si="134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8330</v>
      </c>
      <c r="R1687" s="10" t="s">
        <v>8352</v>
      </c>
      <c r="S1687" s="14">
        <f t="shared" si="132"/>
        <v>42788.2502662037</v>
      </c>
      <c r="T1687" s="14">
        <f t="shared" si="133"/>
        <v>42818.208599537036</v>
      </c>
      <c r="U1687">
        <f t="shared" si="134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8330</v>
      </c>
      <c r="R1688" s="10" t="s">
        <v>8352</v>
      </c>
      <c r="S1688" s="14">
        <f t="shared" si="132"/>
        <v>42792.843969907408</v>
      </c>
      <c r="T1688" s="14">
        <f t="shared" si="133"/>
        <v>42852.802303240736</v>
      </c>
      <c r="U1688">
        <f t="shared" si="134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8330</v>
      </c>
      <c r="R1689" s="10" t="s">
        <v>8352</v>
      </c>
      <c r="S1689" s="14">
        <f t="shared" si="132"/>
        <v>42802.046817129631</v>
      </c>
      <c r="T1689" s="14">
        <f t="shared" si="133"/>
        <v>42835.84375</v>
      </c>
      <c r="U1689">
        <f t="shared" si="134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8330</v>
      </c>
      <c r="R1690" s="10" t="s">
        <v>8352</v>
      </c>
      <c r="S1690" s="14">
        <f t="shared" si="132"/>
        <v>42804.534652777773</v>
      </c>
      <c r="T1690" s="14">
        <f t="shared" si="133"/>
        <v>42834.492986111116</v>
      </c>
      <c r="U1690">
        <f t="shared" si="134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8330</v>
      </c>
      <c r="R1691" s="10" t="s">
        <v>8352</v>
      </c>
      <c r="S1691" s="14">
        <f t="shared" si="132"/>
        <v>42780.942476851851</v>
      </c>
      <c r="T1691" s="14">
        <f t="shared" si="133"/>
        <v>42810.900810185187</v>
      </c>
      <c r="U1691">
        <f t="shared" si="134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8330</v>
      </c>
      <c r="R1692" s="10" t="s">
        <v>8352</v>
      </c>
      <c r="S1692" s="14">
        <f t="shared" si="132"/>
        <v>42801.43104166667</v>
      </c>
      <c r="T1692" s="14">
        <f t="shared" si="133"/>
        <v>42831.389374999999</v>
      </c>
      <c r="U1692">
        <f t="shared" si="134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8330</v>
      </c>
      <c r="R1693" s="10" t="s">
        <v>8352</v>
      </c>
      <c r="S1693" s="14">
        <f t="shared" si="132"/>
        <v>42795.701481481476</v>
      </c>
      <c r="T1693" s="14">
        <f t="shared" si="133"/>
        <v>42828.041666666672</v>
      </c>
      <c r="U1693">
        <f t="shared" si="134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8330</v>
      </c>
      <c r="R1694" s="10" t="s">
        <v>8352</v>
      </c>
      <c r="S1694" s="14">
        <f t="shared" si="132"/>
        <v>42788.151238425926</v>
      </c>
      <c r="T1694" s="14">
        <f t="shared" si="133"/>
        <v>42820.999305555553</v>
      </c>
      <c r="U1694">
        <f t="shared" si="134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8330</v>
      </c>
      <c r="R1695" s="10" t="s">
        <v>8352</v>
      </c>
      <c r="S1695" s="14">
        <f t="shared" si="132"/>
        <v>42803.920277777783</v>
      </c>
      <c r="T1695" s="14">
        <f t="shared" si="133"/>
        <v>42834.833333333328</v>
      </c>
      <c r="U1695">
        <f t="shared" si="134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8330</v>
      </c>
      <c r="R1696" s="10" t="s">
        <v>8352</v>
      </c>
      <c r="S1696" s="14">
        <f t="shared" si="132"/>
        <v>42791.669837962967</v>
      </c>
      <c r="T1696" s="14">
        <f t="shared" si="133"/>
        <v>42821.191666666666</v>
      </c>
      <c r="U1696">
        <f t="shared" si="134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8330</v>
      </c>
      <c r="R1697" s="10" t="s">
        <v>8352</v>
      </c>
      <c r="S1697" s="14">
        <f t="shared" si="132"/>
        <v>42801.031412037039</v>
      </c>
      <c r="T1697" s="14">
        <f t="shared" si="133"/>
        <v>42835.041666666672</v>
      </c>
      <c r="U1697">
        <f t="shared" si="134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8330</v>
      </c>
      <c r="R1698" s="10" t="s">
        <v>8352</v>
      </c>
      <c r="S1698" s="14">
        <f t="shared" si="132"/>
        <v>42796.069571759261</v>
      </c>
      <c r="T1698" s="14">
        <f t="shared" si="133"/>
        <v>42826.027905092589</v>
      </c>
      <c r="U1698">
        <f t="shared" si="134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8330</v>
      </c>
      <c r="R1699" s="10" t="s">
        <v>8352</v>
      </c>
      <c r="S1699" s="14">
        <f t="shared" si="132"/>
        <v>42805.032962962956</v>
      </c>
      <c r="T1699" s="14">
        <f t="shared" si="133"/>
        <v>42834.991296296299</v>
      </c>
      <c r="U1699">
        <f t="shared" si="134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8330</v>
      </c>
      <c r="R1700" s="10" t="s">
        <v>8352</v>
      </c>
      <c r="S1700" s="14">
        <f t="shared" si="132"/>
        <v>42796.207870370374</v>
      </c>
      <c r="T1700" s="14">
        <f t="shared" si="133"/>
        <v>42820.147916666669</v>
      </c>
      <c r="U1700">
        <f t="shared" si="134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8330</v>
      </c>
      <c r="R1701" s="10" t="s">
        <v>8352</v>
      </c>
      <c r="S1701" s="14">
        <f t="shared" si="132"/>
        <v>42806.863946759258</v>
      </c>
      <c r="T1701" s="14">
        <f t="shared" si="133"/>
        <v>42836.863946759258</v>
      </c>
      <c r="U1701">
        <f t="shared" si="134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8330</v>
      </c>
      <c r="R1702" s="10" t="s">
        <v>8352</v>
      </c>
      <c r="S1702" s="14">
        <f t="shared" si="132"/>
        <v>42796.071643518517</v>
      </c>
      <c r="T1702" s="14">
        <f t="shared" si="133"/>
        <v>42826.166666666672</v>
      </c>
      <c r="U1702">
        <f t="shared" si="134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8330</v>
      </c>
      <c r="R1703" s="10" t="s">
        <v>8352</v>
      </c>
      <c r="S1703" s="14">
        <f t="shared" si="132"/>
        <v>41989.664409722223</v>
      </c>
      <c r="T1703" s="14">
        <f t="shared" si="133"/>
        <v>42019.664409722223</v>
      </c>
      <c r="U1703">
        <f t="shared" si="134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8330</v>
      </c>
      <c r="R1704" s="10" t="s">
        <v>8352</v>
      </c>
      <c r="S1704" s="14">
        <f t="shared" si="132"/>
        <v>42063.869791666672</v>
      </c>
      <c r="T1704" s="14">
        <f t="shared" si="133"/>
        <v>42093.828125</v>
      </c>
      <c r="U1704">
        <f t="shared" si="134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8330</v>
      </c>
      <c r="R1705" s="10" t="s">
        <v>8352</v>
      </c>
      <c r="S1705" s="14">
        <f t="shared" si="132"/>
        <v>42187.281678240746</v>
      </c>
      <c r="T1705" s="14">
        <f t="shared" si="133"/>
        <v>42247.281678240746</v>
      </c>
      <c r="U1705">
        <f t="shared" si="134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8330</v>
      </c>
      <c r="R1706" s="10" t="s">
        <v>8352</v>
      </c>
      <c r="S1706" s="14">
        <f t="shared" si="132"/>
        <v>42021.139733796299</v>
      </c>
      <c r="T1706" s="14">
        <f t="shared" si="133"/>
        <v>42051.139733796299</v>
      </c>
      <c r="U1706">
        <f t="shared" si="134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8330</v>
      </c>
      <c r="R1707" s="10" t="s">
        <v>8352</v>
      </c>
      <c r="S1707" s="14">
        <f t="shared" si="132"/>
        <v>42245.016736111109</v>
      </c>
      <c r="T1707" s="14">
        <f t="shared" si="133"/>
        <v>42256.666666666672</v>
      </c>
      <c r="U1707">
        <f t="shared" si="134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8330</v>
      </c>
      <c r="R1708" s="10" t="s">
        <v>8352</v>
      </c>
      <c r="S1708" s="14">
        <f t="shared" si="132"/>
        <v>42179.306388888886</v>
      </c>
      <c r="T1708" s="14">
        <f t="shared" si="133"/>
        <v>42239.306388888886</v>
      </c>
      <c r="U1708">
        <f t="shared" si="134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8330</v>
      </c>
      <c r="R1709" s="10" t="s">
        <v>8352</v>
      </c>
      <c r="S1709" s="14">
        <f t="shared" si="132"/>
        <v>42427.721006944441</v>
      </c>
      <c r="T1709" s="14">
        <f t="shared" si="133"/>
        <v>42457.679340277777</v>
      </c>
      <c r="U1709">
        <f t="shared" si="134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8330</v>
      </c>
      <c r="R1710" s="10" t="s">
        <v>8352</v>
      </c>
      <c r="S1710" s="14">
        <f t="shared" si="132"/>
        <v>42451.866967592592</v>
      </c>
      <c r="T1710" s="14">
        <f t="shared" si="133"/>
        <v>42491.866967592592</v>
      </c>
      <c r="U1710">
        <f t="shared" si="134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8330</v>
      </c>
      <c r="R1711" s="10" t="s">
        <v>8352</v>
      </c>
      <c r="S1711" s="14">
        <f t="shared" si="132"/>
        <v>41841.56381944444</v>
      </c>
      <c r="T1711" s="14">
        <f t="shared" si="133"/>
        <v>41882.818749999999</v>
      </c>
      <c r="U1711">
        <f t="shared" si="134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8330</v>
      </c>
      <c r="R1712" s="10" t="s">
        <v>8352</v>
      </c>
      <c r="S1712" s="14">
        <f t="shared" si="132"/>
        <v>42341.59129629629</v>
      </c>
      <c r="T1712" s="14">
        <f t="shared" si="133"/>
        <v>42387.541666666672</v>
      </c>
      <c r="U1712">
        <f t="shared" si="134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8330</v>
      </c>
      <c r="R1713" s="10" t="s">
        <v>8352</v>
      </c>
      <c r="S1713" s="14">
        <f t="shared" si="132"/>
        <v>41852.646226851852</v>
      </c>
      <c r="T1713" s="14">
        <f t="shared" si="133"/>
        <v>41883.646226851852</v>
      </c>
      <c r="U1713">
        <f t="shared" si="134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8330</v>
      </c>
      <c r="R1714" s="10" t="s">
        <v>8352</v>
      </c>
      <c r="S1714" s="14">
        <f t="shared" si="132"/>
        <v>42125.913807870369</v>
      </c>
      <c r="T1714" s="14">
        <f t="shared" si="133"/>
        <v>42185.913807870369</v>
      </c>
      <c r="U1714">
        <f t="shared" si="134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8330</v>
      </c>
      <c r="R1715" s="10" t="s">
        <v>8352</v>
      </c>
      <c r="S1715" s="14">
        <f t="shared" si="132"/>
        <v>41887.801064814819</v>
      </c>
      <c r="T1715" s="14">
        <f t="shared" si="133"/>
        <v>41917.801064814819</v>
      </c>
      <c r="U1715">
        <f t="shared" si="134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8330</v>
      </c>
      <c r="R1716" s="10" t="s">
        <v>8352</v>
      </c>
      <c r="S1716" s="14">
        <f t="shared" si="132"/>
        <v>42095.918530092589</v>
      </c>
      <c r="T1716" s="14">
        <f t="shared" si="133"/>
        <v>42125.918530092589</v>
      </c>
      <c r="U1716">
        <f t="shared" si="134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8330</v>
      </c>
      <c r="R1717" s="10" t="s">
        <v>8352</v>
      </c>
      <c r="S1717" s="14">
        <f t="shared" si="132"/>
        <v>42064.217418981483</v>
      </c>
      <c r="T1717" s="14">
        <f t="shared" si="133"/>
        <v>42094.140277777777</v>
      </c>
      <c r="U1717">
        <f t="shared" si="134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8330</v>
      </c>
      <c r="R1718" s="10" t="s">
        <v>8352</v>
      </c>
      <c r="S1718" s="14">
        <f t="shared" si="132"/>
        <v>42673.577534722222</v>
      </c>
      <c r="T1718" s="14">
        <f t="shared" si="133"/>
        <v>42713.619201388887</v>
      </c>
      <c r="U1718">
        <f t="shared" si="134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8330</v>
      </c>
      <c r="R1719" s="10" t="s">
        <v>8352</v>
      </c>
      <c r="S1719" s="14">
        <f t="shared" si="132"/>
        <v>42460.98192129629</v>
      </c>
      <c r="T1719" s="14">
        <f t="shared" si="133"/>
        <v>42481.166666666672</v>
      </c>
      <c r="U1719">
        <f t="shared" si="134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8330</v>
      </c>
      <c r="R1720" s="10" t="s">
        <v>8352</v>
      </c>
      <c r="S1720" s="14">
        <f t="shared" si="132"/>
        <v>42460.610520833332</v>
      </c>
      <c r="T1720" s="14">
        <f t="shared" si="133"/>
        <v>42504.207638888889</v>
      </c>
      <c r="U1720">
        <f t="shared" si="134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8330</v>
      </c>
      <c r="R1721" s="10" t="s">
        <v>8352</v>
      </c>
      <c r="S1721" s="14">
        <f t="shared" si="132"/>
        <v>41869.534618055557</v>
      </c>
      <c r="T1721" s="14">
        <f t="shared" si="133"/>
        <v>41899.534618055557</v>
      </c>
      <c r="U1721">
        <f t="shared" si="134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8330</v>
      </c>
      <c r="R1722" s="10" t="s">
        <v>8352</v>
      </c>
      <c r="S1722" s="14">
        <f t="shared" si="132"/>
        <v>41922.783229166671</v>
      </c>
      <c r="T1722" s="14">
        <f t="shared" si="133"/>
        <v>41952.824895833335</v>
      </c>
      <c r="U1722">
        <f t="shared" si="134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8330</v>
      </c>
      <c r="R1723" s="10" t="s">
        <v>8352</v>
      </c>
      <c r="S1723" s="14">
        <f t="shared" si="132"/>
        <v>42319.461377314816</v>
      </c>
      <c r="T1723" s="14">
        <f t="shared" si="133"/>
        <v>42349.461377314816</v>
      </c>
      <c r="U1723">
        <f t="shared" si="134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8330</v>
      </c>
      <c r="R1724" s="10" t="s">
        <v>8352</v>
      </c>
      <c r="S1724" s="14">
        <f t="shared" si="132"/>
        <v>42425.960983796293</v>
      </c>
      <c r="T1724" s="14">
        <f t="shared" si="133"/>
        <v>42463.006944444445</v>
      </c>
      <c r="U1724">
        <f t="shared" si="134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8330</v>
      </c>
      <c r="R1725" s="10" t="s">
        <v>8352</v>
      </c>
      <c r="S1725" s="14">
        <f t="shared" si="132"/>
        <v>42129.82540509259</v>
      </c>
      <c r="T1725" s="14">
        <f t="shared" si="133"/>
        <v>42186.25</v>
      </c>
      <c r="U1725">
        <f t="shared" si="134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8330</v>
      </c>
      <c r="R1726" s="10" t="s">
        <v>8352</v>
      </c>
      <c r="S1726" s="14">
        <f t="shared" si="132"/>
        <v>41912.932430555556</v>
      </c>
      <c r="T1726" s="14">
        <f t="shared" si="133"/>
        <v>41942.932430555556</v>
      </c>
      <c r="U1726">
        <f t="shared" si="134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8330</v>
      </c>
      <c r="R1727" s="10" t="s">
        <v>8352</v>
      </c>
      <c r="S1727" s="14">
        <f t="shared" si="132"/>
        <v>41845.968159722222</v>
      </c>
      <c r="T1727" s="14">
        <f t="shared" si="133"/>
        <v>41875.968159722222</v>
      </c>
      <c r="U1727">
        <f t="shared" si="134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8330</v>
      </c>
      <c r="R1728" s="10" t="s">
        <v>8352</v>
      </c>
      <c r="S1728" s="14">
        <f t="shared" si="132"/>
        <v>41788.919722222221</v>
      </c>
      <c r="T1728" s="14">
        <f t="shared" si="133"/>
        <v>41817.919722222221</v>
      </c>
      <c r="U1728">
        <f t="shared" si="134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8330</v>
      </c>
      <c r="R1729" s="10" t="s">
        <v>8352</v>
      </c>
      <c r="S1729" s="14">
        <f t="shared" si="132"/>
        <v>42044.927974537044</v>
      </c>
      <c r="T1729" s="14">
        <f t="shared" si="133"/>
        <v>42099.458333333328</v>
      </c>
      <c r="U1729">
        <f t="shared" si="134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35">ROUND(E1730/D1730*100,0)</f>
        <v>68</v>
      </c>
      <c r="P1730">
        <f t="shared" si="131"/>
        <v>122.14</v>
      </c>
      <c r="Q1730" s="10" t="s">
        <v>8330</v>
      </c>
      <c r="R1730" s="10" t="s">
        <v>8352</v>
      </c>
      <c r="S1730" s="14">
        <f t="shared" si="132"/>
        <v>42268.625856481478</v>
      </c>
      <c r="T1730" s="14">
        <f t="shared" si="133"/>
        <v>42298.625856481478</v>
      </c>
      <c r="U1730">
        <f t="shared" si="134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35"/>
        <v>0</v>
      </c>
      <c r="P1731">
        <f t="shared" ref="P1731:P1794" si="136">IFERROR(ROUND(E1731/L1731,2),0)</f>
        <v>0</v>
      </c>
      <c r="Q1731" s="10" t="s">
        <v>8330</v>
      </c>
      <c r="R1731" s="10" t="s">
        <v>8352</v>
      </c>
      <c r="S1731" s="14">
        <f t="shared" ref="S1731:S1794" si="137">(((J1731/60)/60)/24)+DATE(1970,1,1)</f>
        <v>42471.052152777775</v>
      </c>
      <c r="T1731" s="14">
        <f t="shared" ref="T1731:T1794" si="138">(((I1731/60)/60)/24)+DATE(1970,1,1)</f>
        <v>42531.052152777775</v>
      </c>
      <c r="U1731">
        <f t="shared" ref="U1731:U1794" si="139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8330</v>
      </c>
      <c r="R1732" s="10" t="s">
        <v>8352</v>
      </c>
      <c r="S1732" s="14">
        <f t="shared" si="137"/>
        <v>42272.087766203709</v>
      </c>
      <c r="T1732" s="14">
        <f t="shared" si="138"/>
        <v>42302.087766203709</v>
      </c>
      <c r="U1732">
        <f t="shared" si="139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8330</v>
      </c>
      <c r="R1733" s="10" t="s">
        <v>8352</v>
      </c>
      <c r="S1733" s="14">
        <f t="shared" si="137"/>
        <v>42152.906851851847</v>
      </c>
      <c r="T1733" s="14">
        <f t="shared" si="138"/>
        <v>42166.625</v>
      </c>
      <c r="U1733">
        <f t="shared" si="139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8330</v>
      </c>
      <c r="R1734" s="10" t="s">
        <v>8352</v>
      </c>
      <c r="S1734" s="14">
        <f t="shared" si="137"/>
        <v>42325.683807870373</v>
      </c>
      <c r="T1734" s="14">
        <f t="shared" si="138"/>
        <v>42385.208333333328</v>
      </c>
      <c r="U1734">
        <f t="shared" si="139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8330</v>
      </c>
      <c r="R1735" s="10" t="s">
        <v>8352</v>
      </c>
      <c r="S1735" s="14">
        <f t="shared" si="137"/>
        <v>42614.675625000003</v>
      </c>
      <c r="T1735" s="14">
        <f t="shared" si="138"/>
        <v>42626.895833333328</v>
      </c>
      <c r="U1735">
        <f t="shared" si="139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8330</v>
      </c>
      <c r="R1736" s="10" t="s">
        <v>8352</v>
      </c>
      <c r="S1736" s="14">
        <f t="shared" si="137"/>
        <v>42102.036527777775</v>
      </c>
      <c r="T1736" s="14">
        <f t="shared" si="138"/>
        <v>42132.036527777775</v>
      </c>
      <c r="U1736">
        <f t="shared" si="139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8330</v>
      </c>
      <c r="R1737" s="10" t="s">
        <v>8352</v>
      </c>
      <c r="S1737" s="14">
        <f t="shared" si="137"/>
        <v>42559.814178240747</v>
      </c>
      <c r="T1737" s="14">
        <f t="shared" si="138"/>
        <v>42589.814178240747</v>
      </c>
      <c r="U1737">
        <f t="shared" si="139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8330</v>
      </c>
      <c r="R1738" s="10" t="s">
        <v>8352</v>
      </c>
      <c r="S1738" s="14">
        <f t="shared" si="137"/>
        <v>42286.861493055556</v>
      </c>
      <c r="T1738" s="14">
        <f t="shared" si="138"/>
        <v>42316.90315972222</v>
      </c>
      <c r="U1738">
        <f t="shared" si="139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8330</v>
      </c>
      <c r="R1739" s="10" t="s">
        <v>8352</v>
      </c>
      <c r="S1739" s="14">
        <f t="shared" si="137"/>
        <v>42175.948981481488</v>
      </c>
      <c r="T1739" s="14">
        <f t="shared" si="138"/>
        <v>42205.948981481488</v>
      </c>
      <c r="U1739">
        <f t="shared" si="139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8330</v>
      </c>
      <c r="R1740" s="10" t="s">
        <v>8352</v>
      </c>
      <c r="S1740" s="14">
        <f t="shared" si="137"/>
        <v>41884.874328703707</v>
      </c>
      <c r="T1740" s="14">
        <f t="shared" si="138"/>
        <v>41914.874328703707</v>
      </c>
      <c r="U1740">
        <f t="shared" si="139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8330</v>
      </c>
      <c r="R1741" s="10" t="s">
        <v>8352</v>
      </c>
      <c r="S1741" s="14">
        <f t="shared" si="137"/>
        <v>42435.874212962968</v>
      </c>
      <c r="T1741" s="14">
        <f t="shared" si="138"/>
        <v>42494.832546296297</v>
      </c>
      <c r="U1741">
        <f t="shared" si="139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8330</v>
      </c>
      <c r="R1742" s="10" t="s">
        <v>8352</v>
      </c>
      <c r="S1742" s="14">
        <f t="shared" si="137"/>
        <v>42171.817384259266</v>
      </c>
      <c r="T1742" s="14">
        <f t="shared" si="138"/>
        <v>42201.817384259266</v>
      </c>
      <c r="U1742">
        <f t="shared" si="139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8343</v>
      </c>
      <c r="R1743" s="10" t="s">
        <v>8344</v>
      </c>
      <c r="S1743" s="14">
        <f t="shared" si="137"/>
        <v>42120.628136574072</v>
      </c>
      <c r="T1743" s="14">
        <f t="shared" si="138"/>
        <v>42165.628136574072</v>
      </c>
      <c r="U1743">
        <f t="shared" si="139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8343</v>
      </c>
      <c r="R1744" s="10" t="s">
        <v>8344</v>
      </c>
      <c r="S1744" s="14">
        <f t="shared" si="137"/>
        <v>42710.876967592587</v>
      </c>
      <c r="T1744" s="14">
        <f t="shared" si="138"/>
        <v>42742.875</v>
      </c>
      <c r="U1744">
        <f t="shared" si="139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8343</v>
      </c>
      <c r="R1745" s="10" t="s">
        <v>8344</v>
      </c>
      <c r="S1745" s="14">
        <f t="shared" si="137"/>
        <v>42586.925636574073</v>
      </c>
      <c r="T1745" s="14">
        <f t="shared" si="138"/>
        <v>42609.165972222225</v>
      </c>
      <c r="U1745">
        <f t="shared" si="139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8343</v>
      </c>
      <c r="R1746" s="10" t="s">
        <v>8344</v>
      </c>
      <c r="S1746" s="14">
        <f t="shared" si="137"/>
        <v>42026.605057870373</v>
      </c>
      <c r="T1746" s="14">
        <f t="shared" si="138"/>
        <v>42071.563391203701</v>
      </c>
      <c r="U1746">
        <f t="shared" si="139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8343</v>
      </c>
      <c r="R1747" s="10" t="s">
        <v>8344</v>
      </c>
      <c r="S1747" s="14">
        <f t="shared" si="137"/>
        <v>42690.259699074071</v>
      </c>
      <c r="T1747" s="14">
        <f t="shared" si="138"/>
        <v>42726.083333333328</v>
      </c>
      <c r="U1747">
        <f t="shared" si="139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8343</v>
      </c>
      <c r="R1748" s="10" t="s">
        <v>8344</v>
      </c>
      <c r="S1748" s="14">
        <f t="shared" si="137"/>
        <v>42668.176701388889</v>
      </c>
      <c r="T1748" s="14">
        <f t="shared" si="138"/>
        <v>42698.083333333328</v>
      </c>
      <c r="U1748">
        <f t="shared" si="139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8343</v>
      </c>
      <c r="R1749" s="10" t="s">
        <v>8344</v>
      </c>
      <c r="S1749" s="14">
        <f t="shared" si="137"/>
        <v>42292.435532407413</v>
      </c>
      <c r="T1749" s="14">
        <f t="shared" si="138"/>
        <v>42321.625</v>
      </c>
      <c r="U1749">
        <f t="shared" si="139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8343</v>
      </c>
      <c r="R1750" s="10" t="s">
        <v>8344</v>
      </c>
      <c r="S1750" s="14">
        <f t="shared" si="137"/>
        <v>42219.950729166667</v>
      </c>
      <c r="T1750" s="14">
        <f t="shared" si="138"/>
        <v>42249.950729166667</v>
      </c>
      <c r="U1750">
        <f t="shared" si="139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8343</v>
      </c>
      <c r="R1751" s="10" t="s">
        <v>8344</v>
      </c>
      <c r="S1751" s="14">
        <f t="shared" si="137"/>
        <v>42758.975937499999</v>
      </c>
      <c r="T1751" s="14">
        <f t="shared" si="138"/>
        <v>42795.791666666672</v>
      </c>
      <c r="U1751">
        <f t="shared" si="139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8343</v>
      </c>
      <c r="R1752" s="10" t="s">
        <v>8344</v>
      </c>
      <c r="S1752" s="14">
        <f t="shared" si="137"/>
        <v>42454.836851851855</v>
      </c>
      <c r="T1752" s="14">
        <f t="shared" si="138"/>
        <v>42479.836851851855</v>
      </c>
      <c r="U1752">
        <f t="shared" si="139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8343</v>
      </c>
      <c r="R1753" s="10" t="s">
        <v>8344</v>
      </c>
      <c r="S1753" s="14">
        <f t="shared" si="137"/>
        <v>42052.7815162037</v>
      </c>
      <c r="T1753" s="14">
        <f t="shared" si="138"/>
        <v>42082.739849537036</v>
      </c>
      <c r="U1753">
        <f t="shared" si="139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8343</v>
      </c>
      <c r="R1754" s="10" t="s">
        <v>8344</v>
      </c>
      <c r="S1754" s="14">
        <f t="shared" si="137"/>
        <v>42627.253263888888</v>
      </c>
      <c r="T1754" s="14">
        <f t="shared" si="138"/>
        <v>42657.253263888888</v>
      </c>
      <c r="U1754">
        <f t="shared" si="139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8343</v>
      </c>
      <c r="R1755" s="10" t="s">
        <v>8344</v>
      </c>
      <c r="S1755" s="14">
        <f t="shared" si="137"/>
        <v>42420.74962962963</v>
      </c>
      <c r="T1755" s="14">
        <f t="shared" si="138"/>
        <v>42450.707962962959</v>
      </c>
      <c r="U1755">
        <f t="shared" si="139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8343</v>
      </c>
      <c r="R1756" s="10" t="s">
        <v>8344</v>
      </c>
      <c r="S1756" s="14">
        <f t="shared" si="137"/>
        <v>42067.876770833333</v>
      </c>
      <c r="T1756" s="14">
        <f t="shared" si="138"/>
        <v>42097.835104166668</v>
      </c>
      <c r="U1756">
        <f t="shared" si="139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8343</v>
      </c>
      <c r="R1757" s="10" t="s">
        <v>8344</v>
      </c>
      <c r="S1757" s="14">
        <f t="shared" si="137"/>
        <v>42252.788900462961</v>
      </c>
      <c r="T1757" s="14">
        <f t="shared" si="138"/>
        <v>42282.788900462961</v>
      </c>
      <c r="U1757">
        <f t="shared" si="139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8343</v>
      </c>
      <c r="R1758" s="10" t="s">
        <v>8344</v>
      </c>
      <c r="S1758" s="14">
        <f t="shared" si="137"/>
        <v>42571.167465277773</v>
      </c>
      <c r="T1758" s="14">
        <f t="shared" si="138"/>
        <v>42611.167465277773</v>
      </c>
      <c r="U1758">
        <f t="shared" si="139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8343</v>
      </c>
      <c r="R1759" s="10" t="s">
        <v>8344</v>
      </c>
      <c r="S1759" s="14">
        <f t="shared" si="137"/>
        <v>42733.827349537038</v>
      </c>
      <c r="T1759" s="14">
        <f t="shared" si="138"/>
        <v>42763.811805555553</v>
      </c>
      <c r="U1759">
        <f t="shared" si="139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8343</v>
      </c>
      <c r="R1760" s="10" t="s">
        <v>8344</v>
      </c>
      <c r="S1760" s="14">
        <f t="shared" si="137"/>
        <v>42505.955925925926</v>
      </c>
      <c r="T1760" s="14">
        <f t="shared" si="138"/>
        <v>42565.955925925926</v>
      </c>
      <c r="U1760">
        <f t="shared" si="139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8343</v>
      </c>
      <c r="R1761" s="10" t="s">
        <v>8344</v>
      </c>
      <c r="S1761" s="14">
        <f t="shared" si="137"/>
        <v>42068.829039351855</v>
      </c>
      <c r="T1761" s="14">
        <f t="shared" si="138"/>
        <v>42088.787372685183</v>
      </c>
      <c r="U1761">
        <f t="shared" si="139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8343</v>
      </c>
      <c r="R1762" s="10" t="s">
        <v>8344</v>
      </c>
      <c r="S1762" s="14">
        <f t="shared" si="137"/>
        <v>42405.67260416667</v>
      </c>
      <c r="T1762" s="14">
        <f t="shared" si="138"/>
        <v>42425.67260416667</v>
      </c>
      <c r="U1762">
        <f t="shared" si="139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8343</v>
      </c>
      <c r="R1763" s="10" t="s">
        <v>8344</v>
      </c>
      <c r="S1763" s="14">
        <f t="shared" si="137"/>
        <v>42209.567824074074</v>
      </c>
      <c r="T1763" s="14">
        <f t="shared" si="138"/>
        <v>42259.567824074074</v>
      </c>
      <c r="U1763">
        <f t="shared" si="139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8343</v>
      </c>
      <c r="R1764" s="10" t="s">
        <v>8344</v>
      </c>
      <c r="S1764" s="14">
        <f t="shared" si="137"/>
        <v>42410.982002314813</v>
      </c>
      <c r="T1764" s="14">
        <f t="shared" si="138"/>
        <v>42440.982002314813</v>
      </c>
      <c r="U1764">
        <f t="shared" si="139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8343</v>
      </c>
      <c r="R1765" s="10" t="s">
        <v>8344</v>
      </c>
      <c r="S1765" s="14">
        <f t="shared" si="137"/>
        <v>42636.868518518517</v>
      </c>
      <c r="T1765" s="14">
        <f t="shared" si="138"/>
        <v>42666.868518518517</v>
      </c>
      <c r="U1765">
        <f t="shared" si="139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8343</v>
      </c>
      <c r="R1766" s="10" t="s">
        <v>8344</v>
      </c>
      <c r="S1766" s="14">
        <f t="shared" si="137"/>
        <v>41825.485868055555</v>
      </c>
      <c r="T1766" s="14">
        <f t="shared" si="138"/>
        <v>41854.485868055555</v>
      </c>
      <c r="U1766">
        <f t="shared" si="139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8343</v>
      </c>
      <c r="R1767" s="10" t="s">
        <v>8344</v>
      </c>
      <c r="S1767" s="14">
        <f t="shared" si="137"/>
        <v>41834.980462962965</v>
      </c>
      <c r="T1767" s="14">
        <f t="shared" si="138"/>
        <v>41864.980462962965</v>
      </c>
      <c r="U1767">
        <f t="shared" si="139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8343</v>
      </c>
      <c r="R1768" s="10" t="s">
        <v>8344</v>
      </c>
      <c r="S1768" s="14">
        <f t="shared" si="137"/>
        <v>41855.859814814816</v>
      </c>
      <c r="T1768" s="14">
        <f t="shared" si="138"/>
        <v>41876.859814814816</v>
      </c>
      <c r="U1768">
        <f t="shared" si="139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8343</v>
      </c>
      <c r="R1769" s="10" t="s">
        <v>8344</v>
      </c>
      <c r="S1769" s="14">
        <f t="shared" si="137"/>
        <v>41824.658379629633</v>
      </c>
      <c r="T1769" s="14">
        <f t="shared" si="138"/>
        <v>41854.658379629633</v>
      </c>
      <c r="U1769">
        <f t="shared" si="139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8343</v>
      </c>
      <c r="R1770" s="10" t="s">
        <v>8344</v>
      </c>
      <c r="S1770" s="14">
        <f t="shared" si="137"/>
        <v>41849.560694444444</v>
      </c>
      <c r="T1770" s="14">
        <f t="shared" si="138"/>
        <v>41909.560694444444</v>
      </c>
      <c r="U1770">
        <f t="shared" si="139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8343</v>
      </c>
      <c r="R1771" s="10" t="s">
        <v>8344</v>
      </c>
      <c r="S1771" s="14">
        <f t="shared" si="137"/>
        <v>41987.818969907406</v>
      </c>
      <c r="T1771" s="14">
        <f t="shared" si="138"/>
        <v>42017.818969907406</v>
      </c>
      <c r="U1771">
        <f t="shared" si="139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8343</v>
      </c>
      <c r="R1772" s="10" t="s">
        <v>8344</v>
      </c>
      <c r="S1772" s="14">
        <f t="shared" si="137"/>
        <v>41891.780023148152</v>
      </c>
      <c r="T1772" s="14">
        <f t="shared" si="138"/>
        <v>41926.780023148152</v>
      </c>
      <c r="U1772">
        <f t="shared" si="139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8343</v>
      </c>
      <c r="R1773" s="10" t="s">
        <v>8344</v>
      </c>
      <c r="S1773" s="14">
        <f t="shared" si="137"/>
        <v>41905.979629629634</v>
      </c>
      <c r="T1773" s="14">
        <f t="shared" si="138"/>
        <v>41935.979629629634</v>
      </c>
      <c r="U1773">
        <f t="shared" si="139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8343</v>
      </c>
      <c r="R1774" s="10" t="s">
        <v>8344</v>
      </c>
      <c r="S1774" s="14">
        <f t="shared" si="137"/>
        <v>41766.718009259261</v>
      </c>
      <c r="T1774" s="14">
        <f t="shared" si="138"/>
        <v>41826.718009259261</v>
      </c>
      <c r="U1774">
        <f t="shared" si="139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8343</v>
      </c>
      <c r="R1775" s="10" t="s">
        <v>8344</v>
      </c>
      <c r="S1775" s="14">
        <f t="shared" si="137"/>
        <v>41978.760393518518</v>
      </c>
      <c r="T1775" s="14">
        <f t="shared" si="138"/>
        <v>42023.760393518518</v>
      </c>
      <c r="U1775">
        <f t="shared" si="139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8343</v>
      </c>
      <c r="R1776" s="10" t="s">
        <v>8344</v>
      </c>
      <c r="S1776" s="14">
        <f t="shared" si="137"/>
        <v>41930.218657407408</v>
      </c>
      <c r="T1776" s="14">
        <f t="shared" si="138"/>
        <v>41972.624305555553</v>
      </c>
      <c r="U1776">
        <f t="shared" si="139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8343</v>
      </c>
      <c r="R1777" s="10" t="s">
        <v>8344</v>
      </c>
      <c r="S1777" s="14">
        <f t="shared" si="137"/>
        <v>41891.976388888892</v>
      </c>
      <c r="T1777" s="14">
        <f t="shared" si="138"/>
        <v>41936.976388888892</v>
      </c>
      <c r="U1777">
        <f t="shared" si="139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8343</v>
      </c>
      <c r="R1778" s="10" t="s">
        <v>8344</v>
      </c>
      <c r="S1778" s="14">
        <f t="shared" si="137"/>
        <v>41905.95684027778</v>
      </c>
      <c r="T1778" s="14">
        <f t="shared" si="138"/>
        <v>41941.95684027778</v>
      </c>
      <c r="U1778">
        <f t="shared" si="139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8343</v>
      </c>
      <c r="R1779" s="10" t="s">
        <v>8344</v>
      </c>
      <c r="S1779" s="14">
        <f t="shared" si="137"/>
        <v>42025.357094907406</v>
      </c>
      <c r="T1779" s="14">
        <f t="shared" si="138"/>
        <v>42055.357094907406</v>
      </c>
      <c r="U1779">
        <f t="shared" si="139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8343</v>
      </c>
      <c r="R1780" s="10" t="s">
        <v>8344</v>
      </c>
      <c r="S1780" s="14">
        <f t="shared" si="137"/>
        <v>42045.86336805555</v>
      </c>
      <c r="T1780" s="14">
        <f t="shared" si="138"/>
        <v>42090.821701388893</v>
      </c>
      <c r="U1780">
        <f t="shared" si="139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8343</v>
      </c>
      <c r="R1781" s="10" t="s">
        <v>8344</v>
      </c>
      <c r="S1781" s="14">
        <f t="shared" si="137"/>
        <v>42585.691898148143</v>
      </c>
      <c r="T1781" s="14">
        <f t="shared" si="138"/>
        <v>42615.691898148143</v>
      </c>
      <c r="U1781">
        <f t="shared" si="139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8343</v>
      </c>
      <c r="R1782" s="10" t="s">
        <v>8344</v>
      </c>
      <c r="S1782" s="14">
        <f t="shared" si="137"/>
        <v>42493.600810185191</v>
      </c>
      <c r="T1782" s="14">
        <f t="shared" si="138"/>
        <v>42553.600810185191</v>
      </c>
      <c r="U1782">
        <f t="shared" si="139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8343</v>
      </c>
      <c r="R1783" s="10" t="s">
        <v>8344</v>
      </c>
      <c r="S1783" s="14">
        <f t="shared" si="137"/>
        <v>42597.617418981477</v>
      </c>
      <c r="T1783" s="14">
        <f t="shared" si="138"/>
        <v>42628.617418981477</v>
      </c>
      <c r="U1783">
        <f t="shared" si="139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8343</v>
      </c>
      <c r="R1784" s="10" t="s">
        <v>8344</v>
      </c>
      <c r="S1784" s="14">
        <f t="shared" si="137"/>
        <v>42388.575104166666</v>
      </c>
      <c r="T1784" s="14">
        <f t="shared" si="138"/>
        <v>42421.575104166666</v>
      </c>
      <c r="U1784">
        <f t="shared" si="139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8343</v>
      </c>
      <c r="R1785" s="10" t="s">
        <v>8344</v>
      </c>
      <c r="S1785" s="14">
        <f t="shared" si="137"/>
        <v>42115.949976851851</v>
      </c>
      <c r="T1785" s="14">
        <f t="shared" si="138"/>
        <v>42145.949976851851</v>
      </c>
      <c r="U1785">
        <f t="shared" si="139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8343</v>
      </c>
      <c r="R1786" s="10" t="s">
        <v>8344</v>
      </c>
      <c r="S1786" s="14">
        <f t="shared" si="137"/>
        <v>42003.655555555553</v>
      </c>
      <c r="T1786" s="14">
        <f t="shared" si="138"/>
        <v>42035.142361111109</v>
      </c>
      <c r="U1786">
        <f t="shared" si="139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8343</v>
      </c>
      <c r="R1787" s="10" t="s">
        <v>8344</v>
      </c>
      <c r="S1787" s="14">
        <f t="shared" si="137"/>
        <v>41897.134895833333</v>
      </c>
      <c r="T1787" s="14">
        <f t="shared" si="138"/>
        <v>41928</v>
      </c>
      <c r="U1787">
        <f t="shared" si="139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8343</v>
      </c>
      <c r="R1788" s="10" t="s">
        <v>8344</v>
      </c>
      <c r="S1788" s="14">
        <f t="shared" si="137"/>
        <v>41958.550659722227</v>
      </c>
      <c r="T1788" s="14">
        <f t="shared" si="138"/>
        <v>41988.550659722227</v>
      </c>
      <c r="U1788">
        <f t="shared" si="139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8343</v>
      </c>
      <c r="R1789" s="10" t="s">
        <v>8344</v>
      </c>
      <c r="S1789" s="14">
        <f t="shared" si="137"/>
        <v>42068.65552083333</v>
      </c>
      <c r="T1789" s="14">
        <f t="shared" si="138"/>
        <v>42098.613854166666</v>
      </c>
      <c r="U1789">
        <f t="shared" si="139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8343</v>
      </c>
      <c r="R1790" s="10" t="s">
        <v>8344</v>
      </c>
      <c r="S1790" s="14">
        <f t="shared" si="137"/>
        <v>41913.94840277778</v>
      </c>
      <c r="T1790" s="14">
        <f t="shared" si="138"/>
        <v>41943.94840277778</v>
      </c>
      <c r="U1790">
        <f t="shared" si="139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8343</v>
      </c>
      <c r="R1791" s="10" t="s">
        <v>8344</v>
      </c>
      <c r="S1791" s="14">
        <f t="shared" si="137"/>
        <v>41956.250034722223</v>
      </c>
      <c r="T1791" s="14">
        <f t="shared" si="138"/>
        <v>42016.250034722223</v>
      </c>
      <c r="U1791">
        <f t="shared" si="139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8343</v>
      </c>
      <c r="R1792" s="10" t="s">
        <v>8344</v>
      </c>
      <c r="S1792" s="14">
        <f t="shared" si="137"/>
        <v>42010.674513888895</v>
      </c>
      <c r="T1792" s="14">
        <f t="shared" si="138"/>
        <v>42040.674513888895</v>
      </c>
      <c r="U1792">
        <f t="shared" si="139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8343</v>
      </c>
      <c r="R1793" s="10" t="s">
        <v>8344</v>
      </c>
      <c r="S1793" s="14">
        <f t="shared" si="137"/>
        <v>41973.740335648152</v>
      </c>
      <c r="T1793" s="14">
        <f t="shared" si="138"/>
        <v>42033.740335648152</v>
      </c>
      <c r="U1793">
        <f t="shared" si="139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40">ROUND(E1794/D1794*100,0)</f>
        <v>61</v>
      </c>
      <c r="P1794">
        <f t="shared" si="136"/>
        <v>109.94</v>
      </c>
      <c r="Q1794" s="10" t="s">
        <v>8343</v>
      </c>
      <c r="R1794" s="10" t="s">
        <v>8344</v>
      </c>
      <c r="S1794" s="14">
        <f t="shared" si="137"/>
        <v>42189.031041666662</v>
      </c>
      <c r="T1794" s="14">
        <f t="shared" si="138"/>
        <v>42226.290972222225</v>
      </c>
      <c r="U1794">
        <f t="shared" si="139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40"/>
        <v>1</v>
      </c>
      <c r="P1795">
        <f t="shared" ref="P1795:P1858" si="141">IFERROR(ROUND(E1795/L1795,2),0)</f>
        <v>20</v>
      </c>
      <c r="Q1795" s="10" t="s">
        <v>8343</v>
      </c>
      <c r="R1795" s="10" t="s">
        <v>8344</v>
      </c>
      <c r="S1795" s="14">
        <f t="shared" ref="S1795:S1858" si="142">(((J1795/60)/60)/24)+DATE(1970,1,1)</f>
        <v>41940.89166666667</v>
      </c>
      <c r="T1795" s="14">
        <f t="shared" ref="T1795:T1858" si="143">(((I1795/60)/60)/24)+DATE(1970,1,1)</f>
        <v>41970.933333333334</v>
      </c>
      <c r="U1795">
        <f t="shared" ref="U1795:U1858" si="144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8343</v>
      </c>
      <c r="R1796" s="10" t="s">
        <v>8344</v>
      </c>
      <c r="S1796" s="14">
        <f t="shared" si="142"/>
        <v>42011.551180555558</v>
      </c>
      <c r="T1796" s="14">
        <f t="shared" si="143"/>
        <v>42046.551180555558</v>
      </c>
      <c r="U1796">
        <f t="shared" si="144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8343</v>
      </c>
      <c r="R1797" s="10" t="s">
        <v>8344</v>
      </c>
      <c r="S1797" s="14">
        <f t="shared" si="142"/>
        <v>42628.288668981477</v>
      </c>
      <c r="T1797" s="14">
        <f t="shared" si="143"/>
        <v>42657.666666666672</v>
      </c>
      <c r="U1797">
        <f t="shared" si="144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8343</v>
      </c>
      <c r="R1798" s="10" t="s">
        <v>8344</v>
      </c>
      <c r="S1798" s="14">
        <f t="shared" si="142"/>
        <v>42515.439421296294</v>
      </c>
      <c r="T1798" s="14">
        <f t="shared" si="143"/>
        <v>42575.439421296294</v>
      </c>
      <c r="U1798">
        <f t="shared" si="144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8343</v>
      </c>
      <c r="R1799" s="10" t="s">
        <v>8344</v>
      </c>
      <c r="S1799" s="14">
        <f t="shared" si="142"/>
        <v>42689.56931712963</v>
      </c>
      <c r="T1799" s="14">
        <f t="shared" si="143"/>
        <v>42719.56931712963</v>
      </c>
      <c r="U1799">
        <f t="shared" si="144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8343</v>
      </c>
      <c r="R1800" s="10" t="s">
        <v>8344</v>
      </c>
      <c r="S1800" s="14">
        <f t="shared" si="142"/>
        <v>42344.32677083333</v>
      </c>
      <c r="T1800" s="14">
        <f t="shared" si="143"/>
        <v>42404.32677083333</v>
      </c>
      <c r="U1800">
        <f t="shared" si="144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8343</v>
      </c>
      <c r="R1801" s="10" t="s">
        <v>8344</v>
      </c>
      <c r="S1801" s="14">
        <f t="shared" si="142"/>
        <v>41934.842685185184</v>
      </c>
      <c r="T1801" s="14">
        <f t="shared" si="143"/>
        <v>41954.884351851855</v>
      </c>
      <c r="U1801">
        <f t="shared" si="144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8343</v>
      </c>
      <c r="R1802" s="10" t="s">
        <v>8344</v>
      </c>
      <c r="S1802" s="14">
        <f t="shared" si="142"/>
        <v>42623.606134259258</v>
      </c>
      <c r="T1802" s="14">
        <f t="shared" si="143"/>
        <v>42653.606134259258</v>
      </c>
      <c r="U1802">
        <f t="shared" si="144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8343</v>
      </c>
      <c r="R1803" s="10" t="s">
        <v>8344</v>
      </c>
      <c r="S1803" s="14">
        <f t="shared" si="142"/>
        <v>42321.660509259258</v>
      </c>
      <c r="T1803" s="14">
        <f t="shared" si="143"/>
        <v>42353.506944444445</v>
      </c>
      <c r="U1803">
        <f t="shared" si="144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8343</v>
      </c>
      <c r="R1804" s="10" t="s">
        <v>8344</v>
      </c>
      <c r="S1804" s="14">
        <f t="shared" si="142"/>
        <v>42159.47256944445</v>
      </c>
      <c r="T1804" s="14">
        <f t="shared" si="143"/>
        <v>42182.915972222225</v>
      </c>
      <c r="U1804">
        <f t="shared" si="144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8343</v>
      </c>
      <c r="R1805" s="10" t="s">
        <v>8344</v>
      </c>
      <c r="S1805" s="14">
        <f t="shared" si="142"/>
        <v>42018.071550925932</v>
      </c>
      <c r="T1805" s="14">
        <f t="shared" si="143"/>
        <v>42049.071550925932</v>
      </c>
      <c r="U1805">
        <f t="shared" si="144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8343</v>
      </c>
      <c r="R1806" s="10" t="s">
        <v>8344</v>
      </c>
      <c r="S1806" s="14">
        <f t="shared" si="142"/>
        <v>42282.678287037037</v>
      </c>
      <c r="T1806" s="14">
        <f t="shared" si="143"/>
        <v>42322.719953703709</v>
      </c>
      <c r="U1806">
        <f t="shared" si="144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8343</v>
      </c>
      <c r="R1807" s="10" t="s">
        <v>8344</v>
      </c>
      <c r="S1807" s="14">
        <f t="shared" si="142"/>
        <v>42247.803912037038</v>
      </c>
      <c r="T1807" s="14">
        <f t="shared" si="143"/>
        <v>42279.75</v>
      </c>
      <c r="U1807">
        <f t="shared" si="144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8343</v>
      </c>
      <c r="R1808" s="10" t="s">
        <v>8344</v>
      </c>
      <c r="S1808" s="14">
        <f t="shared" si="142"/>
        <v>41877.638298611113</v>
      </c>
      <c r="T1808" s="14">
        <f t="shared" si="143"/>
        <v>41912.638298611113</v>
      </c>
      <c r="U1808">
        <f t="shared" si="144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8343</v>
      </c>
      <c r="R1809" s="10" t="s">
        <v>8344</v>
      </c>
      <c r="S1809" s="14">
        <f t="shared" si="142"/>
        <v>41880.068437499998</v>
      </c>
      <c r="T1809" s="14">
        <f t="shared" si="143"/>
        <v>41910.068437499998</v>
      </c>
      <c r="U1809">
        <f t="shared" si="144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8343</v>
      </c>
      <c r="R1810" s="10" t="s">
        <v>8344</v>
      </c>
      <c r="S1810" s="14">
        <f t="shared" si="142"/>
        <v>42742.680902777778</v>
      </c>
      <c r="T1810" s="14">
        <f t="shared" si="143"/>
        <v>42777.680902777778</v>
      </c>
      <c r="U1810">
        <f t="shared" si="144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8343</v>
      </c>
      <c r="R1811" s="10" t="s">
        <v>8344</v>
      </c>
      <c r="S1811" s="14">
        <f t="shared" si="142"/>
        <v>42029.907858796301</v>
      </c>
      <c r="T1811" s="14">
        <f t="shared" si="143"/>
        <v>42064.907858796301</v>
      </c>
      <c r="U1811">
        <f t="shared" si="144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8343</v>
      </c>
      <c r="R1812" s="10" t="s">
        <v>8344</v>
      </c>
      <c r="S1812" s="14">
        <f t="shared" si="142"/>
        <v>41860.91002314815</v>
      </c>
      <c r="T1812" s="14">
        <f t="shared" si="143"/>
        <v>41872.91002314815</v>
      </c>
      <c r="U1812">
        <f t="shared" si="144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8343</v>
      </c>
      <c r="R1813" s="10" t="s">
        <v>8344</v>
      </c>
      <c r="S1813" s="14">
        <f t="shared" si="142"/>
        <v>41876.433680555558</v>
      </c>
      <c r="T1813" s="14">
        <f t="shared" si="143"/>
        <v>41936.166666666664</v>
      </c>
      <c r="U1813">
        <f t="shared" si="144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8343</v>
      </c>
      <c r="R1814" s="10" t="s">
        <v>8344</v>
      </c>
      <c r="S1814" s="14">
        <f t="shared" si="142"/>
        <v>42524.318703703699</v>
      </c>
      <c r="T1814" s="14">
        <f t="shared" si="143"/>
        <v>42554.318703703699</v>
      </c>
      <c r="U1814">
        <f t="shared" si="144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8343</v>
      </c>
      <c r="R1815" s="10" t="s">
        <v>8344</v>
      </c>
      <c r="S1815" s="14">
        <f t="shared" si="142"/>
        <v>41829.889027777775</v>
      </c>
      <c r="T1815" s="14">
        <f t="shared" si="143"/>
        <v>41859.889027777775</v>
      </c>
      <c r="U1815">
        <f t="shared" si="144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8343</v>
      </c>
      <c r="R1816" s="10" t="s">
        <v>8344</v>
      </c>
      <c r="S1816" s="14">
        <f t="shared" si="142"/>
        <v>42033.314074074078</v>
      </c>
      <c r="T1816" s="14">
        <f t="shared" si="143"/>
        <v>42063.314074074078</v>
      </c>
      <c r="U1816">
        <f t="shared" si="144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8343</v>
      </c>
      <c r="R1817" s="10" t="s">
        <v>8344</v>
      </c>
      <c r="S1817" s="14">
        <f t="shared" si="142"/>
        <v>42172.906678240746</v>
      </c>
      <c r="T1817" s="14">
        <f t="shared" si="143"/>
        <v>42186.906678240746</v>
      </c>
      <c r="U1817">
        <f t="shared" si="144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8343</v>
      </c>
      <c r="R1818" s="10" t="s">
        <v>8344</v>
      </c>
      <c r="S1818" s="14">
        <f t="shared" si="142"/>
        <v>42548.876192129625</v>
      </c>
      <c r="T1818" s="14">
        <f t="shared" si="143"/>
        <v>42576.791666666672</v>
      </c>
      <c r="U1818">
        <f t="shared" si="144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8343</v>
      </c>
      <c r="R1819" s="10" t="s">
        <v>8344</v>
      </c>
      <c r="S1819" s="14">
        <f t="shared" si="142"/>
        <v>42705.662118055552</v>
      </c>
      <c r="T1819" s="14">
        <f t="shared" si="143"/>
        <v>42765.290972222225</v>
      </c>
      <c r="U1819">
        <f t="shared" si="144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8343</v>
      </c>
      <c r="R1820" s="10" t="s">
        <v>8344</v>
      </c>
      <c r="S1820" s="14">
        <f t="shared" si="142"/>
        <v>42067.234375</v>
      </c>
      <c r="T1820" s="14">
        <f t="shared" si="143"/>
        <v>42097.192708333328</v>
      </c>
      <c r="U1820">
        <f t="shared" si="144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8343</v>
      </c>
      <c r="R1821" s="10" t="s">
        <v>8344</v>
      </c>
      <c r="S1821" s="14">
        <f t="shared" si="142"/>
        <v>41820.752268518518</v>
      </c>
      <c r="T1821" s="14">
        <f t="shared" si="143"/>
        <v>41850.752268518518</v>
      </c>
      <c r="U1821">
        <f t="shared" si="144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8343</v>
      </c>
      <c r="R1822" s="10" t="s">
        <v>8344</v>
      </c>
      <c r="S1822" s="14">
        <f t="shared" si="142"/>
        <v>42065.084375000006</v>
      </c>
      <c r="T1822" s="14">
        <f t="shared" si="143"/>
        <v>42095.042708333334</v>
      </c>
      <c r="U1822">
        <f t="shared" si="144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8330</v>
      </c>
      <c r="R1823" s="10" t="s">
        <v>8331</v>
      </c>
      <c r="S1823" s="14">
        <f t="shared" si="142"/>
        <v>40926.319062499999</v>
      </c>
      <c r="T1823" s="14">
        <f t="shared" si="143"/>
        <v>40971.319062499999</v>
      </c>
      <c r="U1823">
        <f t="shared" si="144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8330</v>
      </c>
      <c r="R1824" s="10" t="s">
        <v>8331</v>
      </c>
      <c r="S1824" s="14">
        <f t="shared" si="142"/>
        <v>41634.797013888885</v>
      </c>
      <c r="T1824" s="14">
        <f t="shared" si="143"/>
        <v>41670.792361111111</v>
      </c>
      <c r="U1824">
        <f t="shared" si="144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8330</v>
      </c>
      <c r="R1825" s="10" t="s">
        <v>8331</v>
      </c>
      <c r="S1825" s="14">
        <f t="shared" si="142"/>
        <v>41176.684907407405</v>
      </c>
      <c r="T1825" s="14">
        <f t="shared" si="143"/>
        <v>41206.684907407405</v>
      </c>
      <c r="U1825">
        <f t="shared" si="144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8330</v>
      </c>
      <c r="R1826" s="10" t="s">
        <v>8331</v>
      </c>
      <c r="S1826" s="14">
        <f t="shared" si="142"/>
        <v>41626.916284722225</v>
      </c>
      <c r="T1826" s="14">
        <f t="shared" si="143"/>
        <v>41647.088888888888</v>
      </c>
      <c r="U1826">
        <f t="shared" si="144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8330</v>
      </c>
      <c r="R1827" s="10" t="s">
        <v>8331</v>
      </c>
      <c r="S1827" s="14">
        <f t="shared" si="142"/>
        <v>41443.83452546296</v>
      </c>
      <c r="T1827" s="14">
        <f t="shared" si="143"/>
        <v>41466.83452546296</v>
      </c>
      <c r="U1827">
        <f t="shared" si="144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8330</v>
      </c>
      <c r="R1828" s="10" t="s">
        <v>8331</v>
      </c>
      <c r="S1828" s="14">
        <f t="shared" si="142"/>
        <v>41657.923807870371</v>
      </c>
      <c r="T1828" s="14">
        <f t="shared" si="143"/>
        <v>41687.923807870371</v>
      </c>
      <c r="U1828">
        <f t="shared" si="144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8330</v>
      </c>
      <c r="R1829" s="10" t="s">
        <v>8331</v>
      </c>
      <c r="S1829" s="14">
        <f t="shared" si="142"/>
        <v>40555.325937499998</v>
      </c>
      <c r="T1829" s="14">
        <f t="shared" si="143"/>
        <v>40605.325937499998</v>
      </c>
      <c r="U1829">
        <f t="shared" si="144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8330</v>
      </c>
      <c r="R1830" s="10" t="s">
        <v>8331</v>
      </c>
      <c r="S1830" s="14">
        <f t="shared" si="142"/>
        <v>41736.899652777778</v>
      </c>
      <c r="T1830" s="14">
        <f t="shared" si="143"/>
        <v>41768.916666666664</v>
      </c>
      <c r="U1830">
        <f t="shared" si="144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8330</v>
      </c>
      <c r="R1831" s="10" t="s">
        <v>8331</v>
      </c>
      <c r="S1831" s="14">
        <f t="shared" si="142"/>
        <v>40516.087627314817</v>
      </c>
      <c r="T1831" s="14">
        <f t="shared" si="143"/>
        <v>40564.916666666664</v>
      </c>
      <c r="U1831">
        <f t="shared" si="144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8330</v>
      </c>
      <c r="R1832" s="10" t="s">
        <v>8331</v>
      </c>
      <c r="S1832" s="14">
        <f t="shared" si="142"/>
        <v>41664.684108796297</v>
      </c>
      <c r="T1832" s="14">
        <f t="shared" si="143"/>
        <v>41694.684108796297</v>
      </c>
      <c r="U1832">
        <f t="shared" si="144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8330</v>
      </c>
      <c r="R1833" s="10" t="s">
        <v>8331</v>
      </c>
      <c r="S1833" s="14">
        <f t="shared" si="142"/>
        <v>41026.996099537035</v>
      </c>
      <c r="T1833" s="14">
        <f t="shared" si="143"/>
        <v>41041.996099537035</v>
      </c>
      <c r="U1833">
        <f t="shared" si="144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8330</v>
      </c>
      <c r="R1834" s="10" t="s">
        <v>8331</v>
      </c>
      <c r="S1834" s="14">
        <f t="shared" si="142"/>
        <v>40576.539664351854</v>
      </c>
      <c r="T1834" s="14">
        <f t="shared" si="143"/>
        <v>40606.539664351854</v>
      </c>
      <c r="U1834">
        <f t="shared" si="144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8330</v>
      </c>
      <c r="R1835" s="10" t="s">
        <v>8331</v>
      </c>
      <c r="S1835" s="14">
        <f t="shared" si="142"/>
        <v>41303.044016203705</v>
      </c>
      <c r="T1835" s="14">
        <f t="shared" si="143"/>
        <v>41335.332638888889</v>
      </c>
      <c r="U1835">
        <f t="shared" si="144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8330</v>
      </c>
      <c r="R1836" s="10" t="s">
        <v>8331</v>
      </c>
      <c r="S1836" s="14">
        <f t="shared" si="142"/>
        <v>41988.964062500003</v>
      </c>
      <c r="T1836" s="14">
        <f t="shared" si="143"/>
        <v>42028.964062500003</v>
      </c>
      <c r="U1836">
        <f t="shared" si="144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8330</v>
      </c>
      <c r="R1837" s="10" t="s">
        <v>8331</v>
      </c>
      <c r="S1837" s="14">
        <f t="shared" si="142"/>
        <v>42430.702210648145</v>
      </c>
      <c r="T1837" s="14">
        <f t="shared" si="143"/>
        <v>42460.660543981481</v>
      </c>
      <c r="U1837">
        <f t="shared" si="144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8330</v>
      </c>
      <c r="R1838" s="10" t="s">
        <v>8331</v>
      </c>
      <c r="S1838" s="14">
        <f t="shared" si="142"/>
        <v>41305.809363425928</v>
      </c>
      <c r="T1838" s="14">
        <f t="shared" si="143"/>
        <v>41322.809363425928</v>
      </c>
      <c r="U1838">
        <f t="shared" si="144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8330</v>
      </c>
      <c r="R1839" s="10" t="s">
        <v>8331</v>
      </c>
      <c r="S1839" s="14">
        <f t="shared" si="142"/>
        <v>40926.047858796301</v>
      </c>
      <c r="T1839" s="14">
        <f t="shared" si="143"/>
        <v>40986.006192129629</v>
      </c>
      <c r="U1839">
        <f t="shared" si="144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8330</v>
      </c>
      <c r="R1840" s="10" t="s">
        <v>8331</v>
      </c>
      <c r="S1840" s="14">
        <f t="shared" si="142"/>
        <v>40788.786539351851</v>
      </c>
      <c r="T1840" s="14">
        <f t="shared" si="143"/>
        <v>40817.125</v>
      </c>
      <c r="U1840">
        <f t="shared" si="144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8330</v>
      </c>
      <c r="R1841" s="10" t="s">
        <v>8331</v>
      </c>
      <c r="S1841" s="14">
        <f t="shared" si="142"/>
        <v>42614.722013888888</v>
      </c>
      <c r="T1841" s="14">
        <f t="shared" si="143"/>
        <v>42644.722013888888</v>
      </c>
      <c r="U1841">
        <f t="shared" si="144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8330</v>
      </c>
      <c r="R1842" s="10" t="s">
        <v>8331</v>
      </c>
      <c r="S1842" s="14">
        <f t="shared" si="142"/>
        <v>41382.096180555556</v>
      </c>
      <c r="T1842" s="14">
        <f t="shared" si="143"/>
        <v>41401.207638888889</v>
      </c>
      <c r="U1842">
        <f t="shared" si="144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8330</v>
      </c>
      <c r="R1843" s="10" t="s">
        <v>8331</v>
      </c>
      <c r="S1843" s="14">
        <f t="shared" si="142"/>
        <v>41745.84542824074</v>
      </c>
      <c r="T1843" s="14">
        <f t="shared" si="143"/>
        <v>41779.207638888889</v>
      </c>
      <c r="U1843">
        <f t="shared" si="144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8330</v>
      </c>
      <c r="R1844" s="10" t="s">
        <v>8331</v>
      </c>
      <c r="S1844" s="14">
        <f t="shared" si="142"/>
        <v>42031.631724537037</v>
      </c>
      <c r="T1844" s="14">
        <f t="shared" si="143"/>
        <v>42065.249305555553</v>
      </c>
      <c r="U1844">
        <f t="shared" si="144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8330</v>
      </c>
      <c r="R1845" s="10" t="s">
        <v>8331</v>
      </c>
      <c r="S1845" s="14">
        <f t="shared" si="142"/>
        <v>40564.994837962964</v>
      </c>
      <c r="T1845" s="14">
        <f t="shared" si="143"/>
        <v>40594.994837962964</v>
      </c>
      <c r="U1845">
        <f t="shared" si="144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8330</v>
      </c>
      <c r="R1846" s="10" t="s">
        <v>8331</v>
      </c>
      <c r="S1846" s="14">
        <f t="shared" si="142"/>
        <v>40666.973541666666</v>
      </c>
      <c r="T1846" s="14">
        <f t="shared" si="143"/>
        <v>40705.125</v>
      </c>
      <c r="U1846">
        <f t="shared" si="144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8330</v>
      </c>
      <c r="R1847" s="10" t="s">
        <v>8331</v>
      </c>
      <c r="S1847" s="14">
        <f t="shared" si="142"/>
        <v>42523.333310185189</v>
      </c>
      <c r="T1847" s="14">
        <f t="shared" si="143"/>
        <v>42538.204861111109</v>
      </c>
      <c r="U1847">
        <f t="shared" si="144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8330</v>
      </c>
      <c r="R1848" s="10" t="s">
        <v>8331</v>
      </c>
      <c r="S1848" s="14">
        <f t="shared" si="142"/>
        <v>41228.650196759263</v>
      </c>
      <c r="T1848" s="14">
        <f t="shared" si="143"/>
        <v>41258.650196759263</v>
      </c>
      <c r="U1848">
        <f t="shared" si="144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8330</v>
      </c>
      <c r="R1849" s="10" t="s">
        <v>8331</v>
      </c>
      <c r="S1849" s="14">
        <f t="shared" si="142"/>
        <v>42094.236481481479</v>
      </c>
      <c r="T1849" s="14">
        <f t="shared" si="143"/>
        <v>42115.236481481479</v>
      </c>
      <c r="U1849">
        <f t="shared" si="144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8330</v>
      </c>
      <c r="R1850" s="10" t="s">
        <v>8331</v>
      </c>
      <c r="S1850" s="14">
        <f t="shared" si="142"/>
        <v>40691.788055555553</v>
      </c>
      <c r="T1850" s="14">
        <f t="shared" si="143"/>
        <v>40755.290972222225</v>
      </c>
      <c r="U1850">
        <f t="shared" si="144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8330</v>
      </c>
      <c r="R1851" s="10" t="s">
        <v>8331</v>
      </c>
      <c r="S1851" s="14">
        <f t="shared" si="142"/>
        <v>41169.845590277779</v>
      </c>
      <c r="T1851" s="14">
        <f t="shared" si="143"/>
        <v>41199.845590277779</v>
      </c>
      <c r="U1851">
        <f t="shared" si="144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8330</v>
      </c>
      <c r="R1852" s="10" t="s">
        <v>8331</v>
      </c>
      <c r="S1852" s="14">
        <f t="shared" si="142"/>
        <v>41800.959490740745</v>
      </c>
      <c r="T1852" s="14">
        <f t="shared" si="143"/>
        <v>41830.959490740745</v>
      </c>
      <c r="U1852">
        <f t="shared" si="144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8330</v>
      </c>
      <c r="R1853" s="10" t="s">
        <v>8331</v>
      </c>
      <c r="S1853" s="14">
        <f t="shared" si="142"/>
        <v>41827.906689814816</v>
      </c>
      <c r="T1853" s="14">
        <f t="shared" si="143"/>
        <v>41848.041666666664</v>
      </c>
      <c r="U1853">
        <f t="shared" si="144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8330</v>
      </c>
      <c r="R1854" s="10" t="s">
        <v>8331</v>
      </c>
      <c r="S1854" s="14">
        <f t="shared" si="142"/>
        <v>42081.77143518519</v>
      </c>
      <c r="T1854" s="14">
        <f t="shared" si="143"/>
        <v>42119</v>
      </c>
      <c r="U1854">
        <f t="shared" si="144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8330</v>
      </c>
      <c r="R1855" s="10" t="s">
        <v>8331</v>
      </c>
      <c r="S1855" s="14">
        <f t="shared" si="142"/>
        <v>41177.060381944444</v>
      </c>
      <c r="T1855" s="14">
        <f t="shared" si="143"/>
        <v>41227.102048611108</v>
      </c>
      <c r="U1855">
        <f t="shared" si="144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8330</v>
      </c>
      <c r="R1856" s="10" t="s">
        <v>8331</v>
      </c>
      <c r="S1856" s="14">
        <f t="shared" si="142"/>
        <v>41388.021261574075</v>
      </c>
      <c r="T1856" s="14">
        <f t="shared" si="143"/>
        <v>41418.021261574075</v>
      </c>
      <c r="U1856">
        <f t="shared" si="144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8330</v>
      </c>
      <c r="R1857" s="10" t="s">
        <v>8331</v>
      </c>
      <c r="S1857" s="14">
        <f t="shared" si="142"/>
        <v>41600.538657407407</v>
      </c>
      <c r="T1857" s="14">
        <f t="shared" si="143"/>
        <v>41645.538657407407</v>
      </c>
      <c r="U1857">
        <f t="shared" si="144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45">ROUND(E1858/D1858*100,0)</f>
        <v>101</v>
      </c>
      <c r="P1858">
        <f t="shared" si="141"/>
        <v>53.29</v>
      </c>
      <c r="Q1858" s="10" t="s">
        <v>8330</v>
      </c>
      <c r="R1858" s="10" t="s">
        <v>8331</v>
      </c>
      <c r="S1858" s="14">
        <f t="shared" si="142"/>
        <v>41817.854999999996</v>
      </c>
      <c r="T1858" s="14">
        <f t="shared" si="143"/>
        <v>41838.854999999996</v>
      </c>
      <c r="U1858">
        <f t="shared" si="144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45"/>
        <v>100</v>
      </c>
      <c r="P1859">
        <f t="shared" ref="P1859:P1922" si="146">IFERROR(ROUND(E1859/L1859,2),0)</f>
        <v>136.36000000000001</v>
      </c>
      <c r="Q1859" s="10" t="s">
        <v>8330</v>
      </c>
      <c r="R1859" s="10" t="s">
        <v>8331</v>
      </c>
      <c r="S1859" s="14">
        <f t="shared" ref="S1859:S1922" si="147">(((J1859/60)/60)/24)+DATE(1970,1,1)</f>
        <v>41864.76866898148</v>
      </c>
      <c r="T1859" s="14">
        <f t="shared" ref="T1859:T1922" si="148">(((I1859/60)/60)/24)+DATE(1970,1,1)</f>
        <v>41894.76866898148</v>
      </c>
      <c r="U1859">
        <f t="shared" ref="U1859:U1922" si="14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8330</v>
      </c>
      <c r="R1860" s="10" t="s">
        <v>8331</v>
      </c>
      <c r="S1860" s="14">
        <f t="shared" si="147"/>
        <v>40833.200474537036</v>
      </c>
      <c r="T1860" s="14">
        <f t="shared" si="148"/>
        <v>40893.242141203707</v>
      </c>
      <c r="U1860">
        <f t="shared" si="14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8330</v>
      </c>
      <c r="R1861" s="10" t="s">
        <v>8331</v>
      </c>
      <c r="S1861" s="14">
        <f t="shared" si="147"/>
        <v>40778.770011574074</v>
      </c>
      <c r="T1861" s="14">
        <f t="shared" si="148"/>
        <v>40808.770011574074</v>
      </c>
      <c r="U1861">
        <f t="shared" si="14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8330</v>
      </c>
      <c r="R1862" s="10" t="s">
        <v>8331</v>
      </c>
      <c r="S1862" s="14">
        <f t="shared" si="147"/>
        <v>41655.709305555552</v>
      </c>
      <c r="T1862" s="14">
        <f t="shared" si="148"/>
        <v>41676.709305555552</v>
      </c>
      <c r="U1862">
        <f t="shared" si="14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8338</v>
      </c>
      <c r="R1863" s="10" t="s">
        <v>8340</v>
      </c>
      <c r="S1863" s="14">
        <f t="shared" si="147"/>
        <v>42000.300243055557</v>
      </c>
      <c r="T1863" s="14">
        <f t="shared" si="148"/>
        <v>42030.300243055557</v>
      </c>
      <c r="U1863">
        <f t="shared" si="14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8338</v>
      </c>
      <c r="R1864" s="10" t="s">
        <v>8340</v>
      </c>
      <c r="S1864" s="14">
        <f t="shared" si="147"/>
        <v>42755.492754629624</v>
      </c>
      <c r="T1864" s="14">
        <f t="shared" si="148"/>
        <v>42802.3125</v>
      </c>
      <c r="U1864">
        <f t="shared" si="14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8338</v>
      </c>
      <c r="R1865" s="10" t="s">
        <v>8340</v>
      </c>
      <c r="S1865" s="14">
        <f t="shared" si="147"/>
        <v>41772.797280092593</v>
      </c>
      <c r="T1865" s="14">
        <f t="shared" si="148"/>
        <v>41802.797280092593</v>
      </c>
      <c r="U1865">
        <f t="shared" si="14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8338</v>
      </c>
      <c r="R1866" s="10" t="s">
        <v>8340</v>
      </c>
      <c r="S1866" s="14">
        <f t="shared" si="147"/>
        <v>41733.716435185182</v>
      </c>
      <c r="T1866" s="14">
        <f t="shared" si="148"/>
        <v>41763.716435185182</v>
      </c>
      <c r="U1866">
        <f t="shared" si="14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8338</v>
      </c>
      <c r="R1867" s="10" t="s">
        <v>8340</v>
      </c>
      <c r="S1867" s="14">
        <f t="shared" si="147"/>
        <v>42645.367442129631</v>
      </c>
      <c r="T1867" s="14">
        <f t="shared" si="148"/>
        <v>42680.409108796302</v>
      </c>
      <c r="U1867">
        <f t="shared" si="14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8338</v>
      </c>
      <c r="R1868" s="10" t="s">
        <v>8340</v>
      </c>
      <c r="S1868" s="14">
        <f t="shared" si="147"/>
        <v>42742.246493055558</v>
      </c>
      <c r="T1868" s="14">
        <f t="shared" si="148"/>
        <v>42795.166666666672</v>
      </c>
      <c r="U1868">
        <f t="shared" si="14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8338</v>
      </c>
      <c r="R1869" s="10" t="s">
        <v>8340</v>
      </c>
      <c r="S1869" s="14">
        <f t="shared" si="147"/>
        <v>42649.924907407403</v>
      </c>
      <c r="T1869" s="14">
        <f t="shared" si="148"/>
        <v>42679.924907407403</v>
      </c>
      <c r="U1869">
        <f t="shared" si="14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8338</v>
      </c>
      <c r="R1870" s="10" t="s">
        <v>8340</v>
      </c>
      <c r="S1870" s="14">
        <f t="shared" si="147"/>
        <v>42328.779224537036</v>
      </c>
      <c r="T1870" s="14">
        <f t="shared" si="148"/>
        <v>42353.332638888889</v>
      </c>
      <c r="U1870">
        <f t="shared" si="14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8338</v>
      </c>
      <c r="R1871" s="10" t="s">
        <v>8340</v>
      </c>
      <c r="S1871" s="14">
        <f t="shared" si="147"/>
        <v>42709.002881944441</v>
      </c>
      <c r="T1871" s="14">
        <f t="shared" si="148"/>
        <v>42739.002881944441</v>
      </c>
      <c r="U1871">
        <f t="shared" si="14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8338</v>
      </c>
      <c r="R1872" s="10" t="s">
        <v>8340</v>
      </c>
      <c r="S1872" s="14">
        <f t="shared" si="147"/>
        <v>42371.355729166666</v>
      </c>
      <c r="T1872" s="14">
        <f t="shared" si="148"/>
        <v>42400.178472222222</v>
      </c>
      <c r="U1872">
        <f t="shared" si="14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8338</v>
      </c>
      <c r="R1873" s="10" t="s">
        <v>8340</v>
      </c>
      <c r="S1873" s="14">
        <f t="shared" si="147"/>
        <v>41923.783576388887</v>
      </c>
      <c r="T1873" s="14">
        <f t="shared" si="148"/>
        <v>41963.825243055559</v>
      </c>
      <c r="U1873">
        <f t="shared" si="14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8338</v>
      </c>
      <c r="R1874" s="10" t="s">
        <v>8340</v>
      </c>
      <c r="S1874" s="14">
        <f t="shared" si="147"/>
        <v>42155.129652777774</v>
      </c>
      <c r="T1874" s="14">
        <f t="shared" si="148"/>
        <v>42185.129652777774</v>
      </c>
      <c r="U1874">
        <f t="shared" si="14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8338</v>
      </c>
      <c r="R1875" s="10" t="s">
        <v>8340</v>
      </c>
      <c r="S1875" s="14">
        <f t="shared" si="147"/>
        <v>42164.615856481483</v>
      </c>
      <c r="T1875" s="14">
        <f t="shared" si="148"/>
        <v>42193.697916666672</v>
      </c>
      <c r="U1875">
        <f t="shared" si="14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8338</v>
      </c>
      <c r="R1876" s="10" t="s">
        <v>8340</v>
      </c>
      <c r="S1876" s="14">
        <f t="shared" si="147"/>
        <v>42529.969131944439</v>
      </c>
      <c r="T1876" s="14">
        <f t="shared" si="148"/>
        <v>42549.969131944439</v>
      </c>
      <c r="U1876">
        <f t="shared" si="14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8338</v>
      </c>
      <c r="R1877" s="10" t="s">
        <v>8340</v>
      </c>
      <c r="S1877" s="14">
        <f t="shared" si="147"/>
        <v>42528.899398148147</v>
      </c>
      <c r="T1877" s="14">
        <f t="shared" si="148"/>
        <v>42588.899398148147</v>
      </c>
      <c r="U1877">
        <f t="shared" si="14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8338</v>
      </c>
      <c r="R1878" s="10" t="s">
        <v>8340</v>
      </c>
      <c r="S1878" s="14">
        <f t="shared" si="147"/>
        <v>41776.284780092588</v>
      </c>
      <c r="T1878" s="14">
        <f t="shared" si="148"/>
        <v>41806.284780092588</v>
      </c>
      <c r="U1878">
        <f t="shared" si="14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8338</v>
      </c>
      <c r="R1879" s="10" t="s">
        <v>8340</v>
      </c>
      <c r="S1879" s="14">
        <f t="shared" si="147"/>
        <v>42035.029224537036</v>
      </c>
      <c r="T1879" s="14">
        <f t="shared" si="148"/>
        <v>42064.029224537036</v>
      </c>
      <c r="U1879">
        <f t="shared" si="14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8338</v>
      </c>
      <c r="R1880" s="10" t="s">
        <v>8340</v>
      </c>
      <c r="S1880" s="14">
        <f t="shared" si="147"/>
        <v>41773.008738425924</v>
      </c>
      <c r="T1880" s="14">
        <f t="shared" si="148"/>
        <v>41803.008738425924</v>
      </c>
      <c r="U1880">
        <f t="shared" si="14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8338</v>
      </c>
      <c r="R1881" s="10" t="s">
        <v>8340</v>
      </c>
      <c r="S1881" s="14">
        <f t="shared" si="147"/>
        <v>42413.649641203709</v>
      </c>
      <c r="T1881" s="14">
        <f t="shared" si="148"/>
        <v>42443.607974537037</v>
      </c>
      <c r="U1881">
        <f t="shared" si="14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8338</v>
      </c>
      <c r="R1882" s="10" t="s">
        <v>8340</v>
      </c>
      <c r="S1882" s="14">
        <f t="shared" si="147"/>
        <v>42430.566898148143</v>
      </c>
      <c r="T1882" s="14">
        <f t="shared" si="148"/>
        <v>42459.525231481486</v>
      </c>
      <c r="U1882">
        <f t="shared" si="14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8330</v>
      </c>
      <c r="R1883" s="10" t="s">
        <v>8334</v>
      </c>
      <c r="S1883" s="14">
        <f t="shared" si="147"/>
        <v>42043.152650462958</v>
      </c>
      <c r="T1883" s="14">
        <f t="shared" si="148"/>
        <v>42073.110983796301</v>
      </c>
      <c r="U1883">
        <f t="shared" si="14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8330</v>
      </c>
      <c r="R1884" s="10" t="s">
        <v>8334</v>
      </c>
      <c r="S1884" s="14">
        <f t="shared" si="147"/>
        <v>41067.949212962965</v>
      </c>
      <c r="T1884" s="14">
        <f t="shared" si="148"/>
        <v>41100.991666666669</v>
      </c>
      <c r="U1884">
        <f t="shared" si="14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8330</v>
      </c>
      <c r="R1885" s="10" t="s">
        <v>8334</v>
      </c>
      <c r="S1885" s="14">
        <f t="shared" si="147"/>
        <v>40977.948009259257</v>
      </c>
      <c r="T1885" s="14">
        <f t="shared" si="148"/>
        <v>41007.906342592592</v>
      </c>
      <c r="U1885">
        <f t="shared" si="14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8330</v>
      </c>
      <c r="R1886" s="10" t="s">
        <v>8334</v>
      </c>
      <c r="S1886" s="14">
        <f t="shared" si="147"/>
        <v>41205.198321759257</v>
      </c>
      <c r="T1886" s="14">
        <f t="shared" si="148"/>
        <v>41240.5</v>
      </c>
      <c r="U1886">
        <f t="shared" si="14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8330</v>
      </c>
      <c r="R1887" s="10" t="s">
        <v>8334</v>
      </c>
      <c r="S1887" s="14">
        <f t="shared" si="147"/>
        <v>41099.093865740739</v>
      </c>
      <c r="T1887" s="14">
        <f t="shared" si="148"/>
        <v>41131.916666666664</v>
      </c>
      <c r="U1887">
        <f t="shared" si="14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8330</v>
      </c>
      <c r="R1888" s="10" t="s">
        <v>8334</v>
      </c>
      <c r="S1888" s="14">
        <f t="shared" si="147"/>
        <v>41925.906689814816</v>
      </c>
      <c r="T1888" s="14">
        <f t="shared" si="148"/>
        <v>41955.94835648148</v>
      </c>
      <c r="U1888">
        <f t="shared" si="14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8330</v>
      </c>
      <c r="R1889" s="10" t="s">
        <v>8334</v>
      </c>
      <c r="S1889" s="14">
        <f t="shared" si="147"/>
        <v>42323.800138888888</v>
      </c>
      <c r="T1889" s="14">
        <f t="shared" si="148"/>
        <v>42341.895833333328</v>
      </c>
      <c r="U1889">
        <f t="shared" si="14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8330</v>
      </c>
      <c r="R1890" s="10" t="s">
        <v>8334</v>
      </c>
      <c r="S1890" s="14">
        <f t="shared" si="147"/>
        <v>40299.239953703705</v>
      </c>
      <c r="T1890" s="14">
        <f t="shared" si="148"/>
        <v>40330.207638888889</v>
      </c>
      <c r="U1890">
        <f t="shared" si="14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8330</v>
      </c>
      <c r="R1891" s="10" t="s">
        <v>8334</v>
      </c>
      <c r="S1891" s="14">
        <f t="shared" si="147"/>
        <v>41299.793356481481</v>
      </c>
      <c r="T1891" s="14">
        <f t="shared" si="148"/>
        <v>41344.751689814817</v>
      </c>
      <c r="U1891">
        <f t="shared" si="14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8330</v>
      </c>
      <c r="R1892" s="10" t="s">
        <v>8334</v>
      </c>
      <c r="S1892" s="14">
        <f t="shared" si="147"/>
        <v>41228.786203703705</v>
      </c>
      <c r="T1892" s="14">
        <f t="shared" si="148"/>
        <v>41258.786203703705</v>
      </c>
      <c r="U1892">
        <f t="shared" si="14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8330</v>
      </c>
      <c r="R1893" s="10" t="s">
        <v>8334</v>
      </c>
      <c r="S1893" s="14">
        <f t="shared" si="147"/>
        <v>40335.798078703701</v>
      </c>
      <c r="T1893" s="14">
        <f t="shared" si="148"/>
        <v>40381.25</v>
      </c>
      <c r="U1893">
        <f t="shared" si="14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8330</v>
      </c>
      <c r="R1894" s="10" t="s">
        <v>8334</v>
      </c>
      <c r="S1894" s="14">
        <f t="shared" si="147"/>
        <v>40671.637511574074</v>
      </c>
      <c r="T1894" s="14">
        <f t="shared" si="148"/>
        <v>40701.637511574074</v>
      </c>
      <c r="U1894">
        <f t="shared" si="14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8330</v>
      </c>
      <c r="R1895" s="10" t="s">
        <v>8334</v>
      </c>
      <c r="S1895" s="14">
        <f t="shared" si="147"/>
        <v>40632.94195601852</v>
      </c>
      <c r="T1895" s="14">
        <f t="shared" si="148"/>
        <v>40649.165972222225</v>
      </c>
      <c r="U1895">
        <f t="shared" si="14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8330</v>
      </c>
      <c r="R1896" s="10" t="s">
        <v>8334</v>
      </c>
      <c r="S1896" s="14">
        <f t="shared" si="147"/>
        <v>40920.904895833337</v>
      </c>
      <c r="T1896" s="14">
        <f t="shared" si="148"/>
        <v>40951.904895833337</v>
      </c>
      <c r="U1896">
        <f t="shared" si="14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8330</v>
      </c>
      <c r="R1897" s="10" t="s">
        <v>8334</v>
      </c>
      <c r="S1897" s="14">
        <f t="shared" si="147"/>
        <v>42267.746782407412</v>
      </c>
      <c r="T1897" s="14">
        <f t="shared" si="148"/>
        <v>42297.746782407412</v>
      </c>
      <c r="U1897">
        <f t="shared" si="14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8330</v>
      </c>
      <c r="R1898" s="10" t="s">
        <v>8334</v>
      </c>
      <c r="S1898" s="14">
        <f t="shared" si="147"/>
        <v>40981.710243055553</v>
      </c>
      <c r="T1898" s="14">
        <f t="shared" si="148"/>
        <v>41011.710243055553</v>
      </c>
      <c r="U1898">
        <f t="shared" si="14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8330</v>
      </c>
      <c r="R1899" s="10" t="s">
        <v>8334</v>
      </c>
      <c r="S1899" s="14">
        <f t="shared" si="147"/>
        <v>41680.583402777782</v>
      </c>
      <c r="T1899" s="14">
        <f t="shared" si="148"/>
        <v>41702.875</v>
      </c>
      <c r="U1899">
        <f t="shared" si="14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8330</v>
      </c>
      <c r="R1900" s="10" t="s">
        <v>8334</v>
      </c>
      <c r="S1900" s="14">
        <f t="shared" si="147"/>
        <v>42366.192974537036</v>
      </c>
      <c r="T1900" s="14">
        <f t="shared" si="148"/>
        <v>42401.75</v>
      </c>
      <c r="U1900">
        <f t="shared" si="14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8330</v>
      </c>
      <c r="R1901" s="10" t="s">
        <v>8334</v>
      </c>
      <c r="S1901" s="14">
        <f t="shared" si="147"/>
        <v>42058.941736111112</v>
      </c>
      <c r="T1901" s="14">
        <f t="shared" si="148"/>
        <v>42088.90006944444</v>
      </c>
      <c r="U1901">
        <f t="shared" si="14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8330</v>
      </c>
      <c r="R1902" s="10" t="s">
        <v>8334</v>
      </c>
      <c r="S1902" s="14">
        <f t="shared" si="147"/>
        <v>41160.871886574074</v>
      </c>
      <c r="T1902" s="14">
        <f t="shared" si="148"/>
        <v>41188.415972222225</v>
      </c>
      <c r="U1902">
        <f t="shared" si="14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8324</v>
      </c>
      <c r="R1903" s="10" t="s">
        <v>8353</v>
      </c>
      <c r="S1903" s="14">
        <f t="shared" si="147"/>
        <v>42116.54315972222</v>
      </c>
      <c r="T1903" s="14">
        <f t="shared" si="148"/>
        <v>42146.541666666672</v>
      </c>
      <c r="U1903">
        <f t="shared" si="14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8324</v>
      </c>
      <c r="R1904" s="10" t="s">
        <v>8353</v>
      </c>
      <c r="S1904" s="14">
        <f t="shared" si="147"/>
        <v>42037.789895833332</v>
      </c>
      <c r="T1904" s="14">
        <f t="shared" si="148"/>
        <v>42067.789895833332</v>
      </c>
      <c r="U1904">
        <f t="shared" si="14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8324</v>
      </c>
      <c r="R1905" s="10" t="s">
        <v>8353</v>
      </c>
      <c r="S1905" s="14">
        <f t="shared" si="147"/>
        <v>42702.770729166667</v>
      </c>
      <c r="T1905" s="14">
        <f t="shared" si="148"/>
        <v>42762.770729166667</v>
      </c>
      <c r="U1905">
        <f t="shared" si="14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8324</v>
      </c>
      <c r="R1906" s="10" t="s">
        <v>8353</v>
      </c>
      <c r="S1906" s="14">
        <f t="shared" si="147"/>
        <v>42326.685428240744</v>
      </c>
      <c r="T1906" s="14">
        <f t="shared" si="148"/>
        <v>42371.685428240744</v>
      </c>
      <c r="U1906">
        <f t="shared" si="14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8324</v>
      </c>
      <c r="R1907" s="10" t="s">
        <v>8353</v>
      </c>
      <c r="S1907" s="14">
        <f t="shared" si="147"/>
        <v>41859.925856481481</v>
      </c>
      <c r="T1907" s="14">
        <f t="shared" si="148"/>
        <v>41889.925856481481</v>
      </c>
      <c r="U1907">
        <f t="shared" si="14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8324</v>
      </c>
      <c r="R1908" s="10" t="s">
        <v>8353</v>
      </c>
      <c r="S1908" s="14">
        <f t="shared" si="147"/>
        <v>42514.671099537038</v>
      </c>
      <c r="T1908" s="14">
        <f t="shared" si="148"/>
        <v>42544.671099537038</v>
      </c>
      <c r="U1908">
        <f t="shared" si="14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8324</v>
      </c>
      <c r="R1909" s="10" t="s">
        <v>8353</v>
      </c>
      <c r="S1909" s="14">
        <f t="shared" si="147"/>
        <v>41767.587094907409</v>
      </c>
      <c r="T1909" s="14">
        <f t="shared" si="148"/>
        <v>41782.587094907409</v>
      </c>
      <c r="U1909">
        <f t="shared" si="14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8324</v>
      </c>
      <c r="R1910" s="10" t="s">
        <v>8353</v>
      </c>
      <c r="S1910" s="14">
        <f t="shared" si="147"/>
        <v>42703.917824074073</v>
      </c>
      <c r="T1910" s="14">
        <f t="shared" si="148"/>
        <v>42733.917824074073</v>
      </c>
      <c r="U1910">
        <f t="shared" si="14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8324</v>
      </c>
      <c r="R1911" s="10" t="s">
        <v>8353</v>
      </c>
      <c r="S1911" s="14">
        <f t="shared" si="147"/>
        <v>41905.429155092592</v>
      </c>
      <c r="T1911" s="14">
        <f t="shared" si="148"/>
        <v>41935.429155092592</v>
      </c>
      <c r="U1911">
        <f t="shared" si="14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8324</v>
      </c>
      <c r="R1912" s="10" t="s">
        <v>8353</v>
      </c>
      <c r="S1912" s="14">
        <f t="shared" si="147"/>
        <v>42264.963159722218</v>
      </c>
      <c r="T1912" s="14">
        <f t="shared" si="148"/>
        <v>42308.947916666672</v>
      </c>
      <c r="U1912">
        <f t="shared" si="14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8324</v>
      </c>
      <c r="R1913" s="10" t="s">
        <v>8353</v>
      </c>
      <c r="S1913" s="14">
        <f t="shared" si="147"/>
        <v>41830.033958333333</v>
      </c>
      <c r="T1913" s="14">
        <f t="shared" si="148"/>
        <v>41860.033958333333</v>
      </c>
      <c r="U1913">
        <f t="shared" si="14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8324</v>
      </c>
      <c r="R1914" s="10" t="s">
        <v>8353</v>
      </c>
      <c r="S1914" s="14">
        <f t="shared" si="147"/>
        <v>42129.226388888885</v>
      </c>
      <c r="T1914" s="14">
        <f t="shared" si="148"/>
        <v>42159.226388888885</v>
      </c>
      <c r="U1914">
        <f t="shared" si="14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8324</v>
      </c>
      <c r="R1915" s="10" t="s">
        <v>8353</v>
      </c>
      <c r="S1915" s="14">
        <f t="shared" si="147"/>
        <v>41890.511319444442</v>
      </c>
      <c r="T1915" s="14">
        <f t="shared" si="148"/>
        <v>41920.511319444442</v>
      </c>
      <c r="U1915">
        <f t="shared" si="14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8324</v>
      </c>
      <c r="R1916" s="10" t="s">
        <v>8353</v>
      </c>
      <c r="S1916" s="14">
        <f t="shared" si="147"/>
        <v>41929.174456018518</v>
      </c>
      <c r="T1916" s="14">
        <f t="shared" si="148"/>
        <v>41944.165972222225</v>
      </c>
      <c r="U1916">
        <f t="shared" si="14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8324</v>
      </c>
      <c r="R1917" s="10" t="s">
        <v>8353</v>
      </c>
      <c r="S1917" s="14">
        <f t="shared" si="147"/>
        <v>41864.04886574074</v>
      </c>
      <c r="T1917" s="14">
        <f t="shared" si="148"/>
        <v>41884.04886574074</v>
      </c>
      <c r="U1917">
        <f t="shared" si="14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8324</v>
      </c>
      <c r="R1918" s="10" t="s">
        <v>8353</v>
      </c>
      <c r="S1918" s="14">
        <f t="shared" si="147"/>
        <v>42656.717303240745</v>
      </c>
      <c r="T1918" s="14">
        <f t="shared" si="148"/>
        <v>42681.758969907409</v>
      </c>
      <c r="U1918">
        <f t="shared" si="14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8324</v>
      </c>
      <c r="R1919" s="10" t="s">
        <v>8353</v>
      </c>
      <c r="S1919" s="14">
        <f t="shared" si="147"/>
        <v>42746.270057870366</v>
      </c>
      <c r="T1919" s="14">
        <f t="shared" si="148"/>
        <v>42776.270057870366</v>
      </c>
      <c r="U1919">
        <f t="shared" si="14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8324</v>
      </c>
      <c r="R1920" s="10" t="s">
        <v>8353</v>
      </c>
      <c r="S1920" s="14">
        <f t="shared" si="147"/>
        <v>41828.789942129632</v>
      </c>
      <c r="T1920" s="14">
        <f t="shared" si="148"/>
        <v>41863.789942129632</v>
      </c>
      <c r="U1920">
        <f t="shared" si="14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8324</v>
      </c>
      <c r="R1921" s="10" t="s">
        <v>8353</v>
      </c>
      <c r="S1921" s="14">
        <f t="shared" si="147"/>
        <v>42113.875567129624</v>
      </c>
      <c r="T1921" s="14">
        <f t="shared" si="148"/>
        <v>42143.875567129624</v>
      </c>
      <c r="U1921">
        <f t="shared" si="14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50">ROUND(E1922/D1922*100,0)</f>
        <v>43</v>
      </c>
      <c r="P1922">
        <f t="shared" si="146"/>
        <v>40.98</v>
      </c>
      <c r="Q1922" s="10" t="s">
        <v>8324</v>
      </c>
      <c r="R1922" s="10" t="s">
        <v>8353</v>
      </c>
      <c r="S1922" s="14">
        <f t="shared" si="147"/>
        <v>42270.875706018516</v>
      </c>
      <c r="T1922" s="14">
        <f t="shared" si="148"/>
        <v>42298.958333333328</v>
      </c>
      <c r="U1922">
        <f t="shared" si="14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50"/>
        <v>137</v>
      </c>
      <c r="P1923">
        <f t="shared" ref="P1923:P1986" si="151">IFERROR(ROUND(E1923/L1923,2),0)</f>
        <v>54</v>
      </c>
      <c r="Q1923" s="10" t="s">
        <v>8330</v>
      </c>
      <c r="R1923" s="10" t="s">
        <v>8334</v>
      </c>
      <c r="S1923" s="14">
        <f t="shared" ref="S1923:S1986" si="152">(((J1923/60)/60)/24)+DATE(1970,1,1)</f>
        <v>41074.221562500003</v>
      </c>
      <c r="T1923" s="14">
        <f t="shared" ref="T1923:T1986" si="153">(((I1923/60)/60)/24)+DATE(1970,1,1)</f>
        <v>41104.221562500003</v>
      </c>
      <c r="U1923">
        <f t="shared" ref="U1923:U1986" si="154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8330</v>
      </c>
      <c r="R1924" s="10" t="s">
        <v>8334</v>
      </c>
      <c r="S1924" s="14">
        <f t="shared" si="152"/>
        <v>41590.255868055552</v>
      </c>
      <c r="T1924" s="14">
        <f t="shared" si="153"/>
        <v>41620.255868055552</v>
      </c>
      <c r="U1924">
        <f t="shared" si="154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8330</v>
      </c>
      <c r="R1925" s="10" t="s">
        <v>8334</v>
      </c>
      <c r="S1925" s="14">
        <f t="shared" si="152"/>
        <v>40772.848749999997</v>
      </c>
      <c r="T1925" s="14">
        <f t="shared" si="153"/>
        <v>40813.207638888889</v>
      </c>
      <c r="U1925">
        <f t="shared" si="154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8330</v>
      </c>
      <c r="R1926" s="10" t="s">
        <v>8334</v>
      </c>
      <c r="S1926" s="14">
        <f t="shared" si="152"/>
        <v>41626.761053240742</v>
      </c>
      <c r="T1926" s="14">
        <f t="shared" si="153"/>
        <v>41654.814583333333</v>
      </c>
      <c r="U1926">
        <f t="shared" si="154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8330</v>
      </c>
      <c r="R1927" s="10" t="s">
        <v>8334</v>
      </c>
      <c r="S1927" s="14">
        <f t="shared" si="152"/>
        <v>41535.90148148148</v>
      </c>
      <c r="T1927" s="14">
        <f t="shared" si="153"/>
        <v>41558</v>
      </c>
      <c r="U1927">
        <f t="shared" si="154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8330</v>
      </c>
      <c r="R1928" s="10" t="s">
        <v>8334</v>
      </c>
      <c r="S1928" s="14">
        <f t="shared" si="152"/>
        <v>40456.954351851848</v>
      </c>
      <c r="T1928" s="14">
        <f t="shared" si="153"/>
        <v>40484.018055555556</v>
      </c>
      <c r="U1928">
        <f t="shared" si="154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8330</v>
      </c>
      <c r="R1929" s="10" t="s">
        <v>8334</v>
      </c>
      <c r="S1929" s="14">
        <f t="shared" si="152"/>
        <v>40960.861562500002</v>
      </c>
      <c r="T1929" s="14">
        <f t="shared" si="153"/>
        <v>40976.207638888889</v>
      </c>
      <c r="U1929">
        <f t="shared" si="154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8330</v>
      </c>
      <c r="R1930" s="10" t="s">
        <v>8334</v>
      </c>
      <c r="S1930" s="14">
        <f t="shared" si="152"/>
        <v>41371.648078703707</v>
      </c>
      <c r="T1930" s="14">
        <f t="shared" si="153"/>
        <v>41401.648078703707</v>
      </c>
      <c r="U1930">
        <f t="shared" si="154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8330</v>
      </c>
      <c r="R1931" s="10" t="s">
        <v>8334</v>
      </c>
      <c r="S1931" s="14">
        <f t="shared" si="152"/>
        <v>40687.021597222221</v>
      </c>
      <c r="T1931" s="14">
        <f t="shared" si="153"/>
        <v>40729.021597222221</v>
      </c>
      <c r="U1931">
        <f t="shared" si="154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8330</v>
      </c>
      <c r="R1932" s="10" t="s">
        <v>8334</v>
      </c>
      <c r="S1932" s="14">
        <f t="shared" si="152"/>
        <v>41402.558819444443</v>
      </c>
      <c r="T1932" s="14">
        <f t="shared" si="153"/>
        <v>41462.558819444443</v>
      </c>
      <c r="U1932">
        <f t="shared" si="154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8330</v>
      </c>
      <c r="R1933" s="10" t="s">
        <v>8334</v>
      </c>
      <c r="S1933" s="14">
        <f t="shared" si="152"/>
        <v>41037.892465277779</v>
      </c>
      <c r="T1933" s="14">
        <f t="shared" si="153"/>
        <v>41051.145833333336</v>
      </c>
      <c r="U1933">
        <f t="shared" si="154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8330</v>
      </c>
      <c r="R1934" s="10" t="s">
        <v>8334</v>
      </c>
      <c r="S1934" s="14">
        <f t="shared" si="152"/>
        <v>40911.809872685182</v>
      </c>
      <c r="T1934" s="14">
        <f t="shared" si="153"/>
        <v>40932.809872685182</v>
      </c>
      <c r="U1934">
        <f t="shared" si="154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8330</v>
      </c>
      <c r="R1935" s="10" t="s">
        <v>8334</v>
      </c>
      <c r="S1935" s="14">
        <f t="shared" si="152"/>
        <v>41879.130868055552</v>
      </c>
      <c r="T1935" s="14">
        <f t="shared" si="153"/>
        <v>41909.130868055552</v>
      </c>
      <c r="U1935">
        <f t="shared" si="154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8330</v>
      </c>
      <c r="R1936" s="10" t="s">
        <v>8334</v>
      </c>
      <c r="S1936" s="14">
        <f t="shared" si="152"/>
        <v>40865.867141203707</v>
      </c>
      <c r="T1936" s="14">
        <f t="shared" si="153"/>
        <v>40902.208333333336</v>
      </c>
      <c r="U1936">
        <f t="shared" si="154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8330</v>
      </c>
      <c r="R1937" s="10" t="s">
        <v>8334</v>
      </c>
      <c r="S1937" s="14">
        <f t="shared" si="152"/>
        <v>41773.932534722226</v>
      </c>
      <c r="T1937" s="14">
        <f t="shared" si="153"/>
        <v>41811.207638888889</v>
      </c>
      <c r="U1937">
        <f t="shared" si="154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8330</v>
      </c>
      <c r="R1938" s="10" t="s">
        <v>8334</v>
      </c>
      <c r="S1938" s="14">
        <f t="shared" si="152"/>
        <v>40852.889699074076</v>
      </c>
      <c r="T1938" s="14">
        <f t="shared" si="153"/>
        <v>40883.249305555553</v>
      </c>
      <c r="U1938">
        <f t="shared" si="154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8330</v>
      </c>
      <c r="R1939" s="10" t="s">
        <v>8334</v>
      </c>
      <c r="S1939" s="14">
        <f t="shared" si="152"/>
        <v>41059.118993055556</v>
      </c>
      <c r="T1939" s="14">
        <f t="shared" si="153"/>
        <v>41075.165972222225</v>
      </c>
      <c r="U1939">
        <f t="shared" si="154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8330</v>
      </c>
      <c r="R1940" s="10" t="s">
        <v>8334</v>
      </c>
      <c r="S1940" s="14">
        <f t="shared" si="152"/>
        <v>41426.259618055556</v>
      </c>
      <c r="T1940" s="14">
        <f t="shared" si="153"/>
        <v>41457.208333333336</v>
      </c>
      <c r="U1940">
        <f t="shared" si="154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8330</v>
      </c>
      <c r="R1941" s="10" t="s">
        <v>8334</v>
      </c>
      <c r="S1941" s="14">
        <f t="shared" si="152"/>
        <v>41313.985046296293</v>
      </c>
      <c r="T1941" s="14">
        <f t="shared" si="153"/>
        <v>41343.943379629629</v>
      </c>
      <c r="U1941">
        <f t="shared" si="154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8330</v>
      </c>
      <c r="R1942" s="10" t="s">
        <v>8334</v>
      </c>
      <c r="S1942" s="14">
        <f t="shared" si="152"/>
        <v>40670.507326388892</v>
      </c>
      <c r="T1942" s="14">
        <f t="shared" si="153"/>
        <v>40709.165972222225</v>
      </c>
      <c r="U1942">
        <f t="shared" si="154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8324</v>
      </c>
      <c r="R1943" s="10" t="s">
        <v>8354</v>
      </c>
      <c r="S1943" s="14">
        <f t="shared" si="152"/>
        <v>41744.290868055556</v>
      </c>
      <c r="T1943" s="14">
        <f t="shared" si="153"/>
        <v>41774.290868055556</v>
      </c>
      <c r="U1943">
        <f t="shared" si="154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8324</v>
      </c>
      <c r="R1944" s="10" t="s">
        <v>8354</v>
      </c>
      <c r="S1944" s="14">
        <f t="shared" si="152"/>
        <v>40638.828009259261</v>
      </c>
      <c r="T1944" s="14">
        <f t="shared" si="153"/>
        <v>40728.828009259261</v>
      </c>
      <c r="U1944">
        <f t="shared" si="154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8324</v>
      </c>
      <c r="R1945" s="10" t="s">
        <v>8354</v>
      </c>
      <c r="S1945" s="14">
        <f t="shared" si="152"/>
        <v>42548.269861111112</v>
      </c>
      <c r="T1945" s="14">
        <f t="shared" si="153"/>
        <v>42593.269861111112</v>
      </c>
      <c r="U1945">
        <f t="shared" si="154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8324</v>
      </c>
      <c r="R1946" s="10" t="s">
        <v>8354</v>
      </c>
      <c r="S1946" s="14">
        <f t="shared" si="152"/>
        <v>41730.584374999999</v>
      </c>
      <c r="T1946" s="14">
        <f t="shared" si="153"/>
        <v>41760.584374999999</v>
      </c>
      <c r="U1946">
        <f t="shared" si="154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8324</v>
      </c>
      <c r="R1947" s="10" t="s">
        <v>8354</v>
      </c>
      <c r="S1947" s="14">
        <f t="shared" si="152"/>
        <v>42157.251828703709</v>
      </c>
      <c r="T1947" s="14">
        <f t="shared" si="153"/>
        <v>42197.251828703709</v>
      </c>
      <c r="U1947">
        <f t="shared" si="154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8324</v>
      </c>
      <c r="R1948" s="10" t="s">
        <v>8354</v>
      </c>
      <c r="S1948" s="14">
        <f t="shared" si="152"/>
        <v>41689.150011574071</v>
      </c>
      <c r="T1948" s="14">
        <f t="shared" si="153"/>
        <v>41749.108344907407</v>
      </c>
      <c r="U1948">
        <f t="shared" si="154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8324</v>
      </c>
      <c r="R1949" s="10" t="s">
        <v>8354</v>
      </c>
      <c r="S1949" s="14">
        <f t="shared" si="152"/>
        <v>40102.918055555558</v>
      </c>
      <c r="T1949" s="14">
        <f t="shared" si="153"/>
        <v>40140.249305555553</v>
      </c>
      <c r="U1949">
        <f t="shared" si="154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8324</v>
      </c>
      <c r="R1950" s="10" t="s">
        <v>8354</v>
      </c>
      <c r="S1950" s="14">
        <f t="shared" si="152"/>
        <v>42473.604270833333</v>
      </c>
      <c r="T1950" s="14">
        <f t="shared" si="153"/>
        <v>42527.709722222222</v>
      </c>
      <c r="U1950">
        <f t="shared" si="154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8324</v>
      </c>
      <c r="R1951" s="10" t="s">
        <v>8354</v>
      </c>
      <c r="S1951" s="14">
        <f t="shared" si="152"/>
        <v>41800.423043981478</v>
      </c>
      <c r="T1951" s="14">
        <f t="shared" si="153"/>
        <v>41830.423043981478</v>
      </c>
      <c r="U1951">
        <f t="shared" si="154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8324</v>
      </c>
      <c r="R1952" s="10" t="s">
        <v>8354</v>
      </c>
      <c r="S1952" s="14">
        <f t="shared" si="152"/>
        <v>40624.181400462963</v>
      </c>
      <c r="T1952" s="14">
        <f t="shared" si="153"/>
        <v>40655.181400462963</v>
      </c>
      <c r="U1952">
        <f t="shared" si="154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8324</v>
      </c>
      <c r="R1953" s="10" t="s">
        <v>8354</v>
      </c>
      <c r="S1953" s="14">
        <f t="shared" si="152"/>
        <v>42651.420567129629</v>
      </c>
      <c r="T1953" s="14">
        <f t="shared" si="153"/>
        <v>42681.462233796294</v>
      </c>
      <c r="U1953">
        <f t="shared" si="154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8324</v>
      </c>
      <c r="R1954" s="10" t="s">
        <v>8354</v>
      </c>
      <c r="S1954" s="14">
        <f t="shared" si="152"/>
        <v>41526.60665509259</v>
      </c>
      <c r="T1954" s="14">
        <f t="shared" si="153"/>
        <v>41563.60665509259</v>
      </c>
      <c r="U1954">
        <f t="shared" si="154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8324</v>
      </c>
      <c r="R1955" s="10" t="s">
        <v>8354</v>
      </c>
      <c r="S1955" s="14">
        <f t="shared" si="152"/>
        <v>40941.199826388889</v>
      </c>
      <c r="T1955" s="14">
        <f t="shared" si="153"/>
        <v>40970.125</v>
      </c>
      <c r="U1955">
        <f t="shared" si="154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8324</v>
      </c>
      <c r="R1956" s="10" t="s">
        <v>8354</v>
      </c>
      <c r="S1956" s="14">
        <f t="shared" si="152"/>
        <v>42394.580740740741</v>
      </c>
      <c r="T1956" s="14">
        <f t="shared" si="153"/>
        <v>42441.208333333328</v>
      </c>
      <c r="U1956">
        <f t="shared" si="154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8324</v>
      </c>
      <c r="R1957" s="10" t="s">
        <v>8354</v>
      </c>
      <c r="S1957" s="14">
        <f t="shared" si="152"/>
        <v>41020.271770833337</v>
      </c>
      <c r="T1957" s="14">
        <f t="shared" si="153"/>
        <v>41052.791666666664</v>
      </c>
      <c r="U1957">
        <f t="shared" si="154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8324</v>
      </c>
      <c r="R1958" s="10" t="s">
        <v>8354</v>
      </c>
      <c r="S1958" s="14">
        <f t="shared" si="152"/>
        <v>42067.923668981486</v>
      </c>
      <c r="T1958" s="14">
        <f t="shared" si="153"/>
        <v>42112.882002314815</v>
      </c>
      <c r="U1958">
        <f t="shared" si="154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8324</v>
      </c>
      <c r="R1959" s="10" t="s">
        <v>8354</v>
      </c>
      <c r="S1959" s="14">
        <f t="shared" si="152"/>
        <v>41179.098530092589</v>
      </c>
      <c r="T1959" s="14">
        <f t="shared" si="153"/>
        <v>41209.098530092589</v>
      </c>
      <c r="U1959">
        <f t="shared" si="154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8324</v>
      </c>
      <c r="R1960" s="10" t="s">
        <v>8354</v>
      </c>
      <c r="S1960" s="14">
        <f t="shared" si="152"/>
        <v>41326.987974537034</v>
      </c>
      <c r="T1960" s="14">
        <f t="shared" si="153"/>
        <v>41356.94630787037</v>
      </c>
      <c r="U1960">
        <f t="shared" si="154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8324</v>
      </c>
      <c r="R1961" s="10" t="s">
        <v>8354</v>
      </c>
      <c r="S1961" s="14">
        <f t="shared" si="152"/>
        <v>41871.845601851855</v>
      </c>
      <c r="T1961" s="14">
        <f t="shared" si="153"/>
        <v>41913</v>
      </c>
      <c r="U1961">
        <f t="shared" si="154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8324</v>
      </c>
      <c r="R1962" s="10" t="s">
        <v>8354</v>
      </c>
      <c r="S1962" s="14">
        <f t="shared" si="152"/>
        <v>41964.362743055557</v>
      </c>
      <c r="T1962" s="14">
        <f t="shared" si="153"/>
        <v>41994.362743055557</v>
      </c>
      <c r="U1962">
        <f t="shared" si="154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8324</v>
      </c>
      <c r="R1963" s="10" t="s">
        <v>8354</v>
      </c>
      <c r="S1963" s="14">
        <f t="shared" si="152"/>
        <v>41148.194641203707</v>
      </c>
      <c r="T1963" s="14">
        <f t="shared" si="153"/>
        <v>41188.165972222225</v>
      </c>
      <c r="U1963">
        <f t="shared" si="154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8324</v>
      </c>
      <c r="R1964" s="10" t="s">
        <v>8354</v>
      </c>
      <c r="S1964" s="14">
        <f t="shared" si="152"/>
        <v>41742.780509259261</v>
      </c>
      <c r="T1964" s="14">
        <f t="shared" si="153"/>
        <v>41772.780509259261</v>
      </c>
      <c r="U1964">
        <f t="shared" si="154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8324</v>
      </c>
      <c r="R1965" s="10" t="s">
        <v>8354</v>
      </c>
      <c r="S1965" s="14">
        <f t="shared" si="152"/>
        <v>41863.429791666669</v>
      </c>
      <c r="T1965" s="14">
        <f t="shared" si="153"/>
        <v>41898.429791666669</v>
      </c>
      <c r="U1965">
        <f t="shared" si="154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8324</v>
      </c>
      <c r="R1966" s="10" t="s">
        <v>8354</v>
      </c>
      <c r="S1966" s="14">
        <f t="shared" si="152"/>
        <v>42452.272824074069</v>
      </c>
      <c r="T1966" s="14">
        <f t="shared" si="153"/>
        <v>42482.272824074069</v>
      </c>
      <c r="U1966">
        <f t="shared" si="154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8324</v>
      </c>
      <c r="R1967" s="10" t="s">
        <v>8354</v>
      </c>
      <c r="S1967" s="14">
        <f t="shared" si="152"/>
        <v>40898.089236111111</v>
      </c>
      <c r="T1967" s="14">
        <f t="shared" si="153"/>
        <v>40920.041666666664</v>
      </c>
      <c r="U1967">
        <f t="shared" si="154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8324</v>
      </c>
      <c r="R1968" s="10" t="s">
        <v>8354</v>
      </c>
      <c r="S1968" s="14">
        <f t="shared" si="152"/>
        <v>41835.540486111109</v>
      </c>
      <c r="T1968" s="14">
        <f t="shared" si="153"/>
        <v>41865.540486111109</v>
      </c>
      <c r="U1968">
        <f t="shared" si="154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8324</v>
      </c>
      <c r="R1969" s="10" t="s">
        <v>8354</v>
      </c>
      <c r="S1969" s="14">
        <f t="shared" si="152"/>
        <v>41730.663530092592</v>
      </c>
      <c r="T1969" s="14">
        <f t="shared" si="153"/>
        <v>41760.663530092592</v>
      </c>
      <c r="U1969">
        <f t="shared" si="154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8324</v>
      </c>
      <c r="R1970" s="10" t="s">
        <v>8354</v>
      </c>
      <c r="S1970" s="14">
        <f t="shared" si="152"/>
        <v>42676.586979166663</v>
      </c>
      <c r="T1970" s="14">
        <f t="shared" si="153"/>
        <v>42707.628645833334</v>
      </c>
      <c r="U1970">
        <f t="shared" si="154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8324</v>
      </c>
      <c r="R1971" s="10" t="s">
        <v>8354</v>
      </c>
      <c r="S1971" s="14">
        <f t="shared" si="152"/>
        <v>42557.792453703703</v>
      </c>
      <c r="T1971" s="14">
        <f t="shared" si="153"/>
        <v>42587.792453703703</v>
      </c>
      <c r="U1971">
        <f t="shared" si="154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8324</v>
      </c>
      <c r="R1972" s="10" t="s">
        <v>8354</v>
      </c>
      <c r="S1972" s="14">
        <f t="shared" si="152"/>
        <v>41324.193298611113</v>
      </c>
      <c r="T1972" s="14">
        <f t="shared" si="153"/>
        <v>41384.151631944449</v>
      </c>
      <c r="U1972">
        <f t="shared" si="154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8324</v>
      </c>
      <c r="R1973" s="10" t="s">
        <v>8354</v>
      </c>
      <c r="S1973" s="14">
        <f t="shared" si="152"/>
        <v>41561.500706018516</v>
      </c>
      <c r="T1973" s="14">
        <f t="shared" si="153"/>
        <v>41593.166666666664</v>
      </c>
      <c r="U1973">
        <f t="shared" si="154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8324</v>
      </c>
      <c r="R1974" s="10" t="s">
        <v>8354</v>
      </c>
      <c r="S1974" s="14">
        <f t="shared" si="152"/>
        <v>41201.012083333335</v>
      </c>
      <c r="T1974" s="14">
        <f t="shared" si="153"/>
        <v>41231.053749999999</v>
      </c>
      <c r="U1974">
        <f t="shared" si="154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8324</v>
      </c>
      <c r="R1975" s="10" t="s">
        <v>8354</v>
      </c>
      <c r="S1975" s="14">
        <f t="shared" si="152"/>
        <v>42549.722962962958</v>
      </c>
      <c r="T1975" s="14">
        <f t="shared" si="153"/>
        <v>42588.291666666672</v>
      </c>
      <c r="U1975">
        <f t="shared" si="154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8324</v>
      </c>
      <c r="R1976" s="10" t="s">
        <v>8354</v>
      </c>
      <c r="S1976" s="14">
        <f t="shared" si="152"/>
        <v>41445.334131944444</v>
      </c>
      <c r="T1976" s="14">
        <f t="shared" si="153"/>
        <v>41505.334131944444</v>
      </c>
      <c r="U1976">
        <f t="shared" si="154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8324</v>
      </c>
      <c r="R1977" s="10" t="s">
        <v>8354</v>
      </c>
      <c r="S1977" s="14">
        <f t="shared" si="152"/>
        <v>41313.755219907405</v>
      </c>
      <c r="T1977" s="14">
        <f t="shared" si="153"/>
        <v>41343.755219907405</v>
      </c>
      <c r="U1977">
        <f t="shared" si="154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8324</v>
      </c>
      <c r="R1978" s="10" t="s">
        <v>8354</v>
      </c>
      <c r="S1978" s="14">
        <f t="shared" si="152"/>
        <v>41438.899594907409</v>
      </c>
      <c r="T1978" s="14">
        <f t="shared" si="153"/>
        <v>41468.899594907409</v>
      </c>
      <c r="U1978">
        <f t="shared" si="154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8324</v>
      </c>
      <c r="R1979" s="10" t="s">
        <v>8354</v>
      </c>
      <c r="S1979" s="14">
        <f t="shared" si="152"/>
        <v>42311.216898148152</v>
      </c>
      <c r="T1979" s="14">
        <f t="shared" si="153"/>
        <v>42357.332638888889</v>
      </c>
      <c r="U1979">
        <f t="shared" si="154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8324</v>
      </c>
      <c r="R1980" s="10" t="s">
        <v>8354</v>
      </c>
      <c r="S1980" s="14">
        <f t="shared" si="152"/>
        <v>41039.225601851853</v>
      </c>
      <c r="T1980" s="14">
        <f t="shared" si="153"/>
        <v>41072.291666666664</v>
      </c>
      <c r="U1980">
        <f t="shared" si="154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8324</v>
      </c>
      <c r="R1981" s="10" t="s">
        <v>8354</v>
      </c>
      <c r="S1981" s="14">
        <f t="shared" si="152"/>
        <v>42290.460023148145</v>
      </c>
      <c r="T1981" s="14">
        <f t="shared" si="153"/>
        <v>42327.207638888889</v>
      </c>
      <c r="U1981">
        <f t="shared" si="154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8324</v>
      </c>
      <c r="R1982" s="10" t="s">
        <v>8354</v>
      </c>
      <c r="S1982" s="14">
        <f t="shared" si="152"/>
        <v>42423.542384259257</v>
      </c>
      <c r="T1982" s="14">
        <f t="shared" si="153"/>
        <v>42463.500717592593</v>
      </c>
      <c r="U1982">
        <f t="shared" si="154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8343</v>
      </c>
      <c r="R1983" s="10" t="s">
        <v>8355</v>
      </c>
      <c r="S1983" s="14">
        <f t="shared" si="152"/>
        <v>41799.725289351853</v>
      </c>
      <c r="T1983" s="14">
        <f t="shared" si="153"/>
        <v>41829.725289351853</v>
      </c>
      <c r="U1983">
        <f t="shared" si="154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8343</v>
      </c>
      <c r="R1984" s="10" t="s">
        <v>8355</v>
      </c>
      <c r="S1984" s="14">
        <f t="shared" si="152"/>
        <v>42678.586655092593</v>
      </c>
      <c r="T1984" s="14">
        <f t="shared" si="153"/>
        <v>42708.628321759257</v>
      </c>
      <c r="U1984">
        <f t="shared" si="154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8343</v>
      </c>
      <c r="R1985" s="10" t="s">
        <v>8355</v>
      </c>
      <c r="S1985" s="14">
        <f t="shared" si="152"/>
        <v>42593.011782407411</v>
      </c>
      <c r="T1985" s="14">
        <f t="shared" si="153"/>
        <v>42615.291666666672</v>
      </c>
      <c r="U1985">
        <f t="shared" si="154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55">ROUND(E1986/D1986*100,0)</f>
        <v>21</v>
      </c>
      <c r="P1986">
        <f t="shared" si="151"/>
        <v>453.14</v>
      </c>
      <c r="Q1986" s="10" t="s">
        <v>8343</v>
      </c>
      <c r="R1986" s="10" t="s">
        <v>8355</v>
      </c>
      <c r="S1986" s="14">
        <f t="shared" si="152"/>
        <v>41913.790289351848</v>
      </c>
      <c r="T1986" s="14">
        <f t="shared" si="153"/>
        <v>41973.831956018519</v>
      </c>
      <c r="U1986">
        <f t="shared" si="154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55"/>
        <v>3</v>
      </c>
      <c r="P1987">
        <f t="shared" ref="P1987:P2050" si="156">IFERROR(ROUND(E1987/L1987,2),0)</f>
        <v>12.75</v>
      </c>
      <c r="Q1987" s="10" t="s">
        <v>8343</v>
      </c>
      <c r="R1987" s="10" t="s">
        <v>8355</v>
      </c>
      <c r="S1987" s="14">
        <f t="shared" ref="S1987:S2050" si="157">(((J1987/60)/60)/24)+DATE(1970,1,1)</f>
        <v>42555.698738425926</v>
      </c>
      <c r="T1987" s="14">
        <f t="shared" ref="T1987:T2050" si="158">(((I1987/60)/60)/24)+DATE(1970,1,1)</f>
        <v>42584.958333333328</v>
      </c>
      <c r="U1987">
        <f t="shared" ref="U1987:U2050" si="159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8343</v>
      </c>
      <c r="R1988" s="10" t="s">
        <v>8355</v>
      </c>
      <c r="S1988" s="14">
        <f t="shared" si="157"/>
        <v>42413.433831018512</v>
      </c>
      <c r="T1988" s="14">
        <f t="shared" si="158"/>
        <v>42443.392164351855</v>
      </c>
      <c r="U1988">
        <f t="shared" si="159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8343</v>
      </c>
      <c r="R1989" s="10" t="s">
        <v>8355</v>
      </c>
      <c r="S1989" s="14">
        <f t="shared" si="157"/>
        <v>42034.639768518522</v>
      </c>
      <c r="T1989" s="14">
        <f t="shared" si="158"/>
        <v>42064.639768518522</v>
      </c>
      <c r="U1989">
        <f t="shared" si="159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8343</v>
      </c>
      <c r="R1990" s="10" t="s">
        <v>8355</v>
      </c>
      <c r="S1990" s="14">
        <f t="shared" si="157"/>
        <v>42206.763217592597</v>
      </c>
      <c r="T1990" s="14">
        <f t="shared" si="158"/>
        <v>42236.763217592597</v>
      </c>
      <c r="U1990">
        <f t="shared" si="159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8343</v>
      </c>
      <c r="R1991" s="10" t="s">
        <v>8355</v>
      </c>
      <c r="S1991" s="14">
        <f t="shared" si="157"/>
        <v>42685.680648148147</v>
      </c>
      <c r="T1991" s="14">
        <f t="shared" si="158"/>
        <v>42715.680648148147</v>
      </c>
      <c r="U1991">
        <f t="shared" si="159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8343</v>
      </c>
      <c r="R1992" s="10" t="s">
        <v>8355</v>
      </c>
      <c r="S1992" s="14">
        <f t="shared" si="157"/>
        <v>42398.195972222224</v>
      </c>
      <c r="T1992" s="14">
        <f t="shared" si="158"/>
        <v>42413.195972222224</v>
      </c>
      <c r="U1992">
        <f t="shared" si="159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8343</v>
      </c>
      <c r="R1993" s="10" t="s">
        <v>8355</v>
      </c>
      <c r="S1993" s="14">
        <f t="shared" si="157"/>
        <v>42167.89335648148</v>
      </c>
      <c r="T1993" s="14">
        <f t="shared" si="158"/>
        <v>42188.89335648148</v>
      </c>
      <c r="U1993">
        <f t="shared" si="159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8343</v>
      </c>
      <c r="R1994" s="10" t="s">
        <v>8355</v>
      </c>
      <c r="S1994" s="14">
        <f t="shared" si="157"/>
        <v>42023.143414351856</v>
      </c>
      <c r="T1994" s="14">
        <f t="shared" si="158"/>
        <v>42053.143414351856</v>
      </c>
      <c r="U1994">
        <f t="shared" si="159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8343</v>
      </c>
      <c r="R1995" s="10" t="s">
        <v>8355</v>
      </c>
      <c r="S1995" s="14">
        <f t="shared" si="157"/>
        <v>42329.58839120371</v>
      </c>
      <c r="T1995" s="14">
        <f t="shared" si="158"/>
        <v>42359.58839120371</v>
      </c>
      <c r="U1995">
        <f t="shared" si="159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8343</v>
      </c>
      <c r="R1996" s="10" t="s">
        <v>8355</v>
      </c>
      <c r="S1996" s="14">
        <f t="shared" si="157"/>
        <v>42651.006273148145</v>
      </c>
      <c r="T1996" s="14">
        <f t="shared" si="158"/>
        <v>42711.047939814816</v>
      </c>
      <c r="U1996">
        <f t="shared" si="159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8343</v>
      </c>
      <c r="R1997" s="10" t="s">
        <v>8355</v>
      </c>
      <c r="S1997" s="14">
        <f t="shared" si="157"/>
        <v>42181.902037037042</v>
      </c>
      <c r="T1997" s="14">
        <f t="shared" si="158"/>
        <v>42201.902037037042</v>
      </c>
      <c r="U1997">
        <f t="shared" si="159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8343</v>
      </c>
      <c r="R1998" s="10" t="s">
        <v>8355</v>
      </c>
      <c r="S1998" s="14">
        <f t="shared" si="157"/>
        <v>41800.819571759261</v>
      </c>
      <c r="T1998" s="14">
        <f t="shared" si="158"/>
        <v>41830.819571759261</v>
      </c>
      <c r="U1998">
        <f t="shared" si="159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8343</v>
      </c>
      <c r="R1999" s="10" t="s">
        <v>8355</v>
      </c>
      <c r="S1999" s="14">
        <f t="shared" si="157"/>
        <v>41847.930694444447</v>
      </c>
      <c r="T1999" s="14">
        <f t="shared" si="158"/>
        <v>41877.930694444447</v>
      </c>
      <c r="U1999">
        <f t="shared" si="159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8343</v>
      </c>
      <c r="R2000" s="10" t="s">
        <v>8355</v>
      </c>
      <c r="S2000" s="14">
        <f t="shared" si="157"/>
        <v>41807.118495370371</v>
      </c>
      <c r="T2000" s="14">
        <f t="shared" si="158"/>
        <v>41852.118495370371</v>
      </c>
      <c r="U2000">
        <f t="shared" si="159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8343</v>
      </c>
      <c r="R2001" s="10" t="s">
        <v>8355</v>
      </c>
      <c r="S2001" s="14">
        <f t="shared" si="157"/>
        <v>41926.482731481483</v>
      </c>
      <c r="T2001" s="14">
        <f t="shared" si="158"/>
        <v>41956.524398148147</v>
      </c>
      <c r="U2001">
        <f t="shared" si="159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8343</v>
      </c>
      <c r="R2002" s="10" t="s">
        <v>8355</v>
      </c>
      <c r="S2002" s="14">
        <f t="shared" si="157"/>
        <v>42345.951539351852</v>
      </c>
      <c r="T2002" s="14">
        <f t="shared" si="158"/>
        <v>42375.951539351852</v>
      </c>
      <c r="U2002">
        <f t="shared" si="159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8324</v>
      </c>
      <c r="R2003" s="10" t="s">
        <v>8354</v>
      </c>
      <c r="S2003" s="14">
        <f t="shared" si="157"/>
        <v>42136.209675925929</v>
      </c>
      <c r="T2003" s="14">
        <f t="shared" si="158"/>
        <v>42167.833333333328</v>
      </c>
      <c r="U2003">
        <f t="shared" si="159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8324</v>
      </c>
      <c r="R2004" s="10" t="s">
        <v>8354</v>
      </c>
      <c r="S2004" s="14">
        <f t="shared" si="157"/>
        <v>42728.71230324074</v>
      </c>
      <c r="T2004" s="14">
        <f t="shared" si="158"/>
        <v>42758.71230324074</v>
      </c>
      <c r="U2004">
        <f t="shared" si="159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8324</v>
      </c>
      <c r="R2005" s="10" t="s">
        <v>8354</v>
      </c>
      <c r="S2005" s="14">
        <f t="shared" si="157"/>
        <v>40347.125601851854</v>
      </c>
      <c r="T2005" s="14">
        <f t="shared" si="158"/>
        <v>40361.958333333336</v>
      </c>
      <c r="U2005">
        <f t="shared" si="159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8324</v>
      </c>
      <c r="R2006" s="10" t="s">
        <v>8354</v>
      </c>
      <c r="S2006" s="14">
        <f t="shared" si="157"/>
        <v>41800.604895833334</v>
      </c>
      <c r="T2006" s="14">
        <f t="shared" si="158"/>
        <v>41830.604895833334</v>
      </c>
      <c r="U2006">
        <f t="shared" si="159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8324</v>
      </c>
      <c r="R2007" s="10" t="s">
        <v>8354</v>
      </c>
      <c r="S2007" s="14">
        <f t="shared" si="157"/>
        <v>41535.812708333331</v>
      </c>
      <c r="T2007" s="14">
        <f t="shared" si="158"/>
        <v>41563.165972222225</v>
      </c>
      <c r="U2007">
        <f t="shared" si="159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8324</v>
      </c>
      <c r="R2008" s="10" t="s">
        <v>8354</v>
      </c>
      <c r="S2008" s="14">
        <f t="shared" si="157"/>
        <v>41941.500520833331</v>
      </c>
      <c r="T2008" s="14">
        <f t="shared" si="158"/>
        <v>41976.542187500003</v>
      </c>
      <c r="U2008">
        <f t="shared" si="159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8324</v>
      </c>
      <c r="R2009" s="10" t="s">
        <v>8354</v>
      </c>
      <c r="S2009" s="14">
        <f t="shared" si="157"/>
        <v>40347.837800925925</v>
      </c>
      <c r="T2009" s="14">
        <f t="shared" si="158"/>
        <v>40414.166666666664</v>
      </c>
      <c r="U2009">
        <f t="shared" si="159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8324</v>
      </c>
      <c r="R2010" s="10" t="s">
        <v>8354</v>
      </c>
      <c r="S2010" s="14">
        <f t="shared" si="157"/>
        <v>40761.604421296295</v>
      </c>
      <c r="T2010" s="14">
        <f t="shared" si="158"/>
        <v>40805.604421296295</v>
      </c>
      <c r="U2010">
        <f t="shared" si="159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8324</v>
      </c>
      <c r="R2011" s="10" t="s">
        <v>8354</v>
      </c>
      <c r="S2011" s="14">
        <f t="shared" si="157"/>
        <v>42661.323414351849</v>
      </c>
      <c r="T2011" s="14">
        <f t="shared" si="158"/>
        <v>42697.365081018521</v>
      </c>
      <c r="U2011">
        <f t="shared" si="159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8324</v>
      </c>
      <c r="R2012" s="10" t="s">
        <v>8354</v>
      </c>
      <c r="S2012" s="14">
        <f t="shared" si="157"/>
        <v>42570.996423611112</v>
      </c>
      <c r="T2012" s="14">
        <f t="shared" si="158"/>
        <v>42600.996423611112</v>
      </c>
      <c r="U2012">
        <f t="shared" si="159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8324</v>
      </c>
      <c r="R2013" s="10" t="s">
        <v>8354</v>
      </c>
      <c r="S2013" s="14">
        <f t="shared" si="157"/>
        <v>42347.358483796299</v>
      </c>
      <c r="T2013" s="14">
        <f t="shared" si="158"/>
        <v>42380.958333333328</v>
      </c>
      <c r="U2013">
        <f t="shared" si="159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8324</v>
      </c>
      <c r="R2014" s="10" t="s">
        <v>8354</v>
      </c>
      <c r="S2014" s="14">
        <f t="shared" si="157"/>
        <v>42010.822233796294</v>
      </c>
      <c r="T2014" s="14">
        <f t="shared" si="158"/>
        <v>42040.822233796294</v>
      </c>
      <c r="U2014">
        <f t="shared" si="159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8324</v>
      </c>
      <c r="R2015" s="10" t="s">
        <v>8354</v>
      </c>
      <c r="S2015" s="14">
        <f t="shared" si="157"/>
        <v>42499.960810185185</v>
      </c>
      <c r="T2015" s="14">
        <f t="shared" si="158"/>
        <v>42559.960810185185</v>
      </c>
      <c r="U2015">
        <f t="shared" si="159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8324</v>
      </c>
      <c r="R2016" s="10" t="s">
        <v>8354</v>
      </c>
      <c r="S2016" s="14">
        <f t="shared" si="157"/>
        <v>41324.214571759258</v>
      </c>
      <c r="T2016" s="14">
        <f t="shared" si="158"/>
        <v>41358.172905092593</v>
      </c>
      <c r="U2016">
        <f t="shared" si="159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8324</v>
      </c>
      <c r="R2017" s="10" t="s">
        <v>8354</v>
      </c>
      <c r="S2017" s="14">
        <f t="shared" si="157"/>
        <v>40765.876886574071</v>
      </c>
      <c r="T2017" s="14">
        <f t="shared" si="158"/>
        <v>40795.876886574071</v>
      </c>
      <c r="U2017">
        <f t="shared" si="159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8324</v>
      </c>
      <c r="R2018" s="10" t="s">
        <v>8354</v>
      </c>
      <c r="S2018" s="14">
        <f t="shared" si="157"/>
        <v>41312.88077546296</v>
      </c>
      <c r="T2018" s="14">
        <f t="shared" si="158"/>
        <v>41342.88077546296</v>
      </c>
      <c r="U2018">
        <f t="shared" si="159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8324</v>
      </c>
      <c r="R2019" s="10" t="s">
        <v>8354</v>
      </c>
      <c r="S2019" s="14">
        <f t="shared" si="157"/>
        <v>40961.057349537034</v>
      </c>
      <c r="T2019" s="14">
        <f t="shared" si="158"/>
        <v>40992.166666666664</v>
      </c>
      <c r="U2019">
        <f t="shared" si="159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8324</v>
      </c>
      <c r="R2020" s="10" t="s">
        <v>8354</v>
      </c>
      <c r="S2020" s="14">
        <f t="shared" si="157"/>
        <v>42199.365844907406</v>
      </c>
      <c r="T2020" s="14">
        <f t="shared" si="158"/>
        <v>42229.365844907406</v>
      </c>
      <c r="U2020">
        <f t="shared" si="159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8324</v>
      </c>
      <c r="R2021" s="10" t="s">
        <v>8354</v>
      </c>
      <c r="S2021" s="14">
        <f t="shared" si="157"/>
        <v>42605.70857638889</v>
      </c>
      <c r="T2021" s="14">
        <f t="shared" si="158"/>
        <v>42635.70857638889</v>
      </c>
      <c r="U2021">
        <f t="shared" si="159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8324</v>
      </c>
      <c r="R2022" s="10" t="s">
        <v>8354</v>
      </c>
      <c r="S2022" s="14">
        <f t="shared" si="157"/>
        <v>41737.097499999996</v>
      </c>
      <c r="T2022" s="14">
        <f t="shared" si="158"/>
        <v>41773.961111111108</v>
      </c>
      <c r="U2022">
        <f t="shared" si="159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8324</v>
      </c>
      <c r="R2023" s="10" t="s">
        <v>8354</v>
      </c>
      <c r="S2023" s="14">
        <f t="shared" si="157"/>
        <v>41861.070567129631</v>
      </c>
      <c r="T2023" s="14">
        <f t="shared" si="158"/>
        <v>41906.070567129631</v>
      </c>
      <c r="U2023">
        <f t="shared" si="159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8324</v>
      </c>
      <c r="R2024" s="10" t="s">
        <v>8354</v>
      </c>
      <c r="S2024" s="14">
        <f t="shared" si="157"/>
        <v>42502.569120370375</v>
      </c>
      <c r="T2024" s="14">
        <f t="shared" si="158"/>
        <v>42532.569120370375</v>
      </c>
      <c r="U2024">
        <f t="shared" si="159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8324</v>
      </c>
      <c r="R2025" s="10" t="s">
        <v>8354</v>
      </c>
      <c r="S2025" s="14">
        <f t="shared" si="157"/>
        <v>42136.420752314814</v>
      </c>
      <c r="T2025" s="14">
        <f t="shared" si="158"/>
        <v>42166.420752314814</v>
      </c>
      <c r="U2025">
        <f t="shared" si="159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8324</v>
      </c>
      <c r="R2026" s="10" t="s">
        <v>8354</v>
      </c>
      <c r="S2026" s="14">
        <f t="shared" si="157"/>
        <v>41099.966944444444</v>
      </c>
      <c r="T2026" s="14">
        <f t="shared" si="158"/>
        <v>41134.125</v>
      </c>
      <c r="U2026">
        <f t="shared" si="159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8324</v>
      </c>
      <c r="R2027" s="10" t="s">
        <v>8354</v>
      </c>
      <c r="S2027" s="14">
        <f t="shared" si="157"/>
        <v>42136.184560185182</v>
      </c>
      <c r="T2027" s="14">
        <f t="shared" si="158"/>
        <v>42166.184560185182</v>
      </c>
      <c r="U2027">
        <f t="shared" si="159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8324</v>
      </c>
      <c r="R2028" s="10" t="s">
        <v>8354</v>
      </c>
      <c r="S2028" s="14">
        <f t="shared" si="157"/>
        <v>41704.735937500001</v>
      </c>
      <c r="T2028" s="14">
        <f t="shared" si="158"/>
        <v>41750.165972222225</v>
      </c>
      <c r="U2028">
        <f t="shared" si="159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8324</v>
      </c>
      <c r="R2029" s="10" t="s">
        <v>8354</v>
      </c>
      <c r="S2029" s="14">
        <f t="shared" si="157"/>
        <v>42048.813877314817</v>
      </c>
      <c r="T2029" s="14">
        <f t="shared" si="158"/>
        <v>42093.772210648152</v>
      </c>
      <c r="U2029">
        <f t="shared" si="159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8324</v>
      </c>
      <c r="R2030" s="10" t="s">
        <v>8354</v>
      </c>
      <c r="S2030" s="14">
        <f t="shared" si="157"/>
        <v>40215.919050925928</v>
      </c>
      <c r="T2030" s="14">
        <f t="shared" si="158"/>
        <v>40252.913194444445</v>
      </c>
      <c r="U2030">
        <f t="shared" si="159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8324</v>
      </c>
      <c r="R2031" s="10" t="s">
        <v>8354</v>
      </c>
      <c r="S2031" s="14">
        <f t="shared" si="157"/>
        <v>41848.021770833337</v>
      </c>
      <c r="T2031" s="14">
        <f t="shared" si="158"/>
        <v>41878.021770833337</v>
      </c>
      <c r="U2031">
        <f t="shared" si="159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8324</v>
      </c>
      <c r="R2032" s="10" t="s">
        <v>8354</v>
      </c>
      <c r="S2032" s="14">
        <f t="shared" si="157"/>
        <v>41212.996481481481</v>
      </c>
      <c r="T2032" s="14">
        <f t="shared" si="158"/>
        <v>41242.996481481481</v>
      </c>
      <c r="U2032">
        <f t="shared" si="159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8324</v>
      </c>
      <c r="R2033" s="10" t="s">
        <v>8354</v>
      </c>
      <c r="S2033" s="14">
        <f t="shared" si="157"/>
        <v>41975.329317129625</v>
      </c>
      <c r="T2033" s="14">
        <f t="shared" si="158"/>
        <v>42013.041666666672</v>
      </c>
      <c r="U2033">
        <f t="shared" si="159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8324</v>
      </c>
      <c r="R2034" s="10" t="s">
        <v>8354</v>
      </c>
      <c r="S2034" s="14">
        <f t="shared" si="157"/>
        <v>42689.565671296295</v>
      </c>
      <c r="T2034" s="14">
        <f t="shared" si="158"/>
        <v>42719.208333333328</v>
      </c>
      <c r="U2034">
        <f t="shared" si="159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8324</v>
      </c>
      <c r="R2035" s="10" t="s">
        <v>8354</v>
      </c>
      <c r="S2035" s="14">
        <f t="shared" si="157"/>
        <v>41725.082384259258</v>
      </c>
      <c r="T2035" s="14">
        <f t="shared" si="158"/>
        <v>41755.082384259258</v>
      </c>
      <c r="U2035">
        <f t="shared" si="159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8324</v>
      </c>
      <c r="R2036" s="10" t="s">
        <v>8354</v>
      </c>
      <c r="S2036" s="14">
        <f t="shared" si="157"/>
        <v>42076.130011574074</v>
      </c>
      <c r="T2036" s="14">
        <f t="shared" si="158"/>
        <v>42131.290277777778</v>
      </c>
      <c r="U2036">
        <f t="shared" si="159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8324</v>
      </c>
      <c r="R2037" s="10" t="s">
        <v>8354</v>
      </c>
      <c r="S2037" s="14">
        <f t="shared" si="157"/>
        <v>42311.625081018516</v>
      </c>
      <c r="T2037" s="14">
        <f t="shared" si="158"/>
        <v>42357.041666666672</v>
      </c>
      <c r="U2037">
        <f t="shared" si="159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8324</v>
      </c>
      <c r="R2038" s="10" t="s">
        <v>8354</v>
      </c>
      <c r="S2038" s="14">
        <f t="shared" si="157"/>
        <v>41738.864803240744</v>
      </c>
      <c r="T2038" s="14">
        <f t="shared" si="158"/>
        <v>41768.864803240744</v>
      </c>
      <c r="U2038">
        <f t="shared" si="159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8324</v>
      </c>
      <c r="R2039" s="10" t="s">
        <v>8354</v>
      </c>
      <c r="S2039" s="14">
        <f t="shared" si="157"/>
        <v>41578.210104166668</v>
      </c>
      <c r="T2039" s="14">
        <f t="shared" si="158"/>
        <v>41638.251770833333</v>
      </c>
      <c r="U2039">
        <f t="shared" si="159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8324</v>
      </c>
      <c r="R2040" s="10" t="s">
        <v>8354</v>
      </c>
      <c r="S2040" s="14">
        <f t="shared" si="157"/>
        <v>41424.27107638889</v>
      </c>
      <c r="T2040" s="14">
        <f t="shared" si="158"/>
        <v>41456.75</v>
      </c>
      <c r="U2040">
        <f t="shared" si="159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8324</v>
      </c>
      <c r="R2041" s="10" t="s">
        <v>8354</v>
      </c>
      <c r="S2041" s="14">
        <f t="shared" si="157"/>
        <v>42675.438946759255</v>
      </c>
      <c r="T2041" s="14">
        <f t="shared" si="158"/>
        <v>42705.207638888889</v>
      </c>
      <c r="U2041">
        <f t="shared" si="159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8324</v>
      </c>
      <c r="R2042" s="10" t="s">
        <v>8354</v>
      </c>
      <c r="S2042" s="14">
        <f t="shared" si="157"/>
        <v>41578.927118055559</v>
      </c>
      <c r="T2042" s="14">
        <f t="shared" si="158"/>
        <v>41593.968784722223</v>
      </c>
      <c r="U2042">
        <f t="shared" si="159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8324</v>
      </c>
      <c r="R2043" s="10" t="s">
        <v>8354</v>
      </c>
      <c r="S2043" s="14">
        <f t="shared" si="157"/>
        <v>42654.525775462964</v>
      </c>
      <c r="T2043" s="14">
        <f t="shared" si="158"/>
        <v>42684.567442129628</v>
      </c>
      <c r="U2043">
        <f t="shared" si="159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8324</v>
      </c>
      <c r="R2044" s="10" t="s">
        <v>8354</v>
      </c>
      <c r="S2044" s="14">
        <f t="shared" si="157"/>
        <v>42331.708032407405</v>
      </c>
      <c r="T2044" s="14">
        <f t="shared" si="158"/>
        <v>42391.708032407405</v>
      </c>
      <c r="U2044">
        <f t="shared" si="159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8324</v>
      </c>
      <c r="R2045" s="10" t="s">
        <v>8354</v>
      </c>
      <c r="S2045" s="14">
        <f t="shared" si="157"/>
        <v>42661.176817129628</v>
      </c>
      <c r="T2045" s="14">
        <f t="shared" si="158"/>
        <v>42715.207638888889</v>
      </c>
      <c r="U2045">
        <f t="shared" si="159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8324</v>
      </c>
      <c r="R2046" s="10" t="s">
        <v>8354</v>
      </c>
      <c r="S2046" s="14">
        <f t="shared" si="157"/>
        <v>42138.684189814812</v>
      </c>
      <c r="T2046" s="14">
        <f t="shared" si="158"/>
        <v>42168.684189814812</v>
      </c>
      <c r="U2046">
        <f t="shared" si="159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8324</v>
      </c>
      <c r="R2047" s="10" t="s">
        <v>8354</v>
      </c>
      <c r="S2047" s="14">
        <f t="shared" si="157"/>
        <v>41069.088506944441</v>
      </c>
      <c r="T2047" s="14">
        <f t="shared" si="158"/>
        <v>41099.088506944441</v>
      </c>
      <c r="U2047">
        <f t="shared" si="159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8324</v>
      </c>
      <c r="R2048" s="10" t="s">
        <v>8354</v>
      </c>
      <c r="S2048" s="14">
        <f t="shared" si="157"/>
        <v>41387.171805555554</v>
      </c>
      <c r="T2048" s="14">
        <f t="shared" si="158"/>
        <v>41417.171805555554</v>
      </c>
      <c r="U2048">
        <f t="shared" si="159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8324</v>
      </c>
      <c r="R2049" s="10" t="s">
        <v>8354</v>
      </c>
      <c r="S2049" s="14">
        <f t="shared" si="157"/>
        <v>42081.903587962966</v>
      </c>
      <c r="T2049" s="14">
        <f t="shared" si="158"/>
        <v>42111</v>
      </c>
      <c r="U2049">
        <f t="shared" si="159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60">ROUND(E2050/D2050*100,0)</f>
        <v>148</v>
      </c>
      <c r="P2050">
        <f t="shared" si="156"/>
        <v>91.83</v>
      </c>
      <c r="Q2050" s="10" t="s">
        <v>8324</v>
      </c>
      <c r="R2050" s="10" t="s">
        <v>8354</v>
      </c>
      <c r="S2050" s="14">
        <f t="shared" si="157"/>
        <v>41387.651516203703</v>
      </c>
      <c r="T2050" s="14">
        <f t="shared" si="158"/>
        <v>41417.651516203703</v>
      </c>
      <c r="U2050">
        <f t="shared" si="159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60"/>
        <v>120</v>
      </c>
      <c r="P2051">
        <f t="shared" ref="P2051:P2114" si="161">IFERROR(ROUND(E2051/L2051,2),0)</f>
        <v>80.989999999999995</v>
      </c>
      <c r="Q2051" s="10" t="s">
        <v>8324</v>
      </c>
      <c r="R2051" s="10" t="s">
        <v>8354</v>
      </c>
      <c r="S2051" s="14">
        <f t="shared" ref="S2051:S2114" si="162">(((J2051/60)/60)/24)+DATE(1970,1,1)</f>
        <v>41575.527349537035</v>
      </c>
      <c r="T2051" s="14">
        <f t="shared" ref="T2051:T2114" si="163">(((I2051/60)/60)/24)+DATE(1970,1,1)</f>
        <v>41610.957638888889</v>
      </c>
      <c r="U2051">
        <f t="shared" ref="U2051:U2114" si="164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8324</v>
      </c>
      <c r="R2052" s="10" t="s">
        <v>8354</v>
      </c>
      <c r="S2052" s="14">
        <f t="shared" si="162"/>
        <v>42115.071504629625</v>
      </c>
      <c r="T2052" s="14">
        <f t="shared" si="163"/>
        <v>42155.071504629625</v>
      </c>
      <c r="U2052">
        <f t="shared" si="164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8324</v>
      </c>
      <c r="R2053" s="10" t="s">
        <v>8354</v>
      </c>
      <c r="S2053" s="14">
        <f t="shared" si="162"/>
        <v>41604.022418981483</v>
      </c>
      <c r="T2053" s="14">
        <f t="shared" si="163"/>
        <v>41634.022418981483</v>
      </c>
      <c r="U2053">
        <f t="shared" si="164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8324</v>
      </c>
      <c r="R2054" s="10" t="s">
        <v>8354</v>
      </c>
      <c r="S2054" s="14">
        <f t="shared" si="162"/>
        <v>42375.08394675926</v>
      </c>
      <c r="T2054" s="14">
        <f t="shared" si="163"/>
        <v>42420.08394675926</v>
      </c>
      <c r="U2054">
        <f t="shared" si="164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8324</v>
      </c>
      <c r="R2055" s="10" t="s">
        <v>8354</v>
      </c>
      <c r="S2055" s="14">
        <f t="shared" si="162"/>
        <v>42303.617488425924</v>
      </c>
      <c r="T2055" s="14">
        <f t="shared" si="163"/>
        <v>42333.659155092595</v>
      </c>
      <c r="U2055">
        <f t="shared" si="164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8324</v>
      </c>
      <c r="R2056" s="10" t="s">
        <v>8354</v>
      </c>
      <c r="S2056" s="14">
        <f t="shared" si="162"/>
        <v>41731.520949074074</v>
      </c>
      <c r="T2056" s="14">
        <f t="shared" si="163"/>
        <v>41761.520949074074</v>
      </c>
      <c r="U2056">
        <f t="shared" si="164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8324</v>
      </c>
      <c r="R2057" s="10" t="s">
        <v>8354</v>
      </c>
      <c r="S2057" s="14">
        <f t="shared" si="162"/>
        <v>41946.674108796295</v>
      </c>
      <c r="T2057" s="14">
        <f t="shared" si="163"/>
        <v>41976.166666666672</v>
      </c>
      <c r="U2057">
        <f t="shared" si="164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8324</v>
      </c>
      <c r="R2058" s="10" t="s">
        <v>8354</v>
      </c>
      <c r="S2058" s="14">
        <f t="shared" si="162"/>
        <v>41351.76090277778</v>
      </c>
      <c r="T2058" s="14">
        <f t="shared" si="163"/>
        <v>41381.76090277778</v>
      </c>
      <c r="U2058">
        <f t="shared" si="164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8324</v>
      </c>
      <c r="R2059" s="10" t="s">
        <v>8354</v>
      </c>
      <c r="S2059" s="14">
        <f t="shared" si="162"/>
        <v>42396.494583333333</v>
      </c>
      <c r="T2059" s="14">
        <f t="shared" si="163"/>
        <v>42426.494583333333</v>
      </c>
      <c r="U2059">
        <f t="shared" si="164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8324</v>
      </c>
      <c r="R2060" s="10" t="s">
        <v>8354</v>
      </c>
      <c r="S2060" s="14">
        <f t="shared" si="162"/>
        <v>42026.370717592596</v>
      </c>
      <c r="T2060" s="14">
        <f t="shared" si="163"/>
        <v>42065.833333333328</v>
      </c>
      <c r="U2060">
        <f t="shared" si="164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8324</v>
      </c>
      <c r="R2061" s="10" t="s">
        <v>8354</v>
      </c>
      <c r="S2061" s="14">
        <f t="shared" si="162"/>
        <v>42361.602476851855</v>
      </c>
      <c r="T2061" s="14">
        <f t="shared" si="163"/>
        <v>42400.915972222225</v>
      </c>
      <c r="U2061">
        <f t="shared" si="164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8324</v>
      </c>
      <c r="R2062" s="10" t="s">
        <v>8354</v>
      </c>
      <c r="S2062" s="14">
        <f t="shared" si="162"/>
        <v>41783.642939814818</v>
      </c>
      <c r="T2062" s="14">
        <f t="shared" si="163"/>
        <v>41843.642939814818</v>
      </c>
      <c r="U2062">
        <f t="shared" si="164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8324</v>
      </c>
      <c r="R2063" s="10" t="s">
        <v>8354</v>
      </c>
      <c r="S2063" s="14">
        <f t="shared" si="162"/>
        <v>42705.764513888891</v>
      </c>
      <c r="T2063" s="14">
        <f t="shared" si="163"/>
        <v>42735.764513888891</v>
      </c>
      <c r="U2063">
        <f t="shared" si="164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8324</v>
      </c>
      <c r="R2064" s="10" t="s">
        <v>8354</v>
      </c>
      <c r="S2064" s="14">
        <f t="shared" si="162"/>
        <v>42423.3830787037</v>
      </c>
      <c r="T2064" s="14">
        <f t="shared" si="163"/>
        <v>42453.341412037036</v>
      </c>
      <c r="U2064">
        <f t="shared" si="164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8324</v>
      </c>
      <c r="R2065" s="10" t="s">
        <v>8354</v>
      </c>
      <c r="S2065" s="14">
        <f t="shared" si="162"/>
        <v>42472.73265046296</v>
      </c>
      <c r="T2065" s="14">
        <f t="shared" si="163"/>
        <v>42505.73265046296</v>
      </c>
      <c r="U2065">
        <f t="shared" si="164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8324</v>
      </c>
      <c r="R2066" s="10" t="s">
        <v>8354</v>
      </c>
      <c r="S2066" s="14">
        <f t="shared" si="162"/>
        <v>41389.364849537036</v>
      </c>
      <c r="T2066" s="14">
        <f t="shared" si="163"/>
        <v>41425.5</v>
      </c>
      <c r="U2066">
        <f t="shared" si="164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8324</v>
      </c>
      <c r="R2067" s="10" t="s">
        <v>8354</v>
      </c>
      <c r="S2067" s="14">
        <f t="shared" si="162"/>
        <v>41603.333668981482</v>
      </c>
      <c r="T2067" s="14">
        <f t="shared" si="163"/>
        <v>41633.333668981482</v>
      </c>
      <c r="U2067">
        <f t="shared" si="164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8324</v>
      </c>
      <c r="R2068" s="10" t="s">
        <v>8354</v>
      </c>
      <c r="S2068" s="14">
        <f t="shared" si="162"/>
        <v>41844.771793981483</v>
      </c>
      <c r="T2068" s="14">
        <f t="shared" si="163"/>
        <v>41874.771793981483</v>
      </c>
      <c r="U2068">
        <f t="shared" si="164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8324</v>
      </c>
      <c r="R2069" s="10" t="s">
        <v>8354</v>
      </c>
      <c r="S2069" s="14">
        <f t="shared" si="162"/>
        <v>42115.853888888887</v>
      </c>
      <c r="T2069" s="14">
        <f t="shared" si="163"/>
        <v>42148.853888888887</v>
      </c>
      <c r="U2069">
        <f t="shared" si="164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8324</v>
      </c>
      <c r="R2070" s="10" t="s">
        <v>8354</v>
      </c>
      <c r="S2070" s="14">
        <f t="shared" si="162"/>
        <v>42633.841608796298</v>
      </c>
      <c r="T2070" s="14">
        <f t="shared" si="163"/>
        <v>42663.841608796298</v>
      </c>
      <c r="U2070">
        <f t="shared" si="164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8324</v>
      </c>
      <c r="R2071" s="10" t="s">
        <v>8354</v>
      </c>
      <c r="S2071" s="14">
        <f t="shared" si="162"/>
        <v>42340.972118055557</v>
      </c>
      <c r="T2071" s="14">
        <f t="shared" si="163"/>
        <v>42371.972118055557</v>
      </c>
      <c r="U2071">
        <f t="shared" si="164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8324</v>
      </c>
      <c r="R2072" s="10" t="s">
        <v>8354</v>
      </c>
      <c r="S2072" s="14">
        <f t="shared" si="162"/>
        <v>42519.6565162037</v>
      </c>
      <c r="T2072" s="14">
        <f t="shared" si="163"/>
        <v>42549.6565162037</v>
      </c>
      <c r="U2072">
        <f t="shared" si="164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8324</v>
      </c>
      <c r="R2073" s="10" t="s">
        <v>8354</v>
      </c>
      <c r="S2073" s="14">
        <f t="shared" si="162"/>
        <v>42600.278749999998</v>
      </c>
      <c r="T2073" s="14">
        <f t="shared" si="163"/>
        <v>42645.278749999998</v>
      </c>
      <c r="U2073">
        <f t="shared" si="164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8324</v>
      </c>
      <c r="R2074" s="10" t="s">
        <v>8354</v>
      </c>
      <c r="S2074" s="14">
        <f t="shared" si="162"/>
        <v>42467.581388888888</v>
      </c>
      <c r="T2074" s="14">
        <f t="shared" si="163"/>
        <v>42497.581388888888</v>
      </c>
      <c r="U2074">
        <f t="shared" si="164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8324</v>
      </c>
      <c r="R2075" s="10" t="s">
        <v>8354</v>
      </c>
      <c r="S2075" s="14">
        <f t="shared" si="162"/>
        <v>42087.668032407411</v>
      </c>
      <c r="T2075" s="14">
        <f t="shared" si="163"/>
        <v>42132.668032407411</v>
      </c>
      <c r="U2075">
        <f t="shared" si="164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8324</v>
      </c>
      <c r="R2076" s="10" t="s">
        <v>8354</v>
      </c>
      <c r="S2076" s="14">
        <f t="shared" si="162"/>
        <v>42466.826180555552</v>
      </c>
      <c r="T2076" s="14">
        <f t="shared" si="163"/>
        <v>42496.826180555552</v>
      </c>
      <c r="U2076">
        <f t="shared" si="164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8324</v>
      </c>
      <c r="R2077" s="10" t="s">
        <v>8354</v>
      </c>
      <c r="S2077" s="14">
        <f t="shared" si="162"/>
        <v>41450.681574074071</v>
      </c>
      <c r="T2077" s="14">
        <f t="shared" si="163"/>
        <v>41480.681574074071</v>
      </c>
      <c r="U2077">
        <f t="shared" si="164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8324</v>
      </c>
      <c r="R2078" s="10" t="s">
        <v>8354</v>
      </c>
      <c r="S2078" s="14">
        <f t="shared" si="162"/>
        <v>41803.880659722221</v>
      </c>
      <c r="T2078" s="14">
        <f t="shared" si="163"/>
        <v>41843.880659722221</v>
      </c>
      <c r="U2078">
        <f t="shared" si="164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8324</v>
      </c>
      <c r="R2079" s="10" t="s">
        <v>8354</v>
      </c>
      <c r="S2079" s="14">
        <f t="shared" si="162"/>
        <v>42103.042546296296</v>
      </c>
      <c r="T2079" s="14">
        <f t="shared" si="163"/>
        <v>42160.875</v>
      </c>
      <c r="U2079">
        <f t="shared" si="164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8324</v>
      </c>
      <c r="R2080" s="10" t="s">
        <v>8354</v>
      </c>
      <c r="S2080" s="14">
        <f t="shared" si="162"/>
        <v>42692.771493055552</v>
      </c>
      <c r="T2080" s="14">
        <f t="shared" si="163"/>
        <v>42722.771493055552</v>
      </c>
      <c r="U2080">
        <f t="shared" si="164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8324</v>
      </c>
      <c r="R2081" s="10" t="s">
        <v>8354</v>
      </c>
      <c r="S2081" s="14">
        <f t="shared" si="162"/>
        <v>42150.71056712963</v>
      </c>
      <c r="T2081" s="14">
        <f t="shared" si="163"/>
        <v>42180.791666666672</v>
      </c>
      <c r="U2081">
        <f t="shared" si="164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8324</v>
      </c>
      <c r="R2082" s="10" t="s">
        <v>8354</v>
      </c>
      <c r="S2082" s="14">
        <f t="shared" si="162"/>
        <v>42289.957175925927</v>
      </c>
      <c r="T2082" s="14">
        <f t="shared" si="163"/>
        <v>42319.998842592591</v>
      </c>
      <c r="U2082">
        <f t="shared" si="164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8330</v>
      </c>
      <c r="R2083" s="10" t="s">
        <v>8334</v>
      </c>
      <c r="S2083" s="14">
        <f t="shared" si="162"/>
        <v>41004.156886574077</v>
      </c>
      <c r="T2083" s="14">
        <f t="shared" si="163"/>
        <v>41045.207638888889</v>
      </c>
      <c r="U2083">
        <f t="shared" si="164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8330</v>
      </c>
      <c r="R2084" s="10" t="s">
        <v>8334</v>
      </c>
      <c r="S2084" s="14">
        <f t="shared" si="162"/>
        <v>40811.120324074072</v>
      </c>
      <c r="T2084" s="14">
        <f t="shared" si="163"/>
        <v>40871.161990740737</v>
      </c>
      <c r="U2084">
        <f t="shared" si="164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8330</v>
      </c>
      <c r="R2085" s="10" t="s">
        <v>8334</v>
      </c>
      <c r="S2085" s="14">
        <f t="shared" si="162"/>
        <v>41034.72216435185</v>
      </c>
      <c r="T2085" s="14">
        <f t="shared" si="163"/>
        <v>41064.72216435185</v>
      </c>
      <c r="U2085">
        <f t="shared" si="164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8330</v>
      </c>
      <c r="R2086" s="10" t="s">
        <v>8334</v>
      </c>
      <c r="S2086" s="14">
        <f t="shared" si="162"/>
        <v>41731.833124999997</v>
      </c>
      <c r="T2086" s="14">
        <f t="shared" si="163"/>
        <v>41763.290972222225</v>
      </c>
      <c r="U2086">
        <f t="shared" si="164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8330</v>
      </c>
      <c r="R2087" s="10" t="s">
        <v>8334</v>
      </c>
      <c r="S2087" s="14">
        <f t="shared" si="162"/>
        <v>41075.835497685184</v>
      </c>
      <c r="T2087" s="14">
        <f t="shared" si="163"/>
        <v>41105.835497685184</v>
      </c>
      <c r="U2087">
        <f t="shared" si="164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8330</v>
      </c>
      <c r="R2088" s="10" t="s">
        <v>8334</v>
      </c>
      <c r="S2088" s="14">
        <f t="shared" si="162"/>
        <v>40860.67050925926</v>
      </c>
      <c r="T2088" s="14">
        <f t="shared" si="163"/>
        <v>40891.207638888889</v>
      </c>
      <c r="U2088">
        <f t="shared" si="164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8330</v>
      </c>
      <c r="R2089" s="10" t="s">
        <v>8334</v>
      </c>
      <c r="S2089" s="14">
        <f t="shared" si="162"/>
        <v>40764.204375000001</v>
      </c>
      <c r="T2089" s="14">
        <f t="shared" si="163"/>
        <v>40794.204375000001</v>
      </c>
      <c r="U2089">
        <f t="shared" si="164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8330</v>
      </c>
      <c r="R2090" s="10" t="s">
        <v>8334</v>
      </c>
      <c r="S2090" s="14">
        <f t="shared" si="162"/>
        <v>40395.714722222219</v>
      </c>
      <c r="T2090" s="14">
        <f t="shared" si="163"/>
        <v>40432.165972222225</v>
      </c>
      <c r="U2090">
        <f t="shared" si="164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8330</v>
      </c>
      <c r="R2091" s="10" t="s">
        <v>8334</v>
      </c>
      <c r="S2091" s="14">
        <f t="shared" si="162"/>
        <v>41453.076319444444</v>
      </c>
      <c r="T2091" s="14">
        <f t="shared" si="163"/>
        <v>41488.076319444444</v>
      </c>
      <c r="U2091">
        <f t="shared" si="164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8330</v>
      </c>
      <c r="R2092" s="10" t="s">
        <v>8334</v>
      </c>
      <c r="S2092" s="14">
        <f t="shared" si="162"/>
        <v>41299.381423611114</v>
      </c>
      <c r="T2092" s="14">
        <f t="shared" si="163"/>
        <v>41329.381423611114</v>
      </c>
      <c r="U2092">
        <f t="shared" si="164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8330</v>
      </c>
      <c r="R2093" s="10" t="s">
        <v>8334</v>
      </c>
      <c r="S2093" s="14">
        <f t="shared" si="162"/>
        <v>40555.322662037033</v>
      </c>
      <c r="T2093" s="14">
        <f t="shared" si="163"/>
        <v>40603.833333333336</v>
      </c>
      <c r="U2093">
        <f t="shared" si="164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8330</v>
      </c>
      <c r="R2094" s="10" t="s">
        <v>8334</v>
      </c>
      <c r="S2094" s="14">
        <f t="shared" si="162"/>
        <v>40763.707546296297</v>
      </c>
      <c r="T2094" s="14">
        <f t="shared" si="163"/>
        <v>40823.707546296297</v>
      </c>
      <c r="U2094">
        <f t="shared" si="164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8330</v>
      </c>
      <c r="R2095" s="10" t="s">
        <v>8334</v>
      </c>
      <c r="S2095" s="14">
        <f t="shared" si="162"/>
        <v>41205.854537037041</v>
      </c>
      <c r="T2095" s="14">
        <f t="shared" si="163"/>
        <v>41265.896203703705</v>
      </c>
      <c r="U2095">
        <f t="shared" si="164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8330</v>
      </c>
      <c r="R2096" s="10" t="s">
        <v>8334</v>
      </c>
      <c r="S2096" s="14">
        <f t="shared" si="162"/>
        <v>40939.02002314815</v>
      </c>
      <c r="T2096" s="14">
        <f t="shared" si="163"/>
        <v>40973.125</v>
      </c>
      <c r="U2096">
        <f t="shared" si="164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8330</v>
      </c>
      <c r="R2097" s="10" t="s">
        <v>8334</v>
      </c>
      <c r="S2097" s="14">
        <f t="shared" si="162"/>
        <v>40758.733483796292</v>
      </c>
      <c r="T2097" s="14">
        <f t="shared" si="163"/>
        <v>40818.733483796292</v>
      </c>
      <c r="U2097">
        <f t="shared" si="164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8330</v>
      </c>
      <c r="R2098" s="10" t="s">
        <v>8334</v>
      </c>
      <c r="S2098" s="14">
        <f t="shared" si="162"/>
        <v>41192.758506944447</v>
      </c>
      <c r="T2098" s="14">
        <f t="shared" si="163"/>
        <v>41208.165972222225</v>
      </c>
      <c r="U2098">
        <f t="shared" si="164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8330</v>
      </c>
      <c r="R2099" s="10" t="s">
        <v>8334</v>
      </c>
      <c r="S2099" s="14">
        <f t="shared" si="162"/>
        <v>40818.58489583333</v>
      </c>
      <c r="T2099" s="14">
        <f t="shared" si="163"/>
        <v>40878.626562500001</v>
      </c>
      <c r="U2099">
        <f t="shared" si="164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8330</v>
      </c>
      <c r="R2100" s="10" t="s">
        <v>8334</v>
      </c>
      <c r="S2100" s="14">
        <f t="shared" si="162"/>
        <v>40946.11383101852</v>
      </c>
      <c r="T2100" s="14">
        <f t="shared" si="163"/>
        <v>40976.11383101852</v>
      </c>
      <c r="U2100">
        <f t="shared" si="164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8330</v>
      </c>
      <c r="R2101" s="10" t="s">
        <v>8334</v>
      </c>
      <c r="S2101" s="14">
        <f t="shared" si="162"/>
        <v>42173.746342592596</v>
      </c>
      <c r="T2101" s="14">
        <f t="shared" si="163"/>
        <v>42187.152777777781</v>
      </c>
      <c r="U2101">
        <f t="shared" si="164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8330</v>
      </c>
      <c r="R2102" s="10" t="s">
        <v>8334</v>
      </c>
      <c r="S2102" s="14">
        <f t="shared" si="162"/>
        <v>41074.834965277776</v>
      </c>
      <c r="T2102" s="14">
        <f t="shared" si="163"/>
        <v>41090.165972222225</v>
      </c>
      <c r="U2102">
        <f t="shared" si="164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8330</v>
      </c>
      <c r="R2103" s="10" t="s">
        <v>8334</v>
      </c>
      <c r="S2103" s="14">
        <f t="shared" si="162"/>
        <v>40892.149467592593</v>
      </c>
      <c r="T2103" s="14">
        <f t="shared" si="163"/>
        <v>40952.149467592593</v>
      </c>
      <c r="U2103">
        <f t="shared" si="164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8330</v>
      </c>
      <c r="R2104" s="10" t="s">
        <v>8334</v>
      </c>
      <c r="S2104" s="14">
        <f t="shared" si="162"/>
        <v>40638.868611111109</v>
      </c>
      <c r="T2104" s="14">
        <f t="shared" si="163"/>
        <v>40668.868611111109</v>
      </c>
      <c r="U2104">
        <f t="shared" si="164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8330</v>
      </c>
      <c r="R2105" s="10" t="s">
        <v>8334</v>
      </c>
      <c r="S2105" s="14">
        <f t="shared" si="162"/>
        <v>41192.754942129628</v>
      </c>
      <c r="T2105" s="14">
        <f t="shared" si="163"/>
        <v>41222.7966087963</v>
      </c>
      <c r="U2105">
        <f t="shared" si="164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8330</v>
      </c>
      <c r="R2106" s="10" t="s">
        <v>8334</v>
      </c>
      <c r="S2106" s="14">
        <f t="shared" si="162"/>
        <v>41394.074467592596</v>
      </c>
      <c r="T2106" s="14">
        <f t="shared" si="163"/>
        <v>41425</v>
      </c>
      <c r="U2106">
        <f t="shared" si="164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8330</v>
      </c>
      <c r="R2107" s="10" t="s">
        <v>8334</v>
      </c>
      <c r="S2107" s="14">
        <f t="shared" si="162"/>
        <v>41951.788807870369</v>
      </c>
      <c r="T2107" s="14">
        <f t="shared" si="163"/>
        <v>41964.166666666672</v>
      </c>
      <c r="U2107">
        <f t="shared" si="164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8330</v>
      </c>
      <c r="R2108" s="10" t="s">
        <v>8334</v>
      </c>
      <c r="S2108" s="14">
        <f t="shared" si="162"/>
        <v>41270.21497685185</v>
      </c>
      <c r="T2108" s="14">
        <f t="shared" si="163"/>
        <v>41300.21497685185</v>
      </c>
      <c r="U2108">
        <f t="shared" si="164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8330</v>
      </c>
      <c r="R2109" s="10" t="s">
        <v>8334</v>
      </c>
      <c r="S2109" s="14">
        <f t="shared" si="162"/>
        <v>41934.71056712963</v>
      </c>
      <c r="T2109" s="14">
        <f t="shared" si="163"/>
        <v>41955.752233796295</v>
      </c>
      <c r="U2109">
        <f t="shared" si="164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8330</v>
      </c>
      <c r="R2110" s="10" t="s">
        <v>8334</v>
      </c>
      <c r="S2110" s="14">
        <f t="shared" si="162"/>
        <v>41135.175694444442</v>
      </c>
      <c r="T2110" s="14">
        <f t="shared" si="163"/>
        <v>41162.163194444445</v>
      </c>
      <c r="U2110">
        <f t="shared" si="164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8330</v>
      </c>
      <c r="R2111" s="10" t="s">
        <v>8334</v>
      </c>
      <c r="S2111" s="14">
        <f t="shared" si="162"/>
        <v>42160.708530092597</v>
      </c>
      <c r="T2111" s="14">
        <f t="shared" si="163"/>
        <v>42190.708530092597</v>
      </c>
      <c r="U2111">
        <f t="shared" si="164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8330</v>
      </c>
      <c r="R2112" s="10" t="s">
        <v>8334</v>
      </c>
      <c r="S2112" s="14">
        <f t="shared" si="162"/>
        <v>41759.670937499999</v>
      </c>
      <c r="T2112" s="14">
        <f t="shared" si="163"/>
        <v>41787.207638888889</v>
      </c>
      <c r="U2112">
        <f t="shared" si="164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8330</v>
      </c>
      <c r="R2113" s="10" t="s">
        <v>8334</v>
      </c>
      <c r="S2113" s="14">
        <f t="shared" si="162"/>
        <v>40703.197048611109</v>
      </c>
      <c r="T2113" s="14">
        <f t="shared" si="163"/>
        <v>40770.041666666664</v>
      </c>
      <c r="U2113">
        <f t="shared" si="164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65">ROUND(E2114/D2114*100,0)</f>
        <v>100</v>
      </c>
      <c r="P2114">
        <f t="shared" si="161"/>
        <v>27.27</v>
      </c>
      <c r="Q2114" s="10" t="s">
        <v>8330</v>
      </c>
      <c r="R2114" s="10" t="s">
        <v>8334</v>
      </c>
      <c r="S2114" s="14">
        <f t="shared" si="162"/>
        <v>41365.928159722222</v>
      </c>
      <c r="T2114" s="14">
        <f t="shared" si="163"/>
        <v>41379.928159722222</v>
      </c>
      <c r="U2114">
        <f t="shared" si="164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65"/>
        <v>105</v>
      </c>
      <c r="P2115">
        <f t="shared" ref="P2115:P2178" si="166">IFERROR(ROUND(E2115/L2115,2),0)</f>
        <v>68.599999999999994</v>
      </c>
      <c r="Q2115" s="10" t="s">
        <v>8330</v>
      </c>
      <c r="R2115" s="10" t="s">
        <v>8334</v>
      </c>
      <c r="S2115" s="14">
        <f t="shared" ref="S2115:S2178" si="167">(((J2115/60)/60)/24)+DATE(1970,1,1)</f>
        <v>41870.86546296296</v>
      </c>
      <c r="T2115" s="14">
        <f t="shared" ref="T2115:T2178" si="168">(((I2115/60)/60)/24)+DATE(1970,1,1)</f>
        <v>41905.86546296296</v>
      </c>
      <c r="U2115">
        <f t="shared" ref="U2115:U2178" si="169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8330</v>
      </c>
      <c r="R2116" s="10" t="s">
        <v>8334</v>
      </c>
      <c r="S2116" s="14">
        <f t="shared" si="167"/>
        <v>40458.815625000003</v>
      </c>
      <c r="T2116" s="14">
        <f t="shared" si="168"/>
        <v>40521.207638888889</v>
      </c>
      <c r="U2116">
        <f t="shared" si="169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8330</v>
      </c>
      <c r="R2117" s="10" t="s">
        <v>8334</v>
      </c>
      <c r="S2117" s="14">
        <f t="shared" si="167"/>
        <v>40564.081030092595</v>
      </c>
      <c r="T2117" s="14">
        <f t="shared" si="168"/>
        <v>40594.081030092595</v>
      </c>
      <c r="U2117">
        <f t="shared" si="169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8330</v>
      </c>
      <c r="R2118" s="10" t="s">
        <v>8334</v>
      </c>
      <c r="S2118" s="14">
        <f t="shared" si="167"/>
        <v>41136.777812500004</v>
      </c>
      <c r="T2118" s="14">
        <f t="shared" si="168"/>
        <v>41184.777812500004</v>
      </c>
      <c r="U2118">
        <f t="shared" si="169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8330</v>
      </c>
      <c r="R2119" s="10" t="s">
        <v>8334</v>
      </c>
      <c r="S2119" s="14">
        <f t="shared" si="167"/>
        <v>42290.059594907405</v>
      </c>
      <c r="T2119" s="14">
        <f t="shared" si="168"/>
        <v>42304.207638888889</v>
      </c>
      <c r="U2119">
        <f t="shared" si="169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8330</v>
      </c>
      <c r="R2120" s="10" t="s">
        <v>8334</v>
      </c>
      <c r="S2120" s="14">
        <f t="shared" si="167"/>
        <v>40718.839537037034</v>
      </c>
      <c r="T2120" s="14">
        <f t="shared" si="168"/>
        <v>40748.839537037034</v>
      </c>
      <c r="U2120">
        <f t="shared" si="169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8330</v>
      </c>
      <c r="R2121" s="10" t="s">
        <v>8334</v>
      </c>
      <c r="S2121" s="14">
        <f t="shared" si="167"/>
        <v>41107.130150462966</v>
      </c>
      <c r="T2121" s="14">
        <f t="shared" si="168"/>
        <v>41137.130150462966</v>
      </c>
      <c r="U2121">
        <f t="shared" si="169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8330</v>
      </c>
      <c r="R2122" s="10" t="s">
        <v>8334</v>
      </c>
      <c r="S2122" s="14">
        <f t="shared" si="167"/>
        <v>41591.964537037034</v>
      </c>
      <c r="T2122" s="14">
        <f t="shared" si="168"/>
        <v>41640.964537037034</v>
      </c>
      <c r="U2122">
        <f t="shared" si="169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8338</v>
      </c>
      <c r="R2123" s="10" t="s">
        <v>8339</v>
      </c>
      <c r="S2123" s="14">
        <f t="shared" si="167"/>
        <v>42716.7424537037</v>
      </c>
      <c r="T2123" s="14">
        <f t="shared" si="168"/>
        <v>42746.7424537037</v>
      </c>
      <c r="U2123">
        <f t="shared" si="169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8338</v>
      </c>
      <c r="R2124" s="10" t="s">
        <v>8339</v>
      </c>
      <c r="S2124" s="14">
        <f t="shared" si="167"/>
        <v>42712.300567129627</v>
      </c>
      <c r="T2124" s="14">
        <f t="shared" si="168"/>
        <v>42742.300567129627</v>
      </c>
      <c r="U2124">
        <f t="shared" si="169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8338</v>
      </c>
      <c r="R2125" s="10" t="s">
        <v>8339</v>
      </c>
      <c r="S2125" s="14">
        <f t="shared" si="167"/>
        <v>40198.424849537041</v>
      </c>
      <c r="T2125" s="14">
        <f t="shared" si="168"/>
        <v>40252.290972222225</v>
      </c>
      <c r="U2125">
        <f t="shared" si="169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8338</v>
      </c>
      <c r="R2126" s="10" t="s">
        <v>8339</v>
      </c>
      <c r="S2126" s="14">
        <f t="shared" si="167"/>
        <v>40464.028182870366</v>
      </c>
      <c r="T2126" s="14">
        <f t="shared" si="168"/>
        <v>40512.208333333336</v>
      </c>
      <c r="U2126">
        <f t="shared" si="169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8338</v>
      </c>
      <c r="R2127" s="10" t="s">
        <v>8339</v>
      </c>
      <c r="S2127" s="14">
        <f t="shared" si="167"/>
        <v>42191.023530092592</v>
      </c>
      <c r="T2127" s="14">
        <f t="shared" si="168"/>
        <v>42221.023530092592</v>
      </c>
      <c r="U2127">
        <f t="shared" si="169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8338</v>
      </c>
      <c r="R2128" s="10" t="s">
        <v>8339</v>
      </c>
      <c r="S2128" s="14">
        <f t="shared" si="167"/>
        <v>41951.973229166666</v>
      </c>
      <c r="T2128" s="14">
        <f t="shared" si="168"/>
        <v>41981.973229166666</v>
      </c>
      <c r="U2128">
        <f t="shared" si="169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8338</v>
      </c>
      <c r="R2129" s="10" t="s">
        <v>8339</v>
      </c>
      <c r="S2129" s="14">
        <f t="shared" si="167"/>
        <v>42045.50535879629</v>
      </c>
      <c r="T2129" s="14">
        <f t="shared" si="168"/>
        <v>42075.463692129633</v>
      </c>
      <c r="U2129">
        <f t="shared" si="169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8338</v>
      </c>
      <c r="R2130" s="10" t="s">
        <v>8339</v>
      </c>
      <c r="S2130" s="14">
        <f t="shared" si="167"/>
        <v>41843.772789351853</v>
      </c>
      <c r="T2130" s="14">
        <f t="shared" si="168"/>
        <v>41903.772789351853</v>
      </c>
      <c r="U2130">
        <f t="shared" si="169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8338</v>
      </c>
      <c r="R2131" s="10" t="s">
        <v>8339</v>
      </c>
      <c r="S2131" s="14">
        <f t="shared" si="167"/>
        <v>42409.024305555555</v>
      </c>
      <c r="T2131" s="14">
        <f t="shared" si="168"/>
        <v>42439.024305555555</v>
      </c>
      <c r="U2131">
        <f t="shared" si="169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8338</v>
      </c>
      <c r="R2132" s="10" t="s">
        <v>8339</v>
      </c>
      <c r="S2132" s="14">
        <f t="shared" si="167"/>
        <v>41832.086377314816</v>
      </c>
      <c r="T2132" s="14">
        <f t="shared" si="168"/>
        <v>41867.086377314816</v>
      </c>
      <c r="U2132">
        <f t="shared" si="169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8338</v>
      </c>
      <c r="R2133" s="10" t="s">
        <v>8339</v>
      </c>
      <c r="S2133" s="14">
        <f t="shared" si="167"/>
        <v>42167.207071759258</v>
      </c>
      <c r="T2133" s="14">
        <f t="shared" si="168"/>
        <v>42197.207071759258</v>
      </c>
      <c r="U2133">
        <f t="shared" si="169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8338</v>
      </c>
      <c r="R2134" s="10" t="s">
        <v>8339</v>
      </c>
      <c r="S2134" s="14">
        <f t="shared" si="167"/>
        <v>41643.487175925926</v>
      </c>
      <c r="T2134" s="14">
        <f t="shared" si="168"/>
        <v>41673.487175925926</v>
      </c>
      <c r="U2134">
        <f t="shared" si="169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8338</v>
      </c>
      <c r="R2135" s="10" t="s">
        <v>8339</v>
      </c>
      <c r="S2135" s="14">
        <f t="shared" si="167"/>
        <v>40619.097210648149</v>
      </c>
      <c r="T2135" s="14">
        <f t="shared" si="168"/>
        <v>40657.290972222225</v>
      </c>
      <c r="U2135">
        <f t="shared" si="169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8338</v>
      </c>
      <c r="R2136" s="10" t="s">
        <v>8339</v>
      </c>
      <c r="S2136" s="14">
        <f t="shared" si="167"/>
        <v>41361.886469907404</v>
      </c>
      <c r="T2136" s="14">
        <f t="shared" si="168"/>
        <v>41391.886469907404</v>
      </c>
      <c r="U2136">
        <f t="shared" si="169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8338</v>
      </c>
      <c r="R2137" s="10" t="s">
        <v>8339</v>
      </c>
      <c r="S2137" s="14">
        <f t="shared" si="167"/>
        <v>41156.963344907403</v>
      </c>
      <c r="T2137" s="14">
        <f t="shared" si="168"/>
        <v>41186.963344907403</v>
      </c>
      <c r="U2137">
        <f t="shared" si="169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8338</v>
      </c>
      <c r="R2138" s="10" t="s">
        <v>8339</v>
      </c>
      <c r="S2138" s="14">
        <f t="shared" si="167"/>
        <v>41536.509097222224</v>
      </c>
      <c r="T2138" s="14">
        <f t="shared" si="168"/>
        <v>41566.509097222224</v>
      </c>
      <c r="U2138">
        <f t="shared" si="169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8338</v>
      </c>
      <c r="R2139" s="10" t="s">
        <v>8339</v>
      </c>
      <c r="S2139" s="14">
        <f t="shared" si="167"/>
        <v>41948.771168981482</v>
      </c>
      <c r="T2139" s="14">
        <f t="shared" si="168"/>
        <v>41978.771168981482</v>
      </c>
      <c r="U2139">
        <f t="shared" si="169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8338</v>
      </c>
      <c r="R2140" s="10" t="s">
        <v>8339</v>
      </c>
      <c r="S2140" s="14">
        <f t="shared" si="167"/>
        <v>41557.013182870374</v>
      </c>
      <c r="T2140" s="14">
        <f t="shared" si="168"/>
        <v>41587.054849537039</v>
      </c>
      <c r="U2140">
        <f t="shared" si="169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8338</v>
      </c>
      <c r="R2141" s="10" t="s">
        <v>8339</v>
      </c>
      <c r="S2141" s="14">
        <f t="shared" si="167"/>
        <v>42647.750092592592</v>
      </c>
      <c r="T2141" s="14">
        <f t="shared" si="168"/>
        <v>42677.750092592592</v>
      </c>
      <c r="U2141">
        <f t="shared" si="169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8338</v>
      </c>
      <c r="R2142" s="10" t="s">
        <v>8339</v>
      </c>
      <c r="S2142" s="14">
        <f t="shared" si="167"/>
        <v>41255.833611111113</v>
      </c>
      <c r="T2142" s="14">
        <f t="shared" si="168"/>
        <v>41285.833611111113</v>
      </c>
      <c r="U2142">
        <f t="shared" si="169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8338</v>
      </c>
      <c r="R2143" s="10" t="s">
        <v>8339</v>
      </c>
      <c r="S2143" s="14">
        <f t="shared" si="167"/>
        <v>41927.235636574071</v>
      </c>
      <c r="T2143" s="14">
        <f t="shared" si="168"/>
        <v>41957.277303240742</v>
      </c>
      <c r="U2143">
        <f t="shared" si="169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8338</v>
      </c>
      <c r="R2144" s="10" t="s">
        <v>8339</v>
      </c>
      <c r="S2144" s="14">
        <f t="shared" si="167"/>
        <v>42340.701504629629</v>
      </c>
      <c r="T2144" s="14">
        <f t="shared" si="168"/>
        <v>42368.701504629629</v>
      </c>
      <c r="U2144">
        <f t="shared" si="169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8338</v>
      </c>
      <c r="R2145" s="10" t="s">
        <v>8339</v>
      </c>
      <c r="S2145" s="14">
        <f t="shared" si="167"/>
        <v>40332.886712962965</v>
      </c>
      <c r="T2145" s="14">
        <f t="shared" si="168"/>
        <v>40380.791666666664</v>
      </c>
      <c r="U2145">
        <f t="shared" si="169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8338</v>
      </c>
      <c r="R2146" s="10" t="s">
        <v>8339</v>
      </c>
      <c r="S2146" s="14">
        <f t="shared" si="167"/>
        <v>41499.546759259261</v>
      </c>
      <c r="T2146" s="14">
        <f t="shared" si="168"/>
        <v>41531.546759259261</v>
      </c>
      <c r="U2146">
        <f t="shared" si="169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8338</v>
      </c>
      <c r="R2147" s="10" t="s">
        <v>8339</v>
      </c>
      <c r="S2147" s="14">
        <f t="shared" si="167"/>
        <v>41575.237430555557</v>
      </c>
      <c r="T2147" s="14">
        <f t="shared" si="168"/>
        <v>41605.279097222221</v>
      </c>
      <c r="U2147">
        <f t="shared" si="169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8338</v>
      </c>
      <c r="R2148" s="10" t="s">
        <v>8339</v>
      </c>
      <c r="S2148" s="14">
        <f t="shared" si="167"/>
        <v>42397.679513888885</v>
      </c>
      <c r="T2148" s="14">
        <f t="shared" si="168"/>
        <v>42411.679513888885</v>
      </c>
      <c r="U2148">
        <f t="shared" si="169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8338</v>
      </c>
      <c r="R2149" s="10" t="s">
        <v>8339</v>
      </c>
      <c r="S2149" s="14">
        <f t="shared" si="167"/>
        <v>41927.295694444445</v>
      </c>
      <c r="T2149" s="14">
        <f t="shared" si="168"/>
        <v>41959.337361111116</v>
      </c>
      <c r="U2149">
        <f t="shared" si="169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8338</v>
      </c>
      <c r="R2150" s="10" t="s">
        <v>8339</v>
      </c>
      <c r="S2150" s="14">
        <f t="shared" si="167"/>
        <v>42066.733587962968</v>
      </c>
      <c r="T2150" s="14">
        <f t="shared" si="168"/>
        <v>42096.691921296297</v>
      </c>
      <c r="U2150">
        <f t="shared" si="169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8338</v>
      </c>
      <c r="R2151" s="10" t="s">
        <v>8339</v>
      </c>
      <c r="S2151" s="14">
        <f t="shared" si="167"/>
        <v>40355.024953703702</v>
      </c>
      <c r="T2151" s="14">
        <f t="shared" si="168"/>
        <v>40390</v>
      </c>
      <c r="U2151">
        <f t="shared" si="169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8338</v>
      </c>
      <c r="R2152" s="10" t="s">
        <v>8339</v>
      </c>
      <c r="S2152" s="14">
        <f t="shared" si="167"/>
        <v>42534.284710648149</v>
      </c>
      <c r="T2152" s="14">
        <f t="shared" si="168"/>
        <v>42564.284710648149</v>
      </c>
      <c r="U2152">
        <f t="shared" si="169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8338</v>
      </c>
      <c r="R2153" s="10" t="s">
        <v>8339</v>
      </c>
      <c r="S2153" s="14">
        <f t="shared" si="167"/>
        <v>42520.847384259265</v>
      </c>
      <c r="T2153" s="14">
        <f t="shared" si="168"/>
        <v>42550.847384259265</v>
      </c>
      <c r="U2153">
        <f t="shared" si="169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8338</v>
      </c>
      <c r="R2154" s="10" t="s">
        <v>8339</v>
      </c>
      <c r="S2154" s="14">
        <f t="shared" si="167"/>
        <v>41683.832280092596</v>
      </c>
      <c r="T2154" s="14">
        <f t="shared" si="168"/>
        <v>41713.790613425925</v>
      </c>
      <c r="U2154">
        <f t="shared" si="169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8338</v>
      </c>
      <c r="R2155" s="10" t="s">
        <v>8339</v>
      </c>
      <c r="S2155" s="14">
        <f t="shared" si="167"/>
        <v>41974.911087962959</v>
      </c>
      <c r="T2155" s="14">
        <f t="shared" si="168"/>
        <v>42014.332638888889</v>
      </c>
      <c r="U2155">
        <f t="shared" si="169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8338</v>
      </c>
      <c r="R2156" s="10" t="s">
        <v>8339</v>
      </c>
      <c r="S2156" s="14">
        <f t="shared" si="167"/>
        <v>41647.632256944446</v>
      </c>
      <c r="T2156" s="14">
        <f t="shared" si="168"/>
        <v>41667.632256944446</v>
      </c>
      <c r="U2156">
        <f t="shared" si="169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8338</v>
      </c>
      <c r="R2157" s="10" t="s">
        <v>8339</v>
      </c>
      <c r="S2157" s="14">
        <f t="shared" si="167"/>
        <v>42430.747511574074</v>
      </c>
      <c r="T2157" s="14">
        <f t="shared" si="168"/>
        <v>42460.70584490741</v>
      </c>
      <c r="U2157">
        <f t="shared" si="169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8338</v>
      </c>
      <c r="R2158" s="10" t="s">
        <v>8339</v>
      </c>
      <c r="S2158" s="14">
        <f t="shared" si="167"/>
        <v>41488.85423611111</v>
      </c>
      <c r="T2158" s="14">
        <f t="shared" si="168"/>
        <v>41533.85423611111</v>
      </c>
      <c r="U2158">
        <f t="shared" si="169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8338</v>
      </c>
      <c r="R2159" s="10" t="s">
        <v>8339</v>
      </c>
      <c r="S2159" s="14">
        <f t="shared" si="167"/>
        <v>42694.98128472222</v>
      </c>
      <c r="T2159" s="14">
        <f t="shared" si="168"/>
        <v>42727.332638888889</v>
      </c>
      <c r="U2159">
        <f t="shared" si="169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8338</v>
      </c>
      <c r="R2160" s="10" t="s">
        <v>8339</v>
      </c>
      <c r="S2160" s="14">
        <f t="shared" si="167"/>
        <v>41264.853865740741</v>
      </c>
      <c r="T2160" s="14">
        <f t="shared" si="168"/>
        <v>41309.853865740741</v>
      </c>
      <c r="U2160">
        <f t="shared" si="169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8338</v>
      </c>
      <c r="R2161" s="10" t="s">
        <v>8339</v>
      </c>
      <c r="S2161" s="14">
        <f t="shared" si="167"/>
        <v>40710.731180555551</v>
      </c>
      <c r="T2161" s="14">
        <f t="shared" si="168"/>
        <v>40740.731180555551</v>
      </c>
      <c r="U2161">
        <f t="shared" si="169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8338</v>
      </c>
      <c r="R2162" s="10" t="s">
        <v>8339</v>
      </c>
      <c r="S2162" s="14">
        <f t="shared" si="167"/>
        <v>41018.711863425924</v>
      </c>
      <c r="T2162" s="14">
        <f t="shared" si="168"/>
        <v>41048.711863425924</v>
      </c>
      <c r="U2162">
        <f t="shared" si="169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8330</v>
      </c>
      <c r="R2163" s="10" t="s">
        <v>8331</v>
      </c>
      <c r="S2163" s="14">
        <f t="shared" si="167"/>
        <v>42240.852534722217</v>
      </c>
      <c r="T2163" s="14">
        <f t="shared" si="168"/>
        <v>42270.852534722217</v>
      </c>
      <c r="U2163">
        <f t="shared" si="169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8330</v>
      </c>
      <c r="R2164" s="10" t="s">
        <v>8331</v>
      </c>
      <c r="S2164" s="14">
        <f t="shared" si="167"/>
        <v>41813.766099537039</v>
      </c>
      <c r="T2164" s="14">
        <f t="shared" si="168"/>
        <v>41844.766099537039</v>
      </c>
      <c r="U2164">
        <f t="shared" si="169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8330</v>
      </c>
      <c r="R2165" s="10" t="s">
        <v>8331</v>
      </c>
      <c r="S2165" s="14">
        <f t="shared" si="167"/>
        <v>42111.899537037039</v>
      </c>
      <c r="T2165" s="14">
        <f t="shared" si="168"/>
        <v>42163.159722222219</v>
      </c>
      <c r="U2165">
        <f t="shared" si="169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8330</v>
      </c>
      <c r="R2166" s="10" t="s">
        <v>8331</v>
      </c>
      <c r="S2166" s="14">
        <f t="shared" si="167"/>
        <v>42515.71775462963</v>
      </c>
      <c r="T2166" s="14">
        <f t="shared" si="168"/>
        <v>42546.165972222225</v>
      </c>
      <c r="U2166">
        <f t="shared" si="169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8330</v>
      </c>
      <c r="R2167" s="10" t="s">
        <v>8331</v>
      </c>
      <c r="S2167" s="14">
        <f t="shared" si="167"/>
        <v>42438.667071759264</v>
      </c>
      <c r="T2167" s="14">
        <f t="shared" si="168"/>
        <v>42468.625405092593</v>
      </c>
      <c r="U2167">
        <f t="shared" si="169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8330</v>
      </c>
      <c r="R2168" s="10" t="s">
        <v>8331</v>
      </c>
      <c r="S2168" s="14">
        <f t="shared" si="167"/>
        <v>41933.838171296295</v>
      </c>
      <c r="T2168" s="14">
        <f t="shared" si="168"/>
        <v>41978.879837962959</v>
      </c>
      <c r="U2168">
        <f t="shared" si="169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8330</v>
      </c>
      <c r="R2169" s="10" t="s">
        <v>8331</v>
      </c>
      <c r="S2169" s="14">
        <f t="shared" si="167"/>
        <v>41153.066400462965</v>
      </c>
      <c r="T2169" s="14">
        <f t="shared" si="168"/>
        <v>41167.066400462965</v>
      </c>
      <c r="U2169">
        <f t="shared" si="169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8330</v>
      </c>
      <c r="R2170" s="10" t="s">
        <v>8331</v>
      </c>
      <c r="S2170" s="14">
        <f t="shared" si="167"/>
        <v>42745.600243055553</v>
      </c>
      <c r="T2170" s="14">
        <f t="shared" si="168"/>
        <v>42776.208333333328</v>
      </c>
      <c r="U2170">
        <f t="shared" si="169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8330</v>
      </c>
      <c r="R2171" s="10" t="s">
        <v>8331</v>
      </c>
      <c r="S2171" s="14">
        <f t="shared" si="167"/>
        <v>42793.700821759259</v>
      </c>
      <c r="T2171" s="14">
        <f t="shared" si="168"/>
        <v>42796.700821759259</v>
      </c>
      <c r="U2171">
        <f t="shared" si="169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8330</v>
      </c>
      <c r="R2172" s="10" t="s">
        <v>8331</v>
      </c>
      <c r="S2172" s="14">
        <f t="shared" si="167"/>
        <v>42198.750254629631</v>
      </c>
      <c r="T2172" s="14">
        <f t="shared" si="168"/>
        <v>42238.750254629631</v>
      </c>
      <c r="U2172">
        <f t="shared" si="169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8330</v>
      </c>
      <c r="R2173" s="10" t="s">
        <v>8331</v>
      </c>
      <c r="S2173" s="14">
        <f t="shared" si="167"/>
        <v>42141.95711805555</v>
      </c>
      <c r="T2173" s="14">
        <f t="shared" si="168"/>
        <v>42177.208333333328</v>
      </c>
      <c r="U2173">
        <f t="shared" si="169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8330</v>
      </c>
      <c r="R2174" s="10" t="s">
        <v>8331</v>
      </c>
      <c r="S2174" s="14">
        <f t="shared" si="167"/>
        <v>42082.580092592587</v>
      </c>
      <c r="T2174" s="14">
        <f t="shared" si="168"/>
        <v>42112.580092592587</v>
      </c>
      <c r="U2174">
        <f t="shared" si="169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8330</v>
      </c>
      <c r="R2175" s="10" t="s">
        <v>8331</v>
      </c>
      <c r="S2175" s="14">
        <f t="shared" si="167"/>
        <v>41495.692627314813</v>
      </c>
      <c r="T2175" s="14">
        <f t="shared" si="168"/>
        <v>41527.165972222225</v>
      </c>
      <c r="U2175">
        <f t="shared" si="169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8330</v>
      </c>
      <c r="R2176" s="10" t="s">
        <v>8331</v>
      </c>
      <c r="S2176" s="14">
        <f t="shared" si="167"/>
        <v>42465.542905092589</v>
      </c>
      <c r="T2176" s="14">
        <f t="shared" si="168"/>
        <v>42495.542905092589</v>
      </c>
      <c r="U2176">
        <f t="shared" si="169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8330</v>
      </c>
      <c r="R2177" s="10" t="s">
        <v>8331</v>
      </c>
      <c r="S2177" s="14">
        <f t="shared" si="167"/>
        <v>42565.009097222224</v>
      </c>
      <c r="T2177" s="14">
        <f t="shared" si="168"/>
        <v>42572.009097222224</v>
      </c>
      <c r="U2177">
        <f t="shared" si="169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70">ROUND(E2178/D2178*100,0)</f>
        <v>126</v>
      </c>
      <c r="P2178">
        <f t="shared" si="166"/>
        <v>88.75</v>
      </c>
      <c r="Q2178" s="10" t="s">
        <v>8330</v>
      </c>
      <c r="R2178" s="10" t="s">
        <v>8331</v>
      </c>
      <c r="S2178" s="14">
        <f t="shared" si="167"/>
        <v>42096.633206018523</v>
      </c>
      <c r="T2178" s="14">
        <f t="shared" si="168"/>
        <v>42126.633206018523</v>
      </c>
      <c r="U2178">
        <f t="shared" si="169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70"/>
        <v>100</v>
      </c>
      <c r="P2179">
        <f t="shared" ref="P2179:P2242" si="171">IFERROR(ROUND(E2179/L2179,2),0)</f>
        <v>65.87</v>
      </c>
      <c r="Q2179" s="10" t="s">
        <v>8330</v>
      </c>
      <c r="R2179" s="10" t="s">
        <v>8331</v>
      </c>
      <c r="S2179" s="14">
        <f t="shared" ref="S2179:S2242" si="172">(((J2179/60)/60)/24)+DATE(1970,1,1)</f>
        <v>42502.250775462962</v>
      </c>
      <c r="T2179" s="14">
        <f t="shared" ref="T2179:T2242" si="173">(((I2179/60)/60)/24)+DATE(1970,1,1)</f>
        <v>42527.250775462962</v>
      </c>
      <c r="U2179">
        <f t="shared" ref="U2179:U2242" si="174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8330</v>
      </c>
      <c r="R2180" s="10" t="s">
        <v>8331</v>
      </c>
      <c r="S2180" s="14">
        <f t="shared" si="172"/>
        <v>42723.63653935185</v>
      </c>
      <c r="T2180" s="14">
        <f t="shared" si="173"/>
        <v>42753.63653935185</v>
      </c>
      <c r="U2180">
        <f t="shared" si="174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8330</v>
      </c>
      <c r="R2181" s="10" t="s">
        <v>8331</v>
      </c>
      <c r="S2181" s="14">
        <f t="shared" si="172"/>
        <v>42075.171203703707</v>
      </c>
      <c r="T2181" s="14">
        <f t="shared" si="173"/>
        <v>42105.171203703707</v>
      </c>
      <c r="U2181">
        <f t="shared" si="174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8330</v>
      </c>
      <c r="R2182" s="10" t="s">
        <v>8331</v>
      </c>
      <c r="S2182" s="14">
        <f t="shared" si="172"/>
        <v>42279.669768518521</v>
      </c>
      <c r="T2182" s="14">
        <f t="shared" si="173"/>
        <v>42321.711435185185</v>
      </c>
      <c r="U2182">
        <f t="shared" si="174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8338</v>
      </c>
      <c r="R2183" s="10" t="s">
        <v>8356</v>
      </c>
      <c r="S2183" s="14">
        <f t="shared" si="172"/>
        <v>42773.005243055552</v>
      </c>
      <c r="T2183" s="14">
        <f t="shared" si="173"/>
        <v>42787.005243055552</v>
      </c>
      <c r="U2183">
        <f t="shared" si="174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8338</v>
      </c>
      <c r="R2184" s="10" t="s">
        <v>8356</v>
      </c>
      <c r="S2184" s="14">
        <f t="shared" si="172"/>
        <v>41879.900752314818</v>
      </c>
      <c r="T2184" s="14">
        <f t="shared" si="173"/>
        <v>41914.900752314818</v>
      </c>
      <c r="U2184">
        <f t="shared" si="174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8338</v>
      </c>
      <c r="R2185" s="10" t="s">
        <v>8356</v>
      </c>
      <c r="S2185" s="14">
        <f t="shared" si="172"/>
        <v>42745.365474537044</v>
      </c>
      <c r="T2185" s="14">
        <f t="shared" si="173"/>
        <v>42775.208333333328</v>
      </c>
      <c r="U2185">
        <f t="shared" si="174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8338</v>
      </c>
      <c r="R2186" s="10" t="s">
        <v>8356</v>
      </c>
      <c r="S2186" s="14">
        <f t="shared" si="172"/>
        <v>42380.690289351856</v>
      </c>
      <c r="T2186" s="14">
        <f t="shared" si="173"/>
        <v>42394.666666666672</v>
      </c>
      <c r="U2186">
        <f t="shared" si="174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8338</v>
      </c>
      <c r="R2187" s="10" t="s">
        <v>8356</v>
      </c>
      <c r="S2187" s="14">
        <f t="shared" si="172"/>
        <v>41319.349988425929</v>
      </c>
      <c r="T2187" s="14">
        <f t="shared" si="173"/>
        <v>41359.349988425929</v>
      </c>
      <c r="U2187">
        <f t="shared" si="174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8338</v>
      </c>
      <c r="R2188" s="10" t="s">
        <v>8356</v>
      </c>
      <c r="S2188" s="14">
        <f t="shared" si="172"/>
        <v>42583.615081018521</v>
      </c>
      <c r="T2188" s="14">
        <f t="shared" si="173"/>
        <v>42620.083333333328</v>
      </c>
      <c r="U2188">
        <f t="shared" si="174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8338</v>
      </c>
      <c r="R2189" s="10" t="s">
        <v>8356</v>
      </c>
      <c r="S2189" s="14">
        <f t="shared" si="172"/>
        <v>42068.209097222221</v>
      </c>
      <c r="T2189" s="14">
        <f t="shared" si="173"/>
        <v>42097.165972222225</v>
      </c>
      <c r="U2189">
        <f t="shared" si="174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8338</v>
      </c>
      <c r="R2190" s="10" t="s">
        <v>8356</v>
      </c>
      <c r="S2190" s="14">
        <f t="shared" si="172"/>
        <v>42633.586122685185</v>
      </c>
      <c r="T2190" s="14">
        <f t="shared" si="173"/>
        <v>42668.708333333328</v>
      </c>
      <c r="U2190">
        <f t="shared" si="174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8338</v>
      </c>
      <c r="R2191" s="10" t="s">
        <v>8356</v>
      </c>
      <c r="S2191" s="14">
        <f t="shared" si="172"/>
        <v>42467.788194444445</v>
      </c>
      <c r="T2191" s="14">
        <f t="shared" si="173"/>
        <v>42481.916666666672</v>
      </c>
      <c r="U2191">
        <f t="shared" si="174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8338</v>
      </c>
      <c r="R2192" s="10" t="s">
        <v>8356</v>
      </c>
      <c r="S2192" s="14">
        <f t="shared" si="172"/>
        <v>42417.625046296293</v>
      </c>
      <c r="T2192" s="14">
        <f t="shared" si="173"/>
        <v>42452.290972222225</v>
      </c>
      <c r="U2192">
        <f t="shared" si="174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8338</v>
      </c>
      <c r="R2193" s="10" t="s">
        <v>8356</v>
      </c>
      <c r="S2193" s="14">
        <f t="shared" si="172"/>
        <v>42768.833645833336</v>
      </c>
      <c r="T2193" s="14">
        <f t="shared" si="173"/>
        <v>42780.833645833336</v>
      </c>
      <c r="U2193">
        <f t="shared" si="174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8338</v>
      </c>
      <c r="R2194" s="10" t="s">
        <v>8356</v>
      </c>
      <c r="S2194" s="14">
        <f t="shared" si="172"/>
        <v>42691.8512037037</v>
      </c>
      <c r="T2194" s="14">
        <f t="shared" si="173"/>
        <v>42719.958333333328</v>
      </c>
      <c r="U2194">
        <f t="shared" si="174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8338</v>
      </c>
      <c r="R2195" s="10" t="s">
        <v>8356</v>
      </c>
      <c r="S2195" s="14">
        <f t="shared" si="172"/>
        <v>42664.405925925923</v>
      </c>
      <c r="T2195" s="14">
        <f t="shared" si="173"/>
        <v>42695.207638888889</v>
      </c>
      <c r="U2195">
        <f t="shared" si="174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8338</v>
      </c>
      <c r="R2196" s="10" t="s">
        <v>8356</v>
      </c>
      <c r="S2196" s="14">
        <f t="shared" si="172"/>
        <v>42425.757986111115</v>
      </c>
      <c r="T2196" s="14">
        <f t="shared" si="173"/>
        <v>42455.716319444444</v>
      </c>
      <c r="U2196">
        <f t="shared" si="174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8338</v>
      </c>
      <c r="R2197" s="10" t="s">
        <v>8356</v>
      </c>
      <c r="S2197" s="14">
        <f t="shared" si="172"/>
        <v>42197.771990740745</v>
      </c>
      <c r="T2197" s="14">
        <f t="shared" si="173"/>
        <v>42227.771990740745</v>
      </c>
      <c r="U2197">
        <f t="shared" si="174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8338</v>
      </c>
      <c r="R2198" s="10" t="s">
        <v>8356</v>
      </c>
      <c r="S2198" s="14">
        <f t="shared" si="172"/>
        <v>42675.487291666665</v>
      </c>
      <c r="T2198" s="14">
        <f t="shared" si="173"/>
        <v>42706.291666666672</v>
      </c>
      <c r="U2198">
        <f t="shared" si="174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8338</v>
      </c>
      <c r="R2199" s="10" t="s">
        <v>8356</v>
      </c>
      <c r="S2199" s="14">
        <f t="shared" si="172"/>
        <v>42033.584016203706</v>
      </c>
      <c r="T2199" s="14">
        <f t="shared" si="173"/>
        <v>42063.584016203706</v>
      </c>
      <c r="U2199">
        <f t="shared" si="174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8338</v>
      </c>
      <c r="R2200" s="10" t="s">
        <v>8356</v>
      </c>
      <c r="S2200" s="14">
        <f t="shared" si="172"/>
        <v>42292.513888888891</v>
      </c>
      <c r="T2200" s="14">
        <f t="shared" si="173"/>
        <v>42322.555555555555</v>
      </c>
      <c r="U2200">
        <f t="shared" si="174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8338</v>
      </c>
      <c r="R2201" s="10" t="s">
        <v>8356</v>
      </c>
      <c r="S2201" s="14">
        <f t="shared" si="172"/>
        <v>42262.416643518518</v>
      </c>
      <c r="T2201" s="14">
        <f t="shared" si="173"/>
        <v>42292.416643518518</v>
      </c>
      <c r="U2201">
        <f t="shared" si="174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8338</v>
      </c>
      <c r="R2202" s="10" t="s">
        <v>8356</v>
      </c>
      <c r="S2202" s="14">
        <f t="shared" si="172"/>
        <v>42163.625787037032</v>
      </c>
      <c r="T2202" s="14">
        <f t="shared" si="173"/>
        <v>42191.125</v>
      </c>
      <c r="U2202">
        <f t="shared" si="174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8330</v>
      </c>
      <c r="R2203" s="10" t="s">
        <v>8335</v>
      </c>
      <c r="S2203" s="14">
        <f t="shared" si="172"/>
        <v>41276.846817129634</v>
      </c>
      <c r="T2203" s="14">
        <f t="shared" si="173"/>
        <v>41290.846817129634</v>
      </c>
      <c r="U2203">
        <f t="shared" si="174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8330</v>
      </c>
      <c r="R2204" s="10" t="s">
        <v>8335</v>
      </c>
      <c r="S2204" s="14">
        <f t="shared" si="172"/>
        <v>41184.849166666667</v>
      </c>
      <c r="T2204" s="14">
        <f t="shared" si="173"/>
        <v>41214.849166666667</v>
      </c>
      <c r="U2204">
        <f t="shared" si="174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8330</v>
      </c>
      <c r="R2205" s="10" t="s">
        <v>8335</v>
      </c>
      <c r="S2205" s="14">
        <f t="shared" si="172"/>
        <v>42241.85974537037</v>
      </c>
      <c r="T2205" s="14">
        <f t="shared" si="173"/>
        <v>42271.85974537037</v>
      </c>
      <c r="U2205">
        <f t="shared" si="174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8330</v>
      </c>
      <c r="R2206" s="10" t="s">
        <v>8335</v>
      </c>
      <c r="S2206" s="14">
        <f t="shared" si="172"/>
        <v>41312.311562499999</v>
      </c>
      <c r="T2206" s="14">
        <f t="shared" si="173"/>
        <v>41342.311562499999</v>
      </c>
      <c r="U2206">
        <f t="shared" si="174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8330</v>
      </c>
      <c r="R2207" s="10" t="s">
        <v>8335</v>
      </c>
      <c r="S2207" s="14">
        <f t="shared" si="172"/>
        <v>41031.82163194444</v>
      </c>
      <c r="T2207" s="14">
        <f t="shared" si="173"/>
        <v>41061.82163194444</v>
      </c>
      <c r="U2207">
        <f t="shared" si="174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8330</v>
      </c>
      <c r="R2208" s="10" t="s">
        <v>8335</v>
      </c>
      <c r="S2208" s="14">
        <f t="shared" si="172"/>
        <v>40997.257222222222</v>
      </c>
      <c r="T2208" s="14">
        <f t="shared" si="173"/>
        <v>41015.257222222222</v>
      </c>
      <c r="U2208">
        <f t="shared" si="174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8330</v>
      </c>
      <c r="R2209" s="10" t="s">
        <v>8335</v>
      </c>
      <c r="S2209" s="14">
        <f t="shared" si="172"/>
        <v>41564.194131944445</v>
      </c>
      <c r="T2209" s="14">
        <f t="shared" si="173"/>
        <v>41594.235798611109</v>
      </c>
      <c r="U2209">
        <f t="shared" si="174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8330</v>
      </c>
      <c r="R2210" s="10" t="s">
        <v>8335</v>
      </c>
      <c r="S2210" s="14">
        <f t="shared" si="172"/>
        <v>40946.882245370369</v>
      </c>
      <c r="T2210" s="14">
        <f t="shared" si="173"/>
        <v>41006.166666666664</v>
      </c>
      <c r="U2210">
        <f t="shared" si="174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8330</v>
      </c>
      <c r="R2211" s="10" t="s">
        <v>8335</v>
      </c>
      <c r="S2211" s="14">
        <f t="shared" si="172"/>
        <v>41732.479675925926</v>
      </c>
      <c r="T2211" s="14">
        <f t="shared" si="173"/>
        <v>41743.958333333336</v>
      </c>
      <c r="U2211">
        <f t="shared" si="174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8330</v>
      </c>
      <c r="R2212" s="10" t="s">
        <v>8335</v>
      </c>
      <c r="S2212" s="14">
        <f t="shared" si="172"/>
        <v>40956.066087962965</v>
      </c>
      <c r="T2212" s="14">
        <f t="shared" si="173"/>
        <v>41013.73333333333</v>
      </c>
      <c r="U2212">
        <f t="shared" si="174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8330</v>
      </c>
      <c r="R2213" s="10" t="s">
        <v>8335</v>
      </c>
      <c r="S2213" s="14">
        <f t="shared" si="172"/>
        <v>41716.785011574073</v>
      </c>
      <c r="T2213" s="14">
        <f t="shared" si="173"/>
        <v>41739.290972222225</v>
      </c>
      <c r="U2213">
        <f t="shared" si="174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8330</v>
      </c>
      <c r="R2214" s="10" t="s">
        <v>8335</v>
      </c>
      <c r="S2214" s="14">
        <f t="shared" si="172"/>
        <v>41548.747418981482</v>
      </c>
      <c r="T2214" s="14">
        <f t="shared" si="173"/>
        <v>41582.041666666664</v>
      </c>
      <c r="U2214">
        <f t="shared" si="174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8330</v>
      </c>
      <c r="R2215" s="10" t="s">
        <v>8335</v>
      </c>
      <c r="S2215" s="14">
        <f t="shared" si="172"/>
        <v>42109.826145833329</v>
      </c>
      <c r="T2215" s="14">
        <f t="shared" si="173"/>
        <v>42139.826145833329</v>
      </c>
      <c r="U2215">
        <f t="shared" si="174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8330</v>
      </c>
      <c r="R2216" s="10" t="s">
        <v>8335</v>
      </c>
      <c r="S2216" s="14">
        <f t="shared" si="172"/>
        <v>41646.792222222226</v>
      </c>
      <c r="T2216" s="14">
        <f t="shared" si="173"/>
        <v>41676.792222222226</v>
      </c>
      <c r="U2216">
        <f t="shared" si="174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8330</v>
      </c>
      <c r="R2217" s="10" t="s">
        <v>8335</v>
      </c>
      <c r="S2217" s="14">
        <f t="shared" si="172"/>
        <v>40958.717268518521</v>
      </c>
      <c r="T2217" s="14">
        <f t="shared" si="173"/>
        <v>40981.290972222225</v>
      </c>
      <c r="U2217">
        <f t="shared" si="174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8330</v>
      </c>
      <c r="R2218" s="10" t="s">
        <v>8335</v>
      </c>
      <c r="S2218" s="14">
        <f t="shared" si="172"/>
        <v>42194.751678240747</v>
      </c>
      <c r="T2218" s="14">
        <f t="shared" si="173"/>
        <v>42208.751678240747</v>
      </c>
      <c r="U2218">
        <f t="shared" si="174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8330</v>
      </c>
      <c r="R2219" s="10" t="s">
        <v>8335</v>
      </c>
      <c r="S2219" s="14">
        <f t="shared" si="172"/>
        <v>42299.776770833334</v>
      </c>
      <c r="T2219" s="14">
        <f t="shared" si="173"/>
        <v>42310.333333333328</v>
      </c>
      <c r="U2219">
        <f t="shared" si="174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8330</v>
      </c>
      <c r="R2220" s="10" t="s">
        <v>8335</v>
      </c>
      <c r="S2220" s="14">
        <f t="shared" si="172"/>
        <v>41127.812303240738</v>
      </c>
      <c r="T2220" s="14">
        <f t="shared" si="173"/>
        <v>41150</v>
      </c>
      <c r="U2220">
        <f t="shared" si="174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8330</v>
      </c>
      <c r="R2221" s="10" t="s">
        <v>8335</v>
      </c>
      <c r="S2221" s="14">
        <f t="shared" si="172"/>
        <v>42205.718888888892</v>
      </c>
      <c r="T2221" s="14">
        <f t="shared" si="173"/>
        <v>42235.718888888892</v>
      </c>
      <c r="U2221">
        <f t="shared" si="174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8330</v>
      </c>
      <c r="R2222" s="10" t="s">
        <v>8335</v>
      </c>
      <c r="S2222" s="14">
        <f t="shared" si="172"/>
        <v>41452.060601851852</v>
      </c>
      <c r="T2222" s="14">
        <f t="shared" si="173"/>
        <v>41482.060601851852</v>
      </c>
      <c r="U2222">
        <f t="shared" si="174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8338</v>
      </c>
      <c r="R2223" s="10" t="s">
        <v>8356</v>
      </c>
      <c r="S2223" s="14">
        <f t="shared" si="172"/>
        <v>42452.666770833333</v>
      </c>
      <c r="T2223" s="14">
        <f t="shared" si="173"/>
        <v>42483</v>
      </c>
      <c r="U2223">
        <f t="shared" si="174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8338</v>
      </c>
      <c r="R2224" s="10" t="s">
        <v>8356</v>
      </c>
      <c r="S2224" s="14">
        <f t="shared" si="172"/>
        <v>40906.787581018521</v>
      </c>
      <c r="T2224" s="14">
        <f t="shared" si="173"/>
        <v>40936.787581018521</v>
      </c>
      <c r="U2224">
        <f t="shared" si="174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8338</v>
      </c>
      <c r="R2225" s="10" t="s">
        <v>8356</v>
      </c>
      <c r="S2225" s="14">
        <f t="shared" si="172"/>
        <v>42152.640833333338</v>
      </c>
      <c r="T2225" s="14">
        <f t="shared" si="173"/>
        <v>42182.640833333338</v>
      </c>
      <c r="U2225">
        <f t="shared" si="174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8338</v>
      </c>
      <c r="R2226" s="10" t="s">
        <v>8356</v>
      </c>
      <c r="S2226" s="14">
        <f t="shared" si="172"/>
        <v>42644.667534722219</v>
      </c>
      <c r="T2226" s="14">
        <f t="shared" si="173"/>
        <v>42672.791666666672</v>
      </c>
      <c r="U2226">
        <f t="shared" si="174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8338</v>
      </c>
      <c r="R2227" s="10" t="s">
        <v>8356</v>
      </c>
      <c r="S2227" s="14">
        <f t="shared" si="172"/>
        <v>41873.79184027778</v>
      </c>
      <c r="T2227" s="14">
        <f t="shared" si="173"/>
        <v>41903.79184027778</v>
      </c>
      <c r="U2227">
        <f t="shared" si="174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8338</v>
      </c>
      <c r="R2228" s="10" t="s">
        <v>8356</v>
      </c>
      <c r="S2228" s="14">
        <f t="shared" si="172"/>
        <v>42381.79886574074</v>
      </c>
      <c r="T2228" s="14">
        <f t="shared" si="173"/>
        <v>42412.207638888889</v>
      </c>
      <c r="U2228">
        <f t="shared" si="174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8338</v>
      </c>
      <c r="R2229" s="10" t="s">
        <v>8356</v>
      </c>
      <c r="S2229" s="14">
        <f t="shared" si="172"/>
        <v>41561.807349537034</v>
      </c>
      <c r="T2229" s="14">
        <f t="shared" si="173"/>
        <v>41591.849016203705</v>
      </c>
      <c r="U2229">
        <f t="shared" si="174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8338</v>
      </c>
      <c r="R2230" s="10" t="s">
        <v>8356</v>
      </c>
      <c r="S2230" s="14">
        <f t="shared" si="172"/>
        <v>42202.278194444443</v>
      </c>
      <c r="T2230" s="14">
        <f t="shared" si="173"/>
        <v>42232.278194444443</v>
      </c>
      <c r="U2230">
        <f t="shared" si="174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8338</v>
      </c>
      <c r="R2231" s="10" t="s">
        <v>8356</v>
      </c>
      <c r="S2231" s="14">
        <f t="shared" si="172"/>
        <v>41484.664247685185</v>
      </c>
      <c r="T2231" s="14">
        <f t="shared" si="173"/>
        <v>41520.166666666664</v>
      </c>
      <c r="U2231">
        <f t="shared" si="174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8338</v>
      </c>
      <c r="R2232" s="10" t="s">
        <v>8356</v>
      </c>
      <c r="S2232" s="14">
        <f t="shared" si="172"/>
        <v>41724.881099537037</v>
      </c>
      <c r="T2232" s="14">
        <f t="shared" si="173"/>
        <v>41754.881099537037</v>
      </c>
      <c r="U2232">
        <f t="shared" si="174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8338</v>
      </c>
      <c r="R2233" s="10" t="s">
        <v>8356</v>
      </c>
      <c r="S2233" s="14">
        <f t="shared" si="172"/>
        <v>41423.910891203705</v>
      </c>
      <c r="T2233" s="14">
        <f t="shared" si="173"/>
        <v>41450.208333333336</v>
      </c>
      <c r="U2233">
        <f t="shared" si="174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8338</v>
      </c>
      <c r="R2234" s="10" t="s">
        <v>8356</v>
      </c>
      <c r="S2234" s="14">
        <f t="shared" si="172"/>
        <v>41806.794074074074</v>
      </c>
      <c r="T2234" s="14">
        <f t="shared" si="173"/>
        <v>41839.125</v>
      </c>
      <c r="U2234">
        <f t="shared" si="174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8338</v>
      </c>
      <c r="R2235" s="10" t="s">
        <v>8356</v>
      </c>
      <c r="S2235" s="14">
        <f t="shared" si="172"/>
        <v>42331.378923611104</v>
      </c>
      <c r="T2235" s="14">
        <f t="shared" si="173"/>
        <v>42352</v>
      </c>
      <c r="U2235">
        <f t="shared" si="174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8338</v>
      </c>
      <c r="R2236" s="10" t="s">
        <v>8356</v>
      </c>
      <c r="S2236" s="14">
        <f t="shared" si="172"/>
        <v>42710.824618055558</v>
      </c>
      <c r="T2236" s="14">
        <f t="shared" si="173"/>
        <v>42740.824618055558</v>
      </c>
      <c r="U2236">
        <f t="shared" si="174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8338</v>
      </c>
      <c r="R2237" s="10" t="s">
        <v>8356</v>
      </c>
      <c r="S2237" s="14">
        <f t="shared" si="172"/>
        <v>42062.022118055553</v>
      </c>
      <c r="T2237" s="14">
        <f t="shared" si="173"/>
        <v>42091.980451388896</v>
      </c>
      <c r="U2237">
        <f t="shared" si="174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8338</v>
      </c>
      <c r="R2238" s="10" t="s">
        <v>8356</v>
      </c>
      <c r="S2238" s="14">
        <f t="shared" si="172"/>
        <v>42371.617164351846</v>
      </c>
      <c r="T2238" s="14">
        <f t="shared" si="173"/>
        <v>42401.617164351846</v>
      </c>
      <c r="U2238">
        <f t="shared" si="174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8338</v>
      </c>
      <c r="R2239" s="10" t="s">
        <v>8356</v>
      </c>
      <c r="S2239" s="14">
        <f t="shared" si="172"/>
        <v>41915.003275462965</v>
      </c>
      <c r="T2239" s="14">
        <f t="shared" si="173"/>
        <v>41955.332638888889</v>
      </c>
      <c r="U2239">
        <f t="shared" si="174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8338</v>
      </c>
      <c r="R2240" s="10" t="s">
        <v>8356</v>
      </c>
      <c r="S2240" s="14">
        <f t="shared" si="172"/>
        <v>42774.621712962966</v>
      </c>
      <c r="T2240" s="14">
        <f t="shared" si="173"/>
        <v>42804.621712962966</v>
      </c>
      <c r="U2240">
        <f t="shared" si="174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8338</v>
      </c>
      <c r="R2241" s="10" t="s">
        <v>8356</v>
      </c>
      <c r="S2241" s="14">
        <f t="shared" si="172"/>
        <v>41572.958495370374</v>
      </c>
      <c r="T2241" s="14">
        <f t="shared" si="173"/>
        <v>41609.168055555558</v>
      </c>
      <c r="U2241">
        <f t="shared" si="174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75">ROUND(E2242/D2242*100,0)</f>
        <v>271</v>
      </c>
      <c r="P2242">
        <f t="shared" si="171"/>
        <v>140.97999999999999</v>
      </c>
      <c r="Q2242" s="10" t="s">
        <v>8338</v>
      </c>
      <c r="R2242" s="10" t="s">
        <v>8356</v>
      </c>
      <c r="S2242" s="14">
        <f t="shared" si="172"/>
        <v>42452.825740740736</v>
      </c>
      <c r="T2242" s="14">
        <f t="shared" si="173"/>
        <v>42482.825740740736</v>
      </c>
      <c r="U2242">
        <f t="shared" si="174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75"/>
        <v>806</v>
      </c>
      <c r="P2243">
        <f t="shared" ref="P2243:P2306" si="176">IFERROR(ROUND(E2243/L2243,2),0)</f>
        <v>49.47</v>
      </c>
      <c r="Q2243" s="10" t="s">
        <v>8338</v>
      </c>
      <c r="R2243" s="10" t="s">
        <v>8356</v>
      </c>
      <c r="S2243" s="14">
        <f t="shared" ref="S2243:S2306" si="177">(((J2243/60)/60)/24)+DATE(1970,1,1)</f>
        <v>42766.827546296292</v>
      </c>
      <c r="T2243" s="14">
        <f t="shared" ref="T2243:T2306" si="178">(((I2243/60)/60)/24)+DATE(1970,1,1)</f>
        <v>42796.827546296292</v>
      </c>
      <c r="U2243">
        <f t="shared" ref="U2243:U2306" si="179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8338</v>
      </c>
      <c r="R2244" s="10" t="s">
        <v>8356</v>
      </c>
      <c r="S2244" s="14">
        <f t="shared" si="177"/>
        <v>41569.575613425928</v>
      </c>
      <c r="T2244" s="14">
        <f t="shared" si="178"/>
        <v>41605.126388888886</v>
      </c>
      <c r="U2244">
        <f t="shared" si="179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8338</v>
      </c>
      <c r="R2245" s="10" t="s">
        <v>8356</v>
      </c>
      <c r="S2245" s="14">
        <f t="shared" si="177"/>
        <v>42800.751041666663</v>
      </c>
      <c r="T2245" s="14">
        <f t="shared" si="178"/>
        <v>42807.125</v>
      </c>
      <c r="U2245">
        <f t="shared" si="179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8338</v>
      </c>
      <c r="R2246" s="10" t="s">
        <v>8356</v>
      </c>
      <c r="S2246" s="14">
        <f t="shared" si="177"/>
        <v>42647.818819444445</v>
      </c>
      <c r="T2246" s="14">
        <f t="shared" si="178"/>
        <v>42659.854166666672</v>
      </c>
      <c r="U2246">
        <f t="shared" si="179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8338</v>
      </c>
      <c r="R2247" s="10" t="s">
        <v>8356</v>
      </c>
      <c r="S2247" s="14">
        <f t="shared" si="177"/>
        <v>41660.708530092597</v>
      </c>
      <c r="T2247" s="14">
        <f t="shared" si="178"/>
        <v>41691.75</v>
      </c>
      <c r="U2247">
        <f t="shared" si="179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8338</v>
      </c>
      <c r="R2248" s="10" t="s">
        <v>8356</v>
      </c>
      <c r="S2248" s="14">
        <f t="shared" si="177"/>
        <v>42221.79178240741</v>
      </c>
      <c r="T2248" s="14">
        <f t="shared" si="178"/>
        <v>42251.79178240741</v>
      </c>
      <c r="U2248">
        <f t="shared" si="179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8338</v>
      </c>
      <c r="R2249" s="10" t="s">
        <v>8356</v>
      </c>
      <c r="S2249" s="14">
        <f t="shared" si="177"/>
        <v>42200.666261574079</v>
      </c>
      <c r="T2249" s="14">
        <f t="shared" si="178"/>
        <v>42214.666261574079</v>
      </c>
      <c r="U2249">
        <f t="shared" si="179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8338</v>
      </c>
      <c r="R2250" s="10" t="s">
        <v>8356</v>
      </c>
      <c r="S2250" s="14">
        <f t="shared" si="177"/>
        <v>42688.875902777778</v>
      </c>
      <c r="T2250" s="14">
        <f t="shared" si="178"/>
        <v>42718.875902777778</v>
      </c>
      <c r="U2250">
        <f t="shared" si="179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8338</v>
      </c>
      <c r="R2251" s="10" t="s">
        <v>8356</v>
      </c>
      <c r="S2251" s="14">
        <f t="shared" si="177"/>
        <v>41336.703298611108</v>
      </c>
      <c r="T2251" s="14">
        <f t="shared" si="178"/>
        <v>41366.661631944444</v>
      </c>
      <c r="U2251">
        <f t="shared" si="179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8338</v>
      </c>
      <c r="R2252" s="10" t="s">
        <v>8356</v>
      </c>
      <c r="S2252" s="14">
        <f t="shared" si="177"/>
        <v>42677.005474537036</v>
      </c>
      <c r="T2252" s="14">
        <f t="shared" si="178"/>
        <v>42707.0471412037</v>
      </c>
      <c r="U2252">
        <f t="shared" si="179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8338</v>
      </c>
      <c r="R2253" s="10" t="s">
        <v>8356</v>
      </c>
      <c r="S2253" s="14">
        <f t="shared" si="177"/>
        <v>41846.34579861111</v>
      </c>
      <c r="T2253" s="14">
        <f t="shared" si="178"/>
        <v>41867.34579861111</v>
      </c>
      <c r="U2253">
        <f t="shared" si="179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8338</v>
      </c>
      <c r="R2254" s="10" t="s">
        <v>8356</v>
      </c>
      <c r="S2254" s="14">
        <f t="shared" si="177"/>
        <v>42573.327986111108</v>
      </c>
      <c r="T2254" s="14">
        <f t="shared" si="178"/>
        <v>42588.327986111108</v>
      </c>
      <c r="U2254">
        <f t="shared" si="179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8338</v>
      </c>
      <c r="R2255" s="10" t="s">
        <v>8356</v>
      </c>
      <c r="S2255" s="14">
        <f t="shared" si="177"/>
        <v>42296.631331018521</v>
      </c>
      <c r="T2255" s="14">
        <f t="shared" si="178"/>
        <v>42326.672997685186</v>
      </c>
      <c r="U2255">
        <f t="shared" si="179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8338</v>
      </c>
      <c r="R2256" s="10" t="s">
        <v>8356</v>
      </c>
      <c r="S2256" s="14">
        <f t="shared" si="177"/>
        <v>42752.647777777776</v>
      </c>
      <c r="T2256" s="14">
        <f t="shared" si="178"/>
        <v>42759.647777777776</v>
      </c>
      <c r="U2256">
        <f t="shared" si="179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8338</v>
      </c>
      <c r="R2257" s="10" t="s">
        <v>8356</v>
      </c>
      <c r="S2257" s="14">
        <f t="shared" si="177"/>
        <v>42467.951979166668</v>
      </c>
      <c r="T2257" s="14">
        <f t="shared" si="178"/>
        <v>42497.951979166668</v>
      </c>
      <c r="U2257">
        <f t="shared" si="179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8338</v>
      </c>
      <c r="R2258" s="10" t="s">
        <v>8356</v>
      </c>
      <c r="S2258" s="14">
        <f t="shared" si="177"/>
        <v>42682.451921296291</v>
      </c>
      <c r="T2258" s="14">
        <f t="shared" si="178"/>
        <v>42696.451921296291</v>
      </c>
      <c r="U2258">
        <f t="shared" si="179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8338</v>
      </c>
      <c r="R2259" s="10" t="s">
        <v>8356</v>
      </c>
      <c r="S2259" s="14">
        <f t="shared" si="177"/>
        <v>42505.936678240745</v>
      </c>
      <c r="T2259" s="14">
        <f t="shared" si="178"/>
        <v>42540.958333333328</v>
      </c>
      <c r="U2259">
        <f t="shared" si="179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8338</v>
      </c>
      <c r="R2260" s="10" t="s">
        <v>8356</v>
      </c>
      <c r="S2260" s="14">
        <f t="shared" si="177"/>
        <v>42136.75100694444</v>
      </c>
      <c r="T2260" s="14">
        <f t="shared" si="178"/>
        <v>42166.75100694444</v>
      </c>
      <c r="U2260">
        <f t="shared" si="179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8338</v>
      </c>
      <c r="R2261" s="10" t="s">
        <v>8356</v>
      </c>
      <c r="S2261" s="14">
        <f t="shared" si="177"/>
        <v>42702.804814814815</v>
      </c>
      <c r="T2261" s="14">
        <f t="shared" si="178"/>
        <v>42712.804814814815</v>
      </c>
      <c r="U2261">
        <f t="shared" si="179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8338</v>
      </c>
      <c r="R2262" s="10" t="s">
        <v>8356</v>
      </c>
      <c r="S2262" s="14">
        <f t="shared" si="177"/>
        <v>41695.016782407409</v>
      </c>
      <c r="T2262" s="14">
        <f t="shared" si="178"/>
        <v>41724.975115740745</v>
      </c>
      <c r="U2262">
        <f t="shared" si="179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8338</v>
      </c>
      <c r="R2263" s="10" t="s">
        <v>8356</v>
      </c>
      <c r="S2263" s="14">
        <f t="shared" si="177"/>
        <v>42759.724768518514</v>
      </c>
      <c r="T2263" s="14">
        <f t="shared" si="178"/>
        <v>42780.724768518514</v>
      </c>
      <c r="U2263">
        <f t="shared" si="179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8338</v>
      </c>
      <c r="R2264" s="10" t="s">
        <v>8356</v>
      </c>
      <c r="S2264" s="14">
        <f t="shared" si="177"/>
        <v>41926.585162037038</v>
      </c>
      <c r="T2264" s="14">
        <f t="shared" si="178"/>
        <v>41961</v>
      </c>
      <c r="U2264">
        <f t="shared" si="179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8338</v>
      </c>
      <c r="R2265" s="10" t="s">
        <v>8356</v>
      </c>
      <c r="S2265" s="14">
        <f t="shared" si="177"/>
        <v>42014.832326388889</v>
      </c>
      <c r="T2265" s="14">
        <f t="shared" si="178"/>
        <v>42035.832326388889</v>
      </c>
      <c r="U2265">
        <f t="shared" si="179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8338</v>
      </c>
      <c r="R2266" s="10" t="s">
        <v>8356</v>
      </c>
      <c r="S2266" s="14">
        <f t="shared" si="177"/>
        <v>42496.582337962958</v>
      </c>
      <c r="T2266" s="14">
        <f t="shared" si="178"/>
        <v>42513.125</v>
      </c>
      <c r="U2266">
        <f t="shared" si="179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8338</v>
      </c>
      <c r="R2267" s="10" t="s">
        <v>8356</v>
      </c>
      <c r="S2267" s="14">
        <f t="shared" si="177"/>
        <v>42689.853090277778</v>
      </c>
      <c r="T2267" s="14">
        <f t="shared" si="178"/>
        <v>42696.853090277778</v>
      </c>
      <c r="U2267">
        <f t="shared" si="179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8338</v>
      </c>
      <c r="R2268" s="10" t="s">
        <v>8356</v>
      </c>
      <c r="S2268" s="14">
        <f t="shared" si="177"/>
        <v>42469.874907407408</v>
      </c>
      <c r="T2268" s="14">
        <f t="shared" si="178"/>
        <v>42487.083333333328</v>
      </c>
      <c r="U2268">
        <f t="shared" si="179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8338</v>
      </c>
      <c r="R2269" s="10" t="s">
        <v>8356</v>
      </c>
      <c r="S2269" s="14">
        <f t="shared" si="177"/>
        <v>41968.829826388886</v>
      </c>
      <c r="T2269" s="14">
        <f t="shared" si="178"/>
        <v>41994.041666666672</v>
      </c>
      <c r="U2269">
        <f t="shared" si="179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8338</v>
      </c>
      <c r="R2270" s="10" t="s">
        <v>8356</v>
      </c>
      <c r="S2270" s="14">
        <f t="shared" si="177"/>
        <v>42776.082349537035</v>
      </c>
      <c r="T2270" s="14">
        <f t="shared" si="178"/>
        <v>42806.082349537035</v>
      </c>
      <c r="U2270">
        <f t="shared" si="179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8338</v>
      </c>
      <c r="R2271" s="10" t="s">
        <v>8356</v>
      </c>
      <c r="S2271" s="14">
        <f t="shared" si="177"/>
        <v>42776.704432870371</v>
      </c>
      <c r="T2271" s="14">
        <f t="shared" si="178"/>
        <v>42801.208333333328</v>
      </c>
      <c r="U2271">
        <f t="shared" si="179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8338</v>
      </c>
      <c r="R2272" s="10" t="s">
        <v>8356</v>
      </c>
      <c r="S2272" s="14">
        <f t="shared" si="177"/>
        <v>42725.869363425925</v>
      </c>
      <c r="T2272" s="14">
        <f t="shared" si="178"/>
        <v>42745.915972222225</v>
      </c>
      <c r="U2272">
        <f t="shared" si="179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8338</v>
      </c>
      <c r="R2273" s="10" t="s">
        <v>8356</v>
      </c>
      <c r="S2273" s="14">
        <f t="shared" si="177"/>
        <v>42684.000046296293</v>
      </c>
      <c r="T2273" s="14">
        <f t="shared" si="178"/>
        <v>42714.000046296293</v>
      </c>
      <c r="U2273">
        <f t="shared" si="179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8338</v>
      </c>
      <c r="R2274" s="10" t="s">
        <v>8356</v>
      </c>
      <c r="S2274" s="14">
        <f t="shared" si="177"/>
        <v>42315.699490740735</v>
      </c>
      <c r="T2274" s="14">
        <f t="shared" si="178"/>
        <v>42345.699490740735</v>
      </c>
      <c r="U2274">
        <f t="shared" si="179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8338</v>
      </c>
      <c r="R2275" s="10" t="s">
        <v>8356</v>
      </c>
      <c r="S2275" s="14">
        <f t="shared" si="177"/>
        <v>42781.549097222218</v>
      </c>
      <c r="T2275" s="14">
        <f t="shared" si="178"/>
        <v>42806.507430555561</v>
      </c>
      <c r="U2275">
        <f t="shared" si="179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8338</v>
      </c>
      <c r="R2276" s="10" t="s">
        <v>8356</v>
      </c>
      <c r="S2276" s="14">
        <f t="shared" si="177"/>
        <v>41663.500659722224</v>
      </c>
      <c r="T2276" s="14">
        <f t="shared" si="178"/>
        <v>41693.500659722224</v>
      </c>
      <c r="U2276">
        <f t="shared" si="179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8338</v>
      </c>
      <c r="R2277" s="10" t="s">
        <v>8356</v>
      </c>
      <c r="S2277" s="14">
        <f t="shared" si="177"/>
        <v>41965.616655092599</v>
      </c>
      <c r="T2277" s="14">
        <f t="shared" si="178"/>
        <v>41995.616655092599</v>
      </c>
      <c r="U2277">
        <f t="shared" si="179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8338</v>
      </c>
      <c r="R2278" s="10" t="s">
        <v>8356</v>
      </c>
      <c r="S2278" s="14">
        <f t="shared" si="177"/>
        <v>41614.651493055557</v>
      </c>
      <c r="T2278" s="14">
        <f t="shared" si="178"/>
        <v>41644.651493055557</v>
      </c>
      <c r="U2278">
        <f t="shared" si="179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8338</v>
      </c>
      <c r="R2279" s="10" t="s">
        <v>8356</v>
      </c>
      <c r="S2279" s="14">
        <f t="shared" si="177"/>
        <v>40936.678506944445</v>
      </c>
      <c r="T2279" s="14">
        <f t="shared" si="178"/>
        <v>40966.678506944445</v>
      </c>
      <c r="U2279">
        <f t="shared" si="179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8338</v>
      </c>
      <c r="R2280" s="10" t="s">
        <v>8356</v>
      </c>
      <c r="S2280" s="14">
        <f t="shared" si="177"/>
        <v>42338.709108796291</v>
      </c>
      <c r="T2280" s="14">
        <f t="shared" si="178"/>
        <v>42372.957638888889</v>
      </c>
      <c r="U2280">
        <f t="shared" si="179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8338</v>
      </c>
      <c r="R2281" s="10" t="s">
        <v>8356</v>
      </c>
      <c r="S2281" s="14">
        <f t="shared" si="177"/>
        <v>42020.806701388887</v>
      </c>
      <c r="T2281" s="14">
        <f t="shared" si="178"/>
        <v>42039.166666666672</v>
      </c>
      <c r="U2281">
        <f t="shared" si="179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8338</v>
      </c>
      <c r="R2282" s="10" t="s">
        <v>8356</v>
      </c>
      <c r="S2282" s="14">
        <f t="shared" si="177"/>
        <v>42234.624895833331</v>
      </c>
      <c r="T2282" s="14">
        <f t="shared" si="178"/>
        <v>42264.624895833331</v>
      </c>
      <c r="U2282">
        <f t="shared" si="179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8330</v>
      </c>
      <c r="R2283" s="10" t="s">
        <v>8331</v>
      </c>
      <c r="S2283" s="14">
        <f t="shared" si="177"/>
        <v>40687.285844907405</v>
      </c>
      <c r="T2283" s="14">
        <f t="shared" si="178"/>
        <v>40749.284722222219</v>
      </c>
      <c r="U2283">
        <f t="shared" si="179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8330</v>
      </c>
      <c r="R2284" s="10" t="s">
        <v>8331</v>
      </c>
      <c r="S2284" s="14">
        <f t="shared" si="177"/>
        <v>42323.17460648148</v>
      </c>
      <c r="T2284" s="14">
        <f t="shared" si="178"/>
        <v>42383.17460648148</v>
      </c>
      <c r="U2284">
        <f t="shared" si="179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8330</v>
      </c>
      <c r="R2285" s="10" t="s">
        <v>8331</v>
      </c>
      <c r="S2285" s="14">
        <f t="shared" si="177"/>
        <v>40978.125046296293</v>
      </c>
      <c r="T2285" s="14">
        <f t="shared" si="178"/>
        <v>41038.083379629628</v>
      </c>
      <c r="U2285">
        <f t="shared" si="179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8330</v>
      </c>
      <c r="R2286" s="10" t="s">
        <v>8331</v>
      </c>
      <c r="S2286" s="14">
        <f t="shared" si="177"/>
        <v>40585.796817129631</v>
      </c>
      <c r="T2286" s="14">
        <f t="shared" si="178"/>
        <v>40614.166666666664</v>
      </c>
      <c r="U2286">
        <f t="shared" si="179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8330</v>
      </c>
      <c r="R2287" s="10" t="s">
        <v>8331</v>
      </c>
      <c r="S2287" s="14">
        <f t="shared" si="177"/>
        <v>41059.185682870368</v>
      </c>
      <c r="T2287" s="14">
        <f t="shared" si="178"/>
        <v>41089.185682870368</v>
      </c>
      <c r="U2287">
        <f t="shared" si="179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8330</v>
      </c>
      <c r="R2288" s="10" t="s">
        <v>8331</v>
      </c>
      <c r="S2288" s="14">
        <f t="shared" si="177"/>
        <v>41494.963587962964</v>
      </c>
      <c r="T2288" s="14">
        <f t="shared" si="178"/>
        <v>41523.165972222225</v>
      </c>
      <c r="U2288">
        <f t="shared" si="179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8330</v>
      </c>
      <c r="R2289" s="10" t="s">
        <v>8331</v>
      </c>
      <c r="S2289" s="14">
        <f t="shared" si="177"/>
        <v>41792.667361111111</v>
      </c>
      <c r="T2289" s="14">
        <f t="shared" si="178"/>
        <v>41813.667361111111</v>
      </c>
      <c r="U2289">
        <f t="shared" si="179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8330</v>
      </c>
      <c r="R2290" s="10" t="s">
        <v>8331</v>
      </c>
      <c r="S2290" s="14">
        <f t="shared" si="177"/>
        <v>41067.827418981484</v>
      </c>
      <c r="T2290" s="14">
        <f t="shared" si="178"/>
        <v>41086.75</v>
      </c>
      <c r="U2290">
        <f t="shared" si="179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8330</v>
      </c>
      <c r="R2291" s="10" t="s">
        <v>8331</v>
      </c>
      <c r="S2291" s="14">
        <f t="shared" si="177"/>
        <v>41571.998379629629</v>
      </c>
      <c r="T2291" s="14">
        <f t="shared" si="178"/>
        <v>41614.973611111112</v>
      </c>
      <c r="U2291">
        <f t="shared" si="179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8330</v>
      </c>
      <c r="R2292" s="10" t="s">
        <v>8331</v>
      </c>
      <c r="S2292" s="14">
        <f t="shared" si="177"/>
        <v>40070.253819444442</v>
      </c>
      <c r="T2292" s="14">
        <f t="shared" si="178"/>
        <v>40148.708333333336</v>
      </c>
      <c r="U2292">
        <f t="shared" si="179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8330</v>
      </c>
      <c r="R2293" s="10" t="s">
        <v>8331</v>
      </c>
      <c r="S2293" s="14">
        <f t="shared" si="177"/>
        <v>40987.977060185185</v>
      </c>
      <c r="T2293" s="14">
        <f t="shared" si="178"/>
        <v>41022.166666666664</v>
      </c>
      <c r="U2293">
        <f t="shared" si="179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8330</v>
      </c>
      <c r="R2294" s="10" t="s">
        <v>8331</v>
      </c>
      <c r="S2294" s="14">
        <f t="shared" si="177"/>
        <v>40987.697638888887</v>
      </c>
      <c r="T2294" s="14">
        <f t="shared" si="178"/>
        <v>41017.697638888887</v>
      </c>
      <c r="U2294">
        <f t="shared" si="179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8330</v>
      </c>
      <c r="R2295" s="10" t="s">
        <v>8331</v>
      </c>
      <c r="S2295" s="14">
        <f t="shared" si="177"/>
        <v>41151.708321759259</v>
      </c>
      <c r="T2295" s="14">
        <f t="shared" si="178"/>
        <v>41177.165972222225</v>
      </c>
      <c r="U2295">
        <f t="shared" si="179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8330</v>
      </c>
      <c r="R2296" s="10" t="s">
        <v>8331</v>
      </c>
      <c r="S2296" s="14">
        <f t="shared" si="177"/>
        <v>41264.72314814815</v>
      </c>
      <c r="T2296" s="14">
        <f t="shared" si="178"/>
        <v>41294.72314814815</v>
      </c>
      <c r="U2296">
        <f t="shared" si="179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8330</v>
      </c>
      <c r="R2297" s="10" t="s">
        <v>8331</v>
      </c>
      <c r="S2297" s="14">
        <f t="shared" si="177"/>
        <v>41270.954351851848</v>
      </c>
      <c r="T2297" s="14">
        <f t="shared" si="178"/>
        <v>41300.954351851848</v>
      </c>
      <c r="U2297">
        <f t="shared" si="179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8330</v>
      </c>
      <c r="R2298" s="10" t="s">
        <v>8331</v>
      </c>
      <c r="S2298" s="14">
        <f t="shared" si="177"/>
        <v>40927.731782407405</v>
      </c>
      <c r="T2298" s="14">
        <f t="shared" si="178"/>
        <v>40962.731782407405</v>
      </c>
      <c r="U2298">
        <f t="shared" si="179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8330</v>
      </c>
      <c r="R2299" s="10" t="s">
        <v>8331</v>
      </c>
      <c r="S2299" s="14">
        <f t="shared" si="177"/>
        <v>40948.042233796295</v>
      </c>
      <c r="T2299" s="14">
        <f t="shared" si="178"/>
        <v>40982.165972222225</v>
      </c>
      <c r="U2299">
        <f t="shared" si="179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8330</v>
      </c>
      <c r="R2300" s="10" t="s">
        <v>8331</v>
      </c>
      <c r="S2300" s="14">
        <f t="shared" si="177"/>
        <v>41694.84065972222</v>
      </c>
      <c r="T2300" s="14">
        <f t="shared" si="178"/>
        <v>41724.798993055556</v>
      </c>
      <c r="U2300">
        <f t="shared" si="179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8330</v>
      </c>
      <c r="R2301" s="10" t="s">
        <v>8331</v>
      </c>
      <c r="S2301" s="14">
        <f t="shared" si="177"/>
        <v>40565.032511574071</v>
      </c>
      <c r="T2301" s="14">
        <f t="shared" si="178"/>
        <v>40580.032511574071</v>
      </c>
      <c r="U2301">
        <f t="shared" si="179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8330</v>
      </c>
      <c r="R2302" s="10" t="s">
        <v>8331</v>
      </c>
      <c r="S2302" s="14">
        <f t="shared" si="177"/>
        <v>41074.727037037039</v>
      </c>
      <c r="T2302" s="14">
        <f t="shared" si="178"/>
        <v>41088.727037037039</v>
      </c>
      <c r="U2302">
        <f t="shared" si="179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8330</v>
      </c>
      <c r="R2303" s="10" t="s">
        <v>8334</v>
      </c>
      <c r="S2303" s="14">
        <f t="shared" si="177"/>
        <v>41416.146944444445</v>
      </c>
      <c r="T2303" s="14">
        <f t="shared" si="178"/>
        <v>41446.146944444445</v>
      </c>
      <c r="U2303">
        <f t="shared" si="179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8330</v>
      </c>
      <c r="R2304" s="10" t="s">
        <v>8334</v>
      </c>
      <c r="S2304" s="14">
        <f t="shared" si="177"/>
        <v>41605.868449074071</v>
      </c>
      <c r="T2304" s="14">
        <f t="shared" si="178"/>
        <v>41639.291666666664</v>
      </c>
      <c r="U2304">
        <f t="shared" si="179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8330</v>
      </c>
      <c r="R2305" s="10" t="s">
        <v>8334</v>
      </c>
      <c r="S2305" s="14">
        <f t="shared" si="177"/>
        <v>40850.111064814817</v>
      </c>
      <c r="T2305" s="14">
        <f t="shared" si="178"/>
        <v>40890.152731481481</v>
      </c>
      <c r="U2305">
        <f t="shared" si="179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80">ROUND(E2306/D2306*100,0)</f>
        <v>101</v>
      </c>
      <c r="P2306">
        <f t="shared" si="176"/>
        <v>53.47</v>
      </c>
      <c r="Q2306" s="10" t="s">
        <v>8330</v>
      </c>
      <c r="R2306" s="10" t="s">
        <v>8334</v>
      </c>
      <c r="S2306" s="14">
        <f t="shared" si="177"/>
        <v>40502.815868055557</v>
      </c>
      <c r="T2306" s="14">
        <f t="shared" si="178"/>
        <v>40544.207638888889</v>
      </c>
      <c r="U2306">
        <f t="shared" si="179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80"/>
        <v>101</v>
      </c>
      <c r="P2307">
        <f t="shared" ref="P2307:P2370" si="181">IFERROR(ROUND(E2307/L2307,2),0)</f>
        <v>109.11</v>
      </c>
      <c r="Q2307" s="10" t="s">
        <v>8330</v>
      </c>
      <c r="R2307" s="10" t="s">
        <v>8334</v>
      </c>
      <c r="S2307" s="14">
        <f t="shared" ref="S2307:S2370" si="182">(((J2307/60)/60)/24)+DATE(1970,1,1)</f>
        <v>41834.695277777777</v>
      </c>
      <c r="T2307" s="14">
        <f t="shared" ref="T2307:T2370" si="183">(((I2307/60)/60)/24)+DATE(1970,1,1)</f>
        <v>41859.75</v>
      </c>
      <c r="U2307">
        <f t="shared" ref="U2307:U2370" si="184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8330</v>
      </c>
      <c r="R2308" s="10" t="s">
        <v>8334</v>
      </c>
      <c r="S2308" s="14">
        <f t="shared" si="182"/>
        <v>40948.16815972222</v>
      </c>
      <c r="T2308" s="14">
        <f t="shared" si="183"/>
        <v>40978.16815972222</v>
      </c>
      <c r="U2308">
        <f t="shared" si="184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8330</v>
      </c>
      <c r="R2309" s="10" t="s">
        <v>8334</v>
      </c>
      <c r="S2309" s="14">
        <f t="shared" si="182"/>
        <v>41004.802465277775</v>
      </c>
      <c r="T2309" s="14">
        <f t="shared" si="183"/>
        <v>41034.802407407406</v>
      </c>
      <c r="U2309">
        <f t="shared" si="184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8330</v>
      </c>
      <c r="R2310" s="10" t="s">
        <v>8334</v>
      </c>
      <c r="S2310" s="14">
        <f t="shared" si="182"/>
        <v>41851.962916666671</v>
      </c>
      <c r="T2310" s="14">
        <f t="shared" si="183"/>
        <v>41880.041666666664</v>
      </c>
      <c r="U2310">
        <f t="shared" si="184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8330</v>
      </c>
      <c r="R2311" s="10" t="s">
        <v>8334</v>
      </c>
      <c r="S2311" s="14">
        <f t="shared" si="182"/>
        <v>41307.987696759257</v>
      </c>
      <c r="T2311" s="14">
        <f t="shared" si="183"/>
        <v>41342.987696759257</v>
      </c>
      <c r="U2311">
        <f t="shared" si="184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8330</v>
      </c>
      <c r="R2312" s="10" t="s">
        <v>8334</v>
      </c>
      <c r="S2312" s="14">
        <f t="shared" si="182"/>
        <v>41324.79415509259</v>
      </c>
      <c r="T2312" s="14">
        <f t="shared" si="183"/>
        <v>41354.752488425926</v>
      </c>
      <c r="U2312">
        <f t="shared" si="184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8330</v>
      </c>
      <c r="R2313" s="10" t="s">
        <v>8334</v>
      </c>
      <c r="S2313" s="14">
        <f t="shared" si="182"/>
        <v>41736.004502314812</v>
      </c>
      <c r="T2313" s="14">
        <f t="shared" si="183"/>
        <v>41766.004502314812</v>
      </c>
      <c r="U2313">
        <f t="shared" si="184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8330</v>
      </c>
      <c r="R2314" s="10" t="s">
        <v>8334</v>
      </c>
      <c r="S2314" s="14">
        <f t="shared" si="182"/>
        <v>41716.632847222223</v>
      </c>
      <c r="T2314" s="14">
        <f t="shared" si="183"/>
        <v>41747.958333333336</v>
      </c>
      <c r="U2314">
        <f t="shared" si="184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8330</v>
      </c>
      <c r="R2315" s="10" t="s">
        <v>8334</v>
      </c>
      <c r="S2315" s="14">
        <f t="shared" si="182"/>
        <v>41002.958634259259</v>
      </c>
      <c r="T2315" s="14">
        <f t="shared" si="183"/>
        <v>41032.958634259259</v>
      </c>
      <c r="U2315">
        <f t="shared" si="184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8330</v>
      </c>
      <c r="R2316" s="10" t="s">
        <v>8334</v>
      </c>
      <c r="S2316" s="14">
        <f t="shared" si="182"/>
        <v>41037.551585648151</v>
      </c>
      <c r="T2316" s="14">
        <f t="shared" si="183"/>
        <v>41067.551585648151</v>
      </c>
      <c r="U2316">
        <f t="shared" si="184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8330</v>
      </c>
      <c r="R2317" s="10" t="s">
        <v>8334</v>
      </c>
      <c r="S2317" s="14">
        <f t="shared" si="182"/>
        <v>41004.72619212963</v>
      </c>
      <c r="T2317" s="14">
        <f t="shared" si="183"/>
        <v>41034.72619212963</v>
      </c>
      <c r="U2317">
        <f t="shared" si="184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8330</v>
      </c>
      <c r="R2318" s="10" t="s">
        <v>8334</v>
      </c>
      <c r="S2318" s="14">
        <f t="shared" si="182"/>
        <v>40079.725115740745</v>
      </c>
      <c r="T2318" s="14">
        <f t="shared" si="183"/>
        <v>40156.76666666667</v>
      </c>
      <c r="U2318">
        <f t="shared" si="184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8330</v>
      </c>
      <c r="R2319" s="10" t="s">
        <v>8334</v>
      </c>
      <c r="S2319" s="14">
        <f t="shared" si="182"/>
        <v>40192.542233796295</v>
      </c>
      <c r="T2319" s="14">
        <f t="shared" si="183"/>
        <v>40224.208333333336</v>
      </c>
      <c r="U2319">
        <f t="shared" si="184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8330</v>
      </c>
      <c r="R2320" s="10" t="s">
        <v>8334</v>
      </c>
      <c r="S2320" s="14">
        <f t="shared" si="182"/>
        <v>40050.643680555557</v>
      </c>
      <c r="T2320" s="14">
        <f t="shared" si="183"/>
        <v>40082.165972222225</v>
      </c>
      <c r="U2320">
        <f t="shared" si="184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8330</v>
      </c>
      <c r="R2321" s="10" t="s">
        <v>8334</v>
      </c>
      <c r="S2321" s="14">
        <f t="shared" si="182"/>
        <v>41593.082002314812</v>
      </c>
      <c r="T2321" s="14">
        <f t="shared" si="183"/>
        <v>41623.082002314812</v>
      </c>
      <c r="U2321">
        <f t="shared" si="184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8330</v>
      </c>
      <c r="R2322" s="10" t="s">
        <v>8334</v>
      </c>
      <c r="S2322" s="14">
        <f t="shared" si="182"/>
        <v>41696.817129629628</v>
      </c>
      <c r="T2322" s="14">
        <f t="shared" si="183"/>
        <v>41731.775462962964</v>
      </c>
      <c r="U2322">
        <f t="shared" si="184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8341</v>
      </c>
      <c r="R2323" s="10" t="s">
        <v>8357</v>
      </c>
      <c r="S2323" s="14">
        <f t="shared" si="182"/>
        <v>42799.260428240741</v>
      </c>
      <c r="T2323" s="14">
        <f t="shared" si="183"/>
        <v>42829.21876157407</v>
      </c>
      <c r="U2323">
        <f t="shared" si="184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8341</v>
      </c>
      <c r="R2324" s="10" t="s">
        <v>8357</v>
      </c>
      <c r="S2324" s="14">
        <f t="shared" si="182"/>
        <v>42804.895474537043</v>
      </c>
      <c r="T2324" s="14">
        <f t="shared" si="183"/>
        <v>42834.853807870371</v>
      </c>
      <c r="U2324">
        <f t="shared" si="184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8341</v>
      </c>
      <c r="R2325" s="10" t="s">
        <v>8357</v>
      </c>
      <c r="S2325" s="14">
        <f t="shared" si="182"/>
        <v>42807.755173611105</v>
      </c>
      <c r="T2325" s="14">
        <f t="shared" si="183"/>
        <v>42814.755173611105</v>
      </c>
      <c r="U2325">
        <f t="shared" si="184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8341</v>
      </c>
      <c r="R2326" s="10" t="s">
        <v>8357</v>
      </c>
      <c r="S2326" s="14">
        <f t="shared" si="182"/>
        <v>42790.885243055556</v>
      </c>
      <c r="T2326" s="14">
        <f t="shared" si="183"/>
        <v>42820.843576388885</v>
      </c>
      <c r="U2326">
        <f t="shared" si="184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8341</v>
      </c>
      <c r="R2327" s="10" t="s">
        <v>8357</v>
      </c>
      <c r="S2327" s="14">
        <f t="shared" si="182"/>
        <v>42794.022349537037</v>
      </c>
      <c r="T2327" s="14">
        <f t="shared" si="183"/>
        <v>42823.980682870373</v>
      </c>
      <c r="U2327">
        <f t="shared" si="184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8341</v>
      </c>
      <c r="R2328" s="10" t="s">
        <v>8357</v>
      </c>
      <c r="S2328" s="14">
        <f t="shared" si="182"/>
        <v>42804.034120370372</v>
      </c>
      <c r="T2328" s="14">
        <f t="shared" si="183"/>
        <v>42855.708333333328</v>
      </c>
      <c r="U2328">
        <f t="shared" si="184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8341</v>
      </c>
      <c r="R2329" s="10" t="s">
        <v>8357</v>
      </c>
      <c r="S2329" s="14">
        <f t="shared" si="182"/>
        <v>41842.917129629634</v>
      </c>
      <c r="T2329" s="14">
        <f t="shared" si="183"/>
        <v>41877.917129629634</v>
      </c>
      <c r="U2329">
        <f t="shared" si="184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8341</v>
      </c>
      <c r="R2330" s="10" t="s">
        <v>8357</v>
      </c>
      <c r="S2330" s="14">
        <f t="shared" si="182"/>
        <v>42139.781678240746</v>
      </c>
      <c r="T2330" s="14">
        <f t="shared" si="183"/>
        <v>42169.781678240746</v>
      </c>
      <c r="U2330">
        <f t="shared" si="184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8341</v>
      </c>
      <c r="R2331" s="10" t="s">
        <v>8357</v>
      </c>
      <c r="S2331" s="14">
        <f t="shared" si="182"/>
        <v>41807.624374999999</v>
      </c>
      <c r="T2331" s="14">
        <f t="shared" si="183"/>
        <v>41837.624374999999</v>
      </c>
      <c r="U2331">
        <f t="shared" si="184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8341</v>
      </c>
      <c r="R2332" s="10" t="s">
        <v>8357</v>
      </c>
      <c r="S2332" s="14">
        <f t="shared" si="182"/>
        <v>42332.89980324074</v>
      </c>
      <c r="T2332" s="14">
        <f t="shared" si="183"/>
        <v>42363</v>
      </c>
      <c r="U2332">
        <f t="shared" si="184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8341</v>
      </c>
      <c r="R2333" s="10" t="s">
        <v>8357</v>
      </c>
      <c r="S2333" s="14">
        <f t="shared" si="182"/>
        <v>41839.005671296298</v>
      </c>
      <c r="T2333" s="14">
        <f t="shared" si="183"/>
        <v>41869.005671296298</v>
      </c>
      <c r="U2333">
        <f t="shared" si="184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8341</v>
      </c>
      <c r="R2334" s="10" t="s">
        <v>8357</v>
      </c>
      <c r="S2334" s="14">
        <f t="shared" si="182"/>
        <v>42011.628136574072</v>
      </c>
      <c r="T2334" s="14">
        <f t="shared" si="183"/>
        <v>42041.628136574072</v>
      </c>
      <c r="U2334">
        <f t="shared" si="184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8341</v>
      </c>
      <c r="R2335" s="10" t="s">
        <v>8357</v>
      </c>
      <c r="S2335" s="14">
        <f t="shared" si="182"/>
        <v>41767.650347222225</v>
      </c>
      <c r="T2335" s="14">
        <f t="shared" si="183"/>
        <v>41788.743055555555</v>
      </c>
      <c r="U2335">
        <f t="shared" si="184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8341</v>
      </c>
      <c r="R2336" s="10" t="s">
        <v>8357</v>
      </c>
      <c r="S2336" s="14">
        <f t="shared" si="182"/>
        <v>41918.670115740737</v>
      </c>
      <c r="T2336" s="14">
        <f t="shared" si="183"/>
        <v>41948.731944444444</v>
      </c>
      <c r="U2336">
        <f t="shared" si="184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8341</v>
      </c>
      <c r="R2337" s="10" t="s">
        <v>8357</v>
      </c>
      <c r="S2337" s="14">
        <f t="shared" si="182"/>
        <v>41771.572256944448</v>
      </c>
      <c r="T2337" s="14">
        <f t="shared" si="183"/>
        <v>41801.572256944448</v>
      </c>
      <c r="U2337">
        <f t="shared" si="184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8341</v>
      </c>
      <c r="R2338" s="10" t="s">
        <v>8357</v>
      </c>
      <c r="S2338" s="14">
        <f t="shared" si="182"/>
        <v>41666.924710648149</v>
      </c>
      <c r="T2338" s="14">
        <f t="shared" si="183"/>
        <v>41706.924710648149</v>
      </c>
      <c r="U2338">
        <f t="shared" si="184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8341</v>
      </c>
      <c r="R2339" s="10" t="s">
        <v>8357</v>
      </c>
      <c r="S2339" s="14">
        <f t="shared" si="182"/>
        <v>41786.640543981484</v>
      </c>
      <c r="T2339" s="14">
        <f t="shared" si="183"/>
        <v>41816.640543981484</v>
      </c>
      <c r="U2339">
        <f t="shared" si="184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8341</v>
      </c>
      <c r="R2340" s="10" t="s">
        <v>8357</v>
      </c>
      <c r="S2340" s="14">
        <f t="shared" si="182"/>
        <v>41789.896805555552</v>
      </c>
      <c r="T2340" s="14">
        <f t="shared" si="183"/>
        <v>41819.896805555552</v>
      </c>
      <c r="U2340">
        <f t="shared" si="184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8341</v>
      </c>
      <c r="R2341" s="10" t="s">
        <v>8357</v>
      </c>
      <c r="S2341" s="14">
        <f t="shared" si="182"/>
        <v>42692.79987268518</v>
      </c>
      <c r="T2341" s="14">
        <f t="shared" si="183"/>
        <v>42723.332638888889</v>
      </c>
      <c r="U2341">
        <f t="shared" si="184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8341</v>
      </c>
      <c r="R2342" s="10" t="s">
        <v>8357</v>
      </c>
      <c r="S2342" s="14">
        <f t="shared" si="182"/>
        <v>42643.642800925925</v>
      </c>
      <c r="T2342" s="14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8324</v>
      </c>
      <c r="R2343" s="10" t="s">
        <v>8325</v>
      </c>
      <c r="S2343" s="14">
        <f t="shared" si="182"/>
        <v>42167.813703703709</v>
      </c>
      <c r="T2343" s="14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8324</v>
      </c>
      <c r="R2344" s="10" t="s">
        <v>8325</v>
      </c>
      <c r="S2344" s="14">
        <f t="shared" si="182"/>
        <v>41897.702199074076</v>
      </c>
      <c r="T2344" s="14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8324</v>
      </c>
      <c r="R2345" s="10" t="s">
        <v>8325</v>
      </c>
      <c r="S2345" s="14">
        <f t="shared" si="182"/>
        <v>42327.825289351851</v>
      </c>
      <c r="T2345" s="14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8324</v>
      </c>
      <c r="R2346" s="10" t="s">
        <v>8325</v>
      </c>
      <c r="S2346" s="14">
        <f t="shared" si="182"/>
        <v>42515.727650462963</v>
      </c>
      <c r="T2346" s="14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8324</v>
      </c>
      <c r="R2347" s="10" t="s">
        <v>8325</v>
      </c>
      <c r="S2347" s="14">
        <f t="shared" si="182"/>
        <v>42060.001805555556</v>
      </c>
      <c r="T2347" s="14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8324</v>
      </c>
      <c r="R2348" s="10" t="s">
        <v>8325</v>
      </c>
      <c r="S2348" s="14">
        <f t="shared" si="182"/>
        <v>42615.79896990741</v>
      </c>
      <c r="T2348" s="14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8324</v>
      </c>
      <c r="R2349" s="10" t="s">
        <v>8325</v>
      </c>
      <c r="S2349" s="14">
        <f t="shared" si="182"/>
        <v>42577.607361111113</v>
      </c>
      <c r="T2349" s="14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8324</v>
      </c>
      <c r="R2350" s="10" t="s">
        <v>8325</v>
      </c>
      <c r="S2350" s="14">
        <f t="shared" si="182"/>
        <v>42360.932152777779</v>
      </c>
      <c r="T2350" s="14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8324</v>
      </c>
      <c r="R2351" s="10" t="s">
        <v>8325</v>
      </c>
      <c r="S2351" s="14">
        <f t="shared" si="182"/>
        <v>42198.775787037041</v>
      </c>
      <c r="T2351" s="14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8324</v>
      </c>
      <c r="R2352" s="10" t="s">
        <v>8325</v>
      </c>
      <c r="S2352" s="14">
        <f t="shared" si="182"/>
        <v>42708.842245370368</v>
      </c>
      <c r="T2352" s="14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8324</v>
      </c>
      <c r="R2353" s="10" t="s">
        <v>8325</v>
      </c>
      <c r="S2353" s="14">
        <f t="shared" si="182"/>
        <v>42094.101145833338</v>
      </c>
      <c r="T2353" s="14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8324</v>
      </c>
      <c r="R2354" s="10" t="s">
        <v>8325</v>
      </c>
      <c r="S2354" s="14">
        <f t="shared" si="182"/>
        <v>42101.633703703701</v>
      </c>
      <c r="T2354" s="14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8324</v>
      </c>
      <c r="R2355" s="10" t="s">
        <v>8325</v>
      </c>
      <c r="S2355" s="14">
        <f t="shared" si="182"/>
        <v>42103.676180555558</v>
      </c>
      <c r="T2355" s="14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8324</v>
      </c>
      <c r="R2356" s="10" t="s">
        <v>8325</v>
      </c>
      <c r="S2356" s="14">
        <f t="shared" si="182"/>
        <v>41954.722916666666</v>
      </c>
      <c r="T2356" s="14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8324</v>
      </c>
      <c r="R2357" s="10" t="s">
        <v>8325</v>
      </c>
      <c r="S2357" s="14">
        <f t="shared" si="182"/>
        <v>42096.918240740735</v>
      </c>
      <c r="T2357" s="14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8324</v>
      </c>
      <c r="R2358" s="10" t="s">
        <v>8325</v>
      </c>
      <c r="S2358" s="14">
        <f t="shared" si="182"/>
        <v>42130.78361111111</v>
      </c>
      <c r="T2358" s="14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8324</v>
      </c>
      <c r="R2359" s="10" t="s">
        <v>8325</v>
      </c>
      <c r="S2359" s="14">
        <f t="shared" si="182"/>
        <v>42264.620115740734</v>
      </c>
      <c r="T2359" s="14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8324</v>
      </c>
      <c r="R2360" s="10" t="s">
        <v>8325</v>
      </c>
      <c r="S2360" s="14">
        <f t="shared" si="182"/>
        <v>41978.930972222224</v>
      </c>
      <c r="T2360" s="14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8324</v>
      </c>
      <c r="R2361" s="10" t="s">
        <v>8325</v>
      </c>
      <c r="S2361" s="14">
        <f t="shared" si="182"/>
        <v>42159.649583333332</v>
      </c>
      <c r="T2361" s="14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8324</v>
      </c>
      <c r="R2362" s="10" t="s">
        <v>8325</v>
      </c>
      <c r="S2362" s="14">
        <f t="shared" si="182"/>
        <v>42377.70694444445</v>
      </c>
      <c r="T2362" s="14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8324</v>
      </c>
      <c r="R2363" s="10" t="s">
        <v>8325</v>
      </c>
      <c r="S2363" s="14">
        <f t="shared" si="182"/>
        <v>42466.858888888892</v>
      </c>
      <c r="T2363" s="14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8324</v>
      </c>
      <c r="R2364" s="10" t="s">
        <v>8325</v>
      </c>
      <c r="S2364" s="14">
        <f t="shared" si="182"/>
        <v>41954.688310185185</v>
      </c>
      <c r="T2364" s="14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8324</v>
      </c>
      <c r="R2365" s="10" t="s">
        <v>8325</v>
      </c>
      <c r="S2365" s="14">
        <f t="shared" si="182"/>
        <v>42322.011574074073</v>
      </c>
      <c r="T2365" s="14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8324</v>
      </c>
      <c r="R2366" s="10" t="s">
        <v>8325</v>
      </c>
      <c r="S2366" s="14">
        <f t="shared" si="182"/>
        <v>42248.934675925921</v>
      </c>
      <c r="T2366" s="14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8324</v>
      </c>
      <c r="R2367" s="10" t="s">
        <v>8325</v>
      </c>
      <c r="S2367" s="14">
        <f t="shared" si="182"/>
        <v>42346.736400462964</v>
      </c>
      <c r="T2367" s="14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8324</v>
      </c>
      <c r="R2368" s="10" t="s">
        <v>8325</v>
      </c>
      <c r="S2368" s="14">
        <f t="shared" si="182"/>
        <v>42268.531631944439</v>
      </c>
      <c r="T2368" s="14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8324</v>
      </c>
      <c r="R2369" s="10" t="s">
        <v>8325</v>
      </c>
      <c r="S2369" s="14">
        <f t="shared" si="182"/>
        <v>42425.970092592594</v>
      </c>
      <c r="T2369" s="14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85">ROUND(E2370/D2370*100,0)</f>
        <v>0</v>
      </c>
      <c r="P2370">
        <f t="shared" si="181"/>
        <v>50</v>
      </c>
      <c r="Q2370" s="10" t="s">
        <v>8324</v>
      </c>
      <c r="R2370" s="10" t="s">
        <v>8325</v>
      </c>
      <c r="S2370" s="14">
        <f t="shared" si="182"/>
        <v>42063.721817129626</v>
      </c>
      <c r="T2370" s="14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85"/>
        <v>0</v>
      </c>
      <c r="P2371">
        <f t="shared" ref="P2371:P2434" si="186">IFERROR(ROUND(E2371/L2371,2),0)</f>
        <v>0</v>
      </c>
      <c r="Q2371" s="10" t="s">
        <v>8324</v>
      </c>
      <c r="R2371" s="10" t="s">
        <v>8325</v>
      </c>
      <c r="S2371" s="14">
        <f t="shared" ref="S2371:S2434" si="187">(((J2371/60)/60)/24)+DATE(1970,1,1)</f>
        <v>42380.812627314815</v>
      </c>
      <c r="T2371" s="14">
        <f t="shared" ref="T2371:T2434" si="188">(((I2371/60)/60)/24)+DATE(1970,1,1)</f>
        <v>42410.812627314815</v>
      </c>
      <c r="U2371">
        <f t="shared" ref="U2371:U2434" si="189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8324</v>
      </c>
      <c r="R2372" s="10" t="s">
        <v>8325</v>
      </c>
      <c r="S2372" s="14">
        <f t="shared" si="187"/>
        <v>41961.18913194444</v>
      </c>
      <c r="T2372" s="14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8324</v>
      </c>
      <c r="R2373" s="10" t="s">
        <v>8325</v>
      </c>
      <c r="S2373" s="14">
        <f t="shared" si="187"/>
        <v>42150.777731481481</v>
      </c>
      <c r="T2373" s="14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8324</v>
      </c>
      <c r="R2374" s="10" t="s">
        <v>8325</v>
      </c>
      <c r="S2374" s="14">
        <f t="shared" si="187"/>
        <v>42088.069108796291</v>
      </c>
      <c r="T2374" s="14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8324</v>
      </c>
      <c r="R2375" s="10" t="s">
        <v>8325</v>
      </c>
      <c r="S2375" s="14">
        <f t="shared" si="187"/>
        <v>42215.662314814821</v>
      </c>
      <c r="T2375" s="14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8324</v>
      </c>
      <c r="R2376" s="10" t="s">
        <v>8325</v>
      </c>
      <c r="S2376" s="14">
        <f t="shared" si="187"/>
        <v>42017.843287037031</v>
      </c>
      <c r="T2376" s="14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8324</v>
      </c>
      <c r="R2377" s="10" t="s">
        <v>8325</v>
      </c>
      <c r="S2377" s="14">
        <f t="shared" si="187"/>
        <v>42592.836076388892</v>
      </c>
      <c r="T2377" s="14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8324</v>
      </c>
      <c r="R2378" s="10" t="s">
        <v>8325</v>
      </c>
      <c r="S2378" s="14">
        <f t="shared" si="187"/>
        <v>42318.925532407404</v>
      </c>
      <c r="T2378" s="14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8324</v>
      </c>
      <c r="R2379" s="10" t="s">
        <v>8325</v>
      </c>
      <c r="S2379" s="14">
        <f t="shared" si="187"/>
        <v>42669.870173611111</v>
      </c>
      <c r="T2379" s="14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8324</v>
      </c>
      <c r="R2380" s="10" t="s">
        <v>8325</v>
      </c>
      <c r="S2380" s="14">
        <f t="shared" si="187"/>
        <v>42213.013078703705</v>
      </c>
      <c r="T2380" s="14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8324</v>
      </c>
      <c r="R2381" s="10" t="s">
        <v>8325</v>
      </c>
      <c r="S2381" s="14">
        <f t="shared" si="187"/>
        <v>42237.016388888893</v>
      </c>
      <c r="T2381" s="14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8324</v>
      </c>
      <c r="R2382" s="10" t="s">
        <v>8325</v>
      </c>
      <c r="S2382" s="14">
        <f t="shared" si="187"/>
        <v>42248.793310185181</v>
      </c>
      <c r="T2382" s="14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8324</v>
      </c>
      <c r="R2383" s="10" t="s">
        <v>8325</v>
      </c>
      <c r="S2383" s="14">
        <f t="shared" si="187"/>
        <v>42074.935740740737</v>
      </c>
      <c r="T2383" s="14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8324</v>
      </c>
      <c r="R2384" s="10" t="s">
        <v>8325</v>
      </c>
      <c r="S2384" s="14">
        <f t="shared" si="187"/>
        <v>42195.187534722223</v>
      </c>
      <c r="T2384" s="14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8324</v>
      </c>
      <c r="R2385" s="10" t="s">
        <v>8325</v>
      </c>
      <c r="S2385" s="14">
        <f t="shared" si="187"/>
        <v>42027.056793981479</v>
      </c>
      <c r="T2385" s="14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8324</v>
      </c>
      <c r="R2386" s="10" t="s">
        <v>8325</v>
      </c>
      <c r="S2386" s="14">
        <f t="shared" si="187"/>
        <v>41927.067627314813</v>
      </c>
      <c r="T2386" s="14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8324</v>
      </c>
      <c r="R2387" s="10" t="s">
        <v>8325</v>
      </c>
      <c r="S2387" s="14">
        <f t="shared" si="187"/>
        <v>42191.70175925926</v>
      </c>
      <c r="T2387" s="14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8324</v>
      </c>
      <c r="R2388" s="10" t="s">
        <v>8325</v>
      </c>
      <c r="S2388" s="14">
        <f t="shared" si="187"/>
        <v>41954.838240740741</v>
      </c>
      <c r="T2388" s="14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8324</v>
      </c>
      <c r="R2389" s="10" t="s">
        <v>8325</v>
      </c>
      <c r="S2389" s="14">
        <f t="shared" si="187"/>
        <v>42528.626620370371</v>
      </c>
      <c r="T2389" s="14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8324</v>
      </c>
      <c r="R2390" s="10" t="s">
        <v>8325</v>
      </c>
      <c r="S2390" s="14">
        <f t="shared" si="187"/>
        <v>41989.853692129633</v>
      </c>
      <c r="T2390" s="14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8324</v>
      </c>
      <c r="R2391" s="10" t="s">
        <v>8325</v>
      </c>
      <c r="S2391" s="14">
        <f t="shared" si="187"/>
        <v>42179.653379629628</v>
      </c>
      <c r="T2391" s="14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8324</v>
      </c>
      <c r="R2392" s="10" t="s">
        <v>8325</v>
      </c>
      <c r="S2392" s="14">
        <f t="shared" si="187"/>
        <v>41968.262314814812</v>
      </c>
      <c r="T2392" s="14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8324</v>
      </c>
      <c r="R2393" s="10" t="s">
        <v>8325</v>
      </c>
      <c r="S2393" s="14">
        <f t="shared" si="187"/>
        <v>42064.794490740736</v>
      </c>
      <c r="T2393" s="14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8324</v>
      </c>
      <c r="R2394" s="10" t="s">
        <v>8325</v>
      </c>
      <c r="S2394" s="14">
        <f t="shared" si="187"/>
        <v>42276.120636574073</v>
      </c>
      <c r="T2394" s="14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8324</v>
      </c>
      <c r="R2395" s="10" t="s">
        <v>8325</v>
      </c>
      <c r="S2395" s="14">
        <f t="shared" si="187"/>
        <v>42194.648344907408</v>
      </c>
      <c r="T2395" s="14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8324</v>
      </c>
      <c r="R2396" s="10" t="s">
        <v>8325</v>
      </c>
      <c r="S2396" s="14">
        <f t="shared" si="187"/>
        <v>42031.362187499995</v>
      </c>
      <c r="T2396" s="14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8324</v>
      </c>
      <c r="R2397" s="10" t="s">
        <v>8325</v>
      </c>
      <c r="S2397" s="14">
        <f t="shared" si="187"/>
        <v>42717.121377314819</v>
      </c>
      <c r="T2397" s="14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8324</v>
      </c>
      <c r="R2398" s="10" t="s">
        <v>8325</v>
      </c>
      <c r="S2398" s="14">
        <f t="shared" si="187"/>
        <v>42262.849050925928</v>
      </c>
      <c r="T2398" s="14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8324</v>
      </c>
      <c r="R2399" s="10" t="s">
        <v>8325</v>
      </c>
      <c r="S2399" s="14">
        <f t="shared" si="187"/>
        <v>41976.88490740741</v>
      </c>
      <c r="T2399" s="14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8324</v>
      </c>
      <c r="R2400" s="10" t="s">
        <v>8325</v>
      </c>
      <c r="S2400" s="14">
        <f t="shared" si="187"/>
        <v>42157.916481481487</v>
      </c>
      <c r="T2400" s="14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8324</v>
      </c>
      <c r="R2401" s="10" t="s">
        <v>8325</v>
      </c>
      <c r="S2401" s="14">
        <f t="shared" si="187"/>
        <v>41956.853078703702</v>
      </c>
      <c r="T2401" s="14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8324</v>
      </c>
      <c r="R2402" s="10" t="s">
        <v>8325</v>
      </c>
      <c r="S2402" s="14">
        <f t="shared" si="187"/>
        <v>42444.268101851849</v>
      </c>
      <c r="T2402" s="14">
        <f t="shared" si="188"/>
        <v>42474.268101851849</v>
      </c>
      <c r="U2402">
        <f t="shared" si="189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8341</v>
      </c>
      <c r="R2403" s="10" t="s">
        <v>8342</v>
      </c>
      <c r="S2403" s="14">
        <f t="shared" si="187"/>
        <v>42374.822870370372</v>
      </c>
      <c r="T2403" s="14">
        <f t="shared" si="188"/>
        <v>42434.822870370372</v>
      </c>
      <c r="U2403">
        <f t="shared" si="189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8341</v>
      </c>
      <c r="R2404" s="10" t="s">
        <v>8342</v>
      </c>
      <c r="S2404" s="14">
        <f t="shared" si="187"/>
        <v>42107.679756944446</v>
      </c>
      <c r="T2404" s="14">
        <f t="shared" si="188"/>
        <v>42137.679756944446</v>
      </c>
      <c r="U2404">
        <f t="shared" si="189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8341</v>
      </c>
      <c r="R2405" s="10" t="s">
        <v>8342</v>
      </c>
      <c r="S2405" s="14">
        <f t="shared" si="187"/>
        <v>42399.882615740738</v>
      </c>
      <c r="T2405" s="14">
        <f t="shared" si="188"/>
        <v>42459.840949074074</v>
      </c>
      <c r="U2405">
        <f t="shared" si="189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8341</v>
      </c>
      <c r="R2406" s="10" t="s">
        <v>8342</v>
      </c>
      <c r="S2406" s="14">
        <f t="shared" si="187"/>
        <v>42342.03943287037</v>
      </c>
      <c r="T2406" s="14">
        <f t="shared" si="188"/>
        <v>42372.03943287037</v>
      </c>
      <c r="U2406">
        <f t="shared" si="189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8341</v>
      </c>
      <c r="R2407" s="10" t="s">
        <v>8342</v>
      </c>
      <c r="S2407" s="14">
        <f t="shared" si="187"/>
        <v>42595.585358796292</v>
      </c>
      <c r="T2407" s="14">
        <f t="shared" si="188"/>
        <v>42616.585358796292</v>
      </c>
      <c r="U2407">
        <f t="shared" si="189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8341</v>
      </c>
      <c r="R2408" s="10" t="s">
        <v>8342</v>
      </c>
      <c r="S2408" s="14">
        <f t="shared" si="187"/>
        <v>41983.110995370371</v>
      </c>
      <c r="T2408" s="14">
        <f t="shared" si="188"/>
        <v>42023.110995370371</v>
      </c>
      <c r="U2408">
        <f t="shared" si="189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8341</v>
      </c>
      <c r="R2409" s="10" t="s">
        <v>8342</v>
      </c>
      <c r="S2409" s="14">
        <f t="shared" si="187"/>
        <v>42082.575555555552</v>
      </c>
      <c r="T2409" s="14">
        <f t="shared" si="188"/>
        <v>42105.25</v>
      </c>
      <c r="U2409">
        <f t="shared" si="189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8341</v>
      </c>
      <c r="R2410" s="10" t="s">
        <v>8342</v>
      </c>
      <c r="S2410" s="14">
        <f t="shared" si="187"/>
        <v>41919.140706018516</v>
      </c>
      <c r="T2410" s="14">
        <f t="shared" si="188"/>
        <v>41949.182372685187</v>
      </c>
      <c r="U2410">
        <f t="shared" si="189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8341</v>
      </c>
      <c r="R2411" s="10" t="s">
        <v>8342</v>
      </c>
      <c r="S2411" s="14">
        <f t="shared" si="187"/>
        <v>42204.875868055555</v>
      </c>
      <c r="T2411" s="14">
        <f t="shared" si="188"/>
        <v>42234.875868055555</v>
      </c>
      <c r="U2411">
        <f t="shared" si="189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8341</v>
      </c>
      <c r="R2412" s="10" t="s">
        <v>8342</v>
      </c>
      <c r="S2412" s="14">
        <f t="shared" si="187"/>
        <v>42224.408275462964</v>
      </c>
      <c r="T2412" s="14">
        <f t="shared" si="188"/>
        <v>42254.408275462964</v>
      </c>
      <c r="U2412">
        <f t="shared" si="189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8341</v>
      </c>
      <c r="R2413" s="10" t="s">
        <v>8342</v>
      </c>
      <c r="S2413" s="14">
        <f t="shared" si="187"/>
        <v>42211.732430555552</v>
      </c>
      <c r="T2413" s="14">
        <f t="shared" si="188"/>
        <v>42241.732430555552</v>
      </c>
      <c r="U2413">
        <f t="shared" si="189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8341</v>
      </c>
      <c r="R2414" s="10" t="s">
        <v>8342</v>
      </c>
      <c r="S2414" s="14">
        <f t="shared" si="187"/>
        <v>42655.736956018518</v>
      </c>
      <c r="T2414" s="14">
        <f t="shared" si="188"/>
        <v>42700.778622685189</v>
      </c>
      <c r="U2414">
        <f t="shared" si="189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8341</v>
      </c>
      <c r="R2415" s="10" t="s">
        <v>8342</v>
      </c>
      <c r="S2415" s="14">
        <f t="shared" si="187"/>
        <v>41760.10974537037</v>
      </c>
      <c r="T2415" s="14">
        <f t="shared" si="188"/>
        <v>41790.979166666664</v>
      </c>
      <c r="U2415">
        <f t="shared" si="189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8341</v>
      </c>
      <c r="R2416" s="10" t="s">
        <v>8342</v>
      </c>
      <c r="S2416" s="14">
        <f t="shared" si="187"/>
        <v>42198.695138888885</v>
      </c>
      <c r="T2416" s="14">
        <f t="shared" si="188"/>
        <v>42238.165972222225</v>
      </c>
      <c r="U2416">
        <f t="shared" si="189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8341</v>
      </c>
      <c r="R2417" s="10" t="s">
        <v>8342</v>
      </c>
      <c r="S2417" s="14">
        <f t="shared" si="187"/>
        <v>42536.862800925926</v>
      </c>
      <c r="T2417" s="14">
        <f t="shared" si="188"/>
        <v>42566.862800925926</v>
      </c>
      <c r="U2417">
        <f t="shared" si="189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8341</v>
      </c>
      <c r="R2418" s="10" t="s">
        <v>8342</v>
      </c>
      <c r="S2418" s="14">
        <f t="shared" si="187"/>
        <v>42019.737766203703</v>
      </c>
      <c r="T2418" s="14">
        <f t="shared" si="188"/>
        <v>42077.625</v>
      </c>
      <c r="U2418">
        <f t="shared" si="189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8341</v>
      </c>
      <c r="R2419" s="10" t="s">
        <v>8342</v>
      </c>
      <c r="S2419" s="14">
        <f t="shared" si="187"/>
        <v>41831.884108796294</v>
      </c>
      <c r="T2419" s="14">
        <f t="shared" si="188"/>
        <v>41861.884108796294</v>
      </c>
      <c r="U2419">
        <f t="shared" si="189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8341</v>
      </c>
      <c r="R2420" s="10" t="s">
        <v>8342</v>
      </c>
      <c r="S2420" s="14">
        <f t="shared" si="187"/>
        <v>42027.856990740736</v>
      </c>
      <c r="T2420" s="14">
        <f t="shared" si="188"/>
        <v>42087.815324074079</v>
      </c>
      <c r="U2420">
        <f t="shared" si="189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8341</v>
      </c>
      <c r="R2421" s="10" t="s">
        <v>8342</v>
      </c>
      <c r="S2421" s="14">
        <f t="shared" si="187"/>
        <v>41993.738298611104</v>
      </c>
      <c r="T2421" s="14">
        <f t="shared" si="188"/>
        <v>42053.738298611104</v>
      </c>
      <c r="U2421">
        <f t="shared" si="189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8341</v>
      </c>
      <c r="R2422" s="10" t="s">
        <v>8342</v>
      </c>
      <c r="S2422" s="14">
        <f t="shared" si="187"/>
        <v>41893.028877314813</v>
      </c>
      <c r="T2422" s="14">
        <f t="shared" si="188"/>
        <v>41953.070543981477</v>
      </c>
      <c r="U2422">
        <f t="shared" si="189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8341</v>
      </c>
      <c r="R2423" s="10" t="s">
        <v>8342</v>
      </c>
      <c r="S2423" s="14">
        <f t="shared" si="187"/>
        <v>42026.687453703707</v>
      </c>
      <c r="T2423" s="14">
        <f t="shared" si="188"/>
        <v>42056.687453703707</v>
      </c>
      <c r="U2423">
        <f t="shared" si="189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8341</v>
      </c>
      <c r="R2424" s="10" t="s">
        <v>8342</v>
      </c>
      <c r="S2424" s="14">
        <f t="shared" si="187"/>
        <v>42044.724953703699</v>
      </c>
      <c r="T2424" s="14">
        <f t="shared" si="188"/>
        <v>42074.683287037042</v>
      </c>
      <c r="U2424">
        <f t="shared" si="189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8341</v>
      </c>
      <c r="R2425" s="10" t="s">
        <v>8342</v>
      </c>
      <c r="S2425" s="14">
        <f t="shared" si="187"/>
        <v>41974.704745370371</v>
      </c>
      <c r="T2425" s="14">
        <f t="shared" si="188"/>
        <v>42004.704745370371</v>
      </c>
      <c r="U2425">
        <f t="shared" si="189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8341</v>
      </c>
      <c r="R2426" s="10" t="s">
        <v>8342</v>
      </c>
      <c r="S2426" s="14">
        <f t="shared" si="187"/>
        <v>41909.892453703702</v>
      </c>
      <c r="T2426" s="14">
        <f t="shared" si="188"/>
        <v>41939.892453703702</v>
      </c>
      <c r="U2426">
        <f t="shared" si="189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8341</v>
      </c>
      <c r="R2427" s="10" t="s">
        <v>8342</v>
      </c>
      <c r="S2427" s="14">
        <f t="shared" si="187"/>
        <v>42502.913761574076</v>
      </c>
      <c r="T2427" s="14">
        <f t="shared" si="188"/>
        <v>42517.919444444444</v>
      </c>
      <c r="U2427">
        <f t="shared" si="189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8341</v>
      </c>
      <c r="R2428" s="10" t="s">
        <v>8342</v>
      </c>
      <c r="S2428" s="14">
        <f t="shared" si="187"/>
        <v>42164.170046296291</v>
      </c>
      <c r="T2428" s="14">
        <f t="shared" si="188"/>
        <v>42224.170046296291</v>
      </c>
      <c r="U2428">
        <f t="shared" si="189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8341</v>
      </c>
      <c r="R2429" s="10" t="s">
        <v>8342</v>
      </c>
      <c r="S2429" s="14">
        <f t="shared" si="187"/>
        <v>42412.318668981476</v>
      </c>
      <c r="T2429" s="14">
        <f t="shared" si="188"/>
        <v>42452.277002314819</v>
      </c>
      <c r="U2429">
        <f t="shared" si="189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8341</v>
      </c>
      <c r="R2430" s="10" t="s">
        <v>8342</v>
      </c>
      <c r="S2430" s="14">
        <f t="shared" si="187"/>
        <v>42045.784155092595</v>
      </c>
      <c r="T2430" s="14">
        <f t="shared" si="188"/>
        <v>42075.742488425924</v>
      </c>
      <c r="U2430">
        <f t="shared" si="189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8341</v>
      </c>
      <c r="R2431" s="10" t="s">
        <v>8342</v>
      </c>
      <c r="S2431" s="14">
        <f t="shared" si="187"/>
        <v>42734.879236111112</v>
      </c>
      <c r="T2431" s="14">
        <f t="shared" si="188"/>
        <v>42771.697222222225</v>
      </c>
      <c r="U2431">
        <f t="shared" si="189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8341</v>
      </c>
      <c r="R2432" s="10" t="s">
        <v>8342</v>
      </c>
      <c r="S2432" s="14">
        <f t="shared" si="187"/>
        <v>42382.130833333329</v>
      </c>
      <c r="T2432" s="14">
        <f t="shared" si="188"/>
        <v>42412.130833333329</v>
      </c>
      <c r="U2432">
        <f t="shared" si="189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8341</v>
      </c>
      <c r="R2433" s="10" t="s">
        <v>8342</v>
      </c>
      <c r="S2433" s="14">
        <f t="shared" si="187"/>
        <v>42489.099687499998</v>
      </c>
      <c r="T2433" s="14">
        <f t="shared" si="188"/>
        <v>42549.099687499998</v>
      </c>
      <c r="U2433">
        <f t="shared" si="189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90">ROUND(E2434/D2434*100,0)</f>
        <v>0</v>
      </c>
      <c r="P2434">
        <f t="shared" si="186"/>
        <v>1</v>
      </c>
      <c r="Q2434" s="10" t="s">
        <v>8341</v>
      </c>
      <c r="R2434" s="10" t="s">
        <v>8342</v>
      </c>
      <c r="S2434" s="14">
        <f t="shared" si="187"/>
        <v>42041.218715277777</v>
      </c>
      <c r="T2434" s="14">
        <f t="shared" si="188"/>
        <v>42071.218715277777</v>
      </c>
      <c r="U2434">
        <f t="shared" si="189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90"/>
        <v>0</v>
      </c>
      <c r="P2435">
        <f t="shared" ref="P2435:P2498" si="191">IFERROR(ROUND(E2435/L2435,2),0)</f>
        <v>0</v>
      </c>
      <c r="Q2435" s="10" t="s">
        <v>8341</v>
      </c>
      <c r="R2435" s="10" t="s">
        <v>8342</v>
      </c>
      <c r="S2435" s="14">
        <f t="shared" ref="S2435:S2498" si="192">(((J2435/60)/60)/24)+DATE(1970,1,1)</f>
        <v>42397.89980324074</v>
      </c>
      <c r="T2435" s="14">
        <f t="shared" ref="T2435:T2498" si="193">(((I2435/60)/60)/24)+DATE(1970,1,1)</f>
        <v>42427.89980324074</v>
      </c>
      <c r="U2435">
        <f t="shared" ref="U2435:U2498" si="194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8341</v>
      </c>
      <c r="R2436" s="10" t="s">
        <v>8342</v>
      </c>
      <c r="S2436" s="14">
        <f t="shared" si="192"/>
        <v>42180.18604166666</v>
      </c>
      <c r="T2436" s="14">
        <f t="shared" si="193"/>
        <v>42220.18604166666</v>
      </c>
      <c r="U2436">
        <f t="shared" si="194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8341</v>
      </c>
      <c r="R2437" s="10" t="s">
        <v>8342</v>
      </c>
      <c r="S2437" s="14">
        <f t="shared" si="192"/>
        <v>42252.277615740735</v>
      </c>
      <c r="T2437" s="14">
        <f t="shared" si="193"/>
        <v>42282.277615740735</v>
      </c>
      <c r="U2437">
        <f t="shared" si="194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8341</v>
      </c>
      <c r="R2438" s="10" t="s">
        <v>8342</v>
      </c>
      <c r="S2438" s="14">
        <f t="shared" si="192"/>
        <v>42338.615393518514</v>
      </c>
      <c r="T2438" s="14">
        <f t="shared" si="193"/>
        <v>42398.615393518514</v>
      </c>
      <c r="U2438">
        <f t="shared" si="194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8341</v>
      </c>
      <c r="R2439" s="10" t="s">
        <v>8342</v>
      </c>
      <c r="S2439" s="14">
        <f t="shared" si="192"/>
        <v>42031.965138888889</v>
      </c>
      <c r="T2439" s="14">
        <f t="shared" si="193"/>
        <v>42080.75</v>
      </c>
      <c r="U2439">
        <f t="shared" si="194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8341</v>
      </c>
      <c r="R2440" s="10" t="s">
        <v>8342</v>
      </c>
      <c r="S2440" s="14">
        <f t="shared" si="192"/>
        <v>42285.91506944444</v>
      </c>
      <c r="T2440" s="14">
        <f t="shared" si="193"/>
        <v>42345.956736111111</v>
      </c>
      <c r="U2440">
        <f t="shared" si="194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8341</v>
      </c>
      <c r="R2441" s="10" t="s">
        <v>8342</v>
      </c>
      <c r="S2441" s="14">
        <f t="shared" si="192"/>
        <v>42265.818622685183</v>
      </c>
      <c r="T2441" s="14">
        <f t="shared" si="193"/>
        <v>42295.818622685183</v>
      </c>
      <c r="U2441">
        <f t="shared" si="194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8341</v>
      </c>
      <c r="R2442" s="10" t="s">
        <v>8342</v>
      </c>
      <c r="S2442" s="14">
        <f t="shared" si="192"/>
        <v>42383.899456018517</v>
      </c>
      <c r="T2442" s="14">
        <f t="shared" si="193"/>
        <v>42413.899456018517</v>
      </c>
      <c r="U2442">
        <f t="shared" si="194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8341</v>
      </c>
      <c r="R2443" s="10" t="s">
        <v>8357</v>
      </c>
      <c r="S2443" s="14">
        <f t="shared" si="192"/>
        <v>42187.125625000001</v>
      </c>
      <c r="T2443" s="14">
        <f t="shared" si="193"/>
        <v>42208.207638888889</v>
      </c>
      <c r="U2443">
        <f t="shared" si="194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8341</v>
      </c>
      <c r="R2444" s="10" t="s">
        <v>8357</v>
      </c>
      <c r="S2444" s="14">
        <f t="shared" si="192"/>
        <v>42052.666990740734</v>
      </c>
      <c r="T2444" s="14">
        <f t="shared" si="193"/>
        <v>42082.625324074077</v>
      </c>
      <c r="U2444">
        <f t="shared" si="194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8341</v>
      </c>
      <c r="R2445" s="10" t="s">
        <v>8357</v>
      </c>
      <c r="S2445" s="14">
        <f t="shared" si="192"/>
        <v>41836.625254629631</v>
      </c>
      <c r="T2445" s="14">
        <f t="shared" si="193"/>
        <v>41866.625254629631</v>
      </c>
      <c r="U2445">
        <f t="shared" si="194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8341</v>
      </c>
      <c r="R2446" s="10" t="s">
        <v>8357</v>
      </c>
      <c r="S2446" s="14">
        <f t="shared" si="192"/>
        <v>42485.754525462966</v>
      </c>
      <c r="T2446" s="14">
        <f t="shared" si="193"/>
        <v>42515.754525462966</v>
      </c>
      <c r="U2446">
        <f t="shared" si="194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8341</v>
      </c>
      <c r="R2447" s="10" t="s">
        <v>8357</v>
      </c>
      <c r="S2447" s="14">
        <f t="shared" si="192"/>
        <v>42243.190057870372</v>
      </c>
      <c r="T2447" s="14">
        <f t="shared" si="193"/>
        <v>42273.190057870372</v>
      </c>
      <c r="U2447">
        <f t="shared" si="194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8341</v>
      </c>
      <c r="R2448" s="10" t="s">
        <v>8357</v>
      </c>
      <c r="S2448" s="14">
        <f t="shared" si="192"/>
        <v>42670.602673611109</v>
      </c>
      <c r="T2448" s="14">
        <f t="shared" si="193"/>
        <v>42700.64434027778</v>
      </c>
      <c r="U2448">
        <f t="shared" si="194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8341</v>
      </c>
      <c r="R2449" s="10" t="s">
        <v>8357</v>
      </c>
      <c r="S2449" s="14">
        <f t="shared" si="192"/>
        <v>42654.469826388886</v>
      </c>
      <c r="T2449" s="14">
        <f t="shared" si="193"/>
        <v>42686.166666666672</v>
      </c>
      <c r="U2449">
        <f t="shared" si="194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8341</v>
      </c>
      <c r="R2450" s="10" t="s">
        <v>8357</v>
      </c>
      <c r="S2450" s="14">
        <f t="shared" si="192"/>
        <v>42607.316122685181</v>
      </c>
      <c r="T2450" s="14">
        <f t="shared" si="193"/>
        <v>42613.233333333337</v>
      </c>
      <c r="U2450">
        <f t="shared" si="194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8341</v>
      </c>
      <c r="R2451" s="10" t="s">
        <v>8357</v>
      </c>
      <c r="S2451" s="14">
        <f t="shared" si="192"/>
        <v>41943.142534722225</v>
      </c>
      <c r="T2451" s="14">
        <f t="shared" si="193"/>
        <v>41973.184201388889</v>
      </c>
      <c r="U2451">
        <f t="shared" si="194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8341</v>
      </c>
      <c r="R2452" s="10" t="s">
        <v>8357</v>
      </c>
      <c r="S2452" s="14">
        <f t="shared" si="192"/>
        <v>41902.07240740741</v>
      </c>
      <c r="T2452" s="14">
        <f t="shared" si="193"/>
        <v>41940.132638888892</v>
      </c>
      <c r="U2452">
        <f t="shared" si="194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8341</v>
      </c>
      <c r="R2453" s="10" t="s">
        <v>8357</v>
      </c>
      <c r="S2453" s="14">
        <f t="shared" si="192"/>
        <v>42779.908449074079</v>
      </c>
      <c r="T2453" s="14">
        <f t="shared" si="193"/>
        <v>42799.908449074079</v>
      </c>
      <c r="U2453">
        <f t="shared" si="194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8341</v>
      </c>
      <c r="R2454" s="10" t="s">
        <v>8357</v>
      </c>
      <c r="S2454" s="14">
        <f t="shared" si="192"/>
        <v>42338.84375</v>
      </c>
      <c r="T2454" s="14">
        <f t="shared" si="193"/>
        <v>42367.958333333328</v>
      </c>
      <c r="U2454">
        <f t="shared" si="194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8341</v>
      </c>
      <c r="R2455" s="10" t="s">
        <v>8357</v>
      </c>
      <c r="S2455" s="14">
        <f t="shared" si="192"/>
        <v>42738.692233796297</v>
      </c>
      <c r="T2455" s="14">
        <f t="shared" si="193"/>
        <v>42768.692233796297</v>
      </c>
      <c r="U2455">
        <f t="shared" si="194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8341</v>
      </c>
      <c r="R2456" s="10" t="s">
        <v>8357</v>
      </c>
      <c r="S2456" s="14">
        <f t="shared" si="192"/>
        <v>42770.201481481476</v>
      </c>
      <c r="T2456" s="14">
        <f t="shared" si="193"/>
        <v>42805.201481481476</v>
      </c>
      <c r="U2456">
        <f t="shared" si="194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8341</v>
      </c>
      <c r="R2457" s="10" t="s">
        <v>8357</v>
      </c>
      <c r="S2457" s="14">
        <f t="shared" si="192"/>
        <v>42452.781828703708</v>
      </c>
      <c r="T2457" s="14">
        <f t="shared" si="193"/>
        <v>42480.781828703708</v>
      </c>
      <c r="U2457">
        <f t="shared" si="194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8341</v>
      </c>
      <c r="R2458" s="10" t="s">
        <v>8357</v>
      </c>
      <c r="S2458" s="14">
        <f t="shared" si="192"/>
        <v>42761.961099537039</v>
      </c>
      <c r="T2458" s="14">
        <f t="shared" si="193"/>
        <v>42791.961099537039</v>
      </c>
      <c r="U2458">
        <f t="shared" si="194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8341</v>
      </c>
      <c r="R2459" s="10" t="s">
        <v>8357</v>
      </c>
      <c r="S2459" s="14">
        <f t="shared" si="192"/>
        <v>42423.602500000001</v>
      </c>
      <c r="T2459" s="14">
        <f t="shared" si="193"/>
        <v>42453.560833333337</v>
      </c>
      <c r="U2459">
        <f t="shared" si="194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8341</v>
      </c>
      <c r="R2460" s="10" t="s">
        <v>8357</v>
      </c>
      <c r="S2460" s="14">
        <f t="shared" si="192"/>
        <v>42495.871736111112</v>
      </c>
      <c r="T2460" s="14">
        <f t="shared" si="193"/>
        <v>42530.791666666672</v>
      </c>
      <c r="U2460">
        <f t="shared" si="194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8341</v>
      </c>
      <c r="R2461" s="10" t="s">
        <v>8357</v>
      </c>
      <c r="S2461" s="14">
        <f t="shared" si="192"/>
        <v>42407.637557870374</v>
      </c>
      <c r="T2461" s="14">
        <f t="shared" si="193"/>
        <v>42452.595891203702</v>
      </c>
      <c r="U2461">
        <f t="shared" si="194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8341</v>
      </c>
      <c r="R2462" s="10" t="s">
        <v>8357</v>
      </c>
      <c r="S2462" s="14">
        <f t="shared" si="192"/>
        <v>42704.187118055561</v>
      </c>
      <c r="T2462" s="14">
        <f t="shared" si="193"/>
        <v>42738.178472222222</v>
      </c>
      <c r="U2462">
        <f t="shared" si="194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8330</v>
      </c>
      <c r="R2463" s="10" t="s">
        <v>8334</v>
      </c>
      <c r="S2463" s="14">
        <f t="shared" si="192"/>
        <v>40784.012696759259</v>
      </c>
      <c r="T2463" s="14">
        <f t="shared" si="193"/>
        <v>40817.125</v>
      </c>
      <c r="U2463">
        <f t="shared" si="194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8330</v>
      </c>
      <c r="R2464" s="10" t="s">
        <v>8334</v>
      </c>
      <c r="S2464" s="14">
        <f t="shared" si="192"/>
        <v>41089.186296296299</v>
      </c>
      <c r="T2464" s="14">
        <f t="shared" si="193"/>
        <v>41109.186296296299</v>
      </c>
      <c r="U2464">
        <f t="shared" si="194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8330</v>
      </c>
      <c r="R2465" s="10" t="s">
        <v>8334</v>
      </c>
      <c r="S2465" s="14">
        <f t="shared" si="192"/>
        <v>41341.111400462964</v>
      </c>
      <c r="T2465" s="14">
        <f t="shared" si="193"/>
        <v>41380.791666666664</v>
      </c>
      <c r="U2465">
        <f t="shared" si="194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8330</v>
      </c>
      <c r="R2466" s="10" t="s">
        <v>8334</v>
      </c>
      <c r="S2466" s="14">
        <f t="shared" si="192"/>
        <v>42248.90042824074</v>
      </c>
      <c r="T2466" s="14">
        <f t="shared" si="193"/>
        <v>42277.811805555553</v>
      </c>
      <c r="U2466">
        <f t="shared" si="194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8330</v>
      </c>
      <c r="R2467" s="10" t="s">
        <v>8334</v>
      </c>
      <c r="S2467" s="14">
        <f t="shared" si="192"/>
        <v>41145.719305555554</v>
      </c>
      <c r="T2467" s="14">
        <f t="shared" si="193"/>
        <v>41175.719305555554</v>
      </c>
      <c r="U2467">
        <f t="shared" si="194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8330</v>
      </c>
      <c r="R2468" s="10" t="s">
        <v>8334</v>
      </c>
      <c r="S2468" s="14">
        <f t="shared" si="192"/>
        <v>41373.102465277778</v>
      </c>
      <c r="T2468" s="14">
        <f t="shared" si="193"/>
        <v>41403.102465277778</v>
      </c>
      <c r="U2468">
        <f t="shared" si="194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8330</v>
      </c>
      <c r="R2469" s="10" t="s">
        <v>8334</v>
      </c>
      <c r="S2469" s="14">
        <f t="shared" si="192"/>
        <v>41025.874201388891</v>
      </c>
      <c r="T2469" s="14">
        <f t="shared" si="193"/>
        <v>41039.708333333336</v>
      </c>
      <c r="U2469">
        <f t="shared" si="194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8330</v>
      </c>
      <c r="R2470" s="10" t="s">
        <v>8334</v>
      </c>
      <c r="S2470" s="14">
        <f t="shared" si="192"/>
        <v>41174.154178240737</v>
      </c>
      <c r="T2470" s="14">
        <f t="shared" si="193"/>
        <v>41210.208333333336</v>
      </c>
      <c r="U2470">
        <f t="shared" si="194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8330</v>
      </c>
      <c r="R2471" s="10" t="s">
        <v>8334</v>
      </c>
      <c r="S2471" s="14">
        <f t="shared" si="192"/>
        <v>40557.429733796293</v>
      </c>
      <c r="T2471" s="14">
        <f t="shared" si="193"/>
        <v>40582.429733796293</v>
      </c>
      <c r="U2471">
        <f t="shared" si="194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8330</v>
      </c>
      <c r="R2472" s="10" t="s">
        <v>8334</v>
      </c>
      <c r="S2472" s="14">
        <f t="shared" si="192"/>
        <v>41023.07471064815</v>
      </c>
      <c r="T2472" s="14">
        <f t="shared" si="193"/>
        <v>41053.07471064815</v>
      </c>
      <c r="U2472">
        <f t="shared" si="194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8330</v>
      </c>
      <c r="R2473" s="10" t="s">
        <v>8334</v>
      </c>
      <c r="S2473" s="14">
        <f t="shared" si="192"/>
        <v>40893.992962962962</v>
      </c>
      <c r="T2473" s="14">
        <f t="shared" si="193"/>
        <v>40933.992962962962</v>
      </c>
      <c r="U2473">
        <f t="shared" si="194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8330</v>
      </c>
      <c r="R2474" s="10" t="s">
        <v>8334</v>
      </c>
      <c r="S2474" s="14">
        <f t="shared" si="192"/>
        <v>40354.11550925926</v>
      </c>
      <c r="T2474" s="14">
        <f t="shared" si="193"/>
        <v>40425.043749999997</v>
      </c>
      <c r="U2474">
        <f t="shared" si="194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8330</v>
      </c>
      <c r="R2475" s="10" t="s">
        <v>8334</v>
      </c>
      <c r="S2475" s="14">
        <f t="shared" si="192"/>
        <v>41193.748483796298</v>
      </c>
      <c r="T2475" s="14">
        <f t="shared" si="193"/>
        <v>41223.790150462963</v>
      </c>
      <c r="U2475">
        <f t="shared" si="194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8330</v>
      </c>
      <c r="R2476" s="10" t="s">
        <v>8334</v>
      </c>
      <c r="S2476" s="14">
        <f t="shared" si="192"/>
        <v>40417.011296296296</v>
      </c>
      <c r="T2476" s="14">
        <f t="shared" si="193"/>
        <v>40462.011296296296</v>
      </c>
      <c r="U2476">
        <f t="shared" si="194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8330</v>
      </c>
      <c r="R2477" s="10" t="s">
        <v>8334</v>
      </c>
      <c r="S2477" s="14">
        <f t="shared" si="192"/>
        <v>40310.287673611114</v>
      </c>
      <c r="T2477" s="14">
        <f t="shared" si="193"/>
        <v>40369.916666666664</v>
      </c>
      <c r="U2477">
        <f t="shared" si="194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8330</v>
      </c>
      <c r="R2478" s="10" t="s">
        <v>8334</v>
      </c>
      <c r="S2478" s="14">
        <f t="shared" si="192"/>
        <v>41913.328356481477</v>
      </c>
      <c r="T2478" s="14">
        <f t="shared" si="193"/>
        <v>41946.370023148149</v>
      </c>
      <c r="U2478">
        <f t="shared" si="194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8330</v>
      </c>
      <c r="R2479" s="10" t="s">
        <v>8334</v>
      </c>
      <c r="S2479" s="14">
        <f t="shared" si="192"/>
        <v>41088.691493055558</v>
      </c>
      <c r="T2479" s="14">
        <f t="shared" si="193"/>
        <v>41133.691493055558</v>
      </c>
      <c r="U2479">
        <f t="shared" si="194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8330</v>
      </c>
      <c r="R2480" s="10" t="s">
        <v>8334</v>
      </c>
      <c r="S2480" s="14">
        <f t="shared" si="192"/>
        <v>41257.950381944444</v>
      </c>
      <c r="T2480" s="14">
        <f t="shared" si="193"/>
        <v>41287.950381944444</v>
      </c>
      <c r="U2480">
        <f t="shared" si="194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8330</v>
      </c>
      <c r="R2481" s="10" t="s">
        <v>8334</v>
      </c>
      <c r="S2481" s="14">
        <f t="shared" si="192"/>
        <v>41107.726782407408</v>
      </c>
      <c r="T2481" s="14">
        <f t="shared" si="193"/>
        <v>41118.083333333336</v>
      </c>
      <c r="U2481">
        <f t="shared" si="194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8330</v>
      </c>
      <c r="R2482" s="10" t="s">
        <v>8334</v>
      </c>
      <c r="S2482" s="14">
        <f t="shared" si="192"/>
        <v>42227.936157407406</v>
      </c>
      <c r="T2482" s="14">
        <f t="shared" si="193"/>
        <v>42287.936157407406</v>
      </c>
      <c r="U2482">
        <f t="shared" si="194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8330</v>
      </c>
      <c r="R2483" s="10" t="s">
        <v>8334</v>
      </c>
      <c r="S2483" s="14">
        <f t="shared" si="192"/>
        <v>40999.645925925928</v>
      </c>
      <c r="T2483" s="14">
        <f t="shared" si="193"/>
        <v>41029.645925925928</v>
      </c>
      <c r="U2483">
        <f t="shared" si="194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8330</v>
      </c>
      <c r="R2484" s="10" t="s">
        <v>8334</v>
      </c>
      <c r="S2484" s="14">
        <f t="shared" si="192"/>
        <v>40711.782210648147</v>
      </c>
      <c r="T2484" s="14">
        <f t="shared" si="193"/>
        <v>40756.782210648147</v>
      </c>
      <c r="U2484">
        <f t="shared" si="194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8330</v>
      </c>
      <c r="R2485" s="10" t="s">
        <v>8334</v>
      </c>
      <c r="S2485" s="14">
        <f t="shared" si="192"/>
        <v>40970.750034722223</v>
      </c>
      <c r="T2485" s="14">
        <f t="shared" si="193"/>
        <v>41030.708368055559</v>
      </c>
      <c r="U2485">
        <f t="shared" si="194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8330</v>
      </c>
      <c r="R2486" s="10" t="s">
        <v>8334</v>
      </c>
      <c r="S2486" s="14">
        <f t="shared" si="192"/>
        <v>40771.916701388887</v>
      </c>
      <c r="T2486" s="14">
        <f t="shared" si="193"/>
        <v>40801.916701388887</v>
      </c>
      <c r="U2486">
        <f t="shared" si="194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8330</v>
      </c>
      <c r="R2487" s="10" t="s">
        <v>8334</v>
      </c>
      <c r="S2487" s="14">
        <f t="shared" si="192"/>
        <v>40793.998599537037</v>
      </c>
      <c r="T2487" s="14">
        <f t="shared" si="193"/>
        <v>40828.998599537037</v>
      </c>
      <c r="U2487">
        <f t="shared" si="194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8330</v>
      </c>
      <c r="R2488" s="10" t="s">
        <v>8334</v>
      </c>
      <c r="S2488" s="14">
        <f t="shared" si="192"/>
        <v>40991.708055555559</v>
      </c>
      <c r="T2488" s="14">
        <f t="shared" si="193"/>
        <v>41021.708055555559</v>
      </c>
      <c r="U2488">
        <f t="shared" si="194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8330</v>
      </c>
      <c r="R2489" s="10" t="s">
        <v>8334</v>
      </c>
      <c r="S2489" s="14">
        <f t="shared" si="192"/>
        <v>41026.083298611113</v>
      </c>
      <c r="T2489" s="14">
        <f t="shared" si="193"/>
        <v>41056.083298611113</v>
      </c>
      <c r="U2489">
        <f t="shared" si="194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8330</v>
      </c>
      <c r="R2490" s="10" t="s">
        <v>8334</v>
      </c>
      <c r="S2490" s="14">
        <f t="shared" si="192"/>
        <v>40833.633194444446</v>
      </c>
      <c r="T2490" s="14">
        <f t="shared" si="193"/>
        <v>40863.674861111111</v>
      </c>
      <c r="U2490">
        <f t="shared" si="194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8330</v>
      </c>
      <c r="R2491" s="10" t="s">
        <v>8334</v>
      </c>
      <c r="S2491" s="14">
        <f t="shared" si="192"/>
        <v>41373.690266203703</v>
      </c>
      <c r="T2491" s="14">
        <f t="shared" si="193"/>
        <v>41403.690266203703</v>
      </c>
      <c r="U2491">
        <f t="shared" si="194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8330</v>
      </c>
      <c r="R2492" s="10" t="s">
        <v>8334</v>
      </c>
      <c r="S2492" s="14">
        <f t="shared" si="192"/>
        <v>41023.227731481478</v>
      </c>
      <c r="T2492" s="14">
        <f t="shared" si="193"/>
        <v>41083.227731481478</v>
      </c>
      <c r="U2492">
        <f t="shared" si="194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8330</v>
      </c>
      <c r="R2493" s="10" t="s">
        <v>8334</v>
      </c>
      <c r="S2493" s="14">
        <f t="shared" si="192"/>
        <v>40542.839282407411</v>
      </c>
      <c r="T2493" s="14">
        <f t="shared" si="193"/>
        <v>40559.07708333333</v>
      </c>
      <c r="U2493">
        <f t="shared" si="194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8330</v>
      </c>
      <c r="R2494" s="10" t="s">
        <v>8334</v>
      </c>
      <c r="S2494" s="14">
        <f t="shared" si="192"/>
        <v>41024.985972222225</v>
      </c>
      <c r="T2494" s="14">
        <f t="shared" si="193"/>
        <v>41076.415972222225</v>
      </c>
      <c r="U2494">
        <f t="shared" si="194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8330</v>
      </c>
      <c r="R2495" s="10" t="s">
        <v>8334</v>
      </c>
      <c r="S2495" s="14">
        <f t="shared" si="192"/>
        <v>41348.168287037035</v>
      </c>
      <c r="T2495" s="14">
        <f t="shared" si="193"/>
        <v>41393.168287037035</v>
      </c>
      <c r="U2495">
        <f t="shared" si="194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8330</v>
      </c>
      <c r="R2496" s="10" t="s">
        <v>8334</v>
      </c>
      <c r="S2496" s="14">
        <f t="shared" si="192"/>
        <v>41022.645185185182</v>
      </c>
      <c r="T2496" s="14">
        <f t="shared" si="193"/>
        <v>41052.645185185182</v>
      </c>
      <c r="U2496">
        <f t="shared" si="194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8330</v>
      </c>
      <c r="R2497" s="10" t="s">
        <v>8334</v>
      </c>
      <c r="S2497" s="14">
        <f t="shared" si="192"/>
        <v>41036.946469907409</v>
      </c>
      <c r="T2497" s="14">
        <f t="shared" si="193"/>
        <v>41066.946469907409</v>
      </c>
      <c r="U2497">
        <f t="shared" si="194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95">ROUND(E2498/D2498*100,0)</f>
        <v>100</v>
      </c>
      <c r="P2498">
        <f t="shared" si="191"/>
        <v>600</v>
      </c>
      <c r="Q2498" s="10" t="s">
        <v>8330</v>
      </c>
      <c r="R2498" s="10" t="s">
        <v>8334</v>
      </c>
      <c r="S2498" s="14">
        <f t="shared" si="192"/>
        <v>41327.996435185189</v>
      </c>
      <c r="T2498" s="14">
        <f t="shared" si="193"/>
        <v>41362.954768518517</v>
      </c>
      <c r="U2498">
        <f t="shared" si="194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95"/>
        <v>113</v>
      </c>
      <c r="P2499">
        <f t="shared" ref="P2499:P2562" si="196">IFERROR(ROUND(E2499/L2499,2),0)</f>
        <v>80.55</v>
      </c>
      <c r="Q2499" s="10" t="s">
        <v>8330</v>
      </c>
      <c r="R2499" s="10" t="s">
        <v>8334</v>
      </c>
      <c r="S2499" s="14">
        <f t="shared" ref="S2499:S2562" si="197">(((J2499/60)/60)/24)+DATE(1970,1,1)</f>
        <v>40730.878912037035</v>
      </c>
      <c r="T2499" s="14">
        <f t="shared" ref="T2499:T2562" si="198">(((I2499/60)/60)/24)+DATE(1970,1,1)</f>
        <v>40760.878912037035</v>
      </c>
      <c r="U2499">
        <f t="shared" ref="U2499:U2562" si="19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8330</v>
      </c>
      <c r="R2500" s="10" t="s">
        <v>8334</v>
      </c>
      <c r="S2500" s="14">
        <f t="shared" si="197"/>
        <v>42017.967442129629</v>
      </c>
      <c r="T2500" s="14">
        <f t="shared" si="198"/>
        <v>42031.967442129629</v>
      </c>
      <c r="U2500">
        <f t="shared" si="19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8330</v>
      </c>
      <c r="R2501" s="10" t="s">
        <v>8334</v>
      </c>
      <c r="S2501" s="14">
        <f t="shared" si="197"/>
        <v>41226.648576388885</v>
      </c>
      <c r="T2501" s="14">
        <f t="shared" si="198"/>
        <v>41274.75</v>
      </c>
      <c r="U2501">
        <f t="shared" si="19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8330</v>
      </c>
      <c r="R2502" s="10" t="s">
        <v>8334</v>
      </c>
      <c r="S2502" s="14">
        <f t="shared" si="197"/>
        <v>41053.772858796299</v>
      </c>
      <c r="T2502" s="14">
        <f t="shared" si="198"/>
        <v>41083.772858796299</v>
      </c>
      <c r="U2502">
        <f t="shared" si="19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8341</v>
      </c>
      <c r="R2503" s="10" t="s">
        <v>8358</v>
      </c>
      <c r="S2503" s="14">
        <f t="shared" si="197"/>
        <v>42244.776666666665</v>
      </c>
      <c r="T2503" s="14">
        <f t="shared" si="198"/>
        <v>42274.776666666665</v>
      </c>
      <c r="U2503">
        <f t="shared" si="19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8341</v>
      </c>
      <c r="R2504" s="10" t="s">
        <v>8358</v>
      </c>
      <c r="S2504" s="14">
        <f t="shared" si="197"/>
        <v>41858.825439814813</v>
      </c>
      <c r="T2504" s="14">
        <f t="shared" si="198"/>
        <v>41903.825439814813</v>
      </c>
      <c r="U2504">
        <f t="shared" si="19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8341</v>
      </c>
      <c r="R2505" s="10" t="s">
        <v>8358</v>
      </c>
      <c r="S2505" s="14">
        <f t="shared" si="197"/>
        <v>42498.899398148147</v>
      </c>
      <c r="T2505" s="14">
        <f t="shared" si="198"/>
        <v>42528.879166666666</v>
      </c>
      <c r="U2505">
        <f t="shared" si="19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8341</v>
      </c>
      <c r="R2506" s="10" t="s">
        <v>8358</v>
      </c>
      <c r="S2506" s="14">
        <f t="shared" si="197"/>
        <v>41928.015439814815</v>
      </c>
      <c r="T2506" s="14">
        <f t="shared" si="198"/>
        <v>41958.057106481487</v>
      </c>
      <c r="U2506">
        <f t="shared" si="19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8341</v>
      </c>
      <c r="R2507" s="10" t="s">
        <v>8358</v>
      </c>
      <c r="S2507" s="14">
        <f t="shared" si="197"/>
        <v>42047.05574074074</v>
      </c>
      <c r="T2507" s="14">
        <f t="shared" si="198"/>
        <v>42077.014074074075</v>
      </c>
      <c r="U2507">
        <f t="shared" si="19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8341</v>
      </c>
      <c r="R2508" s="10" t="s">
        <v>8358</v>
      </c>
      <c r="S2508" s="14">
        <f t="shared" si="197"/>
        <v>42258.297094907408</v>
      </c>
      <c r="T2508" s="14">
        <f t="shared" si="198"/>
        <v>42280.875</v>
      </c>
      <c r="U2508">
        <f t="shared" si="19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8341</v>
      </c>
      <c r="R2509" s="10" t="s">
        <v>8358</v>
      </c>
      <c r="S2509" s="14">
        <f t="shared" si="197"/>
        <v>42105.072962962964</v>
      </c>
      <c r="T2509" s="14">
        <f t="shared" si="198"/>
        <v>42135.072962962964</v>
      </c>
      <c r="U2509">
        <f t="shared" si="19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8341</v>
      </c>
      <c r="R2510" s="10" t="s">
        <v>8358</v>
      </c>
      <c r="S2510" s="14">
        <f t="shared" si="197"/>
        <v>41835.951782407406</v>
      </c>
      <c r="T2510" s="14">
        <f t="shared" si="198"/>
        <v>41865.951782407406</v>
      </c>
      <c r="U2510">
        <f t="shared" si="19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8341</v>
      </c>
      <c r="R2511" s="10" t="s">
        <v>8358</v>
      </c>
      <c r="S2511" s="14">
        <f t="shared" si="197"/>
        <v>42058.809594907405</v>
      </c>
      <c r="T2511" s="14">
        <f t="shared" si="198"/>
        <v>42114.767928240741</v>
      </c>
      <c r="U2511">
        <f t="shared" si="19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8341</v>
      </c>
      <c r="R2512" s="10" t="s">
        <v>8358</v>
      </c>
      <c r="S2512" s="14">
        <f t="shared" si="197"/>
        <v>42078.997361111105</v>
      </c>
      <c r="T2512" s="14">
        <f t="shared" si="198"/>
        <v>42138.997361111105</v>
      </c>
      <c r="U2512">
        <f t="shared" si="19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8341</v>
      </c>
      <c r="R2513" s="10" t="s">
        <v>8358</v>
      </c>
      <c r="S2513" s="14">
        <f t="shared" si="197"/>
        <v>42371.446909722217</v>
      </c>
      <c r="T2513" s="14">
        <f t="shared" si="198"/>
        <v>42401.446909722217</v>
      </c>
      <c r="U2513">
        <f t="shared" si="19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8341</v>
      </c>
      <c r="R2514" s="10" t="s">
        <v>8358</v>
      </c>
      <c r="S2514" s="14">
        <f t="shared" si="197"/>
        <v>41971.876863425925</v>
      </c>
      <c r="T2514" s="14">
        <f t="shared" si="198"/>
        <v>41986.876863425925</v>
      </c>
      <c r="U2514">
        <f t="shared" si="19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8341</v>
      </c>
      <c r="R2515" s="10" t="s">
        <v>8358</v>
      </c>
      <c r="S2515" s="14">
        <f t="shared" si="197"/>
        <v>42732.00681712963</v>
      </c>
      <c r="T2515" s="14">
        <f t="shared" si="198"/>
        <v>42792.00681712963</v>
      </c>
      <c r="U2515">
        <f t="shared" si="19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8341</v>
      </c>
      <c r="R2516" s="10" t="s">
        <v>8358</v>
      </c>
      <c r="S2516" s="14">
        <f t="shared" si="197"/>
        <v>41854.389780092592</v>
      </c>
      <c r="T2516" s="14">
        <f t="shared" si="198"/>
        <v>41871.389780092592</v>
      </c>
      <c r="U2516">
        <f t="shared" si="19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8341</v>
      </c>
      <c r="R2517" s="10" t="s">
        <v>8358</v>
      </c>
      <c r="S2517" s="14">
        <f t="shared" si="197"/>
        <v>42027.839733796296</v>
      </c>
      <c r="T2517" s="14">
        <f t="shared" si="198"/>
        <v>42057.839733796296</v>
      </c>
      <c r="U2517">
        <f t="shared" si="19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8341</v>
      </c>
      <c r="R2518" s="10" t="s">
        <v>8358</v>
      </c>
      <c r="S2518" s="14">
        <f t="shared" si="197"/>
        <v>41942.653379629628</v>
      </c>
      <c r="T2518" s="14">
        <f t="shared" si="198"/>
        <v>41972.6950462963</v>
      </c>
      <c r="U2518">
        <f t="shared" si="19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8341</v>
      </c>
      <c r="R2519" s="10" t="s">
        <v>8358</v>
      </c>
      <c r="S2519" s="14">
        <f t="shared" si="197"/>
        <v>42052.802430555559</v>
      </c>
      <c r="T2519" s="14">
        <f t="shared" si="198"/>
        <v>42082.760763888888</v>
      </c>
      <c r="U2519">
        <f t="shared" si="19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8341</v>
      </c>
      <c r="R2520" s="10" t="s">
        <v>8358</v>
      </c>
      <c r="S2520" s="14">
        <f t="shared" si="197"/>
        <v>41926.680879629632</v>
      </c>
      <c r="T2520" s="14">
        <f t="shared" si="198"/>
        <v>41956.722546296296</v>
      </c>
      <c r="U2520">
        <f t="shared" si="19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8341</v>
      </c>
      <c r="R2521" s="10" t="s">
        <v>8358</v>
      </c>
      <c r="S2521" s="14">
        <f t="shared" si="197"/>
        <v>41809.155138888891</v>
      </c>
      <c r="T2521" s="14">
        <f t="shared" si="198"/>
        <v>41839.155138888891</v>
      </c>
      <c r="U2521">
        <f t="shared" si="19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8341</v>
      </c>
      <c r="R2522" s="10" t="s">
        <v>8358</v>
      </c>
      <c r="S2522" s="14">
        <f t="shared" si="197"/>
        <v>42612.600520833337</v>
      </c>
      <c r="T2522" s="14">
        <f t="shared" si="198"/>
        <v>42658.806249999994</v>
      </c>
      <c r="U2522">
        <f t="shared" si="19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8330</v>
      </c>
      <c r="R2523" s="10" t="s">
        <v>8359</v>
      </c>
      <c r="S2523" s="14">
        <f t="shared" si="197"/>
        <v>42269.967835648145</v>
      </c>
      <c r="T2523" s="14">
        <f t="shared" si="198"/>
        <v>42290.967835648145</v>
      </c>
      <c r="U2523">
        <f t="shared" si="19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8330</v>
      </c>
      <c r="R2524" s="10" t="s">
        <v>8359</v>
      </c>
      <c r="S2524" s="14">
        <f t="shared" si="197"/>
        <v>42460.573611111111</v>
      </c>
      <c r="T2524" s="14">
        <f t="shared" si="198"/>
        <v>42482.619444444441</v>
      </c>
      <c r="U2524">
        <f t="shared" si="19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8330</v>
      </c>
      <c r="R2525" s="10" t="s">
        <v>8359</v>
      </c>
      <c r="S2525" s="14">
        <f t="shared" si="197"/>
        <v>41930.975601851853</v>
      </c>
      <c r="T2525" s="14">
        <f t="shared" si="198"/>
        <v>41961.017268518524</v>
      </c>
      <c r="U2525">
        <f t="shared" si="19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8330</v>
      </c>
      <c r="R2526" s="10" t="s">
        <v>8359</v>
      </c>
      <c r="S2526" s="14">
        <f t="shared" si="197"/>
        <v>41961.807372685187</v>
      </c>
      <c r="T2526" s="14">
        <f t="shared" si="198"/>
        <v>41994.1875</v>
      </c>
      <c r="U2526">
        <f t="shared" si="19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8330</v>
      </c>
      <c r="R2527" s="10" t="s">
        <v>8359</v>
      </c>
      <c r="S2527" s="14">
        <f t="shared" si="197"/>
        <v>41058.844571759262</v>
      </c>
      <c r="T2527" s="14">
        <f t="shared" si="198"/>
        <v>41088.844571759262</v>
      </c>
      <c r="U2527">
        <f t="shared" si="19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8330</v>
      </c>
      <c r="R2528" s="10" t="s">
        <v>8359</v>
      </c>
      <c r="S2528" s="14">
        <f t="shared" si="197"/>
        <v>41953.091134259259</v>
      </c>
      <c r="T2528" s="14">
        <f t="shared" si="198"/>
        <v>41981.207638888889</v>
      </c>
      <c r="U2528">
        <f t="shared" si="19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8330</v>
      </c>
      <c r="R2529" s="10" t="s">
        <v>8359</v>
      </c>
      <c r="S2529" s="14">
        <f t="shared" si="197"/>
        <v>41546.75105324074</v>
      </c>
      <c r="T2529" s="14">
        <f t="shared" si="198"/>
        <v>41565.165972222225</v>
      </c>
      <c r="U2529">
        <f t="shared" si="19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8330</v>
      </c>
      <c r="R2530" s="10" t="s">
        <v>8359</v>
      </c>
      <c r="S2530" s="14">
        <f t="shared" si="197"/>
        <v>42217.834525462968</v>
      </c>
      <c r="T2530" s="14">
        <f t="shared" si="198"/>
        <v>42236.458333333328</v>
      </c>
      <c r="U2530">
        <f t="shared" si="19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8330</v>
      </c>
      <c r="R2531" s="10" t="s">
        <v>8359</v>
      </c>
      <c r="S2531" s="14">
        <f t="shared" si="197"/>
        <v>40948.080729166664</v>
      </c>
      <c r="T2531" s="14">
        <f t="shared" si="198"/>
        <v>40993.0390625</v>
      </c>
      <c r="U2531">
        <f t="shared" si="19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8330</v>
      </c>
      <c r="R2532" s="10" t="s">
        <v>8359</v>
      </c>
      <c r="S2532" s="14">
        <f t="shared" si="197"/>
        <v>42081.864641203705</v>
      </c>
      <c r="T2532" s="14">
        <f t="shared" si="198"/>
        <v>42114.201388888891</v>
      </c>
      <c r="U2532">
        <f t="shared" si="19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8330</v>
      </c>
      <c r="R2533" s="10" t="s">
        <v>8359</v>
      </c>
      <c r="S2533" s="14">
        <f t="shared" si="197"/>
        <v>42208.680023148147</v>
      </c>
      <c r="T2533" s="14">
        <f t="shared" si="198"/>
        <v>42231.165972222225</v>
      </c>
      <c r="U2533">
        <f t="shared" si="19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8330</v>
      </c>
      <c r="R2534" s="10" t="s">
        <v>8359</v>
      </c>
      <c r="S2534" s="14">
        <f t="shared" si="197"/>
        <v>41107.849143518521</v>
      </c>
      <c r="T2534" s="14">
        <f t="shared" si="198"/>
        <v>41137.849143518521</v>
      </c>
      <c r="U2534">
        <f t="shared" si="19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8330</v>
      </c>
      <c r="R2535" s="10" t="s">
        <v>8359</v>
      </c>
      <c r="S2535" s="14">
        <f t="shared" si="197"/>
        <v>41304.751284722224</v>
      </c>
      <c r="T2535" s="14">
        <f t="shared" si="198"/>
        <v>41334.750787037039</v>
      </c>
      <c r="U2535">
        <f t="shared" si="19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8330</v>
      </c>
      <c r="R2536" s="10" t="s">
        <v>8359</v>
      </c>
      <c r="S2536" s="14">
        <f t="shared" si="197"/>
        <v>40127.700370370374</v>
      </c>
      <c r="T2536" s="14">
        <f t="shared" si="198"/>
        <v>40179.25</v>
      </c>
      <c r="U2536">
        <f t="shared" si="19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8330</v>
      </c>
      <c r="R2537" s="10" t="s">
        <v>8359</v>
      </c>
      <c r="S2537" s="14">
        <f t="shared" si="197"/>
        <v>41943.791030092594</v>
      </c>
      <c r="T2537" s="14">
        <f t="shared" si="198"/>
        <v>41974.832696759258</v>
      </c>
      <c r="U2537">
        <f t="shared" si="19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8330</v>
      </c>
      <c r="R2538" s="10" t="s">
        <v>8359</v>
      </c>
      <c r="S2538" s="14">
        <f t="shared" si="197"/>
        <v>41464.106087962966</v>
      </c>
      <c r="T2538" s="14">
        <f t="shared" si="198"/>
        <v>41485.106087962966</v>
      </c>
      <c r="U2538">
        <f t="shared" si="19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8330</v>
      </c>
      <c r="R2539" s="10" t="s">
        <v>8359</v>
      </c>
      <c r="S2539" s="14">
        <f t="shared" si="197"/>
        <v>40696.648784722223</v>
      </c>
      <c r="T2539" s="14">
        <f t="shared" si="198"/>
        <v>40756.648784722223</v>
      </c>
      <c r="U2539">
        <f t="shared" si="19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8330</v>
      </c>
      <c r="R2540" s="10" t="s">
        <v>8359</v>
      </c>
      <c r="S2540" s="14">
        <f t="shared" si="197"/>
        <v>41298.509965277779</v>
      </c>
      <c r="T2540" s="14">
        <f t="shared" si="198"/>
        <v>41329.207638888889</v>
      </c>
      <c r="U2540">
        <f t="shared" si="19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8330</v>
      </c>
      <c r="R2541" s="10" t="s">
        <v>8359</v>
      </c>
      <c r="S2541" s="14">
        <f t="shared" si="197"/>
        <v>41977.902222222227</v>
      </c>
      <c r="T2541" s="14">
        <f t="shared" si="198"/>
        <v>42037.902222222227</v>
      </c>
      <c r="U2541">
        <f t="shared" si="19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8330</v>
      </c>
      <c r="R2542" s="10" t="s">
        <v>8359</v>
      </c>
      <c r="S2542" s="14">
        <f t="shared" si="197"/>
        <v>40785.675011574072</v>
      </c>
      <c r="T2542" s="14">
        <f t="shared" si="198"/>
        <v>40845.675011574072</v>
      </c>
      <c r="U2542">
        <f t="shared" si="19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8330</v>
      </c>
      <c r="R2543" s="10" t="s">
        <v>8359</v>
      </c>
      <c r="S2543" s="14">
        <f t="shared" si="197"/>
        <v>41483.449282407404</v>
      </c>
      <c r="T2543" s="14">
        <f t="shared" si="198"/>
        <v>41543.449282407404</v>
      </c>
      <c r="U2543">
        <f t="shared" si="19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8330</v>
      </c>
      <c r="R2544" s="10" t="s">
        <v>8359</v>
      </c>
      <c r="S2544" s="14">
        <f t="shared" si="197"/>
        <v>41509.426585648151</v>
      </c>
      <c r="T2544" s="14">
        <f t="shared" si="198"/>
        <v>41548.165972222225</v>
      </c>
      <c r="U2544">
        <f t="shared" si="19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8330</v>
      </c>
      <c r="R2545" s="10" t="s">
        <v>8359</v>
      </c>
      <c r="S2545" s="14">
        <f t="shared" si="197"/>
        <v>40514.107615740737</v>
      </c>
      <c r="T2545" s="14">
        <f t="shared" si="198"/>
        <v>40545.125</v>
      </c>
      <c r="U2545">
        <f t="shared" si="19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8330</v>
      </c>
      <c r="R2546" s="10" t="s">
        <v>8359</v>
      </c>
      <c r="S2546" s="14">
        <f t="shared" si="197"/>
        <v>41068.520474537036</v>
      </c>
      <c r="T2546" s="14">
        <f t="shared" si="198"/>
        <v>41098.520474537036</v>
      </c>
      <c r="U2546">
        <f t="shared" si="19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8330</v>
      </c>
      <c r="R2547" s="10" t="s">
        <v>8359</v>
      </c>
      <c r="S2547" s="14">
        <f t="shared" si="197"/>
        <v>42027.13817129629</v>
      </c>
      <c r="T2547" s="14">
        <f t="shared" si="198"/>
        <v>42062.020833333328</v>
      </c>
      <c r="U2547">
        <f t="shared" si="19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8330</v>
      </c>
      <c r="R2548" s="10" t="s">
        <v>8359</v>
      </c>
      <c r="S2548" s="14">
        <f t="shared" si="197"/>
        <v>41524.858553240738</v>
      </c>
      <c r="T2548" s="14">
        <f t="shared" si="198"/>
        <v>41552.208333333336</v>
      </c>
      <c r="U2548">
        <f t="shared" si="19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8330</v>
      </c>
      <c r="R2549" s="10" t="s">
        <v>8359</v>
      </c>
      <c r="S2549" s="14">
        <f t="shared" si="197"/>
        <v>40973.773182870369</v>
      </c>
      <c r="T2549" s="14">
        <f t="shared" si="198"/>
        <v>41003.731516203705</v>
      </c>
      <c r="U2549">
        <f t="shared" si="19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8330</v>
      </c>
      <c r="R2550" s="10" t="s">
        <v>8359</v>
      </c>
      <c r="S2550" s="14">
        <f t="shared" si="197"/>
        <v>42618.625428240746</v>
      </c>
      <c r="T2550" s="14">
        <f t="shared" si="198"/>
        <v>42643.185416666667</v>
      </c>
      <c r="U2550">
        <f t="shared" si="19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8330</v>
      </c>
      <c r="R2551" s="10" t="s">
        <v>8359</v>
      </c>
      <c r="S2551" s="14">
        <f t="shared" si="197"/>
        <v>41390.757754629631</v>
      </c>
      <c r="T2551" s="14">
        <f t="shared" si="198"/>
        <v>41425.708333333336</v>
      </c>
      <c r="U2551">
        <f t="shared" si="19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8330</v>
      </c>
      <c r="R2552" s="10" t="s">
        <v>8359</v>
      </c>
      <c r="S2552" s="14">
        <f t="shared" si="197"/>
        <v>42228.634328703702</v>
      </c>
      <c r="T2552" s="14">
        <f t="shared" si="198"/>
        <v>42285.165972222225</v>
      </c>
      <c r="U2552">
        <f t="shared" si="19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8330</v>
      </c>
      <c r="R2553" s="10" t="s">
        <v>8359</v>
      </c>
      <c r="S2553" s="14">
        <f t="shared" si="197"/>
        <v>40961.252141203702</v>
      </c>
      <c r="T2553" s="14">
        <f t="shared" si="198"/>
        <v>40989.866666666669</v>
      </c>
      <c r="U2553">
        <f t="shared" si="19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8330</v>
      </c>
      <c r="R2554" s="10" t="s">
        <v>8359</v>
      </c>
      <c r="S2554" s="14">
        <f t="shared" si="197"/>
        <v>42769.809965277775</v>
      </c>
      <c r="T2554" s="14">
        <f t="shared" si="198"/>
        <v>42799.809965277775</v>
      </c>
      <c r="U2554">
        <f t="shared" si="19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8330</v>
      </c>
      <c r="R2555" s="10" t="s">
        <v>8359</v>
      </c>
      <c r="S2555" s="14">
        <f t="shared" si="197"/>
        <v>41113.199155092596</v>
      </c>
      <c r="T2555" s="14">
        <f t="shared" si="198"/>
        <v>41173.199155092596</v>
      </c>
      <c r="U2555">
        <f t="shared" si="19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8330</v>
      </c>
      <c r="R2556" s="10" t="s">
        <v>8359</v>
      </c>
      <c r="S2556" s="14">
        <f t="shared" si="197"/>
        <v>42125.078275462962</v>
      </c>
      <c r="T2556" s="14">
        <f t="shared" si="198"/>
        <v>42156.165972222225</v>
      </c>
      <c r="U2556">
        <f t="shared" si="19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8330</v>
      </c>
      <c r="R2557" s="10" t="s">
        <v>8359</v>
      </c>
      <c r="S2557" s="14">
        <f t="shared" si="197"/>
        <v>41026.655011574076</v>
      </c>
      <c r="T2557" s="14">
        <f t="shared" si="198"/>
        <v>41057.655011574076</v>
      </c>
      <c r="U2557">
        <f t="shared" si="19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8330</v>
      </c>
      <c r="R2558" s="10" t="s">
        <v>8359</v>
      </c>
      <c r="S2558" s="14">
        <f t="shared" si="197"/>
        <v>41222.991400462961</v>
      </c>
      <c r="T2558" s="14">
        <f t="shared" si="198"/>
        <v>41267.991400462961</v>
      </c>
      <c r="U2558">
        <f t="shared" si="19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8330</v>
      </c>
      <c r="R2559" s="10" t="s">
        <v>8359</v>
      </c>
      <c r="S2559" s="14">
        <f t="shared" si="197"/>
        <v>41744.745208333334</v>
      </c>
      <c r="T2559" s="14">
        <f t="shared" si="198"/>
        <v>41774.745208333334</v>
      </c>
      <c r="U2559">
        <f t="shared" si="19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8330</v>
      </c>
      <c r="R2560" s="10" t="s">
        <v>8359</v>
      </c>
      <c r="S2560" s="14">
        <f t="shared" si="197"/>
        <v>42093.860023148154</v>
      </c>
      <c r="T2560" s="14">
        <f t="shared" si="198"/>
        <v>42125.582638888889</v>
      </c>
      <c r="U2560">
        <f t="shared" si="19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8330</v>
      </c>
      <c r="R2561" s="10" t="s">
        <v>8359</v>
      </c>
      <c r="S2561" s="14">
        <f t="shared" si="197"/>
        <v>40829.873657407406</v>
      </c>
      <c r="T2561" s="14">
        <f t="shared" si="198"/>
        <v>40862.817361111112</v>
      </c>
      <c r="U2561">
        <f t="shared" si="19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200">ROUND(E2562/D2562*100,0)</f>
        <v>100</v>
      </c>
      <c r="P2562">
        <f t="shared" si="196"/>
        <v>143</v>
      </c>
      <c r="Q2562" s="10" t="s">
        <v>8330</v>
      </c>
      <c r="R2562" s="10" t="s">
        <v>8359</v>
      </c>
      <c r="S2562" s="14">
        <f t="shared" si="197"/>
        <v>42039.951087962967</v>
      </c>
      <c r="T2562" s="14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200"/>
        <v>0</v>
      </c>
      <c r="P2563">
        <f t="shared" ref="P2563:P2626" si="201">IFERROR(ROUND(E2563/L2563,2),0)</f>
        <v>0</v>
      </c>
      <c r="Q2563" s="10" t="s">
        <v>8341</v>
      </c>
      <c r="R2563" s="10" t="s">
        <v>8342</v>
      </c>
      <c r="S2563" s="14">
        <f t="shared" ref="S2563:S2626" si="202">(((J2563/60)/60)/24)+DATE(1970,1,1)</f>
        <v>42260.528807870374</v>
      </c>
      <c r="T2563" s="14">
        <f t="shared" ref="T2563:T2626" si="203">(((I2563/60)/60)/24)+DATE(1970,1,1)</f>
        <v>42290.528807870374</v>
      </c>
      <c r="U2563">
        <f t="shared" ref="U2563:U2626" si="204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8341</v>
      </c>
      <c r="R2564" s="10" t="s">
        <v>8342</v>
      </c>
      <c r="S2564" s="14">
        <f t="shared" si="202"/>
        <v>42594.524756944447</v>
      </c>
      <c r="T2564" s="14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8341</v>
      </c>
      <c r="R2565" s="10" t="s">
        <v>8342</v>
      </c>
      <c r="S2565" s="14">
        <f t="shared" si="202"/>
        <v>42155.139479166668</v>
      </c>
      <c r="T2565" s="14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8341</v>
      </c>
      <c r="R2566" s="10" t="s">
        <v>8342</v>
      </c>
      <c r="S2566" s="14">
        <f t="shared" si="202"/>
        <v>41822.040497685186</v>
      </c>
      <c r="T2566" s="14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8341</v>
      </c>
      <c r="R2567" s="10" t="s">
        <v>8342</v>
      </c>
      <c r="S2567" s="14">
        <f t="shared" si="202"/>
        <v>42440.650335648148</v>
      </c>
      <c r="T2567" s="14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8341</v>
      </c>
      <c r="R2568" s="10" t="s">
        <v>8342</v>
      </c>
      <c r="S2568" s="14">
        <f t="shared" si="202"/>
        <v>41842.980879629627</v>
      </c>
      <c r="T2568" s="14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8341</v>
      </c>
      <c r="R2569" s="10" t="s">
        <v>8342</v>
      </c>
      <c r="S2569" s="14">
        <f t="shared" si="202"/>
        <v>42087.878912037035</v>
      </c>
      <c r="T2569" s="14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8341</v>
      </c>
      <c r="R2570" s="10" t="s">
        <v>8342</v>
      </c>
      <c r="S2570" s="14">
        <f t="shared" si="202"/>
        <v>42584.666597222225</v>
      </c>
      <c r="T2570" s="14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8341</v>
      </c>
      <c r="R2571" s="10" t="s">
        <v>8342</v>
      </c>
      <c r="S2571" s="14">
        <f t="shared" si="202"/>
        <v>42234.105462962965</v>
      </c>
      <c r="T2571" s="14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8341</v>
      </c>
      <c r="R2572" s="10" t="s">
        <v>8342</v>
      </c>
      <c r="S2572" s="14">
        <f t="shared" si="202"/>
        <v>42744.903182870374</v>
      </c>
      <c r="T2572" s="14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8341</v>
      </c>
      <c r="R2573" s="10" t="s">
        <v>8342</v>
      </c>
      <c r="S2573" s="14">
        <f t="shared" si="202"/>
        <v>42449.341678240744</v>
      </c>
      <c r="T2573" s="14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8341</v>
      </c>
      <c r="R2574" s="10" t="s">
        <v>8342</v>
      </c>
      <c r="S2574" s="14">
        <f t="shared" si="202"/>
        <v>42077.119409722218</v>
      </c>
      <c r="T2574" s="14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8341</v>
      </c>
      <c r="R2575" s="10" t="s">
        <v>8342</v>
      </c>
      <c r="S2575" s="14">
        <f t="shared" si="202"/>
        <v>41829.592002314814</v>
      </c>
      <c r="T2575" s="14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8341</v>
      </c>
      <c r="R2576" s="10" t="s">
        <v>8342</v>
      </c>
      <c r="S2576" s="14">
        <f t="shared" si="202"/>
        <v>42487.825752314813</v>
      </c>
      <c r="T2576" s="14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8341</v>
      </c>
      <c r="R2577" s="10" t="s">
        <v>8342</v>
      </c>
      <c r="S2577" s="14">
        <f t="shared" si="202"/>
        <v>41986.108726851846</v>
      </c>
      <c r="T2577" s="14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8341</v>
      </c>
      <c r="R2578" s="10" t="s">
        <v>8342</v>
      </c>
      <c r="S2578" s="14">
        <f t="shared" si="202"/>
        <v>42060.00980324074</v>
      </c>
      <c r="T2578" s="14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8341</v>
      </c>
      <c r="R2579" s="10" t="s">
        <v>8342</v>
      </c>
      <c r="S2579" s="14">
        <f t="shared" si="202"/>
        <v>41830.820567129631</v>
      </c>
      <c r="T2579" s="14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8341</v>
      </c>
      <c r="R2580" s="10" t="s">
        <v>8342</v>
      </c>
      <c r="S2580" s="14">
        <f t="shared" si="202"/>
        <v>42238.022905092599</v>
      </c>
      <c r="T2580" s="14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8341</v>
      </c>
      <c r="R2581" s="10" t="s">
        <v>8342</v>
      </c>
      <c r="S2581" s="14">
        <f t="shared" si="202"/>
        <v>41837.829895833333</v>
      </c>
      <c r="T2581" s="14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8341</v>
      </c>
      <c r="R2582" s="10" t="s">
        <v>8342</v>
      </c>
      <c r="S2582" s="14">
        <f t="shared" si="202"/>
        <v>42110.326423611114</v>
      </c>
      <c r="T2582" s="14">
        <f t="shared" si="203"/>
        <v>42140.125</v>
      </c>
      <c r="U2582">
        <f t="shared" si="204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8341</v>
      </c>
      <c r="R2583" s="10" t="s">
        <v>8342</v>
      </c>
      <c r="S2583" s="14">
        <f t="shared" si="202"/>
        <v>42294.628449074073</v>
      </c>
      <c r="T2583" s="14">
        <f t="shared" si="203"/>
        <v>42324.670115740737</v>
      </c>
      <c r="U2583">
        <f t="shared" si="204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8341</v>
      </c>
      <c r="R2584" s="10" t="s">
        <v>8342</v>
      </c>
      <c r="S2584" s="14">
        <f t="shared" si="202"/>
        <v>42642.988819444443</v>
      </c>
      <c r="T2584" s="14">
        <f t="shared" si="203"/>
        <v>42672.988819444443</v>
      </c>
      <c r="U2584">
        <f t="shared" si="204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8341</v>
      </c>
      <c r="R2585" s="10" t="s">
        <v>8342</v>
      </c>
      <c r="S2585" s="14">
        <f t="shared" si="202"/>
        <v>42019.76944444445</v>
      </c>
      <c r="T2585" s="14">
        <f t="shared" si="203"/>
        <v>42079.727777777778</v>
      </c>
      <c r="U2585">
        <f t="shared" si="204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8341</v>
      </c>
      <c r="R2586" s="10" t="s">
        <v>8342</v>
      </c>
      <c r="S2586" s="14">
        <f t="shared" si="202"/>
        <v>42140.173252314817</v>
      </c>
      <c r="T2586" s="14">
        <f t="shared" si="203"/>
        <v>42170.173252314817</v>
      </c>
      <c r="U2586">
        <f t="shared" si="204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8341</v>
      </c>
      <c r="R2587" s="10" t="s">
        <v>8342</v>
      </c>
      <c r="S2587" s="14">
        <f t="shared" si="202"/>
        <v>41795.963333333333</v>
      </c>
      <c r="T2587" s="14">
        <f t="shared" si="203"/>
        <v>41825.963333333333</v>
      </c>
      <c r="U2587">
        <f t="shared" si="204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8341</v>
      </c>
      <c r="R2588" s="10" t="s">
        <v>8342</v>
      </c>
      <c r="S2588" s="14">
        <f t="shared" si="202"/>
        <v>42333.330277777779</v>
      </c>
      <c r="T2588" s="14">
        <f t="shared" si="203"/>
        <v>42363.330277777779</v>
      </c>
      <c r="U2588">
        <f t="shared" si="204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8341</v>
      </c>
      <c r="R2589" s="10" t="s">
        <v>8342</v>
      </c>
      <c r="S2589" s="14">
        <f t="shared" si="202"/>
        <v>42338.675381944442</v>
      </c>
      <c r="T2589" s="14">
        <f t="shared" si="203"/>
        <v>42368.675381944442</v>
      </c>
      <c r="U2589">
        <f t="shared" si="204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8341</v>
      </c>
      <c r="R2590" s="10" t="s">
        <v>8342</v>
      </c>
      <c r="S2590" s="14">
        <f t="shared" si="202"/>
        <v>42042.676226851851</v>
      </c>
      <c r="T2590" s="14">
        <f t="shared" si="203"/>
        <v>42094.551388888889</v>
      </c>
      <c r="U2590">
        <f t="shared" si="204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8341</v>
      </c>
      <c r="R2591" s="10" t="s">
        <v>8342</v>
      </c>
      <c r="S2591" s="14">
        <f t="shared" si="202"/>
        <v>42422.536192129628</v>
      </c>
      <c r="T2591" s="14">
        <f t="shared" si="203"/>
        <v>42452.494525462964</v>
      </c>
      <c r="U2591">
        <f t="shared" si="204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8341</v>
      </c>
      <c r="R2592" s="10" t="s">
        <v>8342</v>
      </c>
      <c r="S2592" s="14">
        <f t="shared" si="202"/>
        <v>42388.589085648149</v>
      </c>
      <c r="T2592" s="14">
        <f t="shared" si="203"/>
        <v>42395.589085648149</v>
      </c>
      <c r="U2592">
        <f t="shared" si="204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8341</v>
      </c>
      <c r="R2593" s="10" t="s">
        <v>8342</v>
      </c>
      <c r="S2593" s="14">
        <f t="shared" si="202"/>
        <v>42382.906527777777</v>
      </c>
      <c r="T2593" s="14">
        <f t="shared" si="203"/>
        <v>42442.864861111113</v>
      </c>
      <c r="U2593">
        <f t="shared" si="204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8341</v>
      </c>
      <c r="R2594" s="10" t="s">
        <v>8342</v>
      </c>
      <c r="S2594" s="14">
        <f t="shared" si="202"/>
        <v>41887.801168981481</v>
      </c>
      <c r="T2594" s="14">
        <f t="shared" si="203"/>
        <v>41917.801168981481</v>
      </c>
      <c r="U2594">
        <f t="shared" si="204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8341</v>
      </c>
      <c r="R2595" s="10" t="s">
        <v>8342</v>
      </c>
      <c r="S2595" s="14">
        <f t="shared" si="202"/>
        <v>42089.84520833334</v>
      </c>
      <c r="T2595" s="14">
        <f t="shared" si="203"/>
        <v>42119.84520833334</v>
      </c>
      <c r="U2595">
        <f t="shared" si="204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8341</v>
      </c>
      <c r="R2596" s="10" t="s">
        <v>8342</v>
      </c>
      <c r="S2596" s="14">
        <f t="shared" si="202"/>
        <v>41828.967916666668</v>
      </c>
      <c r="T2596" s="14">
        <f t="shared" si="203"/>
        <v>41858.967916666668</v>
      </c>
      <c r="U2596">
        <f t="shared" si="204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8341</v>
      </c>
      <c r="R2597" s="10" t="s">
        <v>8342</v>
      </c>
      <c r="S2597" s="14">
        <f t="shared" si="202"/>
        <v>42760.244212962964</v>
      </c>
      <c r="T2597" s="14">
        <f t="shared" si="203"/>
        <v>42790.244212962964</v>
      </c>
      <c r="U2597">
        <f t="shared" si="204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8341</v>
      </c>
      <c r="R2598" s="10" t="s">
        <v>8342</v>
      </c>
      <c r="S2598" s="14">
        <f t="shared" si="202"/>
        <v>41828.664456018516</v>
      </c>
      <c r="T2598" s="14">
        <f t="shared" si="203"/>
        <v>41858.664456018516</v>
      </c>
      <c r="U2598">
        <f t="shared" si="204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8341</v>
      </c>
      <c r="R2599" s="10" t="s">
        <v>8342</v>
      </c>
      <c r="S2599" s="14">
        <f t="shared" si="202"/>
        <v>42510.341631944444</v>
      </c>
      <c r="T2599" s="14">
        <f t="shared" si="203"/>
        <v>42540.341631944444</v>
      </c>
      <c r="U2599">
        <f t="shared" si="204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8341</v>
      </c>
      <c r="R2600" s="10" t="s">
        <v>8342</v>
      </c>
      <c r="S2600" s="14">
        <f t="shared" si="202"/>
        <v>42240.840289351851</v>
      </c>
      <c r="T2600" s="14">
        <f t="shared" si="203"/>
        <v>42270.840289351851</v>
      </c>
      <c r="U2600">
        <f t="shared" si="204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8341</v>
      </c>
      <c r="R2601" s="10" t="s">
        <v>8342</v>
      </c>
      <c r="S2601" s="14">
        <f t="shared" si="202"/>
        <v>41809.754016203704</v>
      </c>
      <c r="T2601" s="14">
        <f t="shared" si="203"/>
        <v>41854.754016203704</v>
      </c>
      <c r="U2601">
        <f t="shared" si="204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8341</v>
      </c>
      <c r="R2602" s="10" t="s">
        <v>8342</v>
      </c>
      <c r="S2602" s="14">
        <f t="shared" si="202"/>
        <v>42394.900462962964</v>
      </c>
      <c r="T2602" s="14">
        <f t="shared" si="203"/>
        <v>42454.858796296292</v>
      </c>
      <c r="U2602">
        <f t="shared" si="204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8324</v>
      </c>
      <c r="R2603" s="10" t="s">
        <v>8360</v>
      </c>
      <c r="S2603" s="14">
        <f t="shared" si="202"/>
        <v>41150.902187499996</v>
      </c>
      <c r="T2603" s="14">
        <f t="shared" si="203"/>
        <v>41165.165972222225</v>
      </c>
      <c r="U2603">
        <f t="shared" si="204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8324</v>
      </c>
      <c r="R2604" s="10" t="s">
        <v>8360</v>
      </c>
      <c r="S2604" s="14">
        <f t="shared" si="202"/>
        <v>41915.747314814813</v>
      </c>
      <c r="T2604" s="14">
        <f t="shared" si="203"/>
        <v>41955.888888888891</v>
      </c>
      <c r="U2604">
        <f t="shared" si="204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8324</v>
      </c>
      <c r="R2605" s="10" t="s">
        <v>8360</v>
      </c>
      <c r="S2605" s="14">
        <f t="shared" si="202"/>
        <v>41617.912662037037</v>
      </c>
      <c r="T2605" s="14">
        <f t="shared" si="203"/>
        <v>41631.912662037037</v>
      </c>
      <c r="U2605">
        <f t="shared" si="204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8324</v>
      </c>
      <c r="R2606" s="10" t="s">
        <v>8360</v>
      </c>
      <c r="S2606" s="14">
        <f t="shared" si="202"/>
        <v>40998.051192129627</v>
      </c>
      <c r="T2606" s="14">
        <f t="shared" si="203"/>
        <v>41028.051192129627</v>
      </c>
      <c r="U2606">
        <f t="shared" si="204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8324</v>
      </c>
      <c r="R2607" s="10" t="s">
        <v>8360</v>
      </c>
      <c r="S2607" s="14">
        <f t="shared" si="202"/>
        <v>42508.541550925926</v>
      </c>
      <c r="T2607" s="14">
        <f t="shared" si="203"/>
        <v>42538.541550925926</v>
      </c>
      <c r="U2607">
        <f t="shared" si="204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8324</v>
      </c>
      <c r="R2608" s="10" t="s">
        <v>8360</v>
      </c>
      <c r="S2608" s="14">
        <f t="shared" si="202"/>
        <v>41726.712754629632</v>
      </c>
      <c r="T2608" s="14">
        <f t="shared" si="203"/>
        <v>41758.712754629632</v>
      </c>
      <c r="U2608">
        <f t="shared" si="204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8324</v>
      </c>
      <c r="R2609" s="10" t="s">
        <v>8360</v>
      </c>
      <c r="S2609" s="14">
        <f t="shared" si="202"/>
        <v>42184.874675925923</v>
      </c>
      <c r="T2609" s="14">
        <f t="shared" si="203"/>
        <v>42228.083333333328</v>
      </c>
      <c r="U2609">
        <f t="shared" si="204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8324</v>
      </c>
      <c r="R2610" s="10" t="s">
        <v>8360</v>
      </c>
      <c r="S2610" s="14">
        <f t="shared" si="202"/>
        <v>42767.801712962959</v>
      </c>
      <c r="T2610" s="14">
        <f t="shared" si="203"/>
        <v>42809</v>
      </c>
      <c r="U2610">
        <f t="shared" si="204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8324</v>
      </c>
      <c r="R2611" s="10" t="s">
        <v>8360</v>
      </c>
      <c r="S2611" s="14">
        <f t="shared" si="202"/>
        <v>41075.237858796296</v>
      </c>
      <c r="T2611" s="14">
        <f t="shared" si="203"/>
        <v>41105.237858796296</v>
      </c>
      <c r="U2611">
        <f t="shared" si="204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8324</v>
      </c>
      <c r="R2612" s="10" t="s">
        <v>8360</v>
      </c>
      <c r="S2612" s="14">
        <f t="shared" si="202"/>
        <v>42564.881076388891</v>
      </c>
      <c r="T2612" s="14">
        <f t="shared" si="203"/>
        <v>42604.290972222225</v>
      </c>
      <c r="U2612">
        <f t="shared" si="204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8324</v>
      </c>
      <c r="R2613" s="10" t="s">
        <v>8360</v>
      </c>
      <c r="S2613" s="14">
        <f t="shared" si="202"/>
        <v>42704.335810185185</v>
      </c>
      <c r="T2613" s="14">
        <f t="shared" si="203"/>
        <v>42737.957638888889</v>
      </c>
      <c r="U2613">
        <f t="shared" si="204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8324</v>
      </c>
      <c r="R2614" s="10" t="s">
        <v>8360</v>
      </c>
      <c r="S2614" s="14">
        <f t="shared" si="202"/>
        <v>41982.143171296295</v>
      </c>
      <c r="T2614" s="14">
        <f t="shared" si="203"/>
        <v>42013.143171296295</v>
      </c>
      <c r="U2614">
        <f t="shared" si="204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8324</v>
      </c>
      <c r="R2615" s="10" t="s">
        <v>8360</v>
      </c>
      <c r="S2615" s="14">
        <f t="shared" si="202"/>
        <v>41143.81821759259</v>
      </c>
      <c r="T2615" s="14">
        <f t="shared" si="203"/>
        <v>41173.81821759259</v>
      </c>
      <c r="U2615">
        <f t="shared" si="204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8324</v>
      </c>
      <c r="R2616" s="10" t="s">
        <v>8360</v>
      </c>
      <c r="S2616" s="14">
        <f t="shared" si="202"/>
        <v>41730.708472222221</v>
      </c>
      <c r="T2616" s="14">
        <f t="shared" si="203"/>
        <v>41759.208333333336</v>
      </c>
      <c r="U2616">
        <f t="shared" si="204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8324</v>
      </c>
      <c r="R2617" s="10" t="s">
        <v>8360</v>
      </c>
      <c r="S2617" s="14">
        <f t="shared" si="202"/>
        <v>42453.49726851852</v>
      </c>
      <c r="T2617" s="14">
        <f t="shared" si="203"/>
        <v>42490.5</v>
      </c>
      <c r="U2617">
        <f t="shared" si="204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8324</v>
      </c>
      <c r="R2618" s="10" t="s">
        <v>8360</v>
      </c>
      <c r="S2618" s="14">
        <f t="shared" si="202"/>
        <v>42211.99454861111</v>
      </c>
      <c r="T2618" s="14">
        <f t="shared" si="203"/>
        <v>42241.99454861111</v>
      </c>
      <c r="U2618">
        <f t="shared" si="204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8324</v>
      </c>
      <c r="R2619" s="10" t="s">
        <v>8360</v>
      </c>
      <c r="S2619" s="14">
        <f t="shared" si="202"/>
        <v>41902.874432870369</v>
      </c>
      <c r="T2619" s="14">
        <f t="shared" si="203"/>
        <v>41932.874432870369</v>
      </c>
      <c r="U2619">
        <f t="shared" si="204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8324</v>
      </c>
      <c r="R2620" s="10" t="s">
        <v>8360</v>
      </c>
      <c r="S2620" s="14">
        <f t="shared" si="202"/>
        <v>42279.792372685188</v>
      </c>
      <c r="T2620" s="14">
        <f t="shared" si="203"/>
        <v>42339.834039351852</v>
      </c>
      <c r="U2620">
        <f t="shared" si="204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8324</v>
      </c>
      <c r="R2621" s="10" t="s">
        <v>8360</v>
      </c>
      <c r="S2621" s="14">
        <f t="shared" si="202"/>
        <v>42273.884305555555</v>
      </c>
      <c r="T2621" s="14">
        <f t="shared" si="203"/>
        <v>42300.458333333328</v>
      </c>
      <c r="U2621">
        <f t="shared" si="204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8324</v>
      </c>
      <c r="R2622" s="10" t="s">
        <v>8360</v>
      </c>
      <c r="S2622" s="14">
        <f t="shared" si="202"/>
        <v>42251.16715277778</v>
      </c>
      <c r="T2622" s="14">
        <f t="shared" si="203"/>
        <v>42288.041666666672</v>
      </c>
      <c r="U2622">
        <f t="shared" si="204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8324</v>
      </c>
      <c r="R2623" s="10" t="s">
        <v>8360</v>
      </c>
      <c r="S2623" s="14">
        <f t="shared" si="202"/>
        <v>42115.74754629629</v>
      </c>
      <c r="T2623" s="14">
        <f t="shared" si="203"/>
        <v>42145.74754629629</v>
      </c>
      <c r="U2623">
        <f t="shared" si="204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8324</v>
      </c>
      <c r="R2624" s="10" t="s">
        <v>8360</v>
      </c>
      <c r="S2624" s="14">
        <f t="shared" si="202"/>
        <v>42689.74324074074</v>
      </c>
      <c r="T2624" s="14">
        <f t="shared" si="203"/>
        <v>42734.74324074074</v>
      </c>
      <c r="U2624">
        <f t="shared" si="204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8324</v>
      </c>
      <c r="R2625" s="10" t="s">
        <v>8360</v>
      </c>
      <c r="S2625" s="14">
        <f t="shared" si="202"/>
        <v>42692.256550925929</v>
      </c>
      <c r="T2625" s="14">
        <f t="shared" si="203"/>
        <v>42706.256550925929</v>
      </c>
      <c r="U2625">
        <f t="shared" si="204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205">ROUND(E2626/D2626*100,0)</f>
        <v>1379</v>
      </c>
      <c r="P2626">
        <f t="shared" si="201"/>
        <v>31.82</v>
      </c>
      <c r="Q2626" s="10" t="s">
        <v>8324</v>
      </c>
      <c r="R2626" s="10" t="s">
        <v>8360</v>
      </c>
      <c r="S2626" s="14">
        <f t="shared" si="202"/>
        <v>41144.42155092593</v>
      </c>
      <c r="T2626" s="14">
        <f t="shared" si="203"/>
        <v>41165.42155092593</v>
      </c>
      <c r="U2626">
        <f t="shared" si="204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205"/>
        <v>956</v>
      </c>
      <c r="P2627">
        <f t="shared" ref="P2627:P2690" si="206">IFERROR(ROUND(E2627/L2627,2),0)</f>
        <v>27.58</v>
      </c>
      <c r="Q2627" s="10" t="s">
        <v>8324</v>
      </c>
      <c r="R2627" s="10" t="s">
        <v>8360</v>
      </c>
      <c r="S2627" s="14">
        <f t="shared" ref="S2627:S2690" si="207">(((J2627/60)/60)/24)+DATE(1970,1,1)</f>
        <v>42658.810277777782</v>
      </c>
      <c r="T2627" s="14">
        <f t="shared" ref="T2627:T2690" si="208">(((I2627/60)/60)/24)+DATE(1970,1,1)</f>
        <v>42683.851944444439</v>
      </c>
      <c r="U2627">
        <f t="shared" ref="U2627:U2690" si="209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8324</v>
      </c>
      <c r="R2628" s="10" t="s">
        <v>8360</v>
      </c>
      <c r="S2628" s="14">
        <f t="shared" si="207"/>
        <v>42128.628113425926</v>
      </c>
      <c r="T2628" s="14">
        <f t="shared" si="208"/>
        <v>42158.628113425926</v>
      </c>
      <c r="U2628">
        <f t="shared" si="209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8324</v>
      </c>
      <c r="R2629" s="10" t="s">
        <v>8360</v>
      </c>
      <c r="S2629" s="14">
        <f t="shared" si="207"/>
        <v>42304.829409722224</v>
      </c>
      <c r="T2629" s="14">
        <f t="shared" si="208"/>
        <v>42334.871076388896</v>
      </c>
      <c r="U2629">
        <f t="shared" si="209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8324</v>
      </c>
      <c r="R2630" s="10" t="s">
        <v>8360</v>
      </c>
      <c r="S2630" s="14">
        <f t="shared" si="207"/>
        <v>41953.966053240743</v>
      </c>
      <c r="T2630" s="14">
        <f t="shared" si="208"/>
        <v>41973.966053240743</v>
      </c>
      <c r="U2630">
        <f t="shared" si="209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8324</v>
      </c>
      <c r="R2631" s="10" t="s">
        <v>8360</v>
      </c>
      <c r="S2631" s="14">
        <f t="shared" si="207"/>
        <v>42108.538449074069</v>
      </c>
      <c r="T2631" s="14">
        <f t="shared" si="208"/>
        <v>42138.538449074069</v>
      </c>
      <c r="U2631">
        <f t="shared" si="209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8324</v>
      </c>
      <c r="R2632" s="10" t="s">
        <v>8360</v>
      </c>
      <c r="S2632" s="14">
        <f t="shared" si="207"/>
        <v>42524.105462962965</v>
      </c>
      <c r="T2632" s="14">
        <f t="shared" si="208"/>
        <v>42551.416666666672</v>
      </c>
      <c r="U2632">
        <f t="shared" si="209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8324</v>
      </c>
      <c r="R2633" s="10" t="s">
        <v>8360</v>
      </c>
      <c r="S2633" s="14">
        <f t="shared" si="207"/>
        <v>42218.169293981482</v>
      </c>
      <c r="T2633" s="14">
        <f t="shared" si="208"/>
        <v>42246.169293981482</v>
      </c>
      <c r="U2633">
        <f t="shared" si="209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8324</v>
      </c>
      <c r="R2634" s="10" t="s">
        <v>8360</v>
      </c>
      <c r="S2634" s="14">
        <f t="shared" si="207"/>
        <v>42494.061793981484</v>
      </c>
      <c r="T2634" s="14">
        <f t="shared" si="208"/>
        <v>42519.061793981484</v>
      </c>
      <c r="U2634">
        <f t="shared" si="209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8324</v>
      </c>
      <c r="R2635" s="10" t="s">
        <v>8360</v>
      </c>
      <c r="S2635" s="14">
        <f t="shared" si="207"/>
        <v>41667.823287037041</v>
      </c>
      <c r="T2635" s="14">
        <f t="shared" si="208"/>
        <v>41697.958333333336</v>
      </c>
      <c r="U2635">
        <f t="shared" si="209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8324</v>
      </c>
      <c r="R2636" s="10" t="s">
        <v>8360</v>
      </c>
      <c r="S2636" s="14">
        <f t="shared" si="207"/>
        <v>42612.656493055561</v>
      </c>
      <c r="T2636" s="14">
        <f t="shared" si="208"/>
        <v>42642.656493055561</v>
      </c>
      <c r="U2636">
        <f t="shared" si="209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8324</v>
      </c>
      <c r="R2637" s="10" t="s">
        <v>8360</v>
      </c>
      <c r="S2637" s="14">
        <f t="shared" si="207"/>
        <v>42037.950937500005</v>
      </c>
      <c r="T2637" s="14">
        <f t="shared" si="208"/>
        <v>42072.909270833334</v>
      </c>
      <c r="U2637">
        <f t="shared" si="209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8324</v>
      </c>
      <c r="R2638" s="10" t="s">
        <v>8360</v>
      </c>
      <c r="S2638" s="14">
        <f t="shared" si="207"/>
        <v>42636.614745370374</v>
      </c>
      <c r="T2638" s="14">
        <f t="shared" si="208"/>
        <v>42659.041666666672</v>
      </c>
      <c r="U2638">
        <f t="shared" si="209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8324</v>
      </c>
      <c r="R2639" s="10" t="s">
        <v>8360</v>
      </c>
      <c r="S2639" s="14">
        <f t="shared" si="207"/>
        <v>42639.549479166672</v>
      </c>
      <c r="T2639" s="14">
        <f t="shared" si="208"/>
        <v>42655.549479166672</v>
      </c>
      <c r="U2639">
        <f t="shared" si="209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8324</v>
      </c>
      <c r="R2640" s="10" t="s">
        <v>8360</v>
      </c>
      <c r="S2640" s="14">
        <f t="shared" si="207"/>
        <v>41989.913136574076</v>
      </c>
      <c r="T2640" s="14">
        <f t="shared" si="208"/>
        <v>42019.913136574076</v>
      </c>
      <c r="U2640">
        <f t="shared" si="209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8324</v>
      </c>
      <c r="R2641" s="10" t="s">
        <v>8360</v>
      </c>
      <c r="S2641" s="14">
        <f t="shared" si="207"/>
        <v>42024.86513888889</v>
      </c>
      <c r="T2641" s="14">
        <f t="shared" si="208"/>
        <v>42054.86513888889</v>
      </c>
      <c r="U2641">
        <f t="shared" si="209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8324</v>
      </c>
      <c r="R2642" s="10" t="s">
        <v>8360</v>
      </c>
      <c r="S2642" s="14">
        <f t="shared" si="207"/>
        <v>42103.160578703704</v>
      </c>
      <c r="T2642" s="14">
        <f t="shared" si="208"/>
        <v>42163.160578703704</v>
      </c>
      <c r="U2642">
        <f t="shared" si="209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8324</v>
      </c>
      <c r="R2643" s="10" t="s">
        <v>8360</v>
      </c>
      <c r="S2643" s="14">
        <f t="shared" si="207"/>
        <v>41880.827118055553</v>
      </c>
      <c r="T2643" s="14">
        <f t="shared" si="208"/>
        <v>41897.839583333334</v>
      </c>
      <c r="U2643">
        <f t="shared" si="209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8324</v>
      </c>
      <c r="R2644" s="10" t="s">
        <v>8360</v>
      </c>
      <c r="S2644" s="14">
        <f t="shared" si="207"/>
        <v>42536.246620370366</v>
      </c>
      <c r="T2644" s="14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8324</v>
      </c>
      <c r="R2645" s="10" t="s">
        <v>8360</v>
      </c>
      <c r="S2645" s="14">
        <f t="shared" si="207"/>
        <v>42689.582349537035</v>
      </c>
      <c r="T2645" s="14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8324</v>
      </c>
      <c r="R2646" s="10" t="s">
        <v>8360</v>
      </c>
      <c r="S2646" s="14">
        <f t="shared" si="207"/>
        <v>42774.792071759264</v>
      </c>
      <c r="T2646" s="14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8324</v>
      </c>
      <c r="R2647" s="10" t="s">
        <v>8360</v>
      </c>
      <c r="S2647" s="14">
        <f t="shared" si="207"/>
        <v>41921.842627314814</v>
      </c>
      <c r="T2647" s="14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8324</v>
      </c>
      <c r="R2648" s="10" t="s">
        <v>8360</v>
      </c>
      <c r="S2648" s="14">
        <f t="shared" si="207"/>
        <v>42226.313298611116</v>
      </c>
      <c r="T2648" s="14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8324</v>
      </c>
      <c r="R2649" s="10" t="s">
        <v>8360</v>
      </c>
      <c r="S2649" s="14">
        <f t="shared" si="207"/>
        <v>42200.261793981481</v>
      </c>
      <c r="T2649" s="14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8324</v>
      </c>
      <c r="R2650" s="10" t="s">
        <v>8360</v>
      </c>
      <c r="S2650" s="14">
        <f t="shared" si="207"/>
        <v>42408.714814814812</v>
      </c>
      <c r="T2650" s="14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8324</v>
      </c>
      <c r="R2651" s="10" t="s">
        <v>8360</v>
      </c>
      <c r="S2651" s="14">
        <f t="shared" si="207"/>
        <v>42341.99700231482</v>
      </c>
      <c r="T2651" s="14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8324</v>
      </c>
      <c r="R2652" s="10" t="s">
        <v>8360</v>
      </c>
      <c r="S2652" s="14">
        <f t="shared" si="207"/>
        <v>42695.624340277776</v>
      </c>
      <c r="T2652" s="14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8324</v>
      </c>
      <c r="R2653" s="10" t="s">
        <v>8360</v>
      </c>
      <c r="S2653" s="14">
        <f t="shared" si="207"/>
        <v>42327.805659722217</v>
      </c>
      <c r="T2653" s="14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8324</v>
      </c>
      <c r="R2654" s="10" t="s">
        <v>8360</v>
      </c>
      <c r="S2654" s="14">
        <f t="shared" si="207"/>
        <v>41953.158854166672</v>
      </c>
      <c r="T2654" s="14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8324</v>
      </c>
      <c r="R2655" s="10" t="s">
        <v>8360</v>
      </c>
      <c r="S2655" s="14">
        <f t="shared" si="207"/>
        <v>41771.651932870373</v>
      </c>
      <c r="T2655" s="14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8324</v>
      </c>
      <c r="R2656" s="10" t="s">
        <v>8360</v>
      </c>
      <c r="S2656" s="14">
        <f t="shared" si="207"/>
        <v>42055.600995370376</v>
      </c>
      <c r="T2656" s="14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8324</v>
      </c>
      <c r="R2657" s="10" t="s">
        <v>8360</v>
      </c>
      <c r="S2657" s="14">
        <f t="shared" si="207"/>
        <v>42381.866284722222</v>
      </c>
      <c r="T2657" s="14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8324</v>
      </c>
      <c r="R2658" s="10" t="s">
        <v>8360</v>
      </c>
      <c r="S2658" s="14">
        <f t="shared" si="207"/>
        <v>42767.688518518517</v>
      </c>
      <c r="T2658" s="14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8324</v>
      </c>
      <c r="R2659" s="10" t="s">
        <v>8360</v>
      </c>
      <c r="S2659" s="14">
        <f t="shared" si="207"/>
        <v>42551.928854166668</v>
      </c>
      <c r="T2659" s="14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8324</v>
      </c>
      <c r="R2660" s="10" t="s">
        <v>8360</v>
      </c>
      <c r="S2660" s="14">
        <f t="shared" si="207"/>
        <v>42551.884189814817</v>
      </c>
      <c r="T2660" s="14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8324</v>
      </c>
      <c r="R2661" s="10" t="s">
        <v>8360</v>
      </c>
      <c r="S2661" s="14">
        <f t="shared" si="207"/>
        <v>42082.069560185191</v>
      </c>
      <c r="T2661" s="14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8324</v>
      </c>
      <c r="R2662" s="10" t="s">
        <v>8360</v>
      </c>
      <c r="S2662" s="14">
        <f t="shared" si="207"/>
        <v>42272.713171296295</v>
      </c>
      <c r="T2662" s="14">
        <f t="shared" si="208"/>
        <v>42332.754837962959</v>
      </c>
      <c r="U2662">
        <f t="shared" si="209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8324</v>
      </c>
      <c r="R2663" s="10" t="s">
        <v>8361</v>
      </c>
      <c r="S2663" s="14">
        <f t="shared" si="207"/>
        <v>41542.958449074074</v>
      </c>
      <c r="T2663" s="14">
        <f t="shared" si="208"/>
        <v>41572.958449074074</v>
      </c>
      <c r="U2663">
        <f t="shared" si="209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8324</v>
      </c>
      <c r="R2664" s="10" t="s">
        <v>8361</v>
      </c>
      <c r="S2664" s="14">
        <f t="shared" si="207"/>
        <v>42207.746678240743</v>
      </c>
      <c r="T2664" s="14">
        <f t="shared" si="208"/>
        <v>42237.746678240743</v>
      </c>
      <c r="U2664">
        <f t="shared" si="209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8324</v>
      </c>
      <c r="R2665" s="10" t="s">
        <v>8361</v>
      </c>
      <c r="S2665" s="14">
        <f t="shared" si="207"/>
        <v>42222.622766203705</v>
      </c>
      <c r="T2665" s="14">
        <f t="shared" si="208"/>
        <v>42251.625</v>
      </c>
      <c r="U2665">
        <f t="shared" si="209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8324</v>
      </c>
      <c r="R2666" s="10" t="s">
        <v>8361</v>
      </c>
      <c r="S2666" s="14">
        <f t="shared" si="207"/>
        <v>42313.02542824074</v>
      </c>
      <c r="T2666" s="14">
        <f t="shared" si="208"/>
        <v>42347.290972222225</v>
      </c>
      <c r="U2666">
        <f t="shared" si="209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8324</v>
      </c>
      <c r="R2667" s="10" t="s">
        <v>8361</v>
      </c>
      <c r="S2667" s="14">
        <f t="shared" si="207"/>
        <v>42083.895532407405</v>
      </c>
      <c r="T2667" s="14">
        <f t="shared" si="208"/>
        <v>42128.895532407405</v>
      </c>
      <c r="U2667">
        <f t="shared" si="209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8324</v>
      </c>
      <c r="R2668" s="10" t="s">
        <v>8361</v>
      </c>
      <c r="S2668" s="14">
        <f t="shared" si="207"/>
        <v>42235.764340277776</v>
      </c>
      <c r="T2668" s="14">
        <f t="shared" si="208"/>
        <v>42272.875</v>
      </c>
      <c r="U2668">
        <f t="shared" si="209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8324</v>
      </c>
      <c r="R2669" s="10" t="s">
        <v>8361</v>
      </c>
      <c r="S2669" s="14">
        <f t="shared" si="207"/>
        <v>42380.926111111112</v>
      </c>
      <c r="T2669" s="14">
        <f t="shared" si="208"/>
        <v>42410.926111111112</v>
      </c>
      <c r="U2669">
        <f t="shared" si="209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8324</v>
      </c>
      <c r="R2670" s="10" t="s">
        <v>8361</v>
      </c>
      <c r="S2670" s="14">
        <f t="shared" si="207"/>
        <v>42275.588715277772</v>
      </c>
      <c r="T2670" s="14">
        <f t="shared" si="208"/>
        <v>42317.60555555555</v>
      </c>
      <c r="U2670">
        <f t="shared" si="209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8324</v>
      </c>
      <c r="R2671" s="10" t="s">
        <v>8361</v>
      </c>
      <c r="S2671" s="14">
        <f t="shared" si="207"/>
        <v>42319.035833333335</v>
      </c>
      <c r="T2671" s="14">
        <f t="shared" si="208"/>
        <v>42379.035833333335</v>
      </c>
      <c r="U2671">
        <f t="shared" si="209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8324</v>
      </c>
      <c r="R2672" s="10" t="s">
        <v>8361</v>
      </c>
      <c r="S2672" s="14">
        <f t="shared" si="207"/>
        <v>41821.020601851851</v>
      </c>
      <c r="T2672" s="14">
        <f t="shared" si="208"/>
        <v>41849.020601851851</v>
      </c>
      <c r="U2672">
        <f t="shared" si="209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8324</v>
      </c>
      <c r="R2673" s="10" t="s">
        <v>8361</v>
      </c>
      <c r="S2673" s="14">
        <f t="shared" si="207"/>
        <v>41962.749027777783</v>
      </c>
      <c r="T2673" s="14">
        <f t="shared" si="208"/>
        <v>41992.818055555559</v>
      </c>
      <c r="U2673">
        <f t="shared" si="209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8324</v>
      </c>
      <c r="R2674" s="10" t="s">
        <v>8361</v>
      </c>
      <c r="S2674" s="14">
        <f t="shared" si="207"/>
        <v>42344.884143518517</v>
      </c>
      <c r="T2674" s="14">
        <f t="shared" si="208"/>
        <v>42366.25</v>
      </c>
      <c r="U2674">
        <f t="shared" si="209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8324</v>
      </c>
      <c r="R2675" s="10" t="s">
        <v>8361</v>
      </c>
      <c r="S2675" s="14">
        <f t="shared" si="207"/>
        <v>41912.541655092595</v>
      </c>
      <c r="T2675" s="14">
        <f t="shared" si="208"/>
        <v>41941.947916666664</v>
      </c>
      <c r="U2675">
        <f t="shared" si="209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8324</v>
      </c>
      <c r="R2676" s="10" t="s">
        <v>8361</v>
      </c>
      <c r="S2676" s="14">
        <f t="shared" si="207"/>
        <v>42529.632754629631</v>
      </c>
      <c r="T2676" s="14">
        <f t="shared" si="208"/>
        <v>42556.207638888889</v>
      </c>
      <c r="U2676">
        <f t="shared" si="209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8324</v>
      </c>
      <c r="R2677" s="10" t="s">
        <v>8361</v>
      </c>
      <c r="S2677" s="14">
        <f t="shared" si="207"/>
        <v>41923.857511574075</v>
      </c>
      <c r="T2677" s="14">
        <f t="shared" si="208"/>
        <v>41953.899178240739</v>
      </c>
      <c r="U2677">
        <f t="shared" si="209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8324</v>
      </c>
      <c r="R2678" s="10" t="s">
        <v>8361</v>
      </c>
      <c r="S2678" s="14">
        <f t="shared" si="207"/>
        <v>42482.624699074076</v>
      </c>
      <c r="T2678" s="14">
        <f t="shared" si="208"/>
        <v>42512.624699074076</v>
      </c>
      <c r="U2678">
        <f t="shared" si="209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8324</v>
      </c>
      <c r="R2679" s="10" t="s">
        <v>8361</v>
      </c>
      <c r="S2679" s="14">
        <f t="shared" si="207"/>
        <v>41793.029432870368</v>
      </c>
      <c r="T2679" s="14">
        <f t="shared" si="208"/>
        <v>41823.029432870368</v>
      </c>
      <c r="U2679">
        <f t="shared" si="209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8324</v>
      </c>
      <c r="R2680" s="10" t="s">
        <v>8361</v>
      </c>
      <c r="S2680" s="14">
        <f t="shared" si="207"/>
        <v>42241.798206018517</v>
      </c>
      <c r="T2680" s="14">
        <f t="shared" si="208"/>
        <v>42271.798206018517</v>
      </c>
      <c r="U2680">
        <f t="shared" si="209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8324</v>
      </c>
      <c r="R2681" s="10" t="s">
        <v>8361</v>
      </c>
      <c r="S2681" s="14">
        <f t="shared" si="207"/>
        <v>42033.001087962963</v>
      </c>
      <c r="T2681" s="14">
        <f t="shared" si="208"/>
        <v>42063.001087962963</v>
      </c>
      <c r="U2681">
        <f t="shared" si="209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8324</v>
      </c>
      <c r="R2682" s="10" t="s">
        <v>8361</v>
      </c>
      <c r="S2682" s="14">
        <f t="shared" si="207"/>
        <v>42436.211701388893</v>
      </c>
      <c r="T2682" s="14">
        <f t="shared" si="208"/>
        <v>42466.170034722221</v>
      </c>
      <c r="U2682">
        <f t="shared" si="209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8341</v>
      </c>
      <c r="R2683" s="10" t="s">
        <v>8342</v>
      </c>
      <c r="S2683" s="14">
        <f t="shared" si="207"/>
        <v>41805.895254629628</v>
      </c>
      <c r="T2683" s="14">
        <f t="shared" si="208"/>
        <v>41830.895254629628</v>
      </c>
      <c r="U2683">
        <f t="shared" si="209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8341</v>
      </c>
      <c r="R2684" s="10" t="s">
        <v>8342</v>
      </c>
      <c r="S2684" s="14">
        <f t="shared" si="207"/>
        <v>41932.871990740743</v>
      </c>
      <c r="T2684" s="14">
        <f t="shared" si="208"/>
        <v>41965.249305555553</v>
      </c>
      <c r="U2684">
        <f t="shared" si="209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8341</v>
      </c>
      <c r="R2685" s="10" t="s">
        <v>8342</v>
      </c>
      <c r="S2685" s="14">
        <f t="shared" si="207"/>
        <v>42034.75509259259</v>
      </c>
      <c r="T2685" s="14">
        <f t="shared" si="208"/>
        <v>42064.75509259259</v>
      </c>
      <c r="U2685">
        <f t="shared" si="209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8341</v>
      </c>
      <c r="R2686" s="10" t="s">
        <v>8342</v>
      </c>
      <c r="S2686" s="14">
        <f t="shared" si="207"/>
        <v>41820.914641203701</v>
      </c>
      <c r="T2686" s="14">
        <f t="shared" si="208"/>
        <v>41860.914641203701</v>
      </c>
      <c r="U2686">
        <f t="shared" si="209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8341</v>
      </c>
      <c r="R2687" s="10" t="s">
        <v>8342</v>
      </c>
      <c r="S2687" s="14">
        <f t="shared" si="207"/>
        <v>42061.69594907407</v>
      </c>
      <c r="T2687" s="14">
        <f t="shared" si="208"/>
        <v>42121.654282407413</v>
      </c>
      <c r="U2687">
        <f t="shared" si="209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8341</v>
      </c>
      <c r="R2688" s="10" t="s">
        <v>8342</v>
      </c>
      <c r="S2688" s="14">
        <f t="shared" si="207"/>
        <v>41892.974803240737</v>
      </c>
      <c r="T2688" s="14">
        <f t="shared" si="208"/>
        <v>41912.974803240737</v>
      </c>
      <c r="U2688">
        <f t="shared" si="209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8341</v>
      </c>
      <c r="R2689" s="10" t="s">
        <v>8342</v>
      </c>
      <c r="S2689" s="14">
        <f t="shared" si="207"/>
        <v>42154.64025462963</v>
      </c>
      <c r="T2689" s="14">
        <f t="shared" si="208"/>
        <v>42184.64025462963</v>
      </c>
      <c r="U2689">
        <f t="shared" si="209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210">ROUND(E2690/D2690*100,0)</f>
        <v>0</v>
      </c>
      <c r="P2690">
        <f t="shared" si="206"/>
        <v>5.29</v>
      </c>
      <c r="Q2690" s="10" t="s">
        <v>8341</v>
      </c>
      <c r="R2690" s="10" t="s">
        <v>8342</v>
      </c>
      <c r="S2690" s="14">
        <f t="shared" si="207"/>
        <v>42028.118865740747</v>
      </c>
      <c r="T2690" s="14">
        <f t="shared" si="208"/>
        <v>42059.125</v>
      </c>
      <c r="U2690">
        <f t="shared" si="209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210"/>
        <v>0</v>
      </c>
      <c r="P2691">
        <f t="shared" ref="P2691:P2754" si="211">IFERROR(ROUND(E2691/L2691,2),0)</f>
        <v>1</v>
      </c>
      <c r="Q2691" s="10" t="s">
        <v>8341</v>
      </c>
      <c r="R2691" s="10" t="s">
        <v>8342</v>
      </c>
      <c r="S2691" s="14">
        <f t="shared" ref="S2691:S2754" si="212">(((J2691/60)/60)/24)+DATE(1970,1,1)</f>
        <v>42551.961689814809</v>
      </c>
      <c r="T2691" s="14">
        <f t="shared" ref="T2691:T2754" si="213">(((I2691/60)/60)/24)+DATE(1970,1,1)</f>
        <v>42581.961689814809</v>
      </c>
      <c r="U2691">
        <f t="shared" ref="U2691:U2754" si="214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8341</v>
      </c>
      <c r="R2692" s="10" t="s">
        <v>8342</v>
      </c>
      <c r="S2692" s="14">
        <f t="shared" si="212"/>
        <v>42113.105046296296</v>
      </c>
      <c r="T2692" s="14">
        <f t="shared" si="213"/>
        <v>42158.105046296296</v>
      </c>
      <c r="U2692">
        <f t="shared" si="214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8341</v>
      </c>
      <c r="R2693" s="10" t="s">
        <v>8342</v>
      </c>
      <c r="S2693" s="14">
        <f t="shared" si="212"/>
        <v>42089.724039351851</v>
      </c>
      <c r="T2693" s="14">
        <f t="shared" si="213"/>
        <v>42134.724039351851</v>
      </c>
      <c r="U2693">
        <f t="shared" si="214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8341</v>
      </c>
      <c r="R2694" s="10" t="s">
        <v>8342</v>
      </c>
      <c r="S2694" s="14">
        <f t="shared" si="212"/>
        <v>42058.334027777775</v>
      </c>
      <c r="T2694" s="14">
        <f t="shared" si="213"/>
        <v>42088.292361111111</v>
      </c>
      <c r="U2694">
        <f t="shared" si="214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8341</v>
      </c>
      <c r="R2695" s="10" t="s">
        <v>8342</v>
      </c>
      <c r="S2695" s="14">
        <f t="shared" si="212"/>
        <v>41834.138495370367</v>
      </c>
      <c r="T2695" s="14">
        <f t="shared" si="213"/>
        <v>41864.138495370367</v>
      </c>
      <c r="U2695">
        <f t="shared" si="214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8341</v>
      </c>
      <c r="R2696" s="10" t="s">
        <v>8342</v>
      </c>
      <c r="S2696" s="14">
        <f t="shared" si="212"/>
        <v>41878.140497685185</v>
      </c>
      <c r="T2696" s="14">
        <f t="shared" si="213"/>
        <v>41908.140497685185</v>
      </c>
      <c r="U2696">
        <f t="shared" si="214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8341</v>
      </c>
      <c r="R2697" s="10" t="s">
        <v>8342</v>
      </c>
      <c r="S2697" s="14">
        <f t="shared" si="212"/>
        <v>42048.181921296295</v>
      </c>
      <c r="T2697" s="14">
        <f t="shared" si="213"/>
        <v>42108.14025462963</v>
      </c>
      <c r="U2697">
        <f t="shared" si="214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8341</v>
      </c>
      <c r="R2698" s="10" t="s">
        <v>8342</v>
      </c>
      <c r="S2698" s="14">
        <f t="shared" si="212"/>
        <v>41964.844444444447</v>
      </c>
      <c r="T2698" s="14">
        <f t="shared" si="213"/>
        <v>41998.844444444447</v>
      </c>
      <c r="U2698">
        <f t="shared" si="214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8341</v>
      </c>
      <c r="R2699" s="10" t="s">
        <v>8342</v>
      </c>
      <c r="S2699" s="14">
        <f t="shared" si="212"/>
        <v>42187.940081018518</v>
      </c>
      <c r="T2699" s="14">
        <f t="shared" si="213"/>
        <v>42218.916666666672</v>
      </c>
      <c r="U2699">
        <f t="shared" si="214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8341</v>
      </c>
      <c r="R2700" s="10" t="s">
        <v>8342</v>
      </c>
      <c r="S2700" s="14">
        <f t="shared" si="212"/>
        <v>41787.898240740738</v>
      </c>
      <c r="T2700" s="14">
        <f t="shared" si="213"/>
        <v>41817.898240740738</v>
      </c>
      <c r="U2700">
        <f t="shared" si="214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8341</v>
      </c>
      <c r="R2701" s="10" t="s">
        <v>8342</v>
      </c>
      <c r="S2701" s="14">
        <f t="shared" si="212"/>
        <v>41829.896562499998</v>
      </c>
      <c r="T2701" s="14">
        <f t="shared" si="213"/>
        <v>41859.896562499998</v>
      </c>
      <c r="U2701">
        <f t="shared" si="214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8341</v>
      </c>
      <c r="R2702" s="10" t="s">
        <v>8342</v>
      </c>
      <c r="S2702" s="14">
        <f t="shared" si="212"/>
        <v>41870.87467592593</v>
      </c>
      <c r="T2702" s="14">
        <f t="shared" si="213"/>
        <v>41900.87467592593</v>
      </c>
      <c r="U2702">
        <f t="shared" si="214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8308</v>
      </c>
      <c r="R2703" s="10" t="s">
        <v>8310</v>
      </c>
      <c r="S2703" s="14">
        <f t="shared" si="212"/>
        <v>42801.774699074071</v>
      </c>
      <c r="T2703" s="14">
        <f t="shared" si="213"/>
        <v>42832.733032407406</v>
      </c>
      <c r="U2703">
        <f t="shared" si="214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8308</v>
      </c>
      <c r="R2704" s="10" t="s">
        <v>8310</v>
      </c>
      <c r="S2704" s="14">
        <f t="shared" si="212"/>
        <v>42800.801817129628</v>
      </c>
      <c r="T2704" s="14">
        <f t="shared" si="213"/>
        <v>42830.760150462964</v>
      </c>
      <c r="U2704">
        <f t="shared" si="214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8308</v>
      </c>
      <c r="R2705" s="10" t="s">
        <v>8310</v>
      </c>
      <c r="S2705" s="14">
        <f t="shared" si="212"/>
        <v>42756.690162037034</v>
      </c>
      <c r="T2705" s="14">
        <f t="shared" si="213"/>
        <v>42816.648495370369</v>
      </c>
      <c r="U2705">
        <f t="shared" si="214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8308</v>
      </c>
      <c r="R2706" s="10" t="s">
        <v>8310</v>
      </c>
      <c r="S2706" s="14">
        <f t="shared" si="212"/>
        <v>42787.862430555557</v>
      </c>
      <c r="T2706" s="14">
        <f t="shared" si="213"/>
        <v>42830.820763888885</v>
      </c>
      <c r="U2706">
        <f t="shared" si="214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8308</v>
      </c>
      <c r="R2707" s="10" t="s">
        <v>8310</v>
      </c>
      <c r="S2707" s="14">
        <f t="shared" si="212"/>
        <v>42773.916180555556</v>
      </c>
      <c r="T2707" s="14">
        <f t="shared" si="213"/>
        <v>42818.874513888892</v>
      </c>
      <c r="U2707">
        <f t="shared" si="214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8308</v>
      </c>
      <c r="R2708" s="10" t="s">
        <v>8310</v>
      </c>
      <c r="S2708" s="14">
        <f t="shared" si="212"/>
        <v>41899.294942129629</v>
      </c>
      <c r="T2708" s="14">
        <f t="shared" si="213"/>
        <v>41928.290972222225</v>
      </c>
      <c r="U2708">
        <f t="shared" si="214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8308</v>
      </c>
      <c r="R2709" s="10" t="s">
        <v>8310</v>
      </c>
      <c r="S2709" s="14">
        <f t="shared" si="212"/>
        <v>41391.782905092594</v>
      </c>
      <c r="T2709" s="14">
        <f t="shared" si="213"/>
        <v>41421.290972222225</v>
      </c>
      <c r="U2709">
        <f t="shared" si="214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8308</v>
      </c>
      <c r="R2710" s="10" t="s">
        <v>8310</v>
      </c>
      <c r="S2710" s="14">
        <f t="shared" si="212"/>
        <v>42512.698217592595</v>
      </c>
      <c r="T2710" s="14">
        <f t="shared" si="213"/>
        <v>42572.698217592595</v>
      </c>
      <c r="U2710">
        <f t="shared" si="214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8308</v>
      </c>
      <c r="R2711" s="10" t="s">
        <v>8310</v>
      </c>
      <c r="S2711" s="14">
        <f t="shared" si="212"/>
        <v>42612.149780092594</v>
      </c>
      <c r="T2711" s="14">
        <f t="shared" si="213"/>
        <v>42647.165972222225</v>
      </c>
      <c r="U2711">
        <f t="shared" si="214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8308</v>
      </c>
      <c r="R2712" s="10" t="s">
        <v>8310</v>
      </c>
      <c r="S2712" s="14">
        <f t="shared" si="212"/>
        <v>41828.229490740741</v>
      </c>
      <c r="T2712" s="14">
        <f t="shared" si="213"/>
        <v>41860.083333333336</v>
      </c>
      <c r="U2712">
        <f t="shared" si="214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8308</v>
      </c>
      <c r="R2713" s="10" t="s">
        <v>8310</v>
      </c>
      <c r="S2713" s="14">
        <f t="shared" si="212"/>
        <v>41780.745254629634</v>
      </c>
      <c r="T2713" s="14">
        <f t="shared" si="213"/>
        <v>41810.917361111111</v>
      </c>
      <c r="U2713">
        <f t="shared" si="214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8308</v>
      </c>
      <c r="R2714" s="10" t="s">
        <v>8310</v>
      </c>
      <c r="S2714" s="14">
        <f t="shared" si="212"/>
        <v>41432.062037037038</v>
      </c>
      <c r="T2714" s="14">
        <f t="shared" si="213"/>
        <v>41468.75</v>
      </c>
      <c r="U2714">
        <f t="shared" si="214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8308</v>
      </c>
      <c r="R2715" s="10" t="s">
        <v>8310</v>
      </c>
      <c r="S2715" s="14">
        <f t="shared" si="212"/>
        <v>42322.653749999998</v>
      </c>
      <c r="T2715" s="14">
        <f t="shared" si="213"/>
        <v>42362.653749999998</v>
      </c>
      <c r="U2715">
        <f t="shared" si="214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8308</v>
      </c>
      <c r="R2716" s="10" t="s">
        <v>8310</v>
      </c>
      <c r="S2716" s="14">
        <f t="shared" si="212"/>
        <v>42629.655046296291</v>
      </c>
      <c r="T2716" s="14">
        <f t="shared" si="213"/>
        <v>42657.958333333328</v>
      </c>
      <c r="U2716">
        <f t="shared" si="214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8308</v>
      </c>
      <c r="R2717" s="10" t="s">
        <v>8310</v>
      </c>
      <c r="S2717" s="14">
        <f t="shared" si="212"/>
        <v>42387.398472222223</v>
      </c>
      <c r="T2717" s="14">
        <f t="shared" si="213"/>
        <v>42421.398472222223</v>
      </c>
      <c r="U2717">
        <f t="shared" si="214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8308</v>
      </c>
      <c r="R2718" s="10" t="s">
        <v>8310</v>
      </c>
      <c r="S2718" s="14">
        <f t="shared" si="212"/>
        <v>42255.333252314813</v>
      </c>
      <c r="T2718" s="14">
        <f t="shared" si="213"/>
        <v>42285.333252314813</v>
      </c>
      <c r="U2718">
        <f t="shared" si="214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8308</v>
      </c>
      <c r="R2719" s="10" t="s">
        <v>8310</v>
      </c>
      <c r="S2719" s="14">
        <f t="shared" si="212"/>
        <v>41934.914918981485</v>
      </c>
      <c r="T2719" s="14">
        <f t="shared" si="213"/>
        <v>41979.956585648149</v>
      </c>
      <c r="U2719">
        <f t="shared" si="214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8308</v>
      </c>
      <c r="R2720" s="10" t="s">
        <v>8310</v>
      </c>
      <c r="S2720" s="14">
        <f t="shared" si="212"/>
        <v>42465.596585648149</v>
      </c>
      <c r="T2720" s="14">
        <f t="shared" si="213"/>
        <v>42493.958333333328</v>
      </c>
      <c r="U2720">
        <f t="shared" si="214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8308</v>
      </c>
      <c r="R2721" s="10" t="s">
        <v>8310</v>
      </c>
      <c r="S2721" s="14">
        <f t="shared" si="212"/>
        <v>42418.031180555554</v>
      </c>
      <c r="T2721" s="14">
        <f t="shared" si="213"/>
        <v>42477.989513888882</v>
      </c>
      <c r="U2721">
        <f t="shared" si="214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8308</v>
      </c>
      <c r="R2722" s="10" t="s">
        <v>8310</v>
      </c>
      <c r="S2722" s="14">
        <f t="shared" si="212"/>
        <v>42655.465891203698</v>
      </c>
      <c r="T2722" s="14">
        <f t="shared" si="213"/>
        <v>42685.507557870369</v>
      </c>
      <c r="U2722">
        <f t="shared" si="214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8324</v>
      </c>
      <c r="R2723" s="10" t="s">
        <v>8354</v>
      </c>
      <c r="S2723" s="14">
        <f t="shared" si="212"/>
        <v>41493.543958333335</v>
      </c>
      <c r="T2723" s="14">
        <f t="shared" si="213"/>
        <v>41523.791666666664</v>
      </c>
      <c r="U2723">
        <f t="shared" si="214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8324</v>
      </c>
      <c r="R2724" s="10" t="s">
        <v>8354</v>
      </c>
      <c r="S2724" s="14">
        <f t="shared" si="212"/>
        <v>42704.857094907406</v>
      </c>
      <c r="T2724" s="14">
        <f t="shared" si="213"/>
        <v>42764.857094907406</v>
      </c>
      <c r="U2724">
        <f t="shared" si="214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8324</v>
      </c>
      <c r="R2725" s="10" t="s">
        <v>8354</v>
      </c>
      <c r="S2725" s="14">
        <f t="shared" si="212"/>
        <v>41944.83898148148</v>
      </c>
      <c r="T2725" s="14">
        <f t="shared" si="213"/>
        <v>42004.880648148144</v>
      </c>
      <c r="U2725">
        <f t="shared" si="214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8324</v>
      </c>
      <c r="R2726" s="10" t="s">
        <v>8354</v>
      </c>
      <c r="S2726" s="14">
        <f t="shared" si="212"/>
        <v>42199.32707175926</v>
      </c>
      <c r="T2726" s="14">
        <f t="shared" si="213"/>
        <v>42231.32707175926</v>
      </c>
      <c r="U2726">
        <f t="shared" si="214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8324</v>
      </c>
      <c r="R2727" s="10" t="s">
        <v>8354</v>
      </c>
      <c r="S2727" s="14">
        <f t="shared" si="212"/>
        <v>42745.744618055556</v>
      </c>
      <c r="T2727" s="14">
        <f t="shared" si="213"/>
        <v>42795.744618055556</v>
      </c>
      <c r="U2727">
        <f t="shared" si="214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8324</v>
      </c>
      <c r="R2728" s="10" t="s">
        <v>8354</v>
      </c>
      <c r="S2728" s="14">
        <f t="shared" si="212"/>
        <v>42452.579988425925</v>
      </c>
      <c r="T2728" s="14">
        <f t="shared" si="213"/>
        <v>42482.579988425925</v>
      </c>
      <c r="U2728">
        <f t="shared" si="214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8324</v>
      </c>
      <c r="R2729" s="10" t="s">
        <v>8354</v>
      </c>
      <c r="S2729" s="14">
        <f t="shared" si="212"/>
        <v>42198.676655092597</v>
      </c>
      <c r="T2729" s="14">
        <f t="shared" si="213"/>
        <v>42223.676655092597</v>
      </c>
      <c r="U2729">
        <f t="shared" si="214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8324</v>
      </c>
      <c r="R2730" s="10" t="s">
        <v>8354</v>
      </c>
      <c r="S2730" s="14">
        <f t="shared" si="212"/>
        <v>42333.59993055556</v>
      </c>
      <c r="T2730" s="14">
        <f t="shared" si="213"/>
        <v>42368.59993055556</v>
      </c>
      <c r="U2730">
        <f t="shared" si="214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8324</v>
      </c>
      <c r="R2731" s="10" t="s">
        <v>8354</v>
      </c>
      <c r="S2731" s="14">
        <f t="shared" si="212"/>
        <v>42095.240706018521</v>
      </c>
      <c r="T2731" s="14">
        <f t="shared" si="213"/>
        <v>42125.240706018521</v>
      </c>
      <c r="U2731">
        <f t="shared" si="214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8324</v>
      </c>
      <c r="R2732" s="10" t="s">
        <v>8354</v>
      </c>
      <c r="S2732" s="14">
        <f t="shared" si="212"/>
        <v>41351.541377314818</v>
      </c>
      <c r="T2732" s="14">
        <f t="shared" si="213"/>
        <v>41386.541377314818</v>
      </c>
      <c r="U2732">
        <f t="shared" si="214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8324</v>
      </c>
      <c r="R2733" s="10" t="s">
        <v>8354</v>
      </c>
      <c r="S2733" s="14">
        <f t="shared" si="212"/>
        <v>41872.525717592594</v>
      </c>
      <c r="T2733" s="14">
        <f t="shared" si="213"/>
        <v>41930.166666666664</v>
      </c>
      <c r="U2733">
        <f t="shared" si="214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8324</v>
      </c>
      <c r="R2734" s="10" t="s">
        <v>8354</v>
      </c>
      <c r="S2734" s="14">
        <f t="shared" si="212"/>
        <v>41389.808194444442</v>
      </c>
      <c r="T2734" s="14">
        <f t="shared" si="213"/>
        <v>41422</v>
      </c>
      <c r="U2734">
        <f t="shared" si="214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8324</v>
      </c>
      <c r="R2735" s="10" t="s">
        <v>8354</v>
      </c>
      <c r="S2735" s="14">
        <f t="shared" si="212"/>
        <v>42044.272847222222</v>
      </c>
      <c r="T2735" s="14">
        <f t="shared" si="213"/>
        <v>42104.231180555551</v>
      </c>
      <c r="U2735">
        <f t="shared" si="214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8324</v>
      </c>
      <c r="R2736" s="10" t="s">
        <v>8354</v>
      </c>
      <c r="S2736" s="14">
        <f t="shared" si="212"/>
        <v>42626.668888888889</v>
      </c>
      <c r="T2736" s="14">
        <f t="shared" si="213"/>
        <v>42656.915972222225</v>
      </c>
      <c r="U2736">
        <f t="shared" si="214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8324</v>
      </c>
      <c r="R2737" s="10" t="s">
        <v>8354</v>
      </c>
      <c r="S2737" s="14">
        <f t="shared" si="212"/>
        <v>41316.120949074073</v>
      </c>
      <c r="T2737" s="14">
        <f t="shared" si="213"/>
        <v>41346.833333333336</v>
      </c>
      <c r="U2737">
        <f t="shared" si="214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8324</v>
      </c>
      <c r="R2738" s="10" t="s">
        <v>8354</v>
      </c>
      <c r="S2738" s="14">
        <f t="shared" si="212"/>
        <v>41722.666354166664</v>
      </c>
      <c r="T2738" s="14">
        <f t="shared" si="213"/>
        <v>41752.666354166664</v>
      </c>
      <c r="U2738">
        <f t="shared" si="214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8324</v>
      </c>
      <c r="R2739" s="10" t="s">
        <v>8354</v>
      </c>
      <c r="S2739" s="14">
        <f t="shared" si="212"/>
        <v>41611.917673611111</v>
      </c>
      <c r="T2739" s="14">
        <f t="shared" si="213"/>
        <v>41654.791666666664</v>
      </c>
      <c r="U2739">
        <f t="shared" si="214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8324</v>
      </c>
      <c r="R2740" s="10" t="s">
        <v>8354</v>
      </c>
      <c r="S2740" s="14">
        <f t="shared" si="212"/>
        <v>42620.143564814818</v>
      </c>
      <c r="T2740" s="14">
        <f t="shared" si="213"/>
        <v>42680.143564814818</v>
      </c>
      <c r="U2740">
        <f t="shared" si="214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8324</v>
      </c>
      <c r="R2741" s="10" t="s">
        <v>8354</v>
      </c>
      <c r="S2741" s="14">
        <f t="shared" si="212"/>
        <v>41719.887928240743</v>
      </c>
      <c r="T2741" s="14">
        <f t="shared" si="213"/>
        <v>41764.887928240743</v>
      </c>
      <c r="U2741">
        <f t="shared" si="214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8324</v>
      </c>
      <c r="R2742" s="10" t="s">
        <v>8354</v>
      </c>
      <c r="S2742" s="14">
        <f t="shared" si="212"/>
        <v>42045.031851851847</v>
      </c>
      <c r="T2742" s="14">
        <f t="shared" si="213"/>
        <v>42074.99018518519</v>
      </c>
      <c r="U2742">
        <f t="shared" si="214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8327</v>
      </c>
      <c r="R2743" s="10" t="s">
        <v>8362</v>
      </c>
      <c r="S2743" s="14">
        <f t="shared" si="212"/>
        <v>41911.657430555555</v>
      </c>
      <c r="T2743" s="14">
        <f t="shared" si="213"/>
        <v>41932.088194444441</v>
      </c>
      <c r="U2743">
        <f t="shared" si="214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8327</v>
      </c>
      <c r="R2744" s="10" t="s">
        <v>8362</v>
      </c>
      <c r="S2744" s="14">
        <f t="shared" si="212"/>
        <v>41030.719756944447</v>
      </c>
      <c r="T2744" s="14">
        <f t="shared" si="213"/>
        <v>41044.719756944447</v>
      </c>
      <c r="U2744">
        <f t="shared" si="214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8327</v>
      </c>
      <c r="R2745" s="10" t="s">
        <v>8362</v>
      </c>
      <c r="S2745" s="14">
        <f t="shared" si="212"/>
        <v>42632.328784722224</v>
      </c>
      <c r="T2745" s="14">
        <f t="shared" si="213"/>
        <v>42662.328784722224</v>
      </c>
      <c r="U2745">
        <f t="shared" si="214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8327</v>
      </c>
      <c r="R2746" s="10" t="s">
        <v>8362</v>
      </c>
      <c r="S2746" s="14">
        <f t="shared" si="212"/>
        <v>40938.062476851854</v>
      </c>
      <c r="T2746" s="14">
        <f t="shared" si="213"/>
        <v>40968.062476851854</v>
      </c>
      <c r="U2746">
        <f t="shared" si="214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8327</v>
      </c>
      <c r="R2747" s="10" t="s">
        <v>8362</v>
      </c>
      <c r="S2747" s="14">
        <f t="shared" si="212"/>
        <v>41044.988055555557</v>
      </c>
      <c r="T2747" s="14">
        <f t="shared" si="213"/>
        <v>41104.988055555557</v>
      </c>
      <c r="U2747">
        <f t="shared" si="214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8327</v>
      </c>
      <c r="R2748" s="10" t="s">
        <v>8362</v>
      </c>
      <c r="S2748" s="14">
        <f t="shared" si="212"/>
        <v>41850.781377314815</v>
      </c>
      <c r="T2748" s="14">
        <f t="shared" si="213"/>
        <v>41880.781377314815</v>
      </c>
      <c r="U2748">
        <f t="shared" si="214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8327</v>
      </c>
      <c r="R2749" s="10" t="s">
        <v>8362</v>
      </c>
      <c r="S2749" s="14">
        <f t="shared" si="212"/>
        <v>41044.64811342593</v>
      </c>
      <c r="T2749" s="14">
        <f t="shared" si="213"/>
        <v>41076.131944444445</v>
      </c>
      <c r="U2749">
        <f t="shared" si="214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8327</v>
      </c>
      <c r="R2750" s="10" t="s">
        <v>8362</v>
      </c>
      <c r="S2750" s="14">
        <f t="shared" si="212"/>
        <v>42585.7106712963</v>
      </c>
      <c r="T2750" s="14">
        <f t="shared" si="213"/>
        <v>42615.7106712963</v>
      </c>
      <c r="U2750">
        <f t="shared" si="214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8327</v>
      </c>
      <c r="R2751" s="10" t="s">
        <v>8362</v>
      </c>
      <c r="S2751" s="14">
        <f t="shared" si="212"/>
        <v>42068.799039351856</v>
      </c>
      <c r="T2751" s="14">
        <f t="shared" si="213"/>
        <v>42098.757372685184</v>
      </c>
      <c r="U2751">
        <f t="shared" si="214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8327</v>
      </c>
      <c r="R2752" s="10" t="s">
        <v>8362</v>
      </c>
      <c r="S2752" s="14">
        <f t="shared" si="212"/>
        <v>41078.899826388886</v>
      </c>
      <c r="T2752" s="14">
        <f t="shared" si="213"/>
        <v>41090.833333333336</v>
      </c>
      <c r="U2752">
        <f t="shared" si="214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8327</v>
      </c>
      <c r="R2753" s="10" t="s">
        <v>8362</v>
      </c>
      <c r="S2753" s="14">
        <f t="shared" si="212"/>
        <v>41747.887060185189</v>
      </c>
      <c r="T2753" s="14">
        <f t="shared" si="213"/>
        <v>41807.887060185189</v>
      </c>
      <c r="U2753">
        <f t="shared" si="214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215">ROUND(E2754/D2754*100,0)</f>
        <v>11</v>
      </c>
      <c r="P2754">
        <f t="shared" si="211"/>
        <v>39.29</v>
      </c>
      <c r="Q2754" s="10" t="s">
        <v>8327</v>
      </c>
      <c r="R2754" s="10" t="s">
        <v>8362</v>
      </c>
      <c r="S2754" s="14">
        <f t="shared" si="212"/>
        <v>40855.765092592592</v>
      </c>
      <c r="T2754" s="14">
        <f t="shared" si="213"/>
        <v>40895.765092592592</v>
      </c>
      <c r="U2754">
        <f t="shared" si="214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215"/>
        <v>19</v>
      </c>
      <c r="P2755">
        <f t="shared" ref="P2755:P2818" si="216">IFERROR(ROUND(E2755/L2755,2),0)</f>
        <v>47.5</v>
      </c>
      <c r="Q2755" s="10" t="s">
        <v>8327</v>
      </c>
      <c r="R2755" s="10" t="s">
        <v>8362</v>
      </c>
      <c r="S2755" s="14">
        <f t="shared" ref="S2755:S2818" si="217">(((J2755/60)/60)/24)+DATE(1970,1,1)</f>
        <v>41117.900729166664</v>
      </c>
      <c r="T2755" s="14">
        <f t="shared" ref="T2755:T2818" si="218">(((I2755/60)/60)/24)+DATE(1970,1,1)</f>
        <v>41147.900729166664</v>
      </c>
      <c r="U2755">
        <f t="shared" ref="U2755:U2818" si="219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8327</v>
      </c>
      <c r="R2756" s="10" t="s">
        <v>8362</v>
      </c>
      <c r="S2756" s="14">
        <f t="shared" si="217"/>
        <v>41863.636006944449</v>
      </c>
      <c r="T2756" s="14">
        <f t="shared" si="218"/>
        <v>41893.636006944449</v>
      </c>
      <c r="U2756">
        <f t="shared" si="219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8327</v>
      </c>
      <c r="R2757" s="10" t="s">
        <v>8362</v>
      </c>
      <c r="S2757" s="14">
        <f t="shared" si="217"/>
        <v>42072.790821759263</v>
      </c>
      <c r="T2757" s="14">
        <f t="shared" si="218"/>
        <v>42102.790821759263</v>
      </c>
      <c r="U2757">
        <f t="shared" si="219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8327</v>
      </c>
      <c r="R2758" s="10" t="s">
        <v>8362</v>
      </c>
      <c r="S2758" s="14">
        <f t="shared" si="217"/>
        <v>41620.90047453704</v>
      </c>
      <c r="T2758" s="14">
        <f t="shared" si="218"/>
        <v>41650.90047453704</v>
      </c>
      <c r="U2758">
        <f t="shared" si="219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8327</v>
      </c>
      <c r="R2759" s="10" t="s">
        <v>8362</v>
      </c>
      <c r="S2759" s="14">
        <f t="shared" si="217"/>
        <v>42573.65662037037</v>
      </c>
      <c r="T2759" s="14">
        <f t="shared" si="218"/>
        <v>42588.65662037037</v>
      </c>
      <c r="U2759">
        <f t="shared" si="219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8327</v>
      </c>
      <c r="R2760" s="10" t="s">
        <v>8362</v>
      </c>
      <c r="S2760" s="14">
        <f t="shared" si="217"/>
        <v>42639.441932870366</v>
      </c>
      <c r="T2760" s="14">
        <f t="shared" si="218"/>
        <v>42653.441932870366</v>
      </c>
      <c r="U2760">
        <f t="shared" si="219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8327</v>
      </c>
      <c r="R2761" s="10" t="s">
        <v>8362</v>
      </c>
      <c r="S2761" s="14">
        <f t="shared" si="217"/>
        <v>42524.36650462963</v>
      </c>
      <c r="T2761" s="14">
        <f t="shared" si="218"/>
        <v>42567.36650462963</v>
      </c>
      <c r="U2761">
        <f t="shared" si="219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8327</v>
      </c>
      <c r="R2762" s="10" t="s">
        <v>8362</v>
      </c>
      <c r="S2762" s="14">
        <f t="shared" si="217"/>
        <v>41415.461319444446</v>
      </c>
      <c r="T2762" s="14">
        <f t="shared" si="218"/>
        <v>41445.461319444446</v>
      </c>
      <c r="U2762">
        <f t="shared" si="219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8327</v>
      </c>
      <c r="R2763" s="10" t="s">
        <v>8362</v>
      </c>
      <c r="S2763" s="14">
        <f t="shared" si="217"/>
        <v>41247.063576388886</v>
      </c>
      <c r="T2763" s="14">
        <f t="shared" si="218"/>
        <v>41277.063576388886</v>
      </c>
      <c r="U2763">
        <f t="shared" si="219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8327</v>
      </c>
      <c r="R2764" s="10" t="s">
        <v>8362</v>
      </c>
      <c r="S2764" s="14">
        <f t="shared" si="217"/>
        <v>40927.036979166667</v>
      </c>
      <c r="T2764" s="14">
        <f t="shared" si="218"/>
        <v>40986.995312500003</v>
      </c>
      <c r="U2764">
        <f t="shared" si="219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8327</v>
      </c>
      <c r="R2765" s="10" t="s">
        <v>8362</v>
      </c>
      <c r="S2765" s="14">
        <f t="shared" si="217"/>
        <v>41373.579675925925</v>
      </c>
      <c r="T2765" s="14">
        <f t="shared" si="218"/>
        <v>41418.579675925925</v>
      </c>
      <c r="U2765">
        <f t="shared" si="219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8327</v>
      </c>
      <c r="R2766" s="10" t="s">
        <v>8362</v>
      </c>
      <c r="S2766" s="14">
        <f t="shared" si="217"/>
        <v>41030.292025462964</v>
      </c>
      <c r="T2766" s="14">
        <f t="shared" si="218"/>
        <v>41059.791666666664</v>
      </c>
      <c r="U2766">
        <f t="shared" si="219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8327</v>
      </c>
      <c r="R2767" s="10" t="s">
        <v>8362</v>
      </c>
      <c r="S2767" s="14">
        <f t="shared" si="217"/>
        <v>41194.579027777778</v>
      </c>
      <c r="T2767" s="14">
        <f t="shared" si="218"/>
        <v>41210.579027777778</v>
      </c>
      <c r="U2767">
        <f t="shared" si="219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8327</v>
      </c>
      <c r="R2768" s="10" t="s">
        <v>8362</v>
      </c>
      <c r="S2768" s="14">
        <f t="shared" si="217"/>
        <v>40736.668032407404</v>
      </c>
      <c r="T2768" s="14">
        <f t="shared" si="218"/>
        <v>40766.668032407404</v>
      </c>
      <c r="U2768">
        <f t="shared" si="219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8327</v>
      </c>
      <c r="R2769" s="10" t="s">
        <v>8362</v>
      </c>
      <c r="S2769" s="14">
        <f t="shared" si="217"/>
        <v>42172.958912037036</v>
      </c>
      <c r="T2769" s="14">
        <f t="shared" si="218"/>
        <v>42232.958912037036</v>
      </c>
      <c r="U2769">
        <f t="shared" si="219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8327</v>
      </c>
      <c r="R2770" s="10" t="s">
        <v>8362</v>
      </c>
      <c r="S2770" s="14">
        <f t="shared" si="217"/>
        <v>40967.614849537036</v>
      </c>
      <c r="T2770" s="14">
        <f t="shared" si="218"/>
        <v>40997.573182870372</v>
      </c>
      <c r="U2770">
        <f t="shared" si="219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8327</v>
      </c>
      <c r="R2771" s="10" t="s">
        <v>8362</v>
      </c>
      <c r="S2771" s="14">
        <f t="shared" si="217"/>
        <v>41745.826273148145</v>
      </c>
      <c r="T2771" s="14">
        <f t="shared" si="218"/>
        <v>41795.826273148145</v>
      </c>
      <c r="U2771">
        <f t="shared" si="219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8327</v>
      </c>
      <c r="R2772" s="10" t="s">
        <v>8362</v>
      </c>
      <c r="S2772" s="14">
        <f t="shared" si="217"/>
        <v>41686.705208333333</v>
      </c>
      <c r="T2772" s="14">
        <f t="shared" si="218"/>
        <v>41716.663541666669</v>
      </c>
      <c r="U2772">
        <f t="shared" si="219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8327</v>
      </c>
      <c r="R2773" s="10" t="s">
        <v>8362</v>
      </c>
      <c r="S2773" s="14">
        <f t="shared" si="217"/>
        <v>41257.531712962962</v>
      </c>
      <c r="T2773" s="14">
        <f t="shared" si="218"/>
        <v>41306.708333333336</v>
      </c>
      <c r="U2773">
        <f t="shared" si="219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8327</v>
      </c>
      <c r="R2774" s="10" t="s">
        <v>8362</v>
      </c>
      <c r="S2774" s="14">
        <f t="shared" si="217"/>
        <v>41537.869143518517</v>
      </c>
      <c r="T2774" s="14">
        <f t="shared" si="218"/>
        <v>41552.869143518517</v>
      </c>
      <c r="U2774">
        <f t="shared" si="219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8327</v>
      </c>
      <c r="R2775" s="10" t="s">
        <v>8362</v>
      </c>
      <c r="S2775" s="14">
        <f t="shared" si="217"/>
        <v>42474.86482638889</v>
      </c>
      <c r="T2775" s="14">
        <f t="shared" si="218"/>
        <v>42484.86482638889</v>
      </c>
      <c r="U2775">
        <f t="shared" si="219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8327</v>
      </c>
      <c r="R2776" s="10" t="s">
        <v>8362</v>
      </c>
      <c r="S2776" s="14">
        <f t="shared" si="217"/>
        <v>41311.126481481479</v>
      </c>
      <c r="T2776" s="14">
        <f t="shared" si="218"/>
        <v>41341.126481481479</v>
      </c>
      <c r="U2776">
        <f t="shared" si="219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8327</v>
      </c>
      <c r="R2777" s="10" t="s">
        <v>8362</v>
      </c>
      <c r="S2777" s="14">
        <f t="shared" si="217"/>
        <v>40863.013356481482</v>
      </c>
      <c r="T2777" s="14">
        <f t="shared" si="218"/>
        <v>40893.013356481482</v>
      </c>
      <c r="U2777">
        <f t="shared" si="219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8327</v>
      </c>
      <c r="R2778" s="10" t="s">
        <v>8362</v>
      </c>
      <c r="S2778" s="14">
        <f t="shared" si="217"/>
        <v>42136.297175925924</v>
      </c>
      <c r="T2778" s="14">
        <f t="shared" si="218"/>
        <v>42167.297175925924</v>
      </c>
      <c r="U2778">
        <f t="shared" si="219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8327</v>
      </c>
      <c r="R2779" s="10" t="s">
        <v>8362</v>
      </c>
      <c r="S2779" s="14">
        <f t="shared" si="217"/>
        <v>42172.669027777782</v>
      </c>
      <c r="T2779" s="14">
        <f t="shared" si="218"/>
        <v>42202.669027777782</v>
      </c>
      <c r="U2779">
        <f t="shared" si="219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8327</v>
      </c>
      <c r="R2780" s="10" t="s">
        <v>8362</v>
      </c>
      <c r="S2780" s="14">
        <f t="shared" si="217"/>
        <v>41846.978078703702</v>
      </c>
      <c r="T2780" s="14">
        <f t="shared" si="218"/>
        <v>41876.978078703702</v>
      </c>
      <c r="U2780">
        <f t="shared" si="219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8327</v>
      </c>
      <c r="R2781" s="10" t="s">
        <v>8362</v>
      </c>
      <c r="S2781" s="14">
        <f t="shared" si="217"/>
        <v>42300.585891203707</v>
      </c>
      <c r="T2781" s="14">
        <f t="shared" si="218"/>
        <v>42330.627557870372</v>
      </c>
      <c r="U2781">
        <f t="shared" si="219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8327</v>
      </c>
      <c r="R2782" s="10" t="s">
        <v>8362</v>
      </c>
      <c r="S2782" s="14">
        <f t="shared" si="217"/>
        <v>42774.447777777779</v>
      </c>
      <c r="T2782" s="14">
        <f t="shared" si="218"/>
        <v>42804.447777777779</v>
      </c>
      <c r="U2782">
        <f t="shared" si="219"/>
        <v>2017</v>
      </c>
    </row>
    <row r="2783" spans="1:21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8308</v>
      </c>
      <c r="R2783" s="10" t="s">
        <v>8309</v>
      </c>
      <c r="S2783" s="14">
        <f t="shared" si="217"/>
        <v>42018.94159722222</v>
      </c>
      <c r="T2783" s="14">
        <f t="shared" si="218"/>
        <v>42047.291666666672</v>
      </c>
      <c r="U2783">
        <f t="shared" si="219"/>
        <v>2015</v>
      </c>
    </row>
    <row r="2784" spans="1:21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8308</v>
      </c>
      <c r="R2784" s="10" t="s">
        <v>8309</v>
      </c>
      <c r="S2784" s="14">
        <f t="shared" si="217"/>
        <v>42026.924976851849</v>
      </c>
      <c r="T2784" s="14">
        <f t="shared" si="218"/>
        <v>42052.207638888889</v>
      </c>
      <c r="U2784">
        <f t="shared" si="219"/>
        <v>2015</v>
      </c>
    </row>
    <row r="2785" spans="1:21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8308</v>
      </c>
      <c r="R2785" s="10" t="s">
        <v>8309</v>
      </c>
      <c r="S2785" s="14">
        <f t="shared" si="217"/>
        <v>42103.535254629634</v>
      </c>
      <c r="T2785" s="14">
        <f t="shared" si="218"/>
        <v>42117.535254629634</v>
      </c>
      <c r="U2785">
        <f t="shared" si="219"/>
        <v>2015</v>
      </c>
    </row>
    <row r="2786" spans="1:21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8308</v>
      </c>
      <c r="R2786" s="10" t="s">
        <v>8309</v>
      </c>
      <c r="S2786" s="14">
        <f t="shared" si="217"/>
        <v>41920.787534722222</v>
      </c>
      <c r="T2786" s="14">
        <f t="shared" si="218"/>
        <v>41941.787534722222</v>
      </c>
      <c r="U2786">
        <f t="shared" si="219"/>
        <v>2014</v>
      </c>
    </row>
    <row r="2787" spans="1:21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8308</v>
      </c>
      <c r="R2787" s="10" t="s">
        <v>8309</v>
      </c>
      <c r="S2787" s="14">
        <f t="shared" si="217"/>
        <v>42558.189432870371</v>
      </c>
      <c r="T2787" s="14">
        <f t="shared" si="218"/>
        <v>42587.875</v>
      </c>
      <c r="U2787">
        <f t="shared" si="219"/>
        <v>2016</v>
      </c>
    </row>
    <row r="2788" spans="1:21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8308</v>
      </c>
      <c r="R2788" s="10" t="s">
        <v>8309</v>
      </c>
      <c r="S2788" s="14">
        <f t="shared" si="217"/>
        <v>41815.569212962961</v>
      </c>
      <c r="T2788" s="14">
        <f t="shared" si="218"/>
        <v>41829.569212962961</v>
      </c>
      <c r="U2788">
        <f t="shared" si="219"/>
        <v>2014</v>
      </c>
    </row>
    <row r="2789" spans="1:21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8308</v>
      </c>
      <c r="R2789" s="10" t="s">
        <v>8309</v>
      </c>
      <c r="S2789" s="14">
        <f t="shared" si="217"/>
        <v>41808.198518518519</v>
      </c>
      <c r="T2789" s="14">
        <f t="shared" si="218"/>
        <v>41838.198518518519</v>
      </c>
      <c r="U2789">
        <f t="shared" si="219"/>
        <v>2014</v>
      </c>
    </row>
    <row r="2790" spans="1:21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8308</v>
      </c>
      <c r="R2790" s="10" t="s">
        <v>8309</v>
      </c>
      <c r="S2790" s="14">
        <f t="shared" si="217"/>
        <v>42550.701886574068</v>
      </c>
      <c r="T2790" s="14">
        <f t="shared" si="218"/>
        <v>42580.701886574068</v>
      </c>
      <c r="U2790">
        <f t="shared" si="219"/>
        <v>2016</v>
      </c>
    </row>
    <row r="2791" spans="1:21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8308</v>
      </c>
      <c r="R2791" s="10" t="s">
        <v>8309</v>
      </c>
      <c r="S2791" s="14">
        <f t="shared" si="217"/>
        <v>42056.013124999998</v>
      </c>
      <c r="T2791" s="14">
        <f t="shared" si="218"/>
        <v>42075.166666666672</v>
      </c>
      <c r="U2791">
        <f t="shared" si="219"/>
        <v>2015</v>
      </c>
    </row>
    <row r="2792" spans="1:21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8308</v>
      </c>
      <c r="R2792" s="10" t="s">
        <v>8309</v>
      </c>
      <c r="S2792" s="14">
        <f t="shared" si="217"/>
        <v>42016.938692129625</v>
      </c>
      <c r="T2792" s="14">
        <f t="shared" si="218"/>
        <v>42046.938692129625</v>
      </c>
      <c r="U2792">
        <f t="shared" si="219"/>
        <v>2015</v>
      </c>
    </row>
    <row r="2793" spans="1:21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8308</v>
      </c>
      <c r="R2793" s="10" t="s">
        <v>8309</v>
      </c>
      <c r="S2793" s="14">
        <f t="shared" si="217"/>
        <v>42591.899988425925</v>
      </c>
      <c r="T2793" s="14">
        <f t="shared" si="218"/>
        <v>42622.166666666672</v>
      </c>
      <c r="U2793">
        <f t="shared" si="219"/>
        <v>2016</v>
      </c>
    </row>
    <row r="2794" spans="1:21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8308</v>
      </c>
      <c r="R2794" s="10" t="s">
        <v>8309</v>
      </c>
      <c r="S2794" s="14">
        <f t="shared" si="217"/>
        <v>42183.231006944443</v>
      </c>
      <c r="T2794" s="14">
        <f t="shared" si="218"/>
        <v>42228.231006944443</v>
      </c>
      <c r="U2794">
        <f t="shared" si="219"/>
        <v>2015</v>
      </c>
    </row>
    <row r="2795" spans="1:21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8308</v>
      </c>
      <c r="R2795" s="10" t="s">
        <v>8309</v>
      </c>
      <c r="S2795" s="14">
        <f t="shared" si="217"/>
        <v>42176.419039351851</v>
      </c>
      <c r="T2795" s="14">
        <f t="shared" si="218"/>
        <v>42206.419039351851</v>
      </c>
      <c r="U2795">
        <f t="shared" si="219"/>
        <v>2015</v>
      </c>
    </row>
    <row r="2796" spans="1:21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8308</v>
      </c>
      <c r="R2796" s="10" t="s">
        <v>8309</v>
      </c>
      <c r="S2796" s="14">
        <f t="shared" si="217"/>
        <v>42416.691655092596</v>
      </c>
      <c r="T2796" s="14">
        <f t="shared" si="218"/>
        <v>42432.791666666672</v>
      </c>
      <c r="U2796">
        <f t="shared" si="219"/>
        <v>2016</v>
      </c>
    </row>
    <row r="2797" spans="1:21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8308</v>
      </c>
      <c r="R2797" s="10" t="s">
        <v>8309</v>
      </c>
      <c r="S2797" s="14">
        <f t="shared" si="217"/>
        <v>41780.525937500002</v>
      </c>
      <c r="T2797" s="14">
        <f t="shared" si="218"/>
        <v>41796.958333333336</v>
      </c>
      <c r="U2797">
        <f t="shared" si="219"/>
        <v>2014</v>
      </c>
    </row>
    <row r="2798" spans="1:21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8308</v>
      </c>
      <c r="R2798" s="10" t="s">
        <v>8309</v>
      </c>
      <c r="S2798" s="14">
        <f t="shared" si="217"/>
        <v>41795.528101851851</v>
      </c>
      <c r="T2798" s="14">
        <f t="shared" si="218"/>
        <v>41825.528101851851</v>
      </c>
      <c r="U2798">
        <f t="shared" si="219"/>
        <v>2014</v>
      </c>
    </row>
    <row r="2799" spans="1:21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8308</v>
      </c>
      <c r="R2799" s="10" t="s">
        <v>8309</v>
      </c>
      <c r="S2799" s="14">
        <f t="shared" si="217"/>
        <v>41798.94027777778</v>
      </c>
      <c r="T2799" s="14">
        <f t="shared" si="218"/>
        <v>41828.94027777778</v>
      </c>
      <c r="U2799">
        <f t="shared" si="219"/>
        <v>2014</v>
      </c>
    </row>
    <row r="2800" spans="1:21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8308</v>
      </c>
      <c r="R2800" s="10" t="s">
        <v>8309</v>
      </c>
      <c r="S2800" s="14">
        <f t="shared" si="217"/>
        <v>42201.675011574072</v>
      </c>
      <c r="T2800" s="14">
        <f t="shared" si="218"/>
        <v>42216.666666666672</v>
      </c>
      <c r="U2800">
        <f t="shared" si="219"/>
        <v>2015</v>
      </c>
    </row>
    <row r="2801" spans="1:21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8308</v>
      </c>
      <c r="R2801" s="10" t="s">
        <v>8309</v>
      </c>
      <c r="S2801" s="14">
        <f t="shared" si="217"/>
        <v>42507.264699074076</v>
      </c>
      <c r="T2801" s="14">
        <f t="shared" si="218"/>
        <v>42538.666666666672</v>
      </c>
      <c r="U2801">
        <f t="shared" si="219"/>
        <v>2016</v>
      </c>
    </row>
    <row r="2802" spans="1:21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8308</v>
      </c>
      <c r="R2802" s="10" t="s">
        <v>8309</v>
      </c>
      <c r="S2802" s="14">
        <f t="shared" si="217"/>
        <v>41948.552847222221</v>
      </c>
      <c r="T2802" s="14">
        <f t="shared" si="218"/>
        <v>42008.552847222221</v>
      </c>
      <c r="U2802">
        <f t="shared" si="219"/>
        <v>2014</v>
      </c>
    </row>
    <row r="2803" spans="1:21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8308</v>
      </c>
      <c r="R2803" s="10" t="s">
        <v>8309</v>
      </c>
      <c r="S2803" s="14">
        <f t="shared" si="217"/>
        <v>41900.243159722224</v>
      </c>
      <c r="T2803" s="14">
        <f t="shared" si="218"/>
        <v>41922.458333333336</v>
      </c>
      <c r="U2803">
        <f t="shared" si="219"/>
        <v>2014</v>
      </c>
    </row>
    <row r="2804" spans="1:21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8308</v>
      </c>
      <c r="R2804" s="10" t="s">
        <v>8309</v>
      </c>
      <c r="S2804" s="14">
        <f t="shared" si="217"/>
        <v>42192.64707175926</v>
      </c>
      <c r="T2804" s="14">
        <f t="shared" si="218"/>
        <v>42222.64707175926</v>
      </c>
      <c r="U2804">
        <f t="shared" si="219"/>
        <v>2015</v>
      </c>
    </row>
    <row r="2805" spans="1:21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8308</v>
      </c>
      <c r="R2805" s="10" t="s">
        <v>8309</v>
      </c>
      <c r="S2805" s="14">
        <f t="shared" si="217"/>
        <v>42158.065694444449</v>
      </c>
      <c r="T2805" s="14">
        <f t="shared" si="218"/>
        <v>42201</v>
      </c>
      <c r="U2805">
        <f t="shared" si="219"/>
        <v>2015</v>
      </c>
    </row>
    <row r="2806" spans="1:21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8308</v>
      </c>
      <c r="R2806" s="10" t="s">
        <v>8309</v>
      </c>
      <c r="S2806" s="14">
        <f t="shared" si="217"/>
        <v>41881.453587962962</v>
      </c>
      <c r="T2806" s="14">
        <f t="shared" si="218"/>
        <v>41911.453587962962</v>
      </c>
      <c r="U2806">
        <f t="shared" si="219"/>
        <v>2014</v>
      </c>
    </row>
    <row r="2807" spans="1:21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8308</v>
      </c>
      <c r="R2807" s="10" t="s">
        <v>8309</v>
      </c>
      <c r="S2807" s="14">
        <f t="shared" si="217"/>
        <v>42213.505474537036</v>
      </c>
      <c r="T2807" s="14">
        <f t="shared" si="218"/>
        <v>42238.505474537036</v>
      </c>
      <c r="U2807">
        <f t="shared" si="219"/>
        <v>2015</v>
      </c>
    </row>
    <row r="2808" spans="1:21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8308</v>
      </c>
      <c r="R2808" s="10" t="s">
        <v>8309</v>
      </c>
      <c r="S2808" s="14">
        <f t="shared" si="217"/>
        <v>42185.267245370371</v>
      </c>
      <c r="T2808" s="14">
        <f t="shared" si="218"/>
        <v>42221.458333333328</v>
      </c>
      <c r="U2808">
        <f t="shared" si="219"/>
        <v>2015</v>
      </c>
    </row>
    <row r="2809" spans="1:21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8308</v>
      </c>
      <c r="R2809" s="10" t="s">
        <v>8309</v>
      </c>
      <c r="S2809" s="14">
        <f t="shared" si="217"/>
        <v>42154.873124999998</v>
      </c>
      <c r="T2809" s="14">
        <f t="shared" si="218"/>
        <v>42184.873124999998</v>
      </c>
      <c r="U2809">
        <f t="shared" si="219"/>
        <v>2015</v>
      </c>
    </row>
    <row r="2810" spans="1:21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8308</v>
      </c>
      <c r="R2810" s="10" t="s">
        <v>8309</v>
      </c>
      <c r="S2810" s="14">
        <f t="shared" si="217"/>
        <v>42208.84646990741</v>
      </c>
      <c r="T2810" s="14">
        <f t="shared" si="218"/>
        <v>42238.84646990741</v>
      </c>
      <c r="U2810">
        <f t="shared" si="219"/>
        <v>2015</v>
      </c>
    </row>
    <row r="2811" spans="1:21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8308</v>
      </c>
      <c r="R2811" s="10" t="s">
        <v>8309</v>
      </c>
      <c r="S2811" s="14">
        <f t="shared" si="217"/>
        <v>42451.496817129635</v>
      </c>
      <c r="T2811" s="14">
        <f t="shared" si="218"/>
        <v>42459.610416666663</v>
      </c>
      <c r="U2811">
        <f t="shared" si="219"/>
        <v>2016</v>
      </c>
    </row>
    <row r="2812" spans="1:21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8308</v>
      </c>
      <c r="R2812" s="10" t="s">
        <v>8309</v>
      </c>
      <c r="S2812" s="14">
        <f t="shared" si="217"/>
        <v>41759.13962962963</v>
      </c>
      <c r="T2812" s="14">
        <f t="shared" si="218"/>
        <v>41791.165972222225</v>
      </c>
      <c r="U2812">
        <f t="shared" si="219"/>
        <v>2014</v>
      </c>
    </row>
    <row r="2813" spans="1:21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8308</v>
      </c>
      <c r="R2813" s="10" t="s">
        <v>8309</v>
      </c>
      <c r="S2813" s="14">
        <f t="shared" si="217"/>
        <v>42028.496562500004</v>
      </c>
      <c r="T2813" s="14">
        <f t="shared" si="218"/>
        <v>42058.496562500004</v>
      </c>
      <c r="U2813">
        <f t="shared" si="219"/>
        <v>2015</v>
      </c>
    </row>
    <row r="2814" spans="1:21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8308</v>
      </c>
      <c r="R2814" s="10" t="s">
        <v>8309</v>
      </c>
      <c r="S2814" s="14">
        <f t="shared" si="217"/>
        <v>42054.74418981481</v>
      </c>
      <c r="T2814" s="14">
        <f t="shared" si="218"/>
        <v>42100.166666666672</v>
      </c>
      <c r="U2814">
        <f t="shared" si="219"/>
        <v>2015</v>
      </c>
    </row>
    <row r="2815" spans="1:21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8308</v>
      </c>
      <c r="R2815" s="10" t="s">
        <v>8309</v>
      </c>
      <c r="S2815" s="14">
        <f t="shared" si="217"/>
        <v>42693.742604166662</v>
      </c>
      <c r="T2815" s="14">
        <f t="shared" si="218"/>
        <v>42718.742604166662</v>
      </c>
      <c r="U2815">
        <f t="shared" si="219"/>
        <v>2016</v>
      </c>
    </row>
    <row r="2816" spans="1:21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8308</v>
      </c>
      <c r="R2816" s="10" t="s">
        <v>8309</v>
      </c>
      <c r="S2816" s="14">
        <f t="shared" si="217"/>
        <v>42103.399479166663</v>
      </c>
      <c r="T2816" s="14">
        <f t="shared" si="218"/>
        <v>42133.399479166663</v>
      </c>
      <c r="U2816">
        <f t="shared" si="219"/>
        <v>2015</v>
      </c>
    </row>
    <row r="2817" spans="1:21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8308</v>
      </c>
      <c r="R2817" s="10" t="s">
        <v>8309</v>
      </c>
      <c r="S2817" s="14">
        <f t="shared" si="217"/>
        <v>42559.776724537034</v>
      </c>
      <c r="T2817" s="14">
        <f t="shared" si="218"/>
        <v>42589.776724537034</v>
      </c>
      <c r="U2817">
        <f t="shared" si="219"/>
        <v>2016</v>
      </c>
    </row>
    <row r="2818" spans="1:21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220">ROUND(E2818/D2818*100,0)</f>
        <v>142</v>
      </c>
      <c r="P2818">
        <f t="shared" si="216"/>
        <v>25.13</v>
      </c>
      <c r="Q2818" s="10" t="s">
        <v>8308</v>
      </c>
      <c r="R2818" s="10" t="s">
        <v>8309</v>
      </c>
      <c r="S2818" s="14">
        <f t="shared" si="217"/>
        <v>42188.467499999999</v>
      </c>
      <c r="T2818" s="14">
        <f t="shared" si="218"/>
        <v>42218.666666666672</v>
      </c>
      <c r="U2818">
        <f t="shared" si="219"/>
        <v>2015</v>
      </c>
    </row>
    <row r="2819" spans="1:21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220"/>
        <v>130</v>
      </c>
      <c r="P2819">
        <f t="shared" ref="P2819:P2882" si="221">IFERROR(ROUND(E2819/L2819,2),0)</f>
        <v>23.64</v>
      </c>
      <c r="Q2819" s="10" t="s">
        <v>8308</v>
      </c>
      <c r="R2819" s="10" t="s">
        <v>8309</v>
      </c>
      <c r="S2819" s="14">
        <f t="shared" ref="S2819:S2882" si="222">(((J2819/60)/60)/24)+DATE(1970,1,1)</f>
        <v>42023.634976851856</v>
      </c>
      <c r="T2819" s="14">
        <f t="shared" ref="T2819:T2882" si="223">(((I2819/60)/60)/24)+DATE(1970,1,1)</f>
        <v>42063.634976851856</v>
      </c>
      <c r="U2819">
        <f t="shared" ref="U2819:U2882" si="224">YEAR(S2819)</f>
        <v>2015</v>
      </c>
    </row>
    <row r="2820" spans="1:21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8308</v>
      </c>
      <c r="R2820" s="10" t="s">
        <v>8309</v>
      </c>
      <c r="S2820" s="14">
        <f t="shared" si="222"/>
        <v>42250.598217592589</v>
      </c>
      <c r="T2820" s="14">
        <f t="shared" si="223"/>
        <v>42270.598217592589</v>
      </c>
      <c r="U2820">
        <f t="shared" si="224"/>
        <v>2015</v>
      </c>
    </row>
    <row r="2821" spans="1:21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8308</v>
      </c>
      <c r="R2821" s="10" t="s">
        <v>8309</v>
      </c>
      <c r="S2821" s="14">
        <f t="shared" si="222"/>
        <v>42139.525567129633</v>
      </c>
      <c r="T2821" s="14">
        <f t="shared" si="223"/>
        <v>42169.525567129633</v>
      </c>
      <c r="U2821">
        <f t="shared" si="224"/>
        <v>2015</v>
      </c>
    </row>
    <row r="2822" spans="1:21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8308</v>
      </c>
      <c r="R2822" s="10" t="s">
        <v>8309</v>
      </c>
      <c r="S2822" s="14">
        <f t="shared" si="222"/>
        <v>42401.610983796301</v>
      </c>
      <c r="T2822" s="14">
        <f t="shared" si="223"/>
        <v>42426</v>
      </c>
      <c r="U2822">
        <f t="shared" si="224"/>
        <v>2016</v>
      </c>
    </row>
    <row r="2823" spans="1:21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8308</v>
      </c>
      <c r="R2823" s="10" t="s">
        <v>8309</v>
      </c>
      <c r="S2823" s="14">
        <f t="shared" si="222"/>
        <v>41875.922858796301</v>
      </c>
      <c r="T2823" s="14">
        <f t="shared" si="223"/>
        <v>41905.922858796301</v>
      </c>
      <c r="U2823">
        <f t="shared" si="224"/>
        <v>2014</v>
      </c>
    </row>
    <row r="2824" spans="1:21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8308</v>
      </c>
      <c r="R2824" s="10" t="s">
        <v>8309</v>
      </c>
      <c r="S2824" s="14">
        <f t="shared" si="222"/>
        <v>42060.683935185181</v>
      </c>
      <c r="T2824" s="14">
        <f t="shared" si="223"/>
        <v>42090.642268518524</v>
      </c>
      <c r="U2824">
        <f t="shared" si="224"/>
        <v>2015</v>
      </c>
    </row>
    <row r="2825" spans="1:21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8308</v>
      </c>
      <c r="R2825" s="10" t="s">
        <v>8309</v>
      </c>
      <c r="S2825" s="14">
        <f t="shared" si="222"/>
        <v>42067.011643518519</v>
      </c>
      <c r="T2825" s="14">
        <f t="shared" si="223"/>
        <v>42094.957638888889</v>
      </c>
      <c r="U2825">
        <f t="shared" si="224"/>
        <v>2015</v>
      </c>
    </row>
    <row r="2826" spans="1:21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8308</v>
      </c>
      <c r="R2826" s="10" t="s">
        <v>8309</v>
      </c>
      <c r="S2826" s="14">
        <f t="shared" si="222"/>
        <v>42136.270787037036</v>
      </c>
      <c r="T2826" s="14">
        <f t="shared" si="223"/>
        <v>42168.071527777778</v>
      </c>
      <c r="U2826">
        <f t="shared" si="224"/>
        <v>2015</v>
      </c>
    </row>
    <row r="2827" spans="1:21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8308</v>
      </c>
      <c r="R2827" s="10" t="s">
        <v>8309</v>
      </c>
      <c r="S2827" s="14">
        <f t="shared" si="222"/>
        <v>42312.792662037042</v>
      </c>
      <c r="T2827" s="14">
        <f t="shared" si="223"/>
        <v>42342.792662037042</v>
      </c>
      <c r="U2827">
        <f t="shared" si="224"/>
        <v>2015</v>
      </c>
    </row>
    <row r="2828" spans="1:21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8308</v>
      </c>
      <c r="R2828" s="10" t="s">
        <v>8309</v>
      </c>
      <c r="S2828" s="14">
        <f t="shared" si="222"/>
        <v>42171.034861111111</v>
      </c>
      <c r="T2828" s="14">
        <f t="shared" si="223"/>
        <v>42195.291666666672</v>
      </c>
      <c r="U2828">
        <f t="shared" si="224"/>
        <v>2015</v>
      </c>
    </row>
    <row r="2829" spans="1:21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8308</v>
      </c>
      <c r="R2829" s="10" t="s">
        <v>8309</v>
      </c>
      <c r="S2829" s="14">
        <f t="shared" si="222"/>
        <v>42494.683634259258</v>
      </c>
      <c r="T2829" s="14">
        <f t="shared" si="223"/>
        <v>42524.6875</v>
      </c>
      <c r="U2829">
        <f t="shared" si="224"/>
        <v>2016</v>
      </c>
    </row>
    <row r="2830" spans="1:21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8308</v>
      </c>
      <c r="R2830" s="10" t="s">
        <v>8309</v>
      </c>
      <c r="S2830" s="14">
        <f t="shared" si="222"/>
        <v>42254.264687499999</v>
      </c>
      <c r="T2830" s="14">
        <f t="shared" si="223"/>
        <v>42279.958333333328</v>
      </c>
      <c r="U2830">
        <f t="shared" si="224"/>
        <v>2015</v>
      </c>
    </row>
    <row r="2831" spans="1:21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8308</v>
      </c>
      <c r="R2831" s="10" t="s">
        <v>8309</v>
      </c>
      <c r="S2831" s="14">
        <f t="shared" si="222"/>
        <v>42495.434236111112</v>
      </c>
      <c r="T2831" s="14">
        <f t="shared" si="223"/>
        <v>42523.434236111112</v>
      </c>
      <c r="U2831">
        <f t="shared" si="224"/>
        <v>2016</v>
      </c>
    </row>
    <row r="2832" spans="1:21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8308</v>
      </c>
      <c r="R2832" s="10" t="s">
        <v>8309</v>
      </c>
      <c r="S2832" s="14">
        <f t="shared" si="222"/>
        <v>41758.839675925927</v>
      </c>
      <c r="T2832" s="14">
        <f t="shared" si="223"/>
        <v>41771.165972222225</v>
      </c>
      <c r="U2832">
        <f t="shared" si="224"/>
        <v>2014</v>
      </c>
    </row>
    <row r="2833" spans="1:21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8308</v>
      </c>
      <c r="R2833" s="10" t="s">
        <v>8309</v>
      </c>
      <c r="S2833" s="14">
        <f t="shared" si="222"/>
        <v>42171.824884259258</v>
      </c>
      <c r="T2833" s="14">
        <f t="shared" si="223"/>
        <v>42201.824884259258</v>
      </c>
      <c r="U2833">
        <f t="shared" si="224"/>
        <v>2015</v>
      </c>
    </row>
    <row r="2834" spans="1:21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8308</v>
      </c>
      <c r="R2834" s="10" t="s">
        <v>8309</v>
      </c>
      <c r="S2834" s="14">
        <f t="shared" si="222"/>
        <v>41938.709421296298</v>
      </c>
      <c r="T2834" s="14">
        <f t="shared" si="223"/>
        <v>41966.916666666672</v>
      </c>
      <c r="U2834">
        <f t="shared" si="224"/>
        <v>2014</v>
      </c>
    </row>
    <row r="2835" spans="1: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8308</v>
      </c>
      <c r="R2835" s="10" t="s">
        <v>8309</v>
      </c>
      <c r="S2835" s="14">
        <f t="shared" si="222"/>
        <v>42268.127696759257</v>
      </c>
      <c r="T2835" s="14">
        <f t="shared" si="223"/>
        <v>42288.083333333328</v>
      </c>
      <c r="U2835">
        <f t="shared" si="224"/>
        <v>2015</v>
      </c>
    </row>
    <row r="2836" spans="1:21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8308</v>
      </c>
      <c r="R2836" s="10" t="s">
        <v>8309</v>
      </c>
      <c r="S2836" s="14">
        <f t="shared" si="222"/>
        <v>42019.959837962961</v>
      </c>
      <c r="T2836" s="14">
        <f t="shared" si="223"/>
        <v>42034.959837962961</v>
      </c>
      <c r="U2836">
        <f t="shared" si="224"/>
        <v>2015</v>
      </c>
    </row>
    <row r="2837" spans="1:21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8308</v>
      </c>
      <c r="R2837" s="10" t="s">
        <v>8309</v>
      </c>
      <c r="S2837" s="14">
        <f t="shared" si="222"/>
        <v>42313.703900462962</v>
      </c>
      <c r="T2837" s="14">
        <f t="shared" si="223"/>
        <v>42343</v>
      </c>
      <c r="U2837">
        <f t="shared" si="224"/>
        <v>2015</v>
      </c>
    </row>
    <row r="2838" spans="1:21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8308</v>
      </c>
      <c r="R2838" s="10" t="s">
        <v>8309</v>
      </c>
      <c r="S2838" s="14">
        <f t="shared" si="222"/>
        <v>42746.261782407411</v>
      </c>
      <c r="T2838" s="14">
        <f t="shared" si="223"/>
        <v>42784.207638888889</v>
      </c>
      <c r="U2838">
        <f t="shared" si="224"/>
        <v>2017</v>
      </c>
    </row>
    <row r="2839" spans="1:21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8308</v>
      </c>
      <c r="R2839" s="10" t="s">
        <v>8309</v>
      </c>
      <c r="S2839" s="14">
        <f t="shared" si="222"/>
        <v>42307.908379629633</v>
      </c>
      <c r="T2839" s="14">
        <f t="shared" si="223"/>
        <v>42347.950046296297</v>
      </c>
      <c r="U2839">
        <f t="shared" si="224"/>
        <v>2015</v>
      </c>
    </row>
    <row r="2840" spans="1:21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8308</v>
      </c>
      <c r="R2840" s="10" t="s">
        <v>8309</v>
      </c>
      <c r="S2840" s="14">
        <f t="shared" si="222"/>
        <v>41842.607592592591</v>
      </c>
      <c r="T2840" s="14">
        <f t="shared" si="223"/>
        <v>41864.916666666664</v>
      </c>
      <c r="U2840">
        <f t="shared" si="224"/>
        <v>2014</v>
      </c>
    </row>
    <row r="2841" spans="1:21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8308</v>
      </c>
      <c r="R2841" s="10" t="s">
        <v>8309</v>
      </c>
      <c r="S2841" s="14">
        <f t="shared" si="222"/>
        <v>41853.240208333329</v>
      </c>
      <c r="T2841" s="14">
        <f t="shared" si="223"/>
        <v>41876.207638888889</v>
      </c>
      <c r="U2841">
        <f t="shared" si="224"/>
        <v>2014</v>
      </c>
    </row>
    <row r="2842" spans="1:21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8308</v>
      </c>
      <c r="R2842" s="10" t="s">
        <v>8309</v>
      </c>
      <c r="S2842" s="14">
        <f t="shared" si="222"/>
        <v>42060.035636574074</v>
      </c>
      <c r="T2842" s="14">
        <f t="shared" si="223"/>
        <v>42081.708333333328</v>
      </c>
      <c r="U2842">
        <f t="shared" si="224"/>
        <v>2015</v>
      </c>
    </row>
    <row r="2843" spans="1:21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8308</v>
      </c>
      <c r="R2843" s="10" t="s">
        <v>8309</v>
      </c>
      <c r="S2843" s="14">
        <f t="shared" si="222"/>
        <v>42291.739548611105</v>
      </c>
      <c r="T2843" s="14">
        <f t="shared" si="223"/>
        <v>42351.781215277777</v>
      </c>
      <c r="U2843">
        <f t="shared" si="224"/>
        <v>2015</v>
      </c>
    </row>
    <row r="2844" spans="1:21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8308</v>
      </c>
      <c r="R2844" s="10" t="s">
        <v>8309</v>
      </c>
      <c r="S2844" s="14">
        <f t="shared" si="222"/>
        <v>41784.952488425923</v>
      </c>
      <c r="T2844" s="14">
        <f t="shared" si="223"/>
        <v>41811.458333333336</v>
      </c>
      <c r="U2844">
        <f t="shared" si="224"/>
        <v>2014</v>
      </c>
    </row>
    <row r="2845" spans="1:21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8308</v>
      </c>
      <c r="R2845" s="10" t="s">
        <v>8309</v>
      </c>
      <c r="S2845" s="14">
        <f t="shared" si="222"/>
        <v>42492.737847222219</v>
      </c>
      <c r="T2845" s="14">
        <f t="shared" si="223"/>
        <v>42534.166666666672</v>
      </c>
      <c r="U2845">
        <f t="shared" si="224"/>
        <v>2016</v>
      </c>
    </row>
    <row r="2846" spans="1:21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8308</v>
      </c>
      <c r="R2846" s="10" t="s">
        <v>8309</v>
      </c>
      <c r="S2846" s="14">
        <f t="shared" si="222"/>
        <v>42709.546064814815</v>
      </c>
      <c r="T2846" s="14">
        <f t="shared" si="223"/>
        <v>42739.546064814815</v>
      </c>
      <c r="U2846">
        <f t="shared" si="224"/>
        <v>2016</v>
      </c>
    </row>
    <row r="2847" spans="1:21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8308</v>
      </c>
      <c r="R2847" s="10" t="s">
        <v>8309</v>
      </c>
      <c r="S2847" s="14">
        <f t="shared" si="222"/>
        <v>42103.016585648147</v>
      </c>
      <c r="T2847" s="14">
        <f t="shared" si="223"/>
        <v>42163.016585648147</v>
      </c>
      <c r="U2847">
        <f t="shared" si="224"/>
        <v>2015</v>
      </c>
    </row>
    <row r="2848" spans="1:21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8308</v>
      </c>
      <c r="R2848" s="10" t="s">
        <v>8309</v>
      </c>
      <c r="S2848" s="14">
        <f t="shared" si="222"/>
        <v>42108.692060185189</v>
      </c>
      <c r="T2848" s="14">
        <f t="shared" si="223"/>
        <v>42153.692060185189</v>
      </c>
      <c r="U2848">
        <f t="shared" si="224"/>
        <v>2015</v>
      </c>
    </row>
    <row r="2849" spans="1:21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8308</v>
      </c>
      <c r="R2849" s="10" t="s">
        <v>8309</v>
      </c>
      <c r="S2849" s="14">
        <f t="shared" si="222"/>
        <v>42453.806307870371</v>
      </c>
      <c r="T2849" s="14">
        <f t="shared" si="223"/>
        <v>42513.806307870371</v>
      </c>
      <c r="U2849">
        <f t="shared" si="224"/>
        <v>2016</v>
      </c>
    </row>
    <row r="2850" spans="1:21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8308</v>
      </c>
      <c r="R2850" s="10" t="s">
        <v>8309</v>
      </c>
      <c r="S2850" s="14">
        <f t="shared" si="222"/>
        <v>42123.648831018523</v>
      </c>
      <c r="T2850" s="14">
        <f t="shared" si="223"/>
        <v>42153.648831018523</v>
      </c>
      <c r="U2850">
        <f t="shared" si="224"/>
        <v>2015</v>
      </c>
    </row>
    <row r="2851" spans="1:21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8308</v>
      </c>
      <c r="R2851" s="10" t="s">
        <v>8309</v>
      </c>
      <c r="S2851" s="14">
        <f t="shared" si="222"/>
        <v>42453.428240740745</v>
      </c>
      <c r="T2851" s="14">
        <f t="shared" si="223"/>
        <v>42483.428240740745</v>
      </c>
      <c r="U2851">
        <f t="shared" si="224"/>
        <v>2016</v>
      </c>
    </row>
    <row r="2852" spans="1:21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8308</v>
      </c>
      <c r="R2852" s="10" t="s">
        <v>8309</v>
      </c>
      <c r="S2852" s="14">
        <f t="shared" si="222"/>
        <v>41858.007071759261</v>
      </c>
      <c r="T2852" s="14">
        <f t="shared" si="223"/>
        <v>41888.007071759261</v>
      </c>
      <c r="U2852">
        <f t="shared" si="224"/>
        <v>2014</v>
      </c>
    </row>
    <row r="2853" spans="1:21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8308</v>
      </c>
      <c r="R2853" s="10" t="s">
        <v>8309</v>
      </c>
      <c r="S2853" s="14">
        <f t="shared" si="222"/>
        <v>42390.002650462964</v>
      </c>
      <c r="T2853" s="14">
        <f t="shared" si="223"/>
        <v>42398.970138888893</v>
      </c>
      <c r="U2853">
        <f t="shared" si="224"/>
        <v>2016</v>
      </c>
    </row>
    <row r="2854" spans="1:21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8308</v>
      </c>
      <c r="R2854" s="10" t="s">
        <v>8309</v>
      </c>
      <c r="S2854" s="14">
        <f t="shared" si="222"/>
        <v>41781.045173611114</v>
      </c>
      <c r="T2854" s="14">
        <f t="shared" si="223"/>
        <v>41811.045173611114</v>
      </c>
      <c r="U2854">
        <f t="shared" si="224"/>
        <v>2014</v>
      </c>
    </row>
    <row r="2855" spans="1:21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8308</v>
      </c>
      <c r="R2855" s="10" t="s">
        <v>8309</v>
      </c>
      <c r="S2855" s="14">
        <f t="shared" si="222"/>
        <v>41836.190937499996</v>
      </c>
      <c r="T2855" s="14">
        <f t="shared" si="223"/>
        <v>41896.190937499996</v>
      </c>
      <c r="U2855">
        <f t="shared" si="224"/>
        <v>2014</v>
      </c>
    </row>
    <row r="2856" spans="1:21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8308</v>
      </c>
      <c r="R2856" s="10" t="s">
        <v>8309</v>
      </c>
      <c r="S2856" s="14">
        <f t="shared" si="222"/>
        <v>42111.71665509259</v>
      </c>
      <c r="T2856" s="14">
        <f t="shared" si="223"/>
        <v>42131.71665509259</v>
      </c>
      <c r="U2856">
        <f t="shared" si="224"/>
        <v>2015</v>
      </c>
    </row>
    <row r="2857" spans="1:21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8308</v>
      </c>
      <c r="R2857" s="10" t="s">
        <v>8309</v>
      </c>
      <c r="S2857" s="14">
        <f t="shared" si="222"/>
        <v>42370.007766203707</v>
      </c>
      <c r="T2857" s="14">
        <f t="shared" si="223"/>
        <v>42398.981944444444</v>
      </c>
      <c r="U2857">
        <f t="shared" si="224"/>
        <v>2016</v>
      </c>
    </row>
    <row r="2858" spans="1:21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8308</v>
      </c>
      <c r="R2858" s="10" t="s">
        <v>8309</v>
      </c>
      <c r="S2858" s="14">
        <f t="shared" si="222"/>
        <v>42165.037581018521</v>
      </c>
      <c r="T2858" s="14">
        <f t="shared" si="223"/>
        <v>42224.898611111115</v>
      </c>
      <c r="U2858">
        <f t="shared" si="224"/>
        <v>2015</v>
      </c>
    </row>
    <row r="2859" spans="1:21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8308</v>
      </c>
      <c r="R2859" s="10" t="s">
        <v>8309</v>
      </c>
      <c r="S2859" s="14">
        <f t="shared" si="222"/>
        <v>42726.920081018514</v>
      </c>
      <c r="T2859" s="14">
        <f t="shared" si="223"/>
        <v>42786.75</v>
      </c>
      <c r="U2859">
        <f t="shared" si="224"/>
        <v>2016</v>
      </c>
    </row>
    <row r="2860" spans="1:21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8308</v>
      </c>
      <c r="R2860" s="10" t="s">
        <v>8309</v>
      </c>
      <c r="S2860" s="14">
        <f t="shared" si="222"/>
        <v>41954.545081018514</v>
      </c>
      <c r="T2860" s="14">
        <f t="shared" si="223"/>
        <v>41978.477777777778</v>
      </c>
      <c r="U2860">
        <f t="shared" si="224"/>
        <v>2014</v>
      </c>
    </row>
    <row r="2861" spans="1:21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8308</v>
      </c>
      <c r="R2861" s="10" t="s">
        <v>8309</v>
      </c>
      <c r="S2861" s="14">
        <f t="shared" si="222"/>
        <v>42233.362314814818</v>
      </c>
      <c r="T2861" s="14">
        <f t="shared" si="223"/>
        <v>42293.362314814818</v>
      </c>
      <c r="U2861">
        <f t="shared" si="224"/>
        <v>2015</v>
      </c>
    </row>
    <row r="2862" spans="1:21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8308</v>
      </c>
      <c r="R2862" s="10" t="s">
        <v>8309</v>
      </c>
      <c r="S2862" s="14">
        <f t="shared" si="222"/>
        <v>42480.800648148142</v>
      </c>
      <c r="T2862" s="14">
        <f t="shared" si="223"/>
        <v>42540.800648148142</v>
      </c>
      <c r="U2862">
        <f t="shared" si="224"/>
        <v>2016</v>
      </c>
    </row>
    <row r="2863" spans="1:21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8308</v>
      </c>
      <c r="R2863" s="10" t="s">
        <v>8309</v>
      </c>
      <c r="S2863" s="14">
        <f t="shared" si="222"/>
        <v>42257.590833333335</v>
      </c>
      <c r="T2863" s="14">
        <f t="shared" si="223"/>
        <v>42271.590833333335</v>
      </c>
      <c r="U2863">
        <f t="shared" si="224"/>
        <v>2015</v>
      </c>
    </row>
    <row r="2864" spans="1:21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8308</v>
      </c>
      <c r="R2864" s="10" t="s">
        <v>8309</v>
      </c>
      <c r="S2864" s="14">
        <f t="shared" si="222"/>
        <v>41784.789687500001</v>
      </c>
      <c r="T2864" s="14">
        <f t="shared" si="223"/>
        <v>41814.789687500001</v>
      </c>
      <c r="U2864">
        <f t="shared" si="224"/>
        <v>2014</v>
      </c>
    </row>
    <row r="2865" spans="1:21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8308</v>
      </c>
      <c r="R2865" s="10" t="s">
        <v>8309</v>
      </c>
      <c r="S2865" s="14">
        <f t="shared" si="222"/>
        <v>41831.675034722226</v>
      </c>
      <c r="T2865" s="14">
        <f t="shared" si="223"/>
        <v>41891.675034722226</v>
      </c>
      <c r="U2865">
        <f t="shared" si="224"/>
        <v>2014</v>
      </c>
    </row>
    <row r="2866" spans="1: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8308</v>
      </c>
      <c r="R2866" s="10" t="s">
        <v>8309</v>
      </c>
      <c r="S2866" s="14">
        <f t="shared" si="222"/>
        <v>42172.613506944443</v>
      </c>
      <c r="T2866" s="14">
        <f t="shared" si="223"/>
        <v>42202.554166666669</v>
      </c>
      <c r="U2866">
        <f t="shared" si="224"/>
        <v>2015</v>
      </c>
    </row>
    <row r="2867" spans="1:21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8308</v>
      </c>
      <c r="R2867" s="10" t="s">
        <v>8309</v>
      </c>
      <c r="S2867" s="14">
        <f t="shared" si="222"/>
        <v>41950.114108796297</v>
      </c>
      <c r="T2867" s="14">
        <f t="shared" si="223"/>
        <v>42010.114108796297</v>
      </c>
      <c r="U2867">
        <f t="shared" si="224"/>
        <v>2014</v>
      </c>
    </row>
    <row r="2868" spans="1:21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8308</v>
      </c>
      <c r="R2868" s="10" t="s">
        <v>8309</v>
      </c>
      <c r="S2868" s="14">
        <f t="shared" si="222"/>
        <v>42627.955104166671</v>
      </c>
      <c r="T2868" s="14">
        <f t="shared" si="223"/>
        <v>42657.916666666672</v>
      </c>
      <c r="U2868">
        <f t="shared" si="224"/>
        <v>2016</v>
      </c>
    </row>
    <row r="2869" spans="1:21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8308</v>
      </c>
      <c r="R2869" s="10" t="s">
        <v>8309</v>
      </c>
      <c r="S2869" s="14">
        <f t="shared" si="222"/>
        <v>42531.195277777777</v>
      </c>
      <c r="T2869" s="14">
        <f t="shared" si="223"/>
        <v>42555.166666666672</v>
      </c>
      <c r="U2869">
        <f t="shared" si="224"/>
        <v>2016</v>
      </c>
    </row>
    <row r="2870" spans="1:21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8308</v>
      </c>
      <c r="R2870" s="10" t="s">
        <v>8309</v>
      </c>
      <c r="S2870" s="14">
        <f t="shared" si="222"/>
        <v>42618.827013888891</v>
      </c>
      <c r="T2870" s="14">
        <f t="shared" si="223"/>
        <v>42648.827013888891</v>
      </c>
      <c r="U2870">
        <f t="shared" si="224"/>
        <v>2016</v>
      </c>
    </row>
    <row r="2871" spans="1:21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8308</v>
      </c>
      <c r="R2871" s="10" t="s">
        <v>8309</v>
      </c>
      <c r="S2871" s="14">
        <f t="shared" si="222"/>
        <v>42540.593530092592</v>
      </c>
      <c r="T2871" s="14">
        <f t="shared" si="223"/>
        <v>42570.593530092592</v>
      </c>
      <c r="U2871">
        <f t="shared" si="224"/>
        <v>2016</v>
      </c>
    </row>
    <row r="2872" spans="1:21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8308</v>
      </c>
      <c r="R2872" s="10" t="s">
        <v>8309</v>
      </c>
      <c r="S2872" s="14">
        <f t="shared" si="222"/>
        <v>41746.189409722225</v>
      </c>
      <c r="T2872" s="14">
        <f t="shared" si="223"/>
        <v>41776.189409722225</v>
      </c>
      <c r="U2872">
        <f t="shared" si="224"/>
        <v>2014</v>
      </c>
    </row>
    <row r="2873" spans="1:21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8308</v>
      </c>
      <c r="R2873" s="10" t="s">
        <v>8309</v>
      </c>
      <c r="S2873" s="14">
        <f t="shared" si="222"/>
        <v>41974.738576388889</v>
      </c>
      <c r="T2873" s="14">
        <f t="shared" si="223"/>
        <v>41994.738576388889</v>
      </c>
      <c r="U2873">
        <f t="shared" si="224"/>
        <v>2014</v>
      </c>
    </row>
    <row r="2874" spans="1:21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8308</v>
      </c>
      <c r="R2874" s="10" t="s">
        <v>8309</v>
      </c>
      <c r="S2874" s="14">
        <f t="shared" si="222"/>
        <v>42115.11618055556</v>
      </c>
      <c r="T2874" s="14">
        <f t="shared" si="223"/>
        <v>42175.11618055556</v>
      </c>
      <c r="U2874">
        <f t="shared" si="224"/>
        <v>2015</v>
      </c>
    </row>
    <row r="2875" spans="1:21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8308</v>
      </c>
      <c r="R2875" s="10" t="s">
        <v>8309</v>
      </c>
      <c r="S2875" s="14">
        <f t="shared" si="222"/>
        <v>42002.817488425921</v>
      </c>
      <c r="T2875" s="14">
        <f t="shared" si="223"/>
        <v>42032.817488425921</v>
      </c>
      <c r="U2875">
        <f t="shared" si="224"/>
        <v>2014</v>
      </c>
    </row>
    <row r="2876" spans="1:21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8308</v>
      </c>
      <c r="R2876" s="10" t="s">
        <v>8309</v>
      </c>
      <c r="S2876" s="14">
        <f t="shared" si="222"/>
        <v>42722.84474537037</v>
      </c>
      <c r="T2876" s="14">
        <f t="shared" si="223"/>
        <v>42752.84474537037</v>
      </c>
      <c r="U2876">
        <f t="shared" si="224"/>
        <v>2016</v>
      </c>
    </row>
    <row r="2877" spans="1:21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8308</v>
      </c>
      <c r="R2877" s="10" t="s">
        <v>8309</v>
      </c>
      <c r="S2877" s="14">
        <f t="shared" si="222"/>
        <v>42465.128391203703</v>
      </c>
      <c r="T2877" s="14">
        <f t="shared" si="223"/>
        <v>42495.128391203703</v>
      </c>
      <c r="U2877">
        <f t="shared" si="224"/>
        <v>2016</v>
      </c>
    </row>
    <row r="2878" spans="1:21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8308</v>
      </c>
      <c r="R2878" s="10" t="s">
        <v>8309</v>
      </c>
      <c r="S2878" s="14">
        <f t="shared" si="222"/>
        <v>42171.743969907402</v>
      </c>
      <c r="T2878" s="14">
        <f t="shared" si="223"/>
        <v>42201.743969907402</v>
      </c>
      <c r="U2878">
        <f t="shared" si="224"/>
        <v>2015</v>
      </c>
    </row>
    <row r="2879" spans="1:21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8308</v>
      </c>
      <c r="R2879" s="10" t="s">
        <v>8309</v>
      </c>
      <c r="S2879" s="14">
        <f t="shared" si="222"/>
        <v>42672.955138888887</v>
      </c>
      <c r="T2879" s="14">
        <f t="shared" si="223"/>
        <v>42704.708333333328</v>
      </c>
      <c r="U2879">
        <f t="shared" si="224"/>
        <v>2016</v>
      </c>
    </row>
    <row r="2880" spans="1:21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8308</v>
      </c>
      <c r="R2880" s="10" t="s">
        <v>8309</v>
      </c>
      <c r="S2880" s="14">
        <f t="shared" si="222"/>
        <v>42128.615682870368</v>
      </c>
      <c r="T2880" s="14">
        <f t="shared" si="223"/>
        <v>42188.615682870368</v>
      </c>
      <c r="U2880">
        <f t="shared" si="224"/>
        <v>2015</v>
      </c>
    </row>
    <row r="2881" spans="1:21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8308</v>
      </c>
      <c r="R2881" s="10" t="s">
        <v>8309</v>
      </c>
      <c r="S2881" s="14">
        <f t="shared" si="222"/>
        <v>42359.725243055553</v>
      </c>
      <c r="T2881" s="14">
        <f t="shared" si="223"/>
        <v>42389.725243055553</v>
      </c>
      <c r="U2881">
        <f t="shared" si="224"/>
        <v>2015</v>
      </c>
    </row>
    <row r="2882" spans="1:21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225">ROUND(E2882/D2882*100,0)</f>
        <v>23</v>
      </c>
      <c r="P2882">
        <f t="shared" si="221"/>
        <v>96.55</v>
      </c>
      <c r="Q2882" s="10" t="s">
        <v>8308</v>
      </c>
      <c r="R2882" s="10" t="s">
        <v>8309</v>
      </c>
      <c r="S2882" s="14">
        <f t="shared" si="222"/>
        <v>42192.905694444446</v>
      </c>
      <c r="T2882" s="14">
        <f t="shared" si="223"/>
        <v>42236.711805555555</v>
      </c>
      <c r="U2882">
        <f t="shared" si="224"/>
        <v>2015</v>
      </c>
    </row>
    <row r="2883" spans="1:21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225"/>
        <v>0</v>
      </c>
      <c r="P2883">
        <f t="shared" ref="P2883:P2946" si="226">IFERROR(ROUND(E2883/L2883,2),0)</f>
        <v>0</v>
      </c>
      <c r="Q2883" s="10" t="s">
        <v>8308</v>
      </c>
      <c r="R2883" s="10" t="s">
        <v>8309</v>
      </c>
      <c r="S2883" s="14">
        <f t="shared" ref="S2883:S2946" si="227">(((J2883/60)/60)/24)+DATE(1970,1,1)</f>
        <v>41916.597638888888</v>
      </c>
      <c r="T2883" s="14">
        <f t="shared" ref="T2883:T2946" si="228">(((I2883/60)/60)/24)+DATE(1970,1,1)</f>
        <v>41976.639305555553</v>
      </c>
      <c r="U2883">
        <f t="shared" ref="U2883:U2946" si="229">YEAR(S2883)</f>
        <v>2014</v>
      </c>
    </row>
    <row r="2884" spans="1:21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8308</v>
      </c>
      <c r="R2884" s="10" t="s">
        <v>8309</v>
      </c>
      <c r="S2884" s="14">
        <f t="shared" si="227"/>
        <v>42461.596273148149</v>
      </c>
      <c r="T2884" s="14">
        <f t="shared" si="228"/>
        <v>42491.596273148149</v>
      </c>
      <c r="U2884">
        <f t="shared" si="229"/>
        <v>2016</v>
      </c>
    </row>
    <row r="2885" spans="1:21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8308</v>
      </c>
      <c r="R2885" s="10" t="s">
        <v>8309</v>
      </c>
      <c r="S2885" s="14">
        <f t="shared" si="227"/>
        <v>42370.90320601852</v>
      </c>
      <c r="T2885" s="14">
        <f t="shared" si="228"/>
        <v>42406.207638888889</v>
      </c>
      <c r="U2885">
        <f t="shared" si="229"/>
        <v>2016</v>
      </c>
    </row>
    <row r="2886" spans="1:21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8308</v>
      </c>
      <c r="R2886" s="10" t="s">
        <v>8309</v>
      </c>
      <c r="S2886" s="14">
        <f t="shared" si="227"/>
        <v>41948.727256944447</v>
      </c>
      <c r="T2886" s="14">
        <f t="shared" si="228"/>
        <v>41978.727256944447</v>
      </c>
      <c r="U2886">
        <f t="shared" si="229"/>
        <v>2014</v>
      </c>
    </row>
    <row r="2887" spans="1:21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8308</v>
      </c>
      <c r="R2887" s="10" t="s">
        <v>8309</v>
      </c>
      <c r="S2887" s="14">
        <f t="shared" si="227"/>
        <v>42047.07640046296</v>
      </c>
      <c r="T2887" s="14">
        <f t="shared" si="228"/>
        <v>42077.034733796296</v>
      </c>
      <c r="U2887">
        <f t="shared" si="229"/>
        <v>2015</v>
      </c>
    </row>
    <row r="2888" spans="1:21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8308</v>
      </c>
      <c r="R2888" s="10" t="s">
        <v>8309</v>
      </c>
      <c r="S2888" s="14">
        <f t="shared" si="227"/>
        <v>42261.632916666669</v>
      </c>
      <c r="T2888" s="14">
        <f t="shared" si="228"/>
        <v>42266.165972222225</v>
      </c>
      <c r="U2888">
        <f t="shared" si="229"/>
        <v>2015</v>
      </c>
    </row>
    <row r="2889" spans="1:21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8308</v>
      </c>
      <c r="R2889" s="10" t="s">
        <v>8309</v>
      </c>
      <c r="S2889" s="14">
        <f t="shared" si="227"/>
        <v>41985.427361111113</v>
      </c>
      <c r="T2889" s="14">
        <f t="shared" si="228"/>
        <v>42015.427361111113</v>
      </c>
      <c r="U2889">
        <f t="shared" si="229"/>
        <v>2014</v>
      </c>
    </row>
    <row r="2890" spans="1:21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8308</v>
      </c>
      <c r="R2890" s="10" t="s">
        <v>8309</v>
      </c>
      <c r="S2890" s="14">
        <f t="shared" si="227"/>
        <v>41922.535185185188</v>
      </c>
      <c r="T2890" s="14">
        <f t="shared" si="228"/>
        <v>41930.207638888889</v>
      </c>
      <c r="U2890">
        <f t="shared" si="229"/>
        <v>2014</v>
      </c>
    </row>
    <row r="2891" spans="1:21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8308</v>
      </c>
      <c r="R2891" s="10" t="s">
        <v>8309</v>
      </c>
      <c r="S2891" s="14">
        <f t="shared" si="227"/>
        <v>41850.863252314812</v>
      </c>
      <c r="T2891" s="14">
        <f t="shared" si="228"/>
        <v>41880.863252314812</v>
      </c>
      <c r="U2891">
        <f t="shared" si="229"/>
        <v>2014</v>
      </c>
    </row>
    <row r="2892" spans="1:21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8308</v>
      </c>
      <c r="R2892" s="10" t="s">
        <v>8309</v>
      </c>
      <c r="S2892" s="14">
        <f t="shared" si="227"/>
        <v>41831.742962962962</v>
      </c>
      <c r="T2892" s="14">
        <f t="shared" si="228"/>
        <v>41860.125</v>
      </c>
      <c r="U2892">
        <f t="shared" si="229"/>
        <v>2014</v>
      </c>
    </row>
    <row r="2893" spans="1:21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8308</v>
      </c>
      <c r="R2893" s="10" t="s">
        <v>8309</v>
      </c>
      <c r="S2893" s="14">
        <f t="shared" si="227"/>
        <v>42415.883425925931</v>
      </c>
      <c r="T2893" s="14">
        <f t="shared" si="228"/>
        <v>42475.84175925926</v>
      </c>
      <c r="U2893">
        <f t="shared" si="229"/>
        <v>2016</v>
      </c>
    </row>
    <row r="2894" spans="1:21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8308</v>
      </c>
      <c r="R2894" s="10" t="s">
        <v>8309</v>
      </c>
      <c r="S2894" s="14">
        <f t="shared" si="227"/>
        <v>41869.714166666665</v>
      </c>
      <c r="T2894" s="14">
        <f t="shared" si="228"/>
        <v>41876.875</v>
      </c>
      <c r="U2894">
        <f t="shared" si="229"/>
        <v>2014</v>
      </c>
    </row>
    <row r="2895" spans="1:21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8308</v>
      </c>
      <c r="R2895" s="10" t="s">
        <v>8309</v>
      </c>
      <c r="S2895" s="14">
        <f t="shared" si="227"/>
        <v>41953.773090277777</v>
      </c>
      <c r="T2895" s="14">
        <f t="shared" si="228"/>
        <v>42013.083333333328</v>
      </c>
      <c r="U2895">
        <f t="shared" si="229"/>
        <v>2014</v>
      </c>
    </row>
    <row r="2896" spans="1:21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8308</v>
      </c>
      <c r="R2896" s="10" t="s">
        <v>8309</v>
      </c>
      <c r="S2896" s="14">
        <f t="shared" si="227"/>
        <v>42037.986284722225</v>
      </c>
      <c r="T2896" s="14">
        <f t="shared" si="228"/>
        <v>42097.944618055553</v>
      </c>
      <c r="U2896">
        <f t="shared" si="229"/>
        <v>2015</v>
      </c>
    </row>
    <row r="2897" spans="1:21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8308</v>
      </c>
      <c r="R2897" s="10" t="s">
        <v>8309</v>
      </c>
      <c r="S2897" s="14">
        <f t="shared" si="227"/>
        <v>41811.555462962962</v>
      </c>
      <c r="T2897" s="14">
        <f t="shared" si="228"/>
        <v>41812.875</v>
      </c>
      <c r="U2897">
        <f t="shared" si="229"/>
        <v>2014</v>
      </c>
    </row>
    <row r="2898" spans="1:21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8308</v>
      </c>
      <c r="R2898" s="10" t="s">
        <v>8309</v>
      </c>
      <c r="S2898" s="14">
        <f t="shared" si="227"/>
        <v>42701.908807870372</v>
      </c>
      <c r="T2898" s="14">
        <f t="shared" si="228"/>
        <v>42716.25</v>
      </c>
      <c r="U2898">
        <f t="shared" si="229"/>
        <v>2016</v>
      </c>
    </row>
    <row r="2899" spans="1:21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8308</v>
      </c>
      <c r="R2899" s="10" t="s">
        <v>8309</v>
      </c>
      <c r="S2899" s="14">
        <f t="shared" si="227"/>
        <v>42258.646504629629</v>
      </c>
      <c r="T2899" s="14">
        <f t="shared" si="228"/>
        <v>42288.645196759258</v>
      </c>
      <c r="U2899">
        <f t="shared" si="229"/>
        <v>2015</v>
      </c>
    </row>
    <row r="2900" spans="1:21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8308</v>
      </c>
      <c r="R2900" s="10" t="s">
        <v>8309</v>
      </c>
      <c r="S2900" s="14">
        <f t="shared" si="227"/>
        <v>42278.664965277778</v>
      </c>
      <c r="T2900" s="14">
        <f t="shared" si="228"/>
        <v>42308.664965277778</v>
      </c>
      <c r="U2900">
        <f t="shared" si="229"/>
        <v>2015</v>
      </c>
    </row>
    <row r="2901" spans="1:21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8308</v>
      </c>
      <c r="R2901" s="10" t="s">
        <v>8309</v>
      </c>
      <c r="S2901" s="14">
        <f t="shared" si="227"/>
        <v>42515.078217592592</v>
      </c>
      <c r="T2901" s="14">
        <f t="shared" si="228"/>
        <v>42575.078217592592</v>
      </c>
      <c r="U2901">
        <f t="shared" si="229"/>
        <v>2016</v>
      </c>
    </row>
    <row r="2902" spans="1:21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8308</v>
      </c>
      <c r="R2902" s="10" t="s">
        <v>8309</v>
      </c>
      <c r="S2902" s="14">
        <f t="shared" si="227"/>
        <v>41830.234166666669</v>
      </c>
      <c r="T2902" s="14">
        <f t="shared" si="228"/>
        <v>41860.234166666669</v>
      </c>
      <c r="U2902">
        <f t="shared" si="229"/>
        <v>2014</v>
      </c>
    </row>
    <row r="2903" spans="1:21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8308</v>
      </c>
      <c r="R2903" s="10" t="s">
        <v>8309</v>
      </c>
      <c r="S2903" s="14">
        <f t="shared" si="227"/>
        <v>41982.904386574075</v>
      </c>
      <c r="T2903" s="14">
        <f t="shared" si="228"/>
        <v>42042.904386574075</v>
      </c>
      <c r="U2903">
        <f t="shared" si="229"/>
        <v>2014</v>
      </c>
    </row>
    <row r="2904" spans="1:21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8308</v>
      </c>
      <c r="R2904" s="10" t="s">
        <v>8309</v>
      </c>
      <c r="S2904" s="14">
        <f t="shared" si="227"/>
        <v>42210.439768518518</v>
      </c>
      <c r="T2904" s="14">
        <f t="shared" si="228"/>
        <v>42240.439768518518</v>
      </c>
      <c r="U2904">
        <f t="shared" si="229"/>
        <v>2015</v>
      </c>
    </row>
    <row r="2905" spans="1:21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8308</v>
      </c>
      <c r="R2905" s="10" t="s">
        <v>8309</v>
      </c>
      <c r="S2905" s="14">
        <f t="shared" si="227"/>
        <v>42196.166874999995</v>
      </c>
      <c r="T2905" s="14">
        <f t="shared" si="228"/>
        <v>42256.166874999995</v>
      </c>
      <c r="U2905">
        <f t="shared" si="229"/>
        <v>2015</v>
      </c>
    </row>
    <row r="2906" spans="1:21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8308</v>
      </c>
      <c r="R2906" s="10" t="s">
        <v>8309</v>
      </c>
      <c r="S2906" s="14">
        <f t="shared" si="227"/>
        <v>41940.967951388891</v>
      </c>
      <c r="T2906" s="14">
        <f t="shared" si="228"/>
        <v>41952.5</v>
      </c>
      <c r="U2906">
        <f t="shared" si="229"/>
        <v>2014</v>
      </c>
    </row>
    <row r="2907" spans="1:21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8308</v>
      </c>
      <c r="R2907" s="10" t="s">
        <v>8309</v>
      </c>
      <c r="S2907" s="14">
        <f t="shared" si="227"/>
        <v>42606.056863425925</v>
      </c>
      <c r="T2907" s="14">
        <f t="shared" si="228"/>
        <v>42620.056863425925</v>
      </c>
      <c r="U2907">
        <f t="shared" si="229"/>
        <v>2016</v>
      </c>
    </row>
    <row r="2908" spans="1:21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8308</v>
      </c>
      <c r="R2908" s="10" t="s">
        <v>8309</v>
      </c>
      <c r="S2908" s="14">
        <f t="shared" si="227"/>
        <v>42199.648912037039</v>
      </c>
      <c r="T2908" s="14">
        <f t="shared" si="228"/>
        <v>42217.041666666672</v>
      </c>
      <c r="U2908">
        <f t="shared" si="229"/>
        <v>2015</v>
      </c>
    </row>
    <row r="2909" spans="1:21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8308</v>
      </c>
      <c r="R2909" s="10" t="s">
        <v>8309</v>
      </c>
      <c r="S2909" s="14">
        <f t="shared" si="227"/>
        <v>42444.877743055549</v>
      </c>
      <c r="T2909" s="14">
        <f t="shared" si="228"/>
        <v>42504.877743055549</v>
      </c>
      <c r="U2909">
        <f t="shared" si="229"/>
        <v>2016</v>
      </c>
    </row>
    <row r="2910" spans="1:21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8308</v>
      </c>
      <c r="R2910" s="10" t="s">
        <v>8309</v>
      </c>
      <c r="S2910" s="14">
        <f t="shared" si="227"/>
        <v>42499.731701388882</v>
      </c>
      <c r="T2910" s="14">
        <f t="shared" si="228"/>
        <v>42529.731701388882</v>
      </c>
      <c r="U2910">
        <f t="shared" si="229"/>
        <v>2016</v>
      </c>
    </row>
    <row r="2911" spans="1:21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8308</v>
      </c>
      <c r="R2911" s="10" t="s">
        <v>8309</v>
      </c>
      <c r="S2911" s="14">
        <f t="shared" si="227"/>
        <v>41929.266215277778</v>
      </c>
      <c r="T2911" s="14">
        <f t="shared" si="228"/>
        <v>41968.823611111111</v>
      </c>
      <c r="U2911">
        <f t="shared" si="229"/>
        <v>2014</v>
      </c>
    </row>
    <row r="2912" spans="1:21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8308</v>
      </c>
      <c r="R2912" s="10" t="s">
        <v>8309</v>
      </c>
      <c r="S2912" s="14">
        <f t="shared" si="227"/>
        <v>42107.841284722221</v>
      </c>
      <c r="T2912" s="14">
        <f t="shared" si="228"/>
        <v>42167.841284722221</v>
      </c>
      <c r="U2912">
        <f t="shared" si="229"/>
        <v>2015</v>
      </c>
    </row>
    <row r="2913" spans="1:21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8308</v>
      </c>
      <c r="R2913" s="10" t="s">
        <v>8309</v>
      </c>
      <c r="S2913" s="14">
        <f t="shared" si="227"/>
        <v>42142.768819444449</v>
      </c>
      <c r="T2913" s="14">
        <f t="shared" si="228"/>
        <v>42182.768819444449</v>
      </c>
      <c r="U2913">
        <f t="shared" si="229"/>
        <v>2015</v>
      </c>
    </row>
    <row r="2914" spans="1:21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8308</v>
      </c>
      <c r="R2914" s="10" t="s">
        <v>8309</v>
      </c>
      <c r="S2914" s="14">
        <f t="shared" si="227"/>
        <v>42354.131643518514</v>
      </c>
      <c r="T2914" s="14">
        <f t="shared" si="228"/>
        <v>42384.131643518514</v>
      </c>
      <c r="U2914">
        <f t="shared" si="229"/>
        <v>2015</v>
      </c>
    </row>
    <row r="2915" spans="1:21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8308</v>
      </c>
      <c r="R2915" s="10" t="s">
        <v>8309</v>
      </c>
      <c r="S2915" s="14">
        <f t="shared" si="227"/>
        <v>41828.922905092593</v>
      </c>
      <c r="T2915" s="14">
        <f t="shared" si="228"/>
        <v>41888.922905092593</v>
      </c>
      <c r="U2915">
        <f t="shared" si="229"/>
        <v>2014</v>
      </c>
    </row>
    <row r="2916" spans="1:21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8308</v>
      </c>
      <c r="R2916" s="10" t="s">
        <v>8309</v>
      </c>
      <c r="S2916" s="14">
        <f t="shared" si="227"/>
        <v>42017.907337962963</v>
      </c>
      <c r="T2916" s="14">
        <f t="shared" si="228"/>
        <v>42077.865671296298</v>
      </c>
      <c r="U2916">
        <f t="shared" si="229"/>
        <v>2015</v>
      </c>
    </row>
    <row r="2917" spans="1:21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8308</v>
      </c>
      <c r="R2917" s="10" t="s">
        <v>8309</v>
      </c>
      <c r="S2917" s="14">
        <f t="shared" si="227"/>
        <v>42415.398032407407</v>
      </c>
      <c r="T2917" s="14">
        <f t="shared" si="228"/>
        <v>42445.356365740736</v>
      </c>
      <c r="U2917">
        <f t="shared" si="229"/>
        <v>2016</v>
      </c>
    </row>
    <row r="2918" spans="1:21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8308</v>
      </c>
      <c r="R2918" s="10" t="s">
        <v>8309</v>
      </c>
      <c r="S2918" s="14">
        <f t="shared" si="227"/>
        <v>41755.476724537039</v>
      </c>
      <c r="T2918" s="14">
        <f t="shared" si="228"/>
        <v>41778.476724537039</v>
      </c>
      <c r="U2918">
        <f t="shared" si="229"/>
        <v>2014</v>
      </c>
    </row>
    <row r="2919" spans="1:21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8308</v>
      </c>
      <c r="R2919" s="10" t="s">
        <v>8309</v>
      </c>
      <c r="S2919" s="14">
        <f t="shared" si="227"/>
        <v>42245.234340277777</v>
      </c>
      <c r="T2919" s="14">
        <f t="shared" si="228"/>
        <v>42263.234340277777</v>
      </c>
      <c r="U2919">
        <f t="shared" si="229"/>
        <v>2015</v>
      </c>
    </row>
    <row r="2920" spans="1:21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8308</v>
      </c>
      <c r="R2920" s="10" t="s">
        <v>8309</v>
      </c>
      <c r="S2920" s="14">
        <f t="shared" si="227"/>
        <v>42278.629710648151</v>
      </c>
      <c r="T2920" s="14">
        <f t="shared" si="228"/>
        <v>42306.629710648151</v>
      </c>
      <c r="U2920">
        <f t="shared" si="229"/>
        <v>2015</v>
      </c>
    </row>
    <row r="2921" spans="1:21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8308</v>
      </c>
      <c r="R2921" s="10" t="s">
        <v>8309</v>
      </c>
      <c r="S2921" s="14">
        <f t="shared" si="227"/>
        <v>41826.61954861111</v>
      </c>
      <c r="T2921" s="14">
        <f t="shared" si="228"/>
        <v>41856.61954861111</v>
      </c>
      <c r="U2921">
        <f t="shared" si="229"/>
        <v>2014</v>
      </c>
    </row>
    <row r="2922" spans="1:21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8308</v>
      </c>
      <c r="R2922" s="10" t="s">
        <v>8309</v>
      </c>
      <c r="S2922" s="14">
        <f t="shared" si="227"/>
        <v>42058.792476851857</v>
      </c>
      <c r="T2922" s="14">
        <f t="shared" si="228"/>
        <v>42088.750810185185</v>
      </c>
      <c r="U2922">
        <f t="shared" si="229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8308</v>
      </c>
      <c r="R2923" s="10" t="s">
        <v>8311</v>
      </c>
      <c r="S2923" s="14">
        <f t="shared" si="227"/>
        <v>41877.886620370373</v>
      </c>
      <c r="T2923" s="14">
        <f t="shared" si="228"/>
        <v>41907.886620370373</v>
      </c>
      <c r="U2923">
        <f t="shared" si="229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8308</v>
      </c>
      <c r="R2924" s="10" t="s">
        <v>8311</v>
      </c>
      <c r="S2924" s="14">
        <f t="shared" si="227"/>
        <v>42097.874155092592</v>
      </c>
      <c r="T2924" s="14">
        <f t="shared" si="228"/>
        <v>42142.874155092592</v>
      </c>
      <c r="U2924">
        <f t="shared" si="229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8308</v>
      </c>
      <c r="R2925" s="10" t="s">
        <v>8311</v>
      </c>
      <c r="S2925" s="14">
        <f t="shared" si="227"/>
        <v>42013.15253472222</v>
      </c>
      <c r="T2925" s="14">
        <f t="shared" si="228"/>
        <v>42028.125</v>
      </c>
      <c r="U2925">
        <f t="shared" si="229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8308</v>
      </c>
      <c r="R2926" s="10" t="s">
        <v>8311</v>
      </c>
      <c r="S2926" s="14">
        <f t="shared" si="227"/>
        <v>42103.556828703702</v>
      </c>
      <c r="T2926" s="14">
        <f t="shared" si="228"/>
        <v>42133.165972222225</v>
      </c>
      <c r="U2926">
        <f t="shared" si="229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8308</v>
      </c>
      <c r="R2927" s="10" t="s">
        <v>8311</v>
      </c>
      <c r="S2927" s="14">
        <f t="shared" si="227"/>
        <v>41863.584120370368</v>
      </c>
      <c r="T2927" s="14">
        <f t="shared" si="228"/>
        <v>41893.584120370368</v>
      </c>
      <c r="U2927">
        <f t="shared" si="229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8308</v>
      </c>
      <c r="R2928" s="10" t="s">
        <v>8311</v>
      </c>
      <c r="S2928" s="14">
        <f t="shared" si="227"/>
        <v>42044.765960648147</v>
      </c>
      <c r="T2928" s="14">
        <f t="shared" si="228"/>
        <v>42058.765960648147</v>
      </c>
      <c r="U2928">
        <f t="shared" si="229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8308</v>
      </c>
      <c r="R2929" s="10" t="s">
        <v>8311</v>
      </c>
      <c r="S2929" s="14">
        <f t="shared" si="227"/>
        <v>41806.669317129628</v>
      </c>
      <c r="T2929" s="14">
        <f t="shared" si="228"/>
        <v>41835.208333333336</v>
      </c>
      <c r="U2929">
        <f t="shared" si="229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8308</v>
      </c>
      <c r="R2930" s="10" t="s">
        <v>8311</v>
      </c>
      <c r="S2930" s="14">
        <f t="shared" si="227"/>
        <v>42403.998217592598</v>
      </c>
      <c r="T2930" s="14">
        <f t="shared" si="228"/>
        <v>42433.998217592598</v>
      </c>
      <c r="U2930">
        <f t="shared" si="229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8308</v>
      </c>
      <c r="R2931" s="10" t="s">
        <v>8311</v>
      </c>
      <c r="S2931" s="14">
        <f t="shared" si="227"/>
        <v>41754.564328703702</v>
      </c>
      <c r="T2931" s="14">
        <f t="shared" si="228"/>
        <v>41784.564328703702</v>
      </c>
      <c r="U2931">
        <f t="shared" si="229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8308</v>
      </c>
      <c r="R2932" s="10" t="s">
        <v>8311</v>
      </c>
      <c r="S2932" s="14">
        <f t="shared" si="227"/>
        <v>42101.584074074075</v>
      </c>
      <c r="T2932" s="14">
        <f t="shared" si="228"/>
        <v>42131.584074074075</v>
      </c>
      <c r="U2932">
        <f t="shared" si="229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8308</v>
      </c>
      <c r="R2933" s="10" t="s">
        <v>8311</v>
      </c>
      <c r="S2933" s="14">
        <f t="shared" si="227"/>
        <v>41872.291238425925</v>
      </c>
      <c r="T2933" s="14">
        <f t="shared" si="228"/>
        <v>41897.255555555559</v>
      </c>
      <c r="U2933">
        <f t="shared" si="229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8308</v>
      </c>
      <c r="R2934" s="10" t="s">
        <v>8311</v>
      </c>
      <c r="S2934" s="14">
        <f t="shared" si="227"/>
        <v>42025.164780092593</v>
      </c>
      <c r="T2934" s="14">
        <f t="shared" si="228"/>
        <v>42056.458333333328</v>
      </c>
      <c r="U2934">
        <f t="shared" si="229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8308</v>
      </c>
      <c r="R2935" s="10" t="s">
        <v>8311</v>
      </c>
      <c r="S2935" s="14">
        <f t="shared" si="227"/>
        <v>42495.956631944442</v>
      </c>
      <c r="T2935" s="14">
        <f t="shared" si="228"/>
        <v>42525.956631944442</v>
      </c>
      <c r="U2935">
        <f t="shared" si="229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8308</v>
      </c>
      <c r="R2936" s="10" t="s">
        <v>8311</v>
      </c>
      <c r="S2936" s="14">
        <f t="shared" si="227"/>
        <v>41775.636157407411</v>
      </c>
      <c r="T2936" s="14">
        <f t="shared" si="228"/>
        <v>41805.636157407411</v>
      </c>
      <c r="U2936">
        <f t="shared" si="229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8308</v>
      </c>
      <c r="R2937" s="10" t="s">
        <v>8311</v>
      </c>
      <c r="S2937" s="14">
        <f t="shared" si="227"/>
        <v>42553.583425925928</v>
      </c>
      <c r="T2937" s="14">
        <f t="shared" si="228"/>
        <v>42611.708333333328</v>
      </c>
      <c r="U2937">
        <f t="shared" si="229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8308</v>
      </c>
      <c r="R2938" s="10" t="s">
        <v>8311</v>
      </c>
      <c r="S2938" s="14">
        <f t="shared" si="227"/>
        <v>41912.650729166664</v>
      </c>
      <c r="T2938" s="14">
        <f t="shared" si="228"/>
        <v>41925.207638888889</v>
      </c>
      <c r="U2938">
        <f t="shared" si="229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8308</v>
      </c>
      <c r="R2939" s="10" t="s">
        <v>8311</v>
      </c>
      <c r="S2939" s="14">
        <f t="shared" si="227"/>
        <v>41803.457326388889</v>
      </c>
      <c r="T2939" s="14">
        <f t="shared" si="228"/>
        <v>41833.457326388889</v>
      </c>
      <c r="U2939">
        <f t="shared" si="229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8308</v>
      </c>
      <c r="R2940" s="10" t="s">
        <v>8311</v>
      </c>
      <c r="S2940" s="14">
        <f t="shared" si="227"/>
        <v>42004.703865740739</v>
      </c>
      <c r="T2940" s="14">
        <f t="shared" si="228"/>
        <v>42034.703865740739</v>
      </c>
      <c r="U2940">
        <f t="shared" si="229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8308</v>
      </c>
      <c r="R2941" s="10" t="s">
        <v>8311</v>
      </c>
      <c r="S2941" s="14">
        <f t="shared" si="227"/>
        <v>41845.809166666666</v>
      </c>
      <c r="T2941" s="14">
        <f t="shared" si="228"/>
        <v>41879.041666666664</v>
      </c>
      <c r="U2941">
        <f t="shared" si="229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8308</v>
      </c>
      <c r="R2942" s="10" t="s">
        <v>8311</v>
      </c>
      <c r="S2942" s="14">
        <f t="shared" si="227"/>
        <v>41982.773356481484</v>
      </c>
      <c r="T2942" s="14">
        <f t="shared" si="228"/>
        <v>42022.773356481484</v>
      </c>
      <c r="U2942">
        <f t="shared" si="229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8308</v>
      </c>
      <c r="R2943" s="10" t="s">
        <v>8310</v>
      </c>
      <c r="S2943" s="14">
        <f t="shared" si="227"/>
        <v>42034.960127314815</v>
      </c>
      <c r="T2943" s="14">
        <f t="shared" si="228"/>
        <v>42064.960127314815</v>
      </c>
      <c r="U2943">
        <f t="shared" si="229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8308</v>
      </c>
      <c r="R2944" s="10" t="s">
        <v>8310</v>
      </c>
      <c r="S2944" s="14">
        <f t="shared" si="227"/>
        <v>42334.803923611107</v>
      </c>
      <c r="T2944" s="14">
        <f t="shared" si="228"/>
        <v>42354.845833333333</v>
      </c>
      <c r="U2944">
        <f t="shared" si="229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8308</v>
      </c>
      <c r="R2945" s="10" t="s">
        <v>8310</v>
      </c>
      <c r="S2945" s="14">
        <f t="shared" si="227"/>
        <v>42077.129398148143</v>
      </c>
      <c r="T2945" s="14">
        <f t="shared" si="228"/>
        <v>42107.129398148143</v>
      </c>
      <c r="U2945">
        <f t="shared" si="229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230">ROUND(E2946/D2946*100,0)</f>
        <v>1</v>
      </c>
      <c r="P2946">
        <f t="shared" si="226"/>
        <v>100</v>
      </c>
      <c r="Q2946" s="10" t="s">
        <v>8308</v>
      </c>
      <c r="R2946" s="10" t="s">
        <v>8310</v>
      </c>
      <c r="S2946" s="14">
        <f t="shared" si="227"/>
        <v>42132.9143287037</v>
      </c>
      <c r="T2946" s="14">
        <f t="shared" si="228"/>
        <v>42162.9143287037</v>
      </c>
      <c r="U2946">
        <f t="shared" si="229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230"/>
        <v>0</v>
      </c>
      <c r="P2947">
        <f t="shared" ref="P2947:P3010" si="231">IFERROR(ROUND(E2947/L2947,2),0)</f>
        <v>0</v>
      </c>
      <c r="Q2947" s="10" t="s">
        <v>8308</v>
      </c>
      <c r="R2947" s="10" t="s">
        <v>8310</v>
      </c>
      <c r="S2947" s="14">
        <f t="shared" ref="S2947:S3010" si="232">(((J2947/60)/60)/24)+DATE(1970,1,1)</f>
        <v>42118.139583333337</v>
      </c>
      <c r="T2947" s="14">
        <f t="shared" ref="T2947:T3010" si="233">(((I2947/60)/60)/24)+DATE(1970,1,1)</f>
        <v>42148.139583333337</v>
      </c>
      <c r="U2947">
        <f t="shared" ref="U2947:U3010" si="234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8308</v>
      </c>
      <c r="R2948" s="10" t="s">
        <v>8310</v>
      </c>
      <c r="S2948" s="14">
        <f t="shared" si="232"/>
        <v>42567.531157407408</v>
      </c>
      <c r="T2948" s="14">
        <f t="shared" si="233"/>
        <v>42597.531157407408</v>
      </c>
      <c r="U2948">
        <f t="shared" si="234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8308</v>
      </c>
      <c r="R2949" s="10" t="s">
        <v>8310</v>
      </c>
      <c r="S2949" s="14">
        <f t="shared" si="232"/>
        <v>42649.562118055561</v>
      </c>
      <c r="T2949" s="14">
        <f t="shared" si="233"/>
        <v>42698.715972222228</v>
      </c>
      <c r="U2949">
        <f t="shared" si="234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8308</v>
      </c>
      <c r="R2950" s="10" t="s">
        <v>8310</v>
      </c>
      <c r="S2950" s="14">
        <f t="shared" si="232"/>
        <v>42097.649224537032</v>
      </c>
      <c r="T2950" s="14">
        <f t="shared" si="233"/>
        <v>42157.649224537032</v>
      </c>
      <c r="U2950">
        <f t="shared" si="234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8308</v>
      </c>
      <c r="R2951" s="10" t="s">
        <v>8310</v>
      </c>
      <c r="S2951" s="14">
        <f t="shared" si="232"/>
        <v>42297.823113425926</v>
      </c>
      <c r="T2951" s="14">
        <f t="shared" si="233"/>
        <v>42327.864780092597</v>
      </c>
      <c r="U2951">
        <f t="shared" si="234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8308</v>
      </c>
      <c r="R2952" s="10" t="s">
        <v>8310</v>
      </c>
      <c r="S2952" s="14">
        <f t="shared" si="232"/>
        <v>42362.36518518519</v>
      </c>
      <c r="T2952" s="14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8308</v>
      </c>
      <c r="R2953" s="10" t="s">
        <v>8310</v>
      </c>
      <c r="S2953" s="14">
        <f t="shared" si="232"/>
        <v>41872.802928240737</v>
      </c>
      <c r="T2953" s="14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8308</v>
      </c>
      <c r="R2954" s="10" t="s">
        <v>8310</v>
      </c>
      <c r="S2954" s="14">
        <f t="shared" si="232"/>
        <v>42628.690266203703</v>
      </c>
      <c r="T2954" s="14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8308</v>
      </c>
      <c r="R2955" s="10" t="s">
        <v>8310</v>
      </c>
      <c r="S2955" s="14">
        <f t="shared" si="232"/>
        <v>42255.791909722218</v>
      </c>
      <c r="T2955" s="14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8308</v>
      </c>
      <c r="R2956" s="10" t="s">
        <v>8310</v>
      </c>
      <c r="S2956" s="14">
        <f t="shared" si="232"/>
        <v>42790.583368055552</v>
      </c>
      <c r="T2956" s="14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8308</v>
      </c>
      <c r="R2957" s="10" t="s">
        <v>8310</v>
      </c>
      <c r="S2957" s="14">
        <f t="shared" si="232"/>
        <v>42141.741307870368</v>
      </c>
      <c r="T2957" s="14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8308</v>
      </c>
      <c r="R2958" s="10" t="s">
        <v>8310</v>
      </c>
      <c r="S2958" s="14">
        <f t="shared" si="232"/>
        <v>42464.958912037036</v>
      </c>
      <c r="T2958" s="14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8308</v>
      </c>
      <c r="R2959" s="10" t="s">
        <v>8310</v>
      </c>
      <c r="S2959" s="14">
        <f t="shared" si="232"/>
        <v>42031.011249999996</v>
      </c>
      <c r="T2959" s="14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8308</v>
      </c>
      <c r="R2960" s="10" t="s">
        <v>8310</v>
      </c>
      <c r="S2960" s="14">
        <f t="shared" si="232"/>
        <v>42438.779131944444</v>
      </c>
      <c r="T2960" s="14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8308</v>
      </c>
      <c r="R2961" s="10" t="s">
        <v>8310</v>
      </c>
      <c r="S2961" s="14">
        <f t="shared" si="232"/>
        <v>42498.008391203708</v>
      </c>
      <c r="T2961" s="14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8308</v>
      </c>
      <c r="R2962" s="10" t="s">
        <v>8310</v>
      </c>
      <c r="S2962" s="14">
        <f t="shared" si="232"/>
        <v>41863.757210648146</v>
      </c>
      <c r="T2962" s="14">
        <f t="shared" si="233"/>
        <v>41893.757210648146</v>
      </c>
      <c r="U2962">
        <f t="shared" si="234"/>
        <v>2014</v>
      </c>
    </row>
    <row r="2963" spans="1:21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8308</v>
      </c>
      <c r="R2963" s="10" t="s">
        <v>8309</v>
      </c>
      <c r="S2963" s="14">
        <f t="shared" si="232"/>
        <v>42061.212488425925</v>
      </c>
      <c r="T2963" s="14">
        <f t="shared" si="233"/>
        <v>42089.166666666672</v>
      </c>
      <c r="U2963">
        <f t="shared" si="234"/>
        <v>2015</v>
      </c>
    </row>
    <row r="2964" spans="1:21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8308</v>
      </c>
      <c r="R2964" s="10" t="s">
        <v>8309</v>
      </c>
      <c r="S2964" s="14">
        <f t="shared" si="232"/>
        <v>42036.24428240741</v>
      </c>
      <c r="T2964" s="14">
        <f t="shared" si="233"/>
        <v>42064.290972222225</v>
      </c>
      <c r="U2964">
        <f t="shared" si="234"/>
        <v>2015</v>
      </c>
    </row>
    <row r="2965" spans="1:21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8308</v>
      </c>
      <c r="R2965" s="10" t="s">
        <v>8309</v>
      </c>
      <c r="S2965" s="14">
        <f t="shared" si="232"/>
        <v>42157.470185185186</v>
      </c>
      <c r="T2965" s="14">
        <f t="shared" si="233"/>
        <v>42187.470185185186</v>
      </c>
      <c r="U2965">
        <f t="shared" si="234"/>
        <v>2015</v>
      </c>
    </row>
    <row r="2966" spans="1:21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8308</v>
      </c>
      <c r="R2966" s="10" t="s">
        <v>8309</v>
      </c>
      <c r="S2966" s="14">
        <f t="shared" si="232"/>
        <v>41827.909942129627</v>
      </c>
      <c r="T2966" s="14">
        <f t="shared" si="233"/>
        <v>41857.897222222222</v>
      </c>
      <c r="U2966">
        <f t="shared" si="234"/>
        <v>2014</v>
      </c>
    </row>
    <row r="2967" spans="1:21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8308</v>
      </c>
      <c r="R2967" s="10" t="s">
        <v>8309</v>
      </c>
      <c r="S2967" s="14">
        <f t="shared" si="232"/>
        <v>42162.729548611111</v>
      </c>
      <c r="T2967" s="14">
        <f t="shared" si="233"/>
        <v>42192.729548611111</v>
      </c>
      <c r="U2967">
        <f t="shared" si="234"/>
        <v>2015</v>
      </c>
    </row>
    <row r="2968" spans="1:21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8308</v>
      </c>
      <c r="R2968" s="10" t="s">
        <v>8309</v>
      </c>
      <c r="S2968" s="14">
        <f t="shared" si="232"/>
        <v>42233.738564814819</v>
      </c>
      <c r="T2968" s="14">
        <f t="shared" si="233"/>
        <v>42263.738564814819</v>
      </c>
      <c r="U2968">
        <f t="shared" si="234"/>
        <v>2015</v>
      </c>
    </row>
    <row r="2969" spans="1:21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8308</v>
      </c>
      <c r="R2969" s="10" t="s">
        <v>8309</v>
      </c>
      <c r="S2969" s="14">
        <f t="shared" si="232"/>
        <v>42042.197824074072</v>
      </c>
      <c r="T2969" s="14">
        <f t="shared" si="233"/>
        <v>42072.156157407408</v>
      </c>
      <c r="U2969">
        <f t="shared" si="234"/>
        <v>2015</v>
      </c>
    </row>
    <row r="2970" spans="1:21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8308</v>
      </c>
      <c r="R2970" s="10" t="s">
        <v>8309</v>
      </c>
      <c r="S2970" s="14">
        <f t="shared" si="232"/>
        <v>42585.523842592593</v>
      </c>
      <c r="T2970" s="14">
        <f t="shared" si="233"/>
        <v>42599.165972222225</v>
      </c>
      <c r="U2970">
        <f t="shared" si="234"/>
        <v>2016</v>
      </c>
    </row>
    <row r="2971" spans="1:21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8308</v>
      </c>
      <c r="R2971" s="10" t="s">
        <v>8309</v>
      </c>
      <c r="S2971" s="14">
        <f t="shared" si="232"/>
        <v>42097.786493055552</v>
      </c>
      <c r="T2971" s="14">
        <f t="shared" si="233"/>
        <v>42127.952083333337</v>
      </c>
      <c r="U2971">
        <f t="shared" si="234"/>
        <v>2015</v>
      </c>
    </row>
    <row r="2972" spans="1:21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8308</v>
      </c>
      <c r="R2972" s="10" t="s">
        <v>8309</v>
      </c>
      <c r="S2972" s="14">
        <f t="shared" si="232"/>
        <v>41808.669571759259</v>
      </c>
      <c r="T2972" s="14">
        <f t="shared" si="233"/>
        <v>41838.669571759259</v>
      </c>
      <c r="U2972">
        <f t="shared" si="234"/>
        <v>2014</v>
      </c>
    </row>
    <row r="2973" spans="1:21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8308</v>
      </c>
      <c r="R2973" s="10" t="s">
        <v>8309</v>
      </c>
      <c r="S2973" s="14">
        <f t="shared" si="232"/>
        <v>41852.658310185187</v>
      </c>
      <c r="T2973" s="14">
        <f t="shared" si="233"/>
        <v>41882.658310185187</v>
      </c>
      <c r="U2973">
        <f t="shared" si="234"/>
        <v>2014</v>
      </c>
    </row>
    <row r="2974" spans="1:21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8308</v>
      </c>
      <c r="R2974" s="10" t="s">
        <v>8309</v>
      </c>
      <c r="S2974" s="14">
        <f t="shared" si="232"/>
        <v>42694.110185185185</v>
      </c>
      <c r="T2974" s="14">
        <f t="shared" si="233"/>
        <v>42709.041666666672</v>
      </c>
      <c r="U2974">
        <f t="shared" si="234"/>
        <v>2016</v>
      </c>
    </row>
    <row r="2975" spans="1:21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8308</v>
      </c>
      <c r="R2975" s="10" t="s">
        <v>8309</v>
      </c>
      <c r="S2975" s="14">
        <f t="shared" si="232"/>
        <v>42341.818379629629</v>
      </c>
      <c r="T2975" s="14">
        <f t="shared" si="233"/>
        <v>42370.166666666672</v>
      </c>
      <c r="U2975">
        <f t="shared" si="234"/>
        <v>2015</v>
      </c>
    </row>
    <row r="2976" spans="1:21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8308</v>
      </c>
      <c r="R2976" s="10" t="s">
        <v>8309</v>
      </c>
      <c r="S2976" s="14">
        <f t="shared" si="232"/>
        <v>41880.061006944445</v>
      </c>
      <c r="T2976" s="14">
        <f t="shared" si="233"/>
        <v>41908.065972222219</v>
      </c>
      <c r="U2976">
        <f t="shared" si="234"/>
        <v>2014</v>
      </c>
    </row>
    <row r="2977" spans="1:21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8308</v>
      </c>
      <c r="R2977" s="10" t="s">
        <v>8309</v>
      </c>
      <c r="S2977" s="14">
        <f t="shared" si="232"/>
        <v>41941.683865740742</v>
      </c>
      <c r="T2977" s="14">
        <f t="shared" si="233"/>
        <v>41970.125</v>
      </c>
      <c r="U2977">
        <f t="shared" si="234"/>
        <v>2014</v>
      </c>
    </row>
    <row r="2978" spans="1:21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8308</v>
      </c>
      <c r="R2978" s="10" t="s">
        <v>8309</v>
      </c>
      <c r="S2978" s="14">
        <f t="shared" si="232"/>
        <v>42425.730671296296</v>
      </c>
      <c r="T2978" s="14">
        <f t="shared" si="233"/>
        <v>42442.5</v>
      </c>
      <c r="U2978">
        <f t="shared" si="234"/>
        <v>2016</v>
      </c>
    </row>
    <row r="2979" spans="1:21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8308</v>
      </c>
      <c r="R2979" s="10" t="s">
        <v>8309</v>
      </c>
      <c r="S2979" s="14">
        <f t="shared" si="232"/>
        <v>42026.88118055556</v>
      </c>
      <c r="T2979" s="14">
        <f t="shared" si="233"/>
        <v>42086.093055555553</v>
      </c>
      <c r="U2979">
        <f t="shared" si="234"/>
        <v>2015</v>
      </c>
    </row>
    <row r="2980" spans="1:21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8308</v>
      </c>
      <c r="R2980" s="10" t="s">
        <v>8309</v>
      </c>
      <c r="S2980" s="14">
        <f t="shared" si="232"/>
        <v>41922.640590277777</v>
      </c>
      <c r="T2980" s="14">
        <f t="shared" si="233"/>
        <v>41932.249305555553</v>
      </c>
      <c r="U2980">
        <f t="shared" si="234"/>
        <v>2014</v>
      </c>
    </row>
    <row r="2981" spans="1:21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8308</v>
      </c>
      <c r="R2981" s="10" t="s">
        <v>8309</v>
      </c>
      <c r="S2981" s="14">
        <f t="shared" si="232"/>
        <v>41993.824340277773</v>
      </c>
      <c r="T2981" s="14">
        <f t="shared" si="233"/>
        <v>42010.25</v>
      </c>
      <c r="U2981">
        <f t="shared" si="234"/>
        <v>2014</v>
      </c>
    </row>
    <row r="2982" spans="1:21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8308</v>
      </c>
      <c r="R2982" s="10" t="s">
        <v>8309</v>
      </c>
      <c r="S2982" s="14">
        <f t="shared" si="232"/>
        <v>42219.915856481486</v>
      </c>
      <c r="T2982" s="14">
        <f t="shared" si="233"/>
        <v>42240.083333333328</v>
      </c>
      <c r="U2982">
        <f t="shared" si="234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8308</v>
      </c>
      <c r="R2983" s="10" t="s">
        <v>8310</v>
      </c>
      <c r="S2983" s="14">
        <f t="shared" si="232"/>
        <v>42225.559675925921</v>
      </c>
      <c r="T2983" s="14">
        <f t="shared" si="233"/>
        <v>42270.559675925921</v>
      </c>
      <c r="U2983">
        <f t="shared" si="234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8308</v>
      </c>
      <c r="R2984" s="10" t="s">
        <v>8310</v>
      </c>
      <c r="S2984" s="14">
        <f t="shared" si="232"/>
        <v>42381.686840277776</v>
      </c>
      <c r="T2984" s="14">
        <f t="shared" si="233"/>
        <v>42411.686840277776</v>
      </c>
      <c r="U2984">
        <f t="shared" si="234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8308</v>
      </c>
      <c r="R2985" s="10" t="s">
        <v>8310</v>
      </c>
      <c r="S2985" s="14">
        <f t="shared" si="232"/>
        <v>41894.632361111115</v>
      </c>
      <c r="T2985" s="14">
        <f t="shared" si="233"/>
        <v>41954.674027777779</v>
      </c>
      <c r="U2985">
        <f t="shared" si="234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8308</v>
      </c>
      <c r="R2986" s="10" t="s">
        <v>8310</v>
      </c>
      <c r="S2986" s="14">
        <f t="shared" si="232"/>
        <v>42576.278715277775</v>
      </c>
      <c r="T2986" s="14">
        <f t="shared" si="233"/>
        <v>42606.278715277775</v>
      </c>
      <c r="U2986">
        <f t="shared" si="234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8308</v>
      </c>
      <c r="R2987" s="10" t="s">
        <v>8310</v>
      </c>
      <c r="S2987" s="14">
        <f t="shared" si="232"/>
        <v>42654.973703703698</v>
      </c>
      <c r="T2987" s="14">
        <f t="shared" si="233"/>
        <v>42674.166666666672</v>
      </c>
      <c r="U2987">
        <f t="shared" si="234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8308</v>
      </c>
      <c r="R2988" s="10" t="s">
        <v>8310</v>
      </c>
      <c r="S2988" s="14">
        <f t="shared" si="232"/>
        <v>42431.500069444446</v>
      </c>
      <c r="T2988" s="14">
        <f t="shared" si="233"/>
        <v>42491.458402777775</v>
      </c>
      <c r="U2988">
        <f t="shared" si="234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8308</v>
      </c>
      <c r="R2989" s="10" t="s">
        <v>8310</v>
      </c>
      <c r="S2989" s="14">
        <f t="shared" si="232"/>
        <v>42627.307303240741</v>
      </c>
      <c r="T2989" s="14">
        <f t="shared" si="233"/>
        <v>42656</v>
      </c>
      <c r="U2989">
        <f t="shared" si="234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8308</v>
      </c>
      <c r="R2990" s="10" t="s">
        <v>8310</v>
      </c>
      <c r="S2990" s="14">
        <f t="shared" si="232"/>
        <v>42511.362048611118</v>
      </c>
      <c r="T2990" s="14">
        <f t="shared" si="233"/>
        <v>42541.362048611118</v>
      </c>
      <c r="U2990">
        <f t="shared" si="234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8308</v>
      </c>
      <c r="R2991" s="10" t="s">
        <v>8310</v>
      </c>
      <c r="S2991" s="14">
        <f t="shared" si="232"/>
        <v>42337.02039351852</v>
      </c>
      <c r="T2991" s="14">
        <f t="shared" si="233"/>
        <v>42359.207638888889</v>
      </c>
      <c r="U2991">
        <f t="shared" si="234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8308</v>
      </c>
      <c r="R2992" s="10" t="s">
        <v>8310</v>
      </c>
      <c r="S2992" s="14">
        <f t="shared" si="232"/>
        <v>42341.57430555555</v>
      </c>
      <c r="T2992" s="14">
        <f t="shared" si="233"/>
        <v>42376.57430555555</v>
      </c>
      <c r="U2992">
        <f t="shared" si="234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8308</v>
      </c>
      <c r="R2993" s="10" t="s">
        <v>8310</v>
      </c>
      <c r="S2993" s="14">
        <f t="shared" si="232"/>
        <v>42740.837152777778</v>
      </c>
      <c r="T2993" s="14">
        <f t="shared" si="233"/>
        <v>42762.837152777778</v>
      </c>
      <c r="U2993">
        <f t="shared" si="234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8308</v>
      </c>
      <c r="R2994" s="10" t="s">
        <v>8310</v>
      </c>
      <c r="S2994" s="14">
        <f t="shared" si="232"/>
        <v>42622.767476851848</v>
      </c>
      <c r="T2994" s="14">
        <f t="shared" si="233"/>
        <v>42652.767476851848</v>
      </c>
      <c r="U2994">
        <f t="shared" si="234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8308</v>
      </c>
      <c r="R2995" s="10" t="s">
        <v>8310</v>
      </c>
      <c r="S2995" s="14">
        <f t="shared" si="232"/>
        <v>42390.838738425926</v>
      </c>
      <c r="T2995" s="14">
        <f t="shared" si="233"/>
        <v>42420.838738425926</v>
      </c>
      <c r="U2995">
        <f t="shared" si="234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8308</v>
      </c>
      <c r="R2996" s="10" t="s">
        <v>8310</v>
      </c>
      <c r="S2996" s="14">
        <f t="shared" si="232"/>
        <v>41885.478842592594</v>
      </c>
      <c r="T2996" s="14">
        <f t="shared" si="233"/>
        <v>41915.478842592594</v>
      </c>
      <c r="U2996">
        <f t="shared" si="234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8308</v>
      </c>
      <c r="R2997" s="10" t="s">
        <v>8310</v>
      </c>
      <c r="S2997" s="14">
        <f t="shared" si="232"/>
        <v>42724.665173611109</v>
      </c>
      <c r="T2997" s="14">
        <f t="shared" si="233"/>
        <v>42754.665173611109</v>
      </c>
      <c r="U2997">
        <f t="shared" si="234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8308</v>
      </c>
      <c r="R2998" s="10" t="s">
        <v>8310</v>
      </c>
      <c r="S2998" s="14">
        <f t="shared" si="232"/>
        <v>42090.912500000006</v>
      </c>
      <c r="T2998" s="14">
        <f t="shared" si="233"/>
        <v>42150.912500000006</v>
      </c>
      <c r="U2998">
        <f t="shared" si="234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8308</v>
      </c>
      <c r="R2999" s="10" t="s">
        <v>8310</v>
      </c>
      <c r="S2999" s="14">
        <f t="shared" si="232"/>
        <v>42775.733715277776</v>
      </c>
      <c r="T2999" s="14">
        <f t="shared" si="233"/>
        <v>42793.207638888889</v>
      </c>
      <c r="U2999">
        <f t="shared" si="234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8308</v>
      </c>
      <c r="R3000" s="10" t="s">
        <v>8310</v>
      </c>
      <c r="S3000" s="14">
        <f t="shared" si="232"/>
        <v>41778.193622685183</v>
      </c>
      <c r="T3000" s="14">
        <f t="shared" si="233"/>
        <v>41806.184027777781</v>
      </c>
      <c r="U3000">
        <f t="shared" si="234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8308</v>
      </c>
      <c r="R3001" s="10" t="s">
        <v>8310</v>
      </c>
      <c r="S3001" s="14">
        <f t="shared" si="232"/>
        <v>42780.740277777775</v>
      </c>
      <c r="T3001" s="14">
        <f t="shared" si="233"/>
        <v>42795.083333333328</v>
      </c>
      <c r="U3001">
        <f t="shared" si="234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8308</v>
      </c>
      <c r="R3002" s="10" t="s">
        <v>8310</v>
      </c>
      <c r="S3002" s="14">
        <f t="shared" si="232"/>
        <v>42752.827199074076</v>
      </c>
      <c r="T3002" s="14">
        <f t="shared" si="233"/>
        <v>42766.75</v>
      </c>
      <c r="U3002">
        <f t="shared" si="234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8308</v>
      </c>
      <c r="R3003" s="10" t="s">
        <v>8310</v>
      </c>
      <c r="S3003" s="14">
        <f t="shared" si="232"/>
        <v>42534.895625000005</v>
      </c>
      <c r="T3003" s="14">
        <f t="shared" si="233"/>
        <v>42564.895625000005</v>
      </c>
      <c r="U3003">
        <f t="shared" si="234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8308</v>
      </c>
      <c r="R3004" s="10" t="s">
        <v>8310</v>
      </c>
      <c r="S3004" s="14">
        <f t="shared" si="232"/>
        <v>41239.83625</v>
      </c>
      <c r="T3004" s="14">
        <f t="shared" si="233"/>
        <v>41269.83625</v>
      </c>
      <c r="U3004">
        <f t="shared" si="234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8308</v>
      </c>
      <c r="R3005" s="10" t="s">
        <v>8310</v>
      </c>
      <c r="S3005" s="14">
        <f t="shared" si="232"/>
        <v>42398.849259259259</v>
      </c>
      <c r="T3005" s="14">
        <f t="shared" si="233"/>
        <v>42430.249305555553</v>
      </c>
      <c r="U3005">
        <f t="shared" si="234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8308</v>
      </c>
      <c r="R3006" s="10" t="s">
        <v>8310</v>
      </c>
      <c r="S3006" s="14">
        <f t="shared" si="232"/>
        <v>41928.881064814814</v>
      </c>
      <c r="T3006" s="14">
        <f t="shared" si="233"/>
        <v>41958.922731481478</v>
      </c>
      <c r="U3006">
        <f t="shared" si="234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8308</v>
      </c>
      <c r="R3007" s="10" t="s">
        <v>8310</v>
      </c>
      <c r="S3007" s="14">
        <f t="shared" si="232"/>
        <v>41888.674826388888</v>
      </c>
      <c r="T3007" s="14">
        <f t="shared" si="233"/>
        <v>41918.674826388888</v>
      </c>
      <c r="U3007">
        <f t="shared" si="234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8308</v>
      </c>
      <c r="R3008" s="10" t="s">
        <v>8310</v>
      </c>
      <c r="S3008" s="14">
        <f t="shared" si="232"/>
        <v>41957.756840277783</v>
      </c>
      <c r="T3008" s="14">
        <f t="shared" si="233"/>
        <v>41987.756840277783</v>
      </c>
      <c r="U3008">
        <f t="shared" si="234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8308</v>
      </c>
      <c r="R3009" s="10" t="s">
        <v>8310</v>
      </c>
      <c r="S3009" s="14">
        <f t="shared" si="232"/>
        <v>42098.216238425928</v>
      </c>
      <c r="T3009" s="14">
        <f t="shared" si="233"/>
        <v>42119.216238425928</v>
      </c>
      <c r="U3009">
        <f t="shared" si="234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235">ROUND(E3010/D3010*100,0)</f>
        <v>101</v>
      </c>
      <c r="P3010">
        <f t="shared" si="231"/>
        <v>116.73</v>
      </c>
      <c r="Q3010" s="10" t="s">
        <v>8308</v>
      </c>
      <c r="R3010" s="10" t="s">
        <v>8310</v>
      </c>
      <c r="S3010" s="14">
        <f t="shared" si="232"/>
        <v>42360.212025462963</v>
      </c>
      <c r="T3010" s="14">
        <f t="shared" si="233"/>
        <v>42390.212025462963</v>
      </c>
      <c r="U3010">
        <f t="shared" si="234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235"/>
        <v>120</v>
      </c>
      <c r="P3011">
        <f t="shared" ref="P3011:P3074" si="236">IFERROR(ROUND(E3011/L3011,2),0)</f>
        <v>233.9</v>
      </c>
      <c r="Q3011" s="10" t="s">
        <v>8308</v>
      </c>
      <c r="R3011" s="10" t="s">
        <v>8310</v>
      </c>
      <c r="S3011" s="14">
        <f t="shared" ref="S3011:S3074" si="237">(((J3011/60)/60)/24)+DATE(1970,1,1)</f>
        <v>41939.569907407407</v>
      </c>
      <c r="T3011" s="14">
        <f t="shared" ref="T3011:T3074" si="238">(((I3011/60)/60)/24)+DATE(1970,1,1)</f>
        <v>41969.611574074079</v>
      </c>
      <c r="U3011">
        <f t="shared" ref="U3011:U3074" si="23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8308</v>
      </c>
      <c r="R3012" s="10" t="s">
        <v>8310</v>
      </c>
      <c r="S3012" s="14">
        <f t="shared" si="237"/>
        <v>41996.832395833335</v>
      </c>
      <c r="T3012" s="14">
        <f t="shared" si="238"/>
        <v>42056.832395833335</v>
      </c>
      <c r="U3012">
        <f t="shared" si="23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8308</v>
      </c>
      <c r="R3013" s="10" t="s">
        <v>8310</v>
      </c>
      <c r="S3013" s="14">
        <f t="shared" si="237"/>
        <v>42334.468935185185</v>
      </c>
      <c r="T3013" s="14">
        <f t="shared" si="238"/>
        <v>42361.957638888889</v>
      </c>
      <c r="U3013">
        <f t="shared" si="23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8308</v>
      </c>
      <c r="R3014" s="10" t="s">
        <v>8310</v>
      </c>
      <c r="S3014" s="14">
        <f t="shared" si="237"/>
        <v>42024.702893518523</v>
      </c>
      <c r="T3014" s="14">
        <f t="shared" si="238"/>
        <v>42045.702893518523</v>
      </c>
      <c r="U3014">
        <f t="shared" si="23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8308</v>
      </c>
      <c r="R3015" s="10" t="s">
        <v>8310</v>
      </c>
      <c r="S3015" s="14">
        <f t="shared" si="237"/>
        <v>42146.836215277777</v>
      </c>
      <c r="T3015" s="14">
        <f t="shared" si="238"/>
        <v>42176.836215277777</v>
      </c>
      <c r="U3015">
        <f t="shared" si="23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8308</v>
      </c>
      <c r="R3016" s="10" t="s">
        <v>8310</v>
      </c>
      <c r="S3016" s="14">
        <f t="shared" si="237"/>
        <v>41920.123611111114</v>
      </c>
      <c r="T3016" s="14">
        <f t="shared" si="238"/>
        <v>41948.208333333336</v>
      </c>
      <c r="U3016">
        <f t="shared" si="23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8308</v>
      </c>
      <c r="R3017" s="10" t="s">
        <v>8310</v>
      </c>
      <c r="S3017" s="14">
        <f t="shared" si="237"/>
        <v>41785.72729166667</v>
      </c>
      <c r="T3017" s="14">
        <f t="shared" si="238"/>
        <v>41801.166666666664</v>
      </c>
      <c r="U3017">
        <f t="shared" si="23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8308</v>
      </c>
      <c r="R3018" s="10" t="s">
        <v>8310</v>
      </c>
      <c r="S3018" s="14">
        <f t="shared" si="237"/>
        <v>41778.548055555555</v>
      </c>
      <c r="T3018" s="14">
        <f t="shared" si="238"/>
        <v>41838.548055555555</v>
      </c>
      <c r="U3018">
        <f t="shared" si="23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8308</v>
      </c>
      <c r="R3019" s="10" t="s">
        <v>8310</v>
      </c>
      <c r="S3019" s="14">
        <f t="shared" si="237"/>
        <v>41841.850034722222</v>
      </c>
      <c r="T3019" s="14">
        <f t="shared" si="238"/>
        <v>41871.850034722222</v>
      </c>
      <c r="U3019">
        <f t="shared" si="23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8308</v>
      </c>
      <c r="R3020" s="10" t="s">
        <v>8310</v>
      </c>
      <c r="S3020" s="14">
        <f t="shared" si="237"/>
        <v>42163.29833333334</v>
      </c>
      <c r="T3020" s="14">
        <f t="shared" si="238"/>
        <v>42205.916666666672</v>
      </c>
      <c r="U3020">
        <f t="shared" si="23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8308</v>
      </c>
      <c r="R3021" s="10" t="s">
        <v>8310</v>
      </c>
      <c r="S3021" s="14">
        <f t="shared" si="237"/>
        <v>41758.833564814813</v>
      </c>
      <c r="T3021" s="14">
        <f t="shared" si="238"/>
        <v>41786.125</v>
      </c>
      <c r="U3021">
        <f t="shared" si="23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8308</v>
      </c>
      <c r="R3022" s="10" t="s">
        <v>8310</v>
      </c>
      <c r="S3022" s="14">
        <f t="shared" si="237"/>
        <v>42170.846446759257</v>
      </c>
      <c r="T3022" s="14">
        <f t="shared" si="238"/>
        <v>42230.846446759257</v>
      </c>
      <c r="U3022">
        <f t="shared" si="23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8308</v>
      </c>
      <c r="R3023" s="10" t="s">
        <v>8310</v>
      </c>
      <c r="S3023" s="14">
        <f t="shared" si="237"/>
        <v>42660.618854166663</v>
      </c>
      <c r="T3023" s="14">
        <f t="shared" si="238"/>
        <v>42696.249305555553</v>
      </c>
      <c r="U3023">
        <f t="shared" si="23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8308</v>
      </c>
      <c r="R3024" s="10" t="s">
        <v>8310</v>
      </c>
      <c r="S3024" s="14">
        <f t="shared" si="237"/>
        <v>42564.95380787037</v>
      </c>
      <c r="T3024" s="14">
        <f t="shared" si="238"/>
        <v>42609.95380787037</v>
      </c>
      <c r="U3024">
        <f t="shared" si="23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8308</v>
      </c>
      <c r="R3025" s="10" t="s">
        <v>8310</v>
      </c>
      <c r="S3025" s="14">
        <f t="shared" si="237"/>
        <v>42121.675763888896</v>
      </c>
      <c r="T3025" s="14">
        <f t="shared" si="238"/>
        <v>42166.675763888896</v>
      </c>
      <c r="U3025">
        <f t="shared" si="23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8308</v>
      </c>
      <c r="R3026" s="10" t="s">
        <v>8310</v>
      </c>
      <c r="S3026" s="14">
        <f t="shared" si="237"/>
        <v>41158.993923611109</v>
      </c>
      <c r="T3026" s="14">
        <f t="shared" si="238"/>
        <v>41188.993923611109</v>
      </c>
      <c r="U3026">
        <f t="shared" si="23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8308</v>
      </c>
      <c r="R3027" s="10" t="s">
        <v>8310</v>
      </c>
      <c r="S3027" s="14">
        <f t="shared" si="237"/>
        <v>41761.509409722225</v>
      </c>
      <c r="T3027" s="14">
        <f t="shared" si="238"/>
        <v>41789.666666666664</v>
      </c>
      <c r="U3027">
        <f t="shared" si="23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8308</v>
      </c>
      <c r="R3028" s="10" t="s">
        <v>8310</v>
      </c>
      <c r="S3028" s="14">
        <f t="shared" si="237"/>
        <v>42783.459398148145</v>
      </c>
      <c r="T3028" s="14">
        <f t="shared" si="238"/>
        <v>42797.459398148145</v>
      </c>
      <c r="U3028">
        <f t="shared" si="23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8308</v>
      </c>
      <c r="R3029" s="10" t="s">
        <v>8310</v>
      </c>
      <c r="S3029" s="14">
        <f t="shared" si="237"/>
        <v>42053.704293981486</v>
      </c>
      <c r="T3029" s="14">
        <f t="shared" si="238"/>
        <v>42083.662627314814</v>
      </c>
      <c r="U3029">
        <f t="shared" si="23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8308</v>
      </c>
      <c r="R3030" s="10" t="s">
        <v>8310</v>
      </c>
      <c r="S3030" s="14">
        <f t="shared" si="237"/>
        <v>42567.264178240745</v>
      </c>
      <c r="T3030" s="14">
        <f t="shared" si="238"/>
        <v>42597.264178240745</v>
      </c>
      <c r="U3030">
        <f t="shared" si="23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8308</v>
      </c>
      <c r="R3031" s="10" t="s">
        <v>8310</v>
      </c>
      <c r="S3031" s="14">
        <f t="shared" si="237"/>
        <v>41932.708877314813</v>
      </c>
      <c r="T3031" s="14">
        <f t="shared" si="238"/>
        <v>41961.190972222219</v>
      </c>
      <c r="U3031">
        <f t="shared" si="23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8308</v>
      </c>
      <c r="R3032" s="10" t="s">
        <v>8310</v>
      </c>
      <c r="S3032" s="14">
        <f t="shared" si="237"/>
        <v>42233.747349537036</v>
      </c>
      <c r="T3032" s="14">
        <f t="shared" si="238"/>
        <v>42263.747349537036</v>
      </c>
      <c r="U3032">
        <f t="shared" si="23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8308</v>
      </c>
      <c r="R3033" s="10" t="s">
        <v>8310</v>
      </c>
      <c r="S3033" s="14">
        <f t="shared" si="237"/>
        <v>42597.882488425923</v>
      </c>
      <c r="T3033" s="14">
        <f t="shared" si="238"/>
        <v>42657.882488425923</v>
      </c>
      <c r="U3033">
        <f t="shared" si="23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8308</v>
      </c>
      <c r="R3034" s="10" t="s">
        <v>8310</v>
      </c>
      <c r="S3034" s="14">
        <f t="shared" si="237"/>
        <v>42228.044664351852</v>
      </c>
      <c r="T3034" s="14">
        <f t="shared" si="238"/>
        <v>42258.044664351852</v>
      </c>
      <c r="U3034">
        <f t="shared" si="23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8308</v>
      </c>
      <c r="R3035" s="10" t="s">
        <v>8310</v>
      </c>
      <c r="S3035" s="14">
        <f t="shared" si="237"/>
        <v>42570.110243055555</v>
      </c>
      <c r="T3035" s="14">
        <f t="shared" si="238"/>
        <v>42600.110243055555</v>
      </c>
      <c r="U3035">
        <f t="shared" si="23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8308</v>
      </c>
      <c r="R3036" s="10" t="s">
        <v>8310</v>
      </c>
      <c r="S3036" s="14">
        <f t="shared" si="237"/>
        <v>42644.535358796296</v>
      </c>
      <c r="T3036" s="14">
        <f t="shared" si="238"/>
        <v>42675.165972222225</v>
      </c>
      <c r="U3036">
        <f t="shared" si="23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8308</v>
      </c>
      <c r="R3037" s="10" t="s">
        <v>8310</v>
      </c>
      <c r="S3037" s="14">
        <f t="shared" si="237"/>
        <v>41368.560289351852</v>
      </c>
      <c r="T3037" s="14">
        <f t="shared" si="238"/>
        <v>41398.560289351852</v>
      </c>
      <c r="U3037">
        <f t="shared" si="23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8308</v>
      </c>
      <c r="R3038" s="10" t="s">
        <v>8310</v>
      </c>
      <c r="S3038" s="14">
        <f t="shared" si="237"/>
        <v>41466.785231481481</v>
      </c>
      <c r="T3038" s="14">
        <f t="shared" si="238"/>
        <v>41502.499305555553</v>
      </c>
      <c r="U3038">
        <f t="shared" si="23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8308</v>
      </c>
      <c r="R3039" s="10" t="s">
        <v>8310</v>
      </c>
      <c r="S3039" s="14">
        <f t="shared" si="237"/>
        <v>40378.893206018518</v>
      </c>
      <c r="T3039" s="14">
        <f t="shared" si="238"/>
        <v>40453.207638888889</v>
      </c>
      <c r="U3039">
        <f t="shared" si="23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8308</v>
      </c>
      <c r="R3040" s="10" t="s">
        <v>8310</v>
      </c>
      <c r="S3040" s="14">
        <f t="shared" si="237"/>
        <v>42373.252280092594</v>
      </c>
      <c r="T3040" s="14">
        <f t="shared" si="238"/>
        <v>42433.252280092594</v>
      </c>
      <c r="U3040">
        <f t="shared" si="23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8308</v>
      </c>
      <c r="R3041" s="10" t="s">
        <v>8310</v>
      </c>
      <c r="S3041" s="14">
        <f t="shared" si="237"/>
        <v>41610.794421296298</v>
      </c>
      <c r="T3041" s="14">
        <f t="shared" si="238"/>
        <v>41637.332638888889</v>
      </c>
      <c r="U3041">
        <f t="shared" si="23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8308</v>
      </c>
      <c r="R3042" s="10" t="s">
        <v>8310</v>
      </c>
      <c r="S3042" s="14">
        <f t="shared" si="237"/>
        <v>42177.791909722218</v>
      </c>
      <c r="T3042" s="14">
        <f t="shared" si="238"/>
        <v>42181.958333333328</v>
      </c>
      <c r="U3042">
        <f t="shared" si="23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8308</v>
      </c>
      <c r="R3043" s="10" t="s">
        <v>8310</v>
      </c>
      <c r="S3043" s="14">
        <f t="shared" si="237"/>
        <v>42359.868611111116</v>
      </c>
      <c r="T3043" s="14">
        <f t="shared" si="238"/>
        <v>42389.868611111116</v>
      </c>
      <c r="U3043">
        <f t="shared" si="23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8308</v>
      </c>
      <c r="R3044" s="10" t="s">
        <v>8310</v>
      </c>
      <c r="S3044" s="14">
        <f t="shared" si="237"/>
        <v>42253.688043981485</v>
      </c>
      <c r="T3044" s="14">
        <f t="shared" si="238"/>
        <v>42283.688043981485</v>
      </c>
      <c r="U3044">
        <f t="shared" si="23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8308</v>
      </c>
      <c r="R3045" s="10" t="s">
        <v>8310</v>
      </c>
      <c r="S3045" s="14">
        <f t="shared" si="237"/>
        <v>42083.070590277777</v>
      </c>
      <c r="T3045" s="14">
        <f t="shared" si="238"/>
        <v>42110.118055555555</v>
      </c>
      <c r="U3045">
        <f t="shared" si="23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8308</v>
      </c>
      <c r="R3046" s="10" t="s">
        <v>8310</v>
      </c>
      <c r="S3046" s="14">
        <f t="shared" si="237"/>
        <v>42387.7268287037</v>
      </c>
      <c r="T3046" s="14">
        <f t="shared" si="238"/>
        <v>42402.7268287037</v>
      </c>
      <c r="U3046">
        <f t="shared" si="23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8308</v>
      </c>
      <c r="R3047" s="10" t="s">
        <v>8310</v>
      </c>
      <c r="S3047" s="14">
        <f t="shared" si="237"/>
        <v>41843.155729166669</v>
      </c>
      <c r="T3047" s="14">
        <f t="shared" si="238"/>
        <v>41873.155729166669</v>
      </c>
      <c r="U3047">
        <f t="shared" si="23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8308</v>
      </c>
      <c r="R3048" s="10" t="s">
        <v>8310</v>
      </c>
      <c r="S3048" s="14">
        <f t="shared" si="237"/>
        <v>41862.803078703706</v>
      </c>
      <c r="T3048" s="14">
        <f t="shared" si="238"/>
        <v>41892.202777777777</v>
      </c>
      <c r="U3048">
        <f t="shared" si="23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8308</v>
      </c>
      <c r="R3049" s="10" t="s">
        <v>8310</v>
      </c>
      <c r="S3049" s="14">
        <f t="shared" si="237"/>
        <v>42443.989050925928</v>
      </c>
      <c r="T3049" s="14">
        <f t="shared" si="238"/>
        <v>42487.552777777775</v>
      </c>
      <c r="U3049">
        <f t="shared" si="23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8308</v>
      </c>
      <c r="R3050" s="10" t="s">
        <v>8310</v>
      </c>
      <c r="S3050" s="14">
        <f t="shared" si="237"/>
        <v>41975.901180555549</v>
      </c>
      <c r="T3050" s="14">
        <f t="shared" si="238"/>
        <v>42004.890277777777</v>
      </c>
      <c r="U3050">
        <f t="shared" si="23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8308</v>
      </c>
      <c r="R3051" s="10" t="s">
        <v>8310</v>
      </c>
      <c r="S3051" s="14">
        <f t="shared" si="237"/>
        <v>42139.014525462961</v>
      </c>
      <c r="T3051" s="14">
        <f t="shared" si="238"/>
        <v>42169.014525462961</v>
      </c>
      <c r="U3051">
        <f t="shared" si="23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8308</v>
      </c>
      <c r="R3052" s="10" t="s">
        <v>8310</v>
      </c>
      <c r="S3052" s="14">
        <f t="shared" si="237"/>
        <v>42465.16851851852</v>
      </c>
      <c r="T3052" s="14">
        <f t="shared" si="238"/>
        <v>42495.16851851852</v>
      </c>
      <c r="U3052">
        <f t="shared" si="23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8308</v>
      </c>
      <c r="R3053" s="10" t="s">
        <v>8310</v>
      </c>
      <c r="S3053" s="14">
        <f t="shared" si="237"/>
        <v>42744.416030092587</v>
      </c>
      <c r="T3053" s="14">
        <f t="shared" si="238"/>
        <v>42774.416030092587</v>
      </c>
      <c r="U3053">
        <f t="shared" si="23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8308</v>
      </c>
      <c r="R3054" s="10" t="s">
        <v>8310</v>
      </c>
      <c r="S3054" s="14">
        <f t="shared" si="237"/>
        <v>42122.670069444444</v>
      </c>
      <c r="T3054" s="14">
        <f t="shared" si="238"/>
        <v>42152.665972222225</v>
      </c>
      <c r="U3054">
        <f t="shared" si="23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8308</v>
      </c>
      <c r="R3055" s="10" t="s">
        <v>8310</v>
      </c>
      <c r="S3055" s="14">
        <f t="shared" si="237"/>
        <v>41862.761724537035</v>
      </c>
      <c r="T3055" s="14">
        <f t="shared" si="238"/>
        <v>41914.165972222225</v>
      </c>
      <c r="U3055">
        <f t="shared" si="23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8308</v>
      </c>
      <c r="R3056" s="10" t="s">
        <v>8310</v>
      </c>
      <c r="S3056" s="14">
        <f t="shared" si="237"/>
        <v>42027.832800925928</v>
      </c>
      <c r="T3056" s="14">
        <f t="shared" si="238"/>
        <v>42065.044444444444</v>
      </c>
      <c r="U3056">
        <f t="shared" si="23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8308</v>
      </c>
      <c r="R3057" s="10" t="s">
        <v>8310</v>
      </c>
      <c r="S3057" s="14">
        <f t="shared" si="237"/>
        <v>41953.95821759259</v>
      </c>
      <c r="T3057" s="14">
        <f t="shared" si="238"/>
        <v>42013.95821759259</v>
      </c>
      <c r="U3057">
        <f t="shared" si="23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8308</v>
      </c>
      <c r="R3058" s="10" t="s">
        <v>8310</v>
      </c>
      <c r="S3058" s="14">
        <f t="shared" si="237"/>
        <v>41851.636388888888</v>
      </c>
      <c r="T3058" s="14">
        <f t="shared" si="238"/>
        <v>41911.636388888888</v>
      </c>
      <c r="U3058">
        <f t="shared" si="23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8308</v>
      </c>
      <c r="R3059" s="10" t="s">
        <v>8310</v>
      </c>
      <c r="S3059" s="14">
        <f t="shared" si="237"/>
        <v>42433.650590277779</v>
      </c>
      <c r="T3059" s="14">
        <f t="shared" si="238"/>
        <v>42463.608923611115</v>
      </c>
      <c r="U3059">
        <f t="shared" si="23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8308</v>
      </c>
      <c r="R3060" s="10" t="s">
        <v>8310</v>
      </c>
      <c r="S3060" s="14">
        <f t="shared" si="237"/>
        <v>42460.374305555553</v>
      </c>
      <c r="T3060" s="14">
        <f t="shared" si="238"/>
        <v>42510.374305555553</v>
      </c>
      <c r="U3060">
        <f t="shared" si="23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8308</v>
      </c>
      <c r="R3061" s="10" t="s">
        <v>8310</v>
      </c>
      <c r="S3061" s="14">
        <f t="shared" si="237"/>
        <v>41829.935717592591</v>
      </c>
      <c r="T3061" s="14">
        <f t="shared" si="238"/>
        <v>41859.935717592591</v>
      </c>
      <c r="U3061">
        <f t="shared" si="23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8308</v>
      </c>
      <c r="R3062" s="10" t="s">
        <v>8310</v>
      </c>
      <c r="S3062" s="14">
        <f t="shared" si="237"/>
        <v>42245.274699074071</v>
      </c>
      <c r="T3062" s="14">
        <f t="shared" si="238"/>
        <v>42275.274699074071</v>
      </c>
      <c r="U3062">
        <f t="shared" si="23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8308</v>
      </c>
      <c r="R3063" s="10" t="s">
        <v>8310</v>
      </c>
      <c r="S3063" s="14">
        <f t="shared" si="237"/>
        <v>41834.784120370372</v>
      </c>
      <c r="T3063" s="14">
        <f t="shared" si="238"/>
        <v>41864.784120370372</v>
      </c>
      <c r="U3063">
        <f t="shared" si="23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8308</v>
      </c>
      <c r="R3064" s="10" t="s">
        <v>8310</v>
      </c>
      <c r="S3064" s="14">
        <f t="shared" si="237"/>
        <v>42248.535787037035</v>
      </c>
      <c r="T3064" s="14">
        <f t="shared" si="238"/>
        <v>42277.75</v>
      </c>
      <c r="U3064">
        <f t="shared" si="23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8308</v>
      </c>
      <c r="R3065" s="10" t="s">
        <v>8310</v>
      </c>
      <c r="S3065" s="14">
        <f t="shared" si="237"/>
        <v>42630.922893518517</v>
      </c>
      <c r="T3065" s="14">
        <f t="shared" si="238"/>
        <v>42665.922893518517</v>
      </c>
      <c r="U3065">
        <f t="shared" si="23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8308</v>
      </c>
      <c r="R3066" s="10" t="s">
        <v>8310</v>
      </c>
      <c r="S3066" s="14">
        <f t="shared" si="237"/>
        <v>42299.130162037036</v>
      </c>
      <c r="T3066" s="14">
        <f t="shared" si="238"/>
        <v>42330.290972222225</v>
      </c>
      <c r="U3066">
        <f t="shared" si="23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8308</v>
      </c>
      <c r="R3067" s="10" t="s">
        <v>8310</v>
      </c>
      <c r="S3067" s="14">
        <f t="shared" si="237"/>
        <v>41825.055231481485</v>
      </c>
      <c r="T3067" s="14">
        <f t="shared" si="238"/>
        <v>41850.055231481485</v>
      </c>
      <c r="U3067">
        <f t="shared" si="23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8308</v>
      </c>
      <c r="R3068" s="10" t="s">
        <v>8310</v>
      </c>
      <c r="S3068" s="14">
        <f t="shared" si="237"/>
        <v>42531.228437500002</v>
      </c>
      <c r="T3068" s="14">
        <f t="shared" si="238"/>
        <v>42561.228437500002</v>
      </c>
      <c r="U3068">
        <f t="shared" si="23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8308</v>
      </c>
      <c r="R3069" s="10" t="s">
        <v>8310</v>
      </c>
      <c r="S3069" s="14">
        <f t="shared" si="237"/>
        <v>42226.938414351855</v>
      </c>
      <c r="T3069" s="14">
        <f t="shared" si="238"/>
        <v>42256.938414351855</v>
      </c>
      <c r="U3069">
        <f t="shared" si="23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8308</v>
      </c>
      <c r="R3070" s="10" t="s">
        <v>8310</v>
      </c>
      <c r="S3070" s="14">
        <f t="shared" si="237"/>
        <v>42263.691574074073</v>
      </c>
      <c r="T3070" s="14">
        <f t="shared" si="238"/>
        <v>42293.691574074073</v>
      </c>
      <c r="U3070">
        <f t="shared" si="23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8308</v>
      </c>
      <c r="R3071" s="10" t="s">
        <v>8310</v>
      </c>
      <c r="S3071" s="14">
        <f t="shared" si="237"/>
        <v>41957.833726851852</v>
      </c>
      <c r="T3071" s="14">
        <f t="shared" si="238"/>
        <v>41987.833726851852</v>
      </c>
      <c r="U3071">
        <f t="shared" si="23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8308</v>
      </c>
      <c r="R3072" s="10" t="s">
        <v>8310</v>
      </c>
      <c r="S3072" s="14">
        <f t="shared" si="237"/>
        <v>42690.733437499999</v>
      </c>
      <c r="T3072" s="14">
        <f t="shared" si="238"/>
        <v>42711.733437499999</v>
      </c>
      <c r="U3072">
        <f t="shared" si="23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8308</v>
      </c>
      <c r="R3073" s="10" t="s">
        <v>8310</v>
      </c>
      <c r="S3073" s="14">
        <f t="shared" si="237"/>
        <v>42097.732418981483</v>
      </c>
      <c r="T3073" s="14">
        <f t="shared" si="238"/>
        <v>42115.249305555553</v>
      </c>
      <c r="U3073">
        <f t="shared" si="23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240">ROUND(E3074/D3074*100,0)</f>
        <v>0</v>
      </c>
      <c r="P3074">
        <f t="shared" si="236"/>
        <v>1</v>
      </c>
      <c r="Q3074" s="10" t="s">
        <v>8308</v>
      </c>
      <c r="R3074" s="10" t="s">
        <v>8310</v>
      </c>
      <c r="S3074" s="14">
        <f t="shared" si="237"/>
        <v>42658.690532407403</v>
      </c>
      <c r="T3074" s="14">
        <f t="shared" si="238"/>
        <v>42673.073611111111</v>
      </c>
      <c r="U3074">
        <f t="shared" si="23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240"/>
        <v>0</v>
      </c>
      <c r="P3075">
        <f t="shared" ref="P3075:P3138" si="241">IFERROR(ROUND(E3075/L3075,2),0)</f>
        <v>92.14</v>
      </c>
      <c r="Q3075" s="10" t="s">
        <v>8308</v>
      </c>
      <c r="R3075" s="10" t="s">
        <v>8310</v>
      </c>
      <c r="S3075" s="14">
        <f t="shared" ref="S3075:S3138" si="242">(((J3075/60)/60)/24)+DATE(1970,1,1)</f>
        <v>42111.684027777781</v>
      </c>
      <c r="T3075" s="14">
        <f t="shared" ref="T3075:T3138" si="243">(((I3075/60)/60)/24)+DATE(1970,1,1)</f>
        <v>42169.804861111115</v>
      </c>
      <c r="U3075">
        <f t="shared" ref="U3075:U3138" si="24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8308</v>
      </c>
      <c r="R3076" s="10" t="s">
        <v>8310</v>
      </c>
      <c r="S3076" s="14">
        <f t="shared" si="242"/>
        <v>42409.571284722217</v>
      </c>
      <c r="T3076" s="14">
        <f t="shared" si="243"/>
        <v>42439.571284722217</v>
      </c>
      <c r="U3076">
        <f t="shared" si="24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8308</v>
      </c>
      <c r="R3077" s="10" t="s">
        <v>8310</v>
      </c>
      <c r="S3077" s="14">
        <f t="shared" si="242"/>
        <v>42551.102314814809</v>
      </c>
      <c r="T3077" s="14">
        <f t="shared" si="243"/>
        <v>42601.102314814809</v>
      </c>
      <c r="U3077">
        <f t="shared" si="24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8308</v>
      </c>
      <c r="R3078" s="10" t="s">
        <v>8310</v>
      </c>
      <c r="S3078" s="14">
        <f t="shared" si="242"/>
        <v>42226.651886574073</v>
      </c>
      <c r="T3078" s="14">
        <f t="shared" si="243"/>
        <v>42286.651886574073</v>
      </c>
      <c r="U3078">
        <f t="shared" si="24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8308</v>
      </c>
      <c r="R3079" s="10" t="s">
        <v>8310</v>
      </c>
      <c r="S3079" s="14">
        <f t="shared" si="242"/>
        <v>42766.956921296296</v>
      </c>
      <c r="T3079" s="14">
        <f t="shared" si="243"/>
        <v>42796.956921296296</v>
      </c>
      <c r="U3079">
        <f t="shared" si="24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8308</v>
      </c>
      <c r="R3080" s="10" t="s">
        <v>8310</v>
      </c>
      <c r="S3080" s="14">
        <f t="shared" si="242"/>
        <v>42031.138831018514</v>
      </c>
      <c r="T3080" s="14">
        <f t="shared" si="243"/>
        <v>42061.138831018514</v>
      </c>
      <c r="U3080">
        <f t="shared" si="24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8308</v>
      </c>
      <c r="R3081" s="10" t="s">
        <v>8310</v>
      </c>
      <c r="S3081" s="14">
        <f t="shared" si="242"/>
        <v>42055.713368055556</v>
      </c>
      <c r="T3081" s="14">
        <f t="shared" si="243"/>
        <v>42085.671701388885</v>
      </c>
      <c r="U3081">
        <f t="shared" si="24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8308</v>
      </c>
      <c r="R3082" s="10" t="s">
        <v>8310</v>
      </c>
      <c r="S3082" s="14">
        <f t="shared" si="242"/>
        <v>41940.028287037036</v>
      </c>
      <c r="T3082" s="14">
        <f t="shared" si="243"/>
        <v>42000.0699537037</v>
      </c>
      <c r="U3082">
        <f t="shared" si="24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8308</v>
      </c>
      <c r="R3083" s="10" t="s">
        <v>8310</v>
      </c>
      <c r="S3083" s="14">
        <f t="shared" si="242"/>
        <v>42237.181608796294</v>
      </c>
      <c r="T3083" s="14">
        <f t="shared" si="243"/>
        <v>42267.181608796294</v>
      </c>
      <c r="U3083">
        <f t="shared" si="24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8308</v>
      </c>
      <c r="R3084" s="10" t="s">
        <v>8310</v>
      </c>
      <c r="S3084" s="14">
        <f t="shared" si="242"/>
        <v>42293.922986111109</v>
      </c>
      <c r="T3084" s="14">
        <f t="shared" si="243"/>
        <v>42323.96465277778</v>
      </c>
      <c r="U3084">
        <f t="shared" si="24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8308</v>
      </c>
      <c r="R3085" s="10" t="s">
        <v>8310</v>
      </c>
      <c r="S3085" s="14">
        <f t="shared" si="242"/>
        <v>41853.563402777778</v>
      </c>
      <c r="T3085" s="14">
        <f t="shared" si="243"/>
        <v>41883.208333333336</v>
      </c>
      <c r="U3085">
        <f t="shared" si="24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8308</v>
      </c>
      <c r="R3086" s="10" t="s">
        <v>8310</v>
      </c>
      <c r="S3086" s="14">
        <f t="shared" si="242"/>
        <v>42100.723738425921</v>
      </c>
      <c r="T3086" s="14">
        <f t="shared" si="243"/>
        <v>42129.783333333333</v>
      </c>
      <c r="U3086">
        <f t="shared" si="24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8308</v>
      </c>
      <c r="R3087" s="10" t="s">
        <v>8310</v>
      </c>
      <c r="S3087" s="14">
        <f t="shared" si="242"/>
        <v>42246.883784722217</v>
      </c>
      <c r="T3087" s="14">
        <f t="shared" si="243"/>
        <v>42276.883784722217</v>
      </c>
      <c r="U3087">
        <f t="shared" si="24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8308</v>
      </c>
      <c r="R3088" s="10" t="s">
        <v>8310</v>
      </c>
      <c r="S3088" s="14">
        <f t="shared" si="242"/>
        <v>42173.67082175926</v>
      </c>
      <c r="T3088" s="14">
        <f t="shared" si="243"/>
        <v>42233.67082175926</v>
      </c>
      <c r="U3088">
        <f t="shared" si="24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8308</v>
      </c>
      <c r="R3089" s="10" t="s">
        <v>8310</v>
      </c>
      <c r="S3089" s="14">
        <f t="shared" si="242"/>
        <v>42665.150347222225</v>
      </c>
      <c r="T3089" s="14">
        <f t="shared" si="243"/>
        <v>42725.192013888889</v>
      </c>
      <c r="U3089">
        <f t="shared" si="24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8308</v>
      </c>
      <c r="R3090" s="10" t="s">
        <v>8310</v>
      </c>
      <c r="S3090" s="14">
        <f t="shared" si="242"/>
        <v>41981.57230324074</v>
      </c>
      <c r="T3090" s="14">
        <f t="shared" si="243"/>
        <v>42012.570138888885</v>
      </c>
      <c r="U3090">
        <f t="shared" si="24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8308</v>
      </c>
      <c r="R3091" s="10" t="s">
        <v>8310</v>
      </c>
      <c r="S3091" s="14">
        <f t="shared" si="242"/>
        <v>42528.542627314819</v>
      </c>
      <c r="T3091" s="14">
        <f t="shared" si="243"/>
        <v>42560.082638888889</v>
      </c>
      <c r="U3091">
        <f t="shared" si="24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8308</v>
      </c>
      <c r="R3092" s="10" t="s">
        <v>8310</v>
      </c>
      <c r="S3092" s="14">
        <f t="shared" si="242"/>
        <v>42065.818807870368</v>
      </c>
      <c r="T3092" s="14">
        <f t="shared" si="243"/>
        <v>42125.777141203704</v>
      </c>
      <c r="U3092">
        <f t="shared" si="24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8308</v>
      </c>
      <c r="R3093" s="10" t="s">
        <v>8310</v>
      </c>
      <c r="S3093" s="14">
        <f t="shared" si="242"/>
        <v>42566.948414351849</v>
      </c>
      <c r="T3093" s="14">
        <f t="shared" si="243"/>
        <v>42596.948414351849</v>
      </c>
      <c r="U3093">
        <f t="shared" si="24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8308</v>
      </c>
      <c r="R3094" s="10" t="s">
        <v>8310</v>
      </c>
      <c r="S3094" s="14">
        <f t="shared" si="242"/>
        <v>42255.619351851856</v>
      </c>
      <c r="T3094" s="14">
        <f t="shared" si="243"/>
        <v>42292.916666666672</v>
      </c>
      <c r="U3094">
        <f t="shared" si="24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8308</v>
      </c>
      <c r="R3095" s="10" t="s">
        <v>8310</v>
      </c>
      <c r="S3095" s="14">
        <f t="shared" si="242"/>
        <v>41760.909039351849</v>
      </c>
      <c r="T3095" s="14">
        <f t="shared" si="243"/>
        <v>41791.165972222225</v>
      </c>
      <c r="U3095">
        <f t="shared" si="24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8308</v>
      </c>
      <c r="R3096" s="10" t="s">
        <v>8310</v>
      </c>
      <c r="S3096" s="14">
        <f t="shared" si="242"/>
        <v>42207.795787037037</v>
      </c>
      <c r="T3096" s="14">
        <f t="shared" si="243"/>
        <v>42267.795787037037</v>
      </c>
      <c r="U3096">
        <f t="shared" si="24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8308</v>
      </c>
      <c r="R3097" s="10" t="s">
        <v>8310</v>
      </c>
      <c r="S3097" s="14">
        <f t="shared" si="242"/>
        <v>42523.025231481486</v>
      </c>
      <c r="T3097" s="14">
        <f t="shared" si="243"/>
        <v>42583.025231481486</v>
      </c>
      <c r="U3097">
        <f t="shared" si="24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8308</v>
      </c>
      <c r="R3098" s="10" t="s">
        <v>8310</v>
      </c>
      <c r="S3098" s="14">
        <f t="shared" si="242"/>
        <v>42114.825532407413</v>
      </c>
      <c r="T3098" s="14">
        <f t="shared" si="243"/>
        <v>42144.825532407413</v>
      </c>
      <c r="U3098">
        <f t="shared" si="24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8308</v>
      </c>
      <c r="R3099" s="10" t="s">
        <v>8310</v>
      </c>
      <c r="S3099" s="14">
        <f t="shared" si="242"/>
        <v>42629.503483796296</v>
      </c>
      <c r="T3099" s="14">
        <f t="shared" si="243"/>
        <v>42650.583333333328</v>
      </c>
      <c r="U3099">
        <f t="shared" si="24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8308</v>
      </c>
      <c r="R3100" s="10" t="s">
        <v>8310</v>
      </c>
      <c r="S3100" s="14">
        <f t="shared" si="242"/>
        <v>42359.792233796295</v>
      </c>
      <c r="T3100" s="14">
        <f t="shared" si="243"/>
        <v>42408.01180555555</v>
      </c>
      <c r="U3100">
        <f t="shared" si="24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8308</v>
      </c>
      <c r="R3101" s="10" t="s">
        <v>8310</v>
      </c>
      <c r="S3101" s="14">
        <f t="shared" si="242"/>
        <v>42382.189710648148</v>
      </c>
      <c r="T3101" s="14">
        <f t="shared" si="243"/>
        <v>42412.189710648148</v>
      </c>
      <c r="U3101">
        <f t="shared" si="24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8308</v>
      </c>
      <c r="R3102" s="10" t="s">
        <v>8310</v>
      </c>
      <c r="S3102" s="14">
        <f t="shared" si="242"/>
        <v>41902.622395833336</v>
      </c>
      <c r="T3102" s="14">
        <f t="shared" si="243"/>
        <v>41932.622395833336</v>
      </c>
      <c r="U3102">
        <f t="shared" si="24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8308</v>
      </c>
      <c r="R3103" s="10" t="s">
        <v>8310</v>
      </c>
      <c r="S3103" s="14">
        <f t="shared" si="242"/>
        <v>42171.383530092593</v>
      </c>
      <c r="T3103" s="14">
        <f t="shared" si="243"/>
        <v>42201.330555555556</v>
      </c>
      <c r="U3103">
        <f t="shared" si="24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8308</v>
      </c>
      <c r="R3104" s="10" t="s">
        <v>8310</v>
      </c>
      <c r="S3104" s="14">
        <f t="shared" si="242"/>
        <v>42555.340486111112</v>
      </c>
      <c r="T3104" s="14">
        <f t="shared" si="243"/>
        <v>42605.340486111112</v>
      </c>
      <c r="U3104">
        <f t="shared" si="24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8308</v>
      </c>
      <c r="R3105" s="10" t="s">
        <v>8310</v>
      </c>
      <c r="S3105" s="14">
        <f t="shared" si="242"/>
        <v>42107.156319444446</v>
      </c>
      <c r="T3105" s="14">
        <f t="shared" si="243"/>
        <v>42167.156319444446</v>
      </c>
      <c r="U3105">
        <f t="shared" si="24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8308</v>
      </c>
      <c r="R3106" s="10" t="s">
        <v>8310</v>
      </c>
      <c r="S3106" s="14">
        <f t="shared" si="242"/>
        <v>42006.908692129626</v>
      </c>
      <c r="T3106" s="14">
        <f t="shared" si="243"/>
        <v>42038.083333333328</v>
      </c>
      <c r="U3106">
        <f t="shared" si="24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8308</v>
      </c>
      <c r="R3107" s="10" t="s">
        <v>8310</v>
      </c>
      <c r="S3107" s="14">
        <f t="shared" si="242"/>
        <v>41876.718935185185</v>
      </c>
      <c r="T3107" s="14">
        <f t="shared" si="243"/>
        <v>41931.208333333336</v>
      </c>
      <c r="U3107">
        <f t="shared" si="24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8308</v>
      </c>
      <c r="R3108" s="10" t="s">
        <v>8310</v>
      </c>
      <c r="S3108" s="14">
        <f t="shared" si="242"/>
        <v>42241.429120370376</v>
      </c>
      <c r="T3108" s="14">
        <f t="shared" si="243"/>
        <v>42263.916666666672</v>
      </c>
      <c r="U3108">
        <f t="shared" si="24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8308</v>
      </c>
      <c r="R3109" s="10" t="s">
        <v>8310</v>
      </c>
      <c r="S3109" s="14">
        <f t="shared" si="242"/>
        <v>42128.814247685179</v>
      </c>
      <c r="T3109" s="14">
        <f t="shared" si="243"/>
        <v>42135.814247685179</v>
      </c>
      <c r="U3109">
        <f t="shared" si="24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8308</v>
      </c>
      <c r="R3110" s="10" t="s">
        <v>8310</v>
      </c>
      <c r="S3110" s="14">
        <f t="shared" si="242"/>
        <v>42062.680486111116</v>
      </c>
      <c r="T3110" s="14">
        <f t="shared" si="243"/>
        <v>42122.638819444444</v>
      </c>
      <c r="U3110">
        <f t="shared" si="24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8308</v>
      </c>
      <c r="R3111" s="10" t="s">
        <v>8310</v>
      </c>
      <c r="S3111" s="14">
        <f t="shared" si="242"/>
        <v>41844.125115740739</v>
      </c>
      <c r="T3111" s="14">
        <f t="shared" si="243"/>
        <v>41879.125115740739</v>
      </c>
      <c r="U3111">
        <f t="shared" si="24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8308</v>
      </c>
      <c r="R3112" s="10" t="s">
        <v>8310</v>
      </c>
      <c r="S3112" s="14">
        <f t="shared" si="242"/>
        <v>42745.031469907408</v>
      </c>
      <c r="T3112" s="14">
        <f t="shared" si="243"/>
        <v>42785.031469907408</v>
      </c>
      <c r="U3112">
        <f t="shared" si="24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8308</v>
      </c>
      <c r="R3113" s="10" t="s">
        <v>8310</v>
      </c>
      <c r="S3113" s="14">
        <f t="shared" si="242"/>
        <v>41885.595138888886</v>
      </c>
      <c r="T3113" s="14">
        <f t="shared" si="243"/>
        <v>41916.595138888886</v>
      </c>
      <c r="U3113">
        <f t="shared" si="24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8308</v>
      </c>
      <c r="R3114" s="10" t="s">
        <v>8310</v>
      </c>
      <c r="S3114" s="14">
        <f t="shared" si="242"/>
        <v>42615.121921296297</v>
      </c>
      <c r="T3114" s="14">
        <f t="shared" si="243"/>
        <v>42675.121921296297</v>
      </c>
      <c r="U3114">
        <f t="shared" si="24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8308</v>
      </c>
      <c r="R3115" s="10" t="s">
        <v>8310</v>
      </c>
      <c r="S3115" s="14">
        <f t="shared" si="242"/>
        <v>42081.731273148151</v>
      </c>
      <c r="T3115" s="14">
        <f t="shared" si="243"/>
        <v>42111.731273148151</v>
      </c>
      <c r="U3115">
        <f t="shared" si="24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8308</v>
      </c>
      <c r="R3116" s="10" t="s">
        <v>8310</v>
      </c>
      <c r="S3116" s="14">
        <f t="shared" si="242"/>
        <v>41843.632523148146</v>
      </c>
      <c r="T3116" s="14">
        <f t="shared" si="243"/>
        <v>41903.632523148146</v>
      </c>
      <c r="U3116">
        <f t="shared" si="24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8308</v>
      </c>
      <c r="R3117" s="10" t="s">
        <v>8310</v>
      </c>
      <c r="S3117" s="14">
        <f t="shared" si="242"/>
        <v>42496.447071759263</v>
      </c>
      <c r="T3117" s="14">
        <f t="shared" si="243"/>
        <v>42526.447071759263</v>
      </c>
      <c r="U3117">
        <f t="shared" si="24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8308</v>
      </c>
      <c r="R3118" s="10" t="s">
        <v>8310</v>
      </c>
      <c r="S3118" s="14">
        <f t="shared" si="242"/>
        <v>42081.515335648146</v>
      </c>
      <c r="T3118" s="14">
        <f t="shared" si="243"/>
        <v>42095.515335648146</v>
      </c>
      <c r="U3118">
        <f t="shared" si="24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8308</v>
      </c>
      <c r="R3119" s="10" t="s">
        <v>8310</v>
      </c>
      <c r="S3119" s="14">
        <f t="shared" si="242"/>
        <v>42509.374537037031</v>
      </c>
      <c r="T3119" s="14">
        <f t="shared" si="243"/>
        <v>42517.55</v>
      </c>
      <c r="U3119">
        <f t="shared" si="24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8308</v>
      </c>
      <c r="R3120" s="10" t="s">
        <v>8310</v>
      </c>
      <c r="S3120" s="14">
        <f t="shared" si="242"/>
        <v>42534.649571759262</v>
      </c>
      <c r="T3120" s="14">
        <f t="shared" si="243"/>
        <v>42553.649571759262</v>
      </c>
      <c r="U3120">
        <f t="shared" si="244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8308</v>
      </c>
      <c r="R3121" s="10" t="s">
        <v>8310</v>
      </c>
      <c r="S3121" s="14">
        <f t="shared" si="242"/>
        <v>42060.04550925926</v>
      </c>
      <c r="T3121" s="14">
        <f t="shared" si="243"/>
        <v>42090.003842592589</v>
      </c>
      <c r="U3121">
        <f t="shared" si="244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8308</v>
      </c>
      <c r="R3122" s="10" t="s">
        <v>8310</v>
      </c>
      <c r="S3122" s="14">
        <f t="shared" si="242"/>
        <v>42435.942083333335</v>
      </c>
      <c r="T3122" s="14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8308</v>
      </c>
      <c r="R3123" s="10" t="s">
        <v>8310</v>
      </c>
      <c r="S3123" s="14">
        <f t="shared" si="242"/>
        <v>41848.679803240739</v>
      </c>
      <c r="T3123" s="14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8308</v>
      </c>
      <c r="R3124" s="10" t="s">
        <v>8310</v>
      </c>
      <c r="S3124" s="14">
        <f t="shared" si="242"/>
        <v>42678.932083333333</v>
      </c>
      <c r="T3124" s="14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8308</v>
      </c>
      <c r="R3125" s="10" t="s">
        <v>8310</v>
      </c>
      <c r="S3125" s="14">
        <f t="shared" si="242"/>
        <v>42530.993032407408</v>
      </c>
      <c r="T3125" s="14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8308</v>
      </c>
      <c r="R3126" s="10" t="s">
        <v>8310</v>
      </c>
      <c r="S3126" s="14">
        <f t="shared" si="242"/>
        <v>41977.780104166668</v>
      </c>
      <c r="T3126" s="14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8308</v>
      </c>
      <c r="R3127" s="10" t="s">
        <v>8310</v>
      </c>
      <c r="S3127" s="14">
        <f t="shared" si="242"/>
        <v>42346.20685185185</v>
      </c>
      <c r="T3127" s="14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8308</v>
      </c>
      <c r="R3128" s="10" t="s">
        <v>8310</v>
      </c>
      <c r="S3128" s="14">
        <f t="shared" si="242"/>
        <v>42427.01807870371</v>
      </c>
      <c r="T3128" s="14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8308</v>
      </c>
      <c r="R3129" s="10" t="s">
        <v>8310</v>
      </c>
      <c r="S3129" s="14">
        <f t="shared" si="242"/>
        <v>42034.856817129628</v>
      </c>
      <c r="T3129" s="14">
        <f t="shared" si="243"/>
        <v>42064.856817129628</v>
      </c>
      <c r="U3129">
        <f t="shared" si="244"/>
        <v>2015</v>
      </c>
    </row>
    <row r="3130" spans="1:21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8308</v>
      </c>
      <c r="R3130" s="10" t="s">
        <v>8309</v>
      </c>
      <c r="S3130" s="14">
        <f t="shared" si="242"/>
        <v>42780.825706018513</v>
      </c>
      <c r="T3130" s="14">
        <f t="shared" si="243"/>
        <v>42810.784039351856</v>
      </c>
      <c r="U3130">
        <f t="shared" si="244"/>
        <v>2017</v>
      </c>
    </row>
    <row r="3131" spans="1:21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8308</v>
      </c>
      <c r="R3131" s="10" t="s">
        <v>8309</v>
      </c>
      <c r="S3131" s="14">
        <f t="shared" si="242"/>
        <v>42803.842812499999</v>
      </c>
      <c r="T3131" s="14">
        <f t="shared" si="243"/>
        <v>42843.801145833335</v>
      </c>
      <c r="U3131">
        <f t="shared" si="244"/>
        <v>2017</v>
      </c>
    </row>
    <row r="3132" spans="1:21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8308</v>
      </c>
      <c r="R3132" s="10" t="s">
        <v>8309</v>
      </c>
      <c r="S3132" s="14">
        <f t="shared" si="242"/>
        <v>42808.640231481477</v>
      </c>
      <c r="T3132" s="14">
        <f t="shared" si="243"/>
        <v>42839.207638888889</v>
      </c>
      <c r="U3132">
        <f t="shared" si="244"/>
        <v>2017</v>
      </c>
    </row>
    <row r="3133" spans="1:21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8308</v>
      </c>
      <c r="R3133" s="10" t="s">
        <v>8309</v>
      </c>
      <c r="S3133" s="14">
        <f t="shared" si="242"/>
        <v>42803.579224537039</v>
      </c>
      <c r="T3133" s="14">
        <f t="shared" si="243"/>
        <v>42833.537557870368</v>
      </c>
      <c r="U3133">
        <f t="shared" si="244"/>
        <v>2017</v>
      </c>
    </row>
    <row r="3134" spans="1:21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8308</v>
      </c>
      <c r="R3134" s="10" t="s">
        <v>8309</v>
      </c>
      <c r="S3134" s="14">
        <f t="shared" si="242"/>
        <v>42786.350231481483</v>
      </c>
      <c r="T3134" s="14">
        <f t="shared" si="243"/>
        <v>42846.308564814812</v>
      </c>
      <c r="U3134">
        <f t="shared" si="244"/>
        <v>2017</v>
      </c>
    </row>
    <row r="3135" spans="1:21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8308</v>
      </c>
      <c r="R3135" s="10" t="s">
        <v>8309</v>
      </c>
      <c r="S3135" s="14">
        <f t="shared" si="242"/>
        <v>42788.565208333333</v>
      </c>
      <c r="T3135" s="14">
        <f t="shared" si="243"/>
        <v>42818.523541666669</v>
      </c>
      <c r="U3135">
        <f t="shared" si="244"/>
        <v>2017</v>
      </c>
    </row>
    <row r="3136" spans="1:21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8308</v>
      </c>
      <c r="R3136" s="10" t="s">
        <v>8309</v>
      </c>
      <c r="S3136" s="14">
        <f t="shared" si="242"/>
        <v>42800.720127314817</v>
      </c>
      <c r="T3136" s="14">
        <f t="shared" si="243"/>
        <v>42821.678460648152</v>
      </c>
      <c r="U3136">
        <f t="shared" si="244"/>
        <v>2017</v>
      </c>
    </row>
    <row r="3137" spans="1:21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8308</v>
      </c>
      <c r="R3137" s="10" t="s">
        <v>8309</v>
      </c>
      <c r="S3137" s="14">
        <f t="shared" si="242"/>
        <v>42807.151863425926</v>
      </c>
      <c r="T3137" s="14">
        <f t="shared" si="243"/>
        <v>42829.151863425926</v>
      </c>
      <c r="U3137">
        <f t="shared" si="244"/>
        <v>2017</v>
      </c>
    </row>
    <row r="3138" spans="1:21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245">ROUND(E3138/D3138*100,0)</f>
        <v>128</v>
      </c>
      <c r="P3138">
        <f t="shared" si="241"/>
        <v>29.05</v>
      </c>
      <c r="Q3138" s="10" t="s">
        <v>8308</v>
      </c>
      <c r="R3138" s="10" t="s">
        <v>8309</v>
      </c>
      <c r="S3138" s="14">
        <f t="shared" si="242"/>
        <v>42789.462430555555</v>
      </c>
      <c r="T3138" s="14">
        <f t="shared" si="243"/>
        <v>42825.957638888889</v>
      </c>
      <c r="U3138">
        <f t="shared" si="244"/>
        <v>2017</v>
      </c>
    </row>
    <row r="3139" spans="1:21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245"/>
        <v>3</v>
      </c>
      <c r="P3139">
        <f t="shared" ref="P3139:P3202" si="246">IFERROR(ROUND(E3139/L3139,2),0)</f>
        <v>50</v>
      </c>
      <c r="Q3139" s="10" t="s">
        <v>8308</v>
      </c>
      <c r="R3139" s="10" t="s">
        <v>8309</v>
      </c>
      <c r="S3139" s="14">
        <f t="shared" ref="S3139:S3202" si="247">(((J3139/60)/60)/24)+DATE(1970,1,1)</f>
        <v>42807.885057870371</v>
      </c>
      <c r="T3139" s="14">
        <f t="shared" ref="T3139:T3202" si="248">(((I3139/60)/60)/24)+DATE(1970,1,1)</f>
        <v>42858.8</v>
      </c>
      <c r="U3139">
        <f t="shared" ref="U3139:U3202" si="249">YEAR(S3139)</f>
        <v>2017</v>
      </c>
    </row>
    <row r="3140" spans="1:21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8308</v>
      </c>
      <c r="R3140" s="10" t="s">
        <v>8309</v>
      </c>
      <c r="S3140" s="14">
        <f t="shared" si="247"/>
        <v>42809.645914351851</v>
      </c>
      <c r="T3140" s="14">
        <f t="shared" si="248"/>
        <v>42828.645914351851</v>
      </c>
      <c r="U3140">
        <f t="shared" si="249"/>
        <v>2017</v>
      </c>
    </row>
    <row r="3141" spans="1:21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8308</v>
      </c>
      <c r="R3141" s="10" t="s">
        <v>8309</v>
      </c>
      <c r="S3141" s="14">
        <f t="shared" si="247"/>
        <v>42785.270370370374</v>
      </c>
      <c r="T3141" s="14">
        <f t="shared" si="248"/>
        <v>42819.189583333333</v>
      </c>
      <c r="U3141">
        <f t="shared" si="249"/>
        <v>2017</v>
      </c>
    </row>
    <row r="3142" spans="1:21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8308</v>
      </c>
      <c r="R3142" s="10" t="s">
        <v>8309</v>
      </c>
      <c r="S3142" s="14">
        <f t="shared" si="247"/>
        <v>42802.718784722223</v>
      </c>
      <c r="T3142" s="14">
        <f t="shared" si="248"/>
        <v>42832.677118055552</v>
      </c>
      <c r="U3142">
        <f t="shared" si="249"/>
        <v>2017</v>
      </c>
    </row>
    <row r="3143" spans="1:21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8308</v>
      </c>
      <c r="R3143" s="10" t="s">
        <v>8309</v>
      </c>
      <c r="S3143" s="14">
        <f t="shared" si="247"/>
        <v>42800.753333333334</v>
      </c>
      <c r="T3143" s="14">
        <f t="shared" si="248"/>
        <v>42841.833333333328</v>
      </c>
      <c r="U3143">
        <f t="shared" si="249"/>
        <v>2017</v>
      </c>
    </row>
    <row r="3144" spans="1:21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8308</v>
      </c>
      <c r="R3144" s="10" t="s">
        <v>8309</v>
      </c>
      <c r="S3144" s="14">
        <f t="shared" si="247"/>
        <v>42783.513182870374</v>
      </c>
      <c r="T3144" s="14">
        <f t="shared" si="248"/>
        <v>42813.471516203703</v>
      </c>
      <c r="U3144">
        <f t="shared" si="249"/>
        <v>2017</v>
      </c>
    </row>
    <row r="3145" spans="1:21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8308</v>
      </c>
      <c r="R3145" s="10" t="s">
        <v>8309</v>
      </c>
      <c r="S3145" s="14">
        <f t="shared" si="247"/>
        <v>42808.358287037037</v>
      </c>
      <c r="T3145" s="14">
        <f t="shared" si="248"/>
        <v>42834.358287037037</v>
      </c>
      <c r="U3145">
        <f t="shared" si="249"/>
        <v>2017</v>
      </c>
    </row>
    <row r="3146" spans="1:21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8308</v>
      </c>
      <c r="R3146" s="10" t="s">
        <v>8309</v>
      </c>
      <c r="S3146" s="14">
        <f t="shared" si="247"/>
        <v>42796.538275462968</v>
      </c>
      <c r="T3146" s="14">
        <f t="shared" si="248"/>
        <v>42813.25</v>
      </c>
      <c r="U3146">
        <f t="shared" si="249"/>
        <v>2017</v>
      </c>
    </row>
    <row r="3147" spans="1:21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8308</v>
      </c>
      <c r="R3147" s="10" t="s">
        <v>8309</v>
      </c>
      <c r="S3147" s="14">
        <f t="shared" si="247"/>
        <v>42762.040902777779</v>
      </c>
      <c r="T3147" s="14">
        <f t="shared" si="248"/>
        <v>42821.999236111107</v>
      </c>
      <c r="U3147">
        <f t="shared" si="249"/>
        <v>2017</v>
      </c>
    </row>
    <row r="3148" spans="1:21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8308</v>
      </c>
      <c r="R3148" s="10" t="s">
        <v>8309</v>
      </c>
      <c r="S3148" s="14">
        <f t="shared" si="247"/>
        <v>42796.682476851856</v>
      </c>
      <c r="T3148" s="14">
        <f t="shared" si="248"/>
        <v>42841.640810185185</v>
      </c>
      <c r="U3148">
        <f t="shared" si="249"/>
        <v>2017</v>
      </c>
    </row>
    <row r="3149" spans="1:21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8308</v>
      </c>
      <c r="R3149" s="10" t="s">
        <v>8309</v>
      </c>
      <c r="S3149" s="14">
        <f t="shared" si="247"/>
        <v>41909.969386574077</v>
      </c>
      <c r="T3149" s="14">
        <f t="shared" si="248"/>
        <v>41950.011053240742</v>
      </c>
      <c r="U3149">
        <f t="shared" si="249"/>
        <v>2014</v>
      </c>
    </row>
    <row r="3150" spans="1:21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8308</v>
      </c>
      <c r="R3150" s="10" t="s">
        <v>8309</v>
      </c>
      <c r="S3150" s="14">
        <f t="shared" si="247"/>
        <v>41891.665324074071</v>
      </c>
      <c r="T3150" s="14">
        <f t="shared" si="248"/>
        <v>41913.166666666664</v>
      </c>
      <c r="U3150">
        <f t="shared" si="249"/>
        <v>2014</v>
      </c>
    </row>
    <row r="3151" spans="1:21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8308</v>
      </c>
      <c r="R3151" s="10" t="s">
        <v>8309</v>
      </c>
      <c r="S3151" s="14">
        <f t="shared" si="247"/>
        <v>41226.017361111109</v>
      </c>
      <c r="T3151" s="14">
        <f t="shared" si="248"/>
        <v>41250.083333333336</v>
      </c>
      <c r="U3151">
        <f t="shared" si="249"/>
        <v>2012</v>
      </c>
    </row>
    <row r="3152" spans="1:21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8308</v>
      </c>
      <c r="R3152" s="10" t="s">
        <v>8309</v>
      </c>
      <c r="S3152" s="14">
        <f t="shared" si="247"/>
        <v>40478.263923611114</v>
      </c>
      <c r="T3152" s="14">
        <f t="shared" si="248"/>
        <v>40568.166666666664</v>
      </c>
      <c r="U3152">
        <f t="shared" si="249"/>
        <v>2010</v>
      </c>
    </row>
    <row r="3153" spans="1:21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8308</v>
      </c>
      <c r="R3153" s="10" t="s">
        <v>8309</v>
      </c>
      <c r="S3153" s="14">
        <f t="shared" si="247"/>
        <v>41862.83997685185</v>
      </c>
      <c r="T3153" s="14">
        <f t="shared" si="248"/>
        <v>41892.83997685185</v>
      </c>
      <c r="U3153">
        <f t="shared" si="249"/>
        <v>2014</v>
      </c>
    </row>
    <row r="3154" spans="1:21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8308</v>
      </c>
      <c r="R3154" s="10" t="s">
        <v>8309</v>
      </c>
      <c r="S3154" s="14">
        <f t="shared" si="247"/>
        <v>41550.867673611108</v>
      </c>
      <c r="T3154" s="14">
        <f t="shared" si="248"/>
        <v>41580.867673611108</v>
      </c>
      <c r="U3154">
        <f t="shared" si="249"/>
        <v>2013</v>
      </c>
    </row>
    <row r="3155" spans="1:21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8308</v>
      </c>
      <c r="R3155" s="10" t="s">
        <v>8309</v>
      </c>
      <c r="S3155" s="14">
        <f t="shared" si="247"/>
        <v>40633.154363425929</v>
      </c>
      <c r="T3155" s="14">
        <f t="shared" si="248"/>
        <v>40664.207638888889</v>
      </c>
      <c r="U3155">
        <f t="shared" si="249"/>
        <v>2011</v>
      </c>
    </row>
    <row r="3156" spans="1:21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8308</v>
      </c>
      <c r="R3156" s="10" t="s">
        <v>8309</v>
      </c>
      <c r="S3156" s="14">
        <f t="shared" si="247"/>
        <v>40970.875671296293</v>
      </c>
      <c r="T3156" s="14">
        <f t="shared" si="248"/>
        <v>41000.834004629629</v>
      </c>
      <c r="U3156">
        <f t="shared" si="249"/>
        <v>2012</v>
      </c>
    </row>
    <row r="3157" spans="1:21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8308</v>
      </c>
      <c r="R3157" s="10" t="s">
        <v>8309</v>
      </c>
      <c r="S3157" s="14">
        <f t="shared" si="247"/>
        <v>41233.499131944445</v>
      </c>
      <c r="T3157" s="14">
        <f t="shared" si="248"/>
        <v>41263.499131944445</v>
      </c>
      <c r="U3157">
        <f t="shared" si="249"/>
        <v>2012</v>
      </c>
    </row>
    <row r="3158" spans="1:21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8308</v>
      </c>
      <c r="R3158" s="10" t="s">
        <v>8309</v>
      </c>
      <c r="S3158" s="14">
        <f t="shared" si="247"/>
        <v>41026.953055555554</v>
      </c>
      <c r="T3158" s="14">
        <f t="shared" si="248"/>
        <v>41061.953055555554</v>
      </c>
      <c r="U3158">
        <f t="shared" si="249"/>
        <v>2012</v>
      </c>
    </row>
    <row r="3159" spans="1:21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8308</v>
      </c>
      <c r="R3159" s="10" t="s">
        <v>8309</v>
      </c>
      <c r="S3159" s="14">
        <f t="shared" si="247"/>
        <v>41829.788252314815</v>
      </c>
      <c r="T3159" s="14">
        <f t="shared" si="248"/>
        <v>41839.208333333336</v>
      </c>
      <c r="U3159">
        <f t="shared" si="249"/>
        <v>2014</v>
      </c>
    </row>
    <row r="3160" spans="1:21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8308</v>
      </c>
      <c r="R3160" s="10" t="s">
        <v>8309</v>
      </c>
      <c r="S3160" s="14">
        <f t="shared" si="247"/>
        <v>41447.839722222219</v>
      </c>
      <c r="T3160" s="14">
        <f t="shared" si="248"/>
        <v>41477.839722222219</v>
      </c>
      <c r="U3160">
        <f t="shared" si="249"/>
        <v>2013</v>
      </c>
    </row>
    <row r="3161" spans="1:21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8308</v>
      </c>
      <c r="R3161" s="10" t="s">
        <v>8309</v>
      </c>
      <c r="S3161" s="14">
        <f t="shared" si="247"/>
        <v>40884.066678240742</v>
      </c>
      <c r="T3161" s="14">
        <f t="shared" si="248"/>
        <v>40926.958333333336</v>
      </c>
      <c r="U3161">
        <f t="shared" si="249"/>
        <v>2011</v>
      </c>
    </row>
    <row r="3162" spans="1:21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8308</v>
      </c>
      <c r="R3162" s="10" t="s">
        <v>8309</v>
      </c>
      <c r="S3162" s="14">
        <f t="shared" si="247"/>
        <v>41841.26489583333</v>
      </c>
      <c r="T3162" s="14">
        <f t="shared" si="248"/>
        <v>41864.207638888889</v>
      </c>
      <c r="U3162">
        <f t="shared" si="249"/>
        <v>2014</v>
      </c>
    </row>
    <row r="3163" spans="1:21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8308</v>
      </c>
      <c r="R3163" s="10" t="s">
        <v>8309</v>
      </c>
      <c r="S3163" s="14">
        <f t="shared" si="247"/>
        <v>41897.536134259259</v>
      </c>
      <c r="T3163" s="14">
        <f t="shared" si="248"/>
        <v>41927.536134259259</v>
      </c>
      <c r="U3163">
        <f t="shared" si="249"/>
        <v>2014</v>
      </c>
    </row>
    <row r="3164" spans="1:21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8308</v>
      </c>
      <c r="R3164" s="10" t="s">
        <v>8309</v>
      </c>
      <c r="S3164" s="14">
        <f t="shared" si="247"/>
        <v>41799.685902777775</v>
      </c>
      <c r="T3164" s="14">
        <f t="shared" si="248"/>
        <v>41827.083333333336</v>
      </c>
      <c r="U3164">
        <f t="shared" si="249"/>
        <v>2014</v>
      </c>
    </row>
    <row r="3165" spans="1:21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8308</v>
      </c>
      <c r="R3165" s="10" t="s">
        <v>8309</v>
      </c>
      <c r="S3165" s="14">
        <f t="shared" si="247"/>
        <v>41775.753761574073</v>
      </c>
      <c r="T3165" s="14">
        <f t="shared" si="248"/>
        <v>41805.753761574073</v>
      </c>
      <c r="U3165">
        <f t="shared" si="249"/>
        <v>2014</v>
      </c>
    </row>
    <row r="3166" spans="1:21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8308</v>
      </c>
      <c r="R3166" s="10" t="s">
        <v>8309</v>
      </c>
      <c r="S3166" s="14">
        <f t="shared" si="247"/>
        <v>41766.80572916667</v>
      </c>
      <c r="T3166" s="14">
        <f t="shared" si="248"/>
        <v>41799.80572916667</v>
      </c>
      <c r="U3166">
        <f t="shared" si="249"/>
        <v>2014</v>
      </c>
    </row>
    <row r="3167" spans="1:21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8308</v>
      </c>
      <c r="R3167" s="10" t="s">
        <v>8309</v>
      </c>
      <c r="S3167" s="14">
        <f t="shared" si="247"/>
        <v>40644.159259259257</v>
      </c>
      <c r="T3167" s="14">
        <f t="shared" si="248"/>
        <v>40666.165972222225</v>
      </c>
      <c r="U3167">
        <f t="shared" si="249"/>
        <v>2011</v>
      </c>
    </row>
    <row r="3168" spans="1:21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8308</v>
      </c>
      <c r="R3168" s="10" t="s">
        <v>8309</v>
      </c>
      <c r="S3168" s="14">
        <f t="shared" si="247"/>
        <v>41940.69158564815</v>
      </c>
      <c r="T3168" s="14">
        <f t="shared" si="248"/>
        <v>41969.332638888889</v>
      </c>
      <c r="U3168">
        <f t="shared" si="249"/>
        <v>2014</v>
      </c>
    </row>
    <row r="3169" spans="1:21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8308</v>
      </c>
      <c r="R3169" s="10" t="s">
        <v>8309</v>
      </c>
      <c r="S3169" s="14">
        <f t="shared" si="247"/>
        <v>41839.175706018519</v>
      </c>
      <c r="T3169" s="14">
        <f t="shared" si="248"/>
        <v>41853.175706018519</v>
      </c>
      <c r="U3169">
        <f t="shared" si="249"/>
        <v>2014</v>
      </c>
    </row>
    <row r="3170" spans="1:21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8308</v>
      </c>
      <c r="R3170" s="10" t="s">
        <v>8309</v>
      </c>
      <c r="S3170" s="14">
        <f t="shared" si="247"/>
        <v>41772.105937500004</v>
      </c>
      <c r="T3170" s="14">
        <f t="shared" si="248"/>
        <v>41803.916666666664</v>
      </c>
      <c r="U3170">
        <f t="shared" si="249"/>
        <v>2014</v>
      </c>
    </row>
    <row r="3171" spans="1:21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8308</v>
      </c>
      <c r="R3171" s="10" t="s">
        <v>8309</v>
      </c>
      <c r="S3171" s="14">
        <f t="shared" si="247"/>
        <v>41591.737974537034</v>
      </c>
      <c r="T3171" s="14">
        <f t="shared" si="248"/>
        <v>41621.207638888889</v>
      </c>
      <c r="U3171">
        <f t="shared" si="249"/>
        <v>2013</v>
      </c>
    </row>
    <row r="3172" spans="1:21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8308</v>
      </c>
      <c r="R3172" s="10" t="s">
        <v>8309</v>
      </c>
      <c r="S3172" s="14">
        <f t="shared" si="247"/>
        <v>41789.080370370371</v>
      </c>
      <c r="T3172" s="14">
        <f t="shared" si="248"/>
        <v>41822.166666666664</v>
      </c>
      <c r="U3172">
        <f t="shared" si="249"/>
        <v>2014</v>
      </c>
    </row>
    <row r="3173" spans="1:21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8308</v>
      </c>
      <c r="R3173" s="10" t="s">
        <v>8309</v>
      </c>
      <c r="S3173" s="14">
        <f t="shared" si="247"/>
        <v>42466.608310185184</v>
      </c>
      <c r="T3173" s="14">
        <f t="shared" si="248"/>
        <v>42496.608310185184</v>
      </c>
      <c r="U3173">
        <f t="shared" si="249"/>
        <v>2016</v>
      </c>
    </row>
    <row r="3174" spans="1:21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8308</v>
      </c>
      <c r="R3174" s="10" t="s">
        <v>8309</v>
      </c>
      <c r="S3174" s="14">
        <f t="shared" si="247"/>
        <v>40923.729953703703</v>
      </c>
      <c r="T3174" s="14">
        <f t="shared" si="248"/>
        <v>40953.729953703703</v>
      </c>
      <c r="U3174">
        <f t="shared" si="249"/>
        <v>2012</v>
      </c>
    </row>
    <row r="3175" spans="1:21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8308</v>
      </c>
      <c r="R3175" s="10" t="s">
        <v>8309</v>
      </c>
      <c r="S3175" s="14">
        <f t="shared" si="247"/>
        <v>41878.878379629627</v>
      </c>
      <c r="T3175" s="14">
        <f t="shared" si="248"/>
        <v>41908.878379629627</v>
      </c>
      <c r="U3175">
        <f t="shared" si="249"/>
        <v>2014</v>
      </c>
    </row>
    <row r="3176" spans="1:21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8308</v>
      </c>
      <c r="R3176" s="10" t="s">
        <v>8309</v>
      </c>
      <c r="S3176" s="14">
        <f t="shared" si="247"/>
        <v>41862.864675925928</v>
      </c>
      <c r="T3176" s="14">
        <f t="shared" si="248"/>
        <v>41876.864675925928</v>
      </c>
      <c r="U3176">
        <f t="shared" si="249"/>
        <v>2014</v>
      </c>
    </row>
    <row r="3177" spans="1:21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8308</v>
      </c>
      <c r="R3177" s="10" t="s">
        <v>8309</v>
      </c>
      <c r="S3177" s="14">
        <f t="shared" si="247"/>
        <v>40531.886886574073</v>
      </c>
      <c r="T3177" s="14">
        <f t="shared" si="248"/>
        <v>40591.886886574073</v>
      </c>
      <c r="U3177">
        <f t="shared" si="249"/>
        <v>2010</v>
      </c>
    </row>
    <row r="3178" spans="1:21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8308</v>
      </c>
      <c r="R3178" s="10" t="s">
        <v>8309</v>
      </c>
      <c r="S3178" s="14">
        <f t="shared" si="247"/>
        <v>41477.930914351848</v>
      </c>
      <c r="T3178" s="14">
        <f t="shared" si="248"/>
        <v>41504.625</v>
      </c>
      <c r="U3178">
        <f t="shared" si="249"/>
        <v>2013</v>
      </c>
    </row>
    <row r="3179" spans="1:21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8308</v>
      </c>
      <c r="R3179" s="10" t="s">
        <v>8309</v>
      </c>
      <c r="S3179" s="14">
        <f t="shared" si="247"/>
        <v>41781.666770833333</v>
      </c>
      <c r="T3179" s="14">
        <f t="shared" si="248"/>
        <v>41811.666770833333</v>
      </c>
      <c r="U3179">
        <f t="shared" si="249"/>
        <v>2014</v>
      </c>
    </row>
    <row r="3180" spans="1:21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8308</v>
      </c>
      <c r="R3180" s="10" t="s">
        <v>8309</v>
      </c>
      <c r="S3180" s="14">
        <f t="shared" si="247"/>
        <v>41806.605034722219</v>
      </c>
      <c r="T3180" s="14">
        <f t="shared" si="248"/>
        <v>41836.605034722219</v>
      </c>
      <c r="U3180">
        <f t="shared" si="249"/>
        <v>2014</v>
      </c>
    </row>
    <row r="3181" spans="1:21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8308</v>
      </c>
      <c r="R3181" s="10" t="s">
        <v>8309</v>
      </c>
      <c r="S3181" s="14">
        <f t="shared" si="247"/>
        <v>41375.702210648145</v>
      </c>
      <c r="T3181" s="14">
        <f t="shared" si="248"/>
        <v>41400.702210648145</v>
      </c>
      <c r="U3181">
        <f t="shared" si="249"/>
        <v>2013</v>
      </c>
    </row>
    <row r="3182" spans="1:21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8308</v>
      </c>
      <c r="R3182" s="10" t="s">
        <v>8309</v>
      </c>
      <c r="S3182" s="14">
        <f t="shared" si="247"/>
        <v>41780.412604166668</v>
      </c>
      <c r="T3182" s="14">
        <f t="shared" si="248"/>
        <v>41810.412604166668</v>
      </c>
      <c r="U3182">
        <f t="shared" si="249"/>
        <v>2014</v>
      </c>
    </row>
    <row r="3183" spans="1:21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8308</v>
      </c>
      <c r="R3183" s="10" t="s">
        <v>8309</v>
      </c>
      <c r="S3183" s="14">
        <f t="shared" si="247"/>
        <v>41779.310034722221</v>
      </c>
      <c r="T3183" s="14">
        <f t="shared" si="248"/>
        <v>41805.666666666664</v>
      </c>
      <c r="U3183">
        <f t="shared" si="249"/>
        <v>2014</v>
      </c>
    </row>
    <row r="3184" spans="1:21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8308</v>
      </c>
      <c r="R3184" s="10" t="s">
        <v>8309</v>
      </c>
      <c r="S3184" s="14">
        <f t="shared" si="247"/>
        <v>40883.949317129627</v>
      </c>
      <c r="T3184" s="14">
        <f t="shared" si="248"/>
        <v>40939.708333333336</v>
      </c>
      <c r="U3184">
        <f t="shared" si="249"/>
        <v>2011</v>
      </c>
    </row>
    <row r="3185" spans="1:21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8308</v>
      </c>
      <c r="R3185" s="10" t="s">
        <v>8309</v>
      </c>
      <c r="S3185" s="14">
        <f t="shared" si="247"/>
        <v>41491.79478009259</v>
      </c>
      <c r="T3185" s="14">
        <f t="shared" si="248"/>
        <v>41509.79478009259</v>
      </c>
      <c r="U3185">
        <f t="shared" si="249"/>
        <v>2013</v>
      </c>
    </row>
    <row r="3186" spans="1:21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8308</v>
      </c>
      <c r="R3186" s="10" t="s">
        <v>8309</v>
      </c>
      <c r="S3186" s="14">
        <f t="shared" si="247"/>
        <v>41791.993414351848</v>
      </c>
      <c r="T3186" s="14">
        <f t="shared" si="248"/>
        <v>41821.993414351848</v>
      </c>
      <c r="U3186">
        <f t="shared" si="249"/>
        <v>2014</v>
      </c>
    </row>
    <row r="3187" spans="1:21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8308</v>
      </c>
      <c r="R3187" s="10" t="s">
        <v>8309</v>
      </c>
      <c r="S3187" s="14">
        <f t="shared" si="247"/>
        <v>41829.977326388893</v>
      </c>
      <c r="T3187" s="14">
        <f t="shared" si="248"/>
        <v>41836.977326388893</v>
      </c>
      <c r="U3187">
        <f t="shared" si="249"/>
        <v>2014</v>
      </c>
    </row>
    <row r="3188" spans="1:21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8308</v>
      </c>
      <c r="R3188" s="10" t="s">
        <v>8309</v>
      </c>
      <c r="S3188" s="14">
        <f t="shared" si="247"/>
        <v>41868.924050925925</v>
      </c>
      <c r="T3188" s="14">
        <f t="shared" si="248"/>
        <v>41898.875</v>
      </c>
      <c r="U3188">
        <f t="shared" si="249"/>
        <v>2014</v>
      </c>
    </row>
    <row r="3189" spans="1:21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8308</v>
      </c>
      <c r="R3189" s="10" t="s">
        <v>8309</v>
      </c>
      <c r="S3189" s="14">
        <f t="shared" si="247"/>
        <v>41835.666354166664</v>
      </c>
      <c r="T3189" s="14">
        <f t="shared" si="248"/>
        <v>41855.666354166664</v>
      </c>
      <c r="U3189">
        <f t="shared" si="24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8308</v>
      </c>
      <c r="R3190" s="10" t="s">
        <v>8311</v>
      </c>
      <c r="S3190" s="14">
        <f t="shared" si="247"/>
        <v>42144.415532407409</v>
      </c>
      <c r="T3190" s="14">
        <f t="shared" si="248"/>
        <v>42165.415532407409</v>
      </c>
      <c r="U3190">
        <f t="shared" si="24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8308</v>
      </c>
      <c r="R3191" s="10" t="s">
        <v>8311</v>
      </c>
      <c r="S3191" s="14">
        <f t="shared" si="247"/>
        <v>42118.346435185187</v>
      </c>
      <c r="T3191" s="14">
        <f t="shared" si="248"/>
        <v>42148.346435185187</v>
      </c>
      <c r="U3191">
        <f t="shared" si="24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8308</v>
      </c>
      <c r="R3192" s="10" t="s">
        <v>8311</v>
      </c>
      <c r="S3192" s="14">
        <f t="shared" si="247"/>
        <v>42683.151331018518</v>
      </c>
      <c r="T3192" s="14">
        <f t="shared" si="248"/>
        <v>42713.192997685182</v>
      </c>
      <c r="U3192">
        <f t="shared" si="24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8308</v>
      </c>
      <c r="R3193" s="10" t="s">
        <v>8311</v>
      </c>
      <c r="S3193" s="14">
        <f t="shared" si="247"/>
        <v>42538.755428240736</v>
      </c>
      <c r="T3193" s="14">
        <f t="shared" si="248"/>
        <v>42598.755428240736</v>
      </c>
      <c r="U3193">
        <f t="shared" si="24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8308</v>
      </c>
      <c r="R3194" s="10" t="s">
        <v>8311</v>
      </c>
      <c r="S3194" s="14">
        <f t="shared" si="247"/>
        <v>42018.94049768518</v>
      </c>
      <c r="T3194" s="14">
        <f t="shared" si="248"/>
        <v>42063.916666666672</v>
      </c>
      <c r="U3194">
        <f t="shared" si="24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8308</v>
      </c>
      <c r="R3195" s="10" t="s">
        <v>8311</v>
      </c>
      <c r="S3195" s="14">
        <f t="shared" si="247"/>
        <v>42010.968240740738</v>
      </c>
      <c r="T3195" s="14">
        <f t="shared" si="248"/>
        <v>42055.968240740738</v>
      </c>
      <c r="U3195">
        <f t="shared" si="24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8308</v>
      </c>
      <c r="R3196" s="10" t="s">
        <v>8311</v>
      </c>
      <c r="S3196" s="14">
        <f t="shared" si="247"/>
        <v>42182.062476851846</v>
      </c>
      <c r="T3196" s="14">
        <f t="shared" si="248"/>
        <v>42212.062476851846</v>
      </c>
      <c r="U3196">
        <f t="shared" si="24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8308</v>
      </c>
      <c r="R3197" s="10" t="s">
        <v>8311</v>
      </c>
      <c r="S3197" s="14">
        <f t="shared" si="247"/>
        <v>42017.594236111108</v>
      </c>
      <c r="T3197" s="14">
        <f t="shared" si="248"/>
        <v>42047.594236111108</v>
      </c>
      <c r="U3197">
        <f t="shared" si="24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8308</v>
      </c>
      <c r="R3198" s="10" t="s">
        <v>8311</v>
      </c>
      <c r="S3198" s="14">
        <f t="shared" si="247"/>
        <v>42157.598090277781</v>
      </c>
      <c r="T3198" s="14">
        <f t="shared" si="248"/>
        <v>42217.583333333328</v>
      </c>
      <c r="U3198">
        <f t="shared" si="24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8308</v>
      </c>
      <c r="R3199" s="10" t="s">
        <v>8311</v>
      </c>
      <c r="S3199" s="14">
        <f t="shared" si="247"/>
        <v>42009.493263888886</v>
      </c>
      <c r="T3199" s="14">
        <f t="shared" si="248"/>
        <v>42039.493263888886</v>
      </c>
      <c r="U3199">
        <f t="shared" si="24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8308</v>
      </c>
      <c r="R3200" s="10" t="s">
        <v>8311</v>
      </c>
      <c r="S3200" s="14">
        <f t="shared" si="247"/>
        <v>42013.424502314811</v>
      </c>
      <c r="T3200" s="14">
        <f t="shared" si="248"/>
        <v>42051.424502314811</v>
      </c>
      <c r="U3200">
        <f t="shared" si="24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8308</v>
      </c>
      <c r="R3201" s="10" t="s">
        <v>8311</v>
      </c>
      <c r="S3201" s="14">
        <f t="shared" si="247"/>
        <v>41858.761782407404</v>
      </c>
      <c r="T3201" s="14">
        <f t="shared" si="248"/>
        <v>41888.875</v>
      </c>
      <c r="U3201">
        <f t="shared" si="24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50">ROUND(E3202/D3202*100,0)</f>
        <v>0</v>
      </c>
      <c r="P3202">
        <f t="shared" si="246"/>
        <v>1</v>
      </c>
      <c r="Q3202" s="10" t="s">
        <v>8308</v>
      </c>
      <c r="R3202" s="10" t="s">
        <v>8311</v>
      </c>
      <c r="S3202" s="14">
        <f t="shared" si="247"/>
        <v>42460.320613425924</v>
      </c>
      <c r="T3202" s="14">
        <f t="shared" si="248"/>
        <v>42490.231944444444</v>
      </c>
      <c r="U3202">
        <f t="shared" si="24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50"/>
        <v>1</v>
      </c>
      <c r="P3203">
        <f t="shared" ref="P3203:P3266" si="251">IFERROR(ROUND(E3203/L3203,2),0)</f>
        <v>12.5</v>
      </c>
      <c r="Q3203" s="10" t="s">
        <v>8308</v>
      </c>
      <c r="R3203" s="10" t="s">
        <v>8311</v>
      </c>
      <c r="S3203" s="14">
        <f t="shared" ref="S3203:S3266" si="252">(((J3203/60)/60)/24)+DATE(1970,1,1)</f>
        <v>41861.767094907409</v>
      </c>
      <c r="T3203" s="14">
        <f t="shared" ref="T3203:T3266" si="253">(((I3203/60)/60)/24)+DATE(1970,1,1)</f>
        <v>41882.767094907409</v>
      </c>
      <c r="U3203">
        <f t="shared" ref="U3203:U3266" si="254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8308</v>
      </c>
      <c r="R3204" s="10" t="s">
        <v>8311</v>
      </c>
      <c r="S3204" s="14">
        <f t="shared" si="252"/>
        <v>42293.853541666671</v>
      </c>
      <c r="T3204" s="14">
        <f t="shared" si="253"/>
        <v>42352.249305555553</v>
      </c>
      <c r="U3204">
        <f t="shared" si="254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8308</v>
      </c>
      <c r="R3205" s="10" t="s">
        <v>8311</v>
      </c>
      <c r="S3205" s="14">
        <f t="shared" si="252"/>
        <v>42242.988680555558</v>
      </c>
      <c r="T3205" s="14">
        <f t="shared" si="253"/>
        <v>42272.988680555558</v>
      </c>
      <c r="U3205">
        <f t="shared" si="254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8308</v>
      </c>
      <c r="R3206" s="10" t="s">
        <v>8311</v>
      </c>
      <c r="S3206" s="14">
        <f t="shared" si="252"/>
        <v>42172.686099537037</v>
      </c>
      <c r="T3206" s="14">
        <f t="shared" si="253"/>
        <v>42202.676388888889</v>
      </c>
      <c r="U3206">
        <f t="shared" si="254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8308</v>
      </c>
      <c r="R3207" s="10" t="s">
        <v>8311</v>
      </c>
      <c r="S3207" s="14">
        <f t="shared" si="252"/>
        <v>42095.374675925923</v>
      </c>
      <c r="T3207" s="14">
        <f t="shared" si="253"/>
        <v>42125.374675925923</v>
      </c>
      <c r="U3207">
        <f t="shared" si="254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8308</v>
      </c>
      <c r="R3208" s="10" t="s">
        <v>8311</v>
      </c>
      <c r="S3208" s="14">
        <f t="shared" si="252"/>
        <v>42236.276053240741</v>
      </c>
      <c r="T3208" s="14">
        <f t="shared" si="253"/>
        <v>42266.276053240741</v>
      </c>
      <c r="U3208">
        <f t="shared" si="254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8308</v>
      </c>
      <c r="R3209" s="10" t="s">
        <v>8311</v>
      </c>
      <c r="S3209" s="14">
        <f t="shared" si="252"/>
        <v>42057.277858796297</v>
      </c>
      <c r="T3209" s="14">
        <f t="shared" si="253"/>
        <v>42117.236192129625</v>
      </c>
      <c r="U3209">
        <f t="shared" si="254"/>
        <v>2015</v>
      </c>
    </row>
    <row r="3210" spans="1:21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8308</v>
      </c>
      <c r="R3210" s="10" t="s">
        <v>8309</v>
      </c>
      <c r="S3210" s="14">
        <f t="shared" si="252"/>
        <v>41827.605057870373</v>
      </c>
      <c r="T3210" s="14">
        <f t="shared" si="253"/>
        <v>41848.605057870373</v>
      </c>
      <c r="U3210">
        <f t="shared" si="254"/>
        <v>2014</v>
      </c>
    </row>
    <row r="3211" spans="1:21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8308</v>
      </c>
      <c r="R3211" s="10" t="s">
        <v>8309</v>
      </c>
      <c r="S3211" s="14">
        <f t="shared" si="252"/>
        <v>41778.637245370373</v>
      </c>
      <c r="T3211" s="14">
        <f t="shared" si="253"/>
        <v>41810.958333333336</v>
      </c>
      <c r="U3211">
        <f t="shared" si="254"/>
        <v>2014</v>
      </c>
    </row>
    <row r="3212" spans="1:21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8308</v>
      </c>
      <c r="R3212" s="10" t="s">
        <v>8309</v>
      </c>
      <c r="S3212" s="14">
        <f t="shared" si="252"/>
        <v>41013.936562499999</v>
      </c>
      <c r="T3212" s="14">
        <f t="shared" si="253"/>
        <v>41061.165972222225</v>
      </c>
      <c r="U3212">
        <f t="shared" si="254"/>
        <v>2012</v>
      </c>
    </row>
    <row r="3213" spans="1:21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8308</v>
      </c>
      <c r="R3213" s="10" t="s">
        <v>8309</v>
      </c>
      <c r="S3213" s="14">
        <f t="shared" si="252"/>
        <v>41834.586574074077</v>
      </c>
      <c r="T3213" s="14">
        <f t="shared" si="253"/>
        <v>41866.083333333336</v>
      </c>
      <c r="U3213">
        <f t="shared" si="254"/>
        <v>2014</v>
      </c>
    </row>
    <row r="3214" spans="1:21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8308</v>
      </c>
      <c r="R3214" s="10" t="s">
        <v>8309</v>
      </c>
      <c r="S3214" s="14">
        <f t="shared" si="252"/>
        <v>41829.795729166668</v>
      </c>
      <c r="T3214" s="14">
        <f t="shared" si="253"/>
        <v>41859.795729166668</v>
      </c>
      <c r="U3214">
        <f t="shared" si="254"/>
        <v>2014</v>
      </c>
    </row>
    <row r="3215" spans="1:21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8308</v>
      </c>
      <c r="R3215" s="10" t="s">
        <v>8309</v>
      </c>
      <c r="S3215" s="14">
        <f t="shared" si="252"/>
        <v>42171.763414351852</v>
      </c>
      <c r="T3215" s="14">
        <f t="shared" si="253"/>
        <v>42211.763414351852</v>
      </c>
      <c r="U3215">
        <f t="shared" si="254"/>
        <v>2015</v>
      </c>
    </row>
    <row r="3216" spans="1:21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8308</v>
      </c>
      <c r="R3216" s="10" t="s">
        <v>8309</v>
      </c>
      <c r="S3216" s="14">
        <f t="shared" si="252"/>
        <v>42337.792511574073</v>
      </c>
      <c r="T3216" s="14">
        <f t="shared" si="253"/>
        <v>42374.996527777781</v>
      </c>
      <c r="U3216">
        <f t="shared" si="254"/>
        <v>2015</v>
      </c>
    </row>
    <row r="3217" spans="1:21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8308</v>
      </c>
      <c r="R3217" s="10" t="s">
        <v>8309</v>
      </c>
      <c r="S3217" s="14">
        <f t="shared" si="252"/>
        <v>42219.665173611109</v>
      </c>
      <c r="T3217" s="14">
        <f t="shared" si="253"/>
        <v>42257.165972222225</v>
      </c>
      <c r="U3217">
        <f t="shared" si="254"/>
        <v>2015</v>
      </c>
    </row>
    <row r="3218" spans="1:21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8308</v>
      </c>
      <c r="R3218" s="10" t="s">
        <v>8309</v>
      </c>
      <c r="S3218" s="14">
        <f t="shared" si="252"/>
        <v>42165.462627314817</v>
      </c>
      <c r="T3218" s="14">
        <f t="shared" si="253"/>
        <v>42196.604166666672</v>
      </c>
      <c r="U3218">
        <f t="shared" si="254"/>
        <v>2015</v>
      </c>
    </row>
    <row r="3219" spans="1:21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8308</v>
      </c>
      <c r="R3219" s="10" t="s">
        <v>8309</v>
      </c>
      <c r="S3219" s="14">
        <f t="shared" si="252"/>
        <v>42648.546111111107</v>
      </c>
      <c r="T3219" s="14">
        <f t="shared" si="253"/>
        <v>42678.546111111107</v>
      </c>
      <c r="U3219">
        <f t="shared" si="254"/>
        <v>2016</v>
      </c>
    </row>
    <row r="3220" spans="1:21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8308</v>
      </c>
      <c r="R3220" s="10" t="s">
        <v>8309</v>
      </c>
      <c r="S3220" s="14">
        <f t="shared" si="252"/>
        <v>41971.002152777779</v>
      </c>
      <c r="T3220" s="14">
        <f t="shared" si="253"/>
        <v>42004</v>
      </c>
      <c r="U3220">
        <f t="shared" si="254"/>
        <v>2014</v>
      </c>
    </row>
    <row r="3221" spans="1:21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8308</v>
      </c>
      <c r="R3221" s="10" t="s">
        <v>8309</v>
      </c>
      <c r="S3221" s="14">
        <f t="shared" si="252"/>
        <v>42050.983182870375</v>
      </c>
      <c r="T3221" s="14">
        <f t="shared" si="253"/>
        <v>42085.941516203704</v>
      </c>
      <c r="U3221">
        <f t="shared" si="254"/>
        <v>2015</v>
      </c>
    </row>
    <row r="3222" spans="1:21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8308</v>
      </c>
      <c r="R3222" s="10" t="s">
        <v>8309</v>
      </c>
      <c r="S3222" s="14">
        <f t="shared" si="252"/>
        <v>42772.833379629628</v>
      </c>
      <c r="T3222" s="14">
        <f t="shared" si="253"/>
        <v>42806.875</v>
      </c>
      <c r="U3222">
        <f t="shared" si="254"/>
        <v>2017</v>
      </c>
    </row>
    <row r="3223" spans="1:21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8308</v>
      </c>
      <c r="R3223" s="10" t="s">
        <v>8309</v>
      </c>
      <c r="S3223" s="14">
        <f t="shared" si="252"/>
        <v>42155.696793981479</v>
      </c>
      <c r="T3223" s="14">
        <f t="shared" si="253"/>
        <v>42190.696793981479</v>
      </c>
      <c r="U3223">
        <f t="shared" si="254"/>
        <v>2015</v>
      </c>
    </row>
    <row r="3224" spans="1:21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8308</v>
      </c>
      <c r="R3224" s="10" t="s">
        <v>8309</v>
      </c>
      <c r="S3224" s="14">
        <f t="shared" si="252"/>
        <v>42270.582141203704</v>
      </c>
      <c r="T3224" s="14">
        <f t="shared" si="253"/>
        <v>42301.895138888889</v>
      </c>
      <c r="U3224">
        <f t="shared" si="254"/>
        <v>2015</v>
      </c>
    </row>
    <row r="3225" spans="1:21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8308</v>
      </c>
      <c r="R3225" s="10" t="s">
        <v>8309</v>
      </c>
      <c r="S3225" s="14">
        <f t="shared" si="252"/>
        <v>42206.835370370376</v>
      </c>
      <c r="T3225" s="14">
        <f t="shared" si="253"/>
        <v>42236.835370370376</v>
      </c>
      <c r="U3225">
        <f t="shared" si="254"/>
        <v>2015</v>
      </c>
    </row>
    <row r="3226" spans="1:21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8308</v>
      </c>
      <c r="R3226" s="10" t="s">
        <v>8309</v>
      </c>
      <c r="S3226" s="14">
        <f t="shared" si="252"/>
        <v>42697.850844907407</v>
      </c>
      <c r="T3226" s="14">
        <f t="shared" si="253"/>
        <v>42745.208333333328</v>
      </c>
      <c r="U3226">
        <f t="shared" si="254"/>
        <v>2016</v>
      </c>
    </row>
    <row r="3227" spans="1:21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8308</v>
      </c>
      <c r="R3227" s="10" t="s">
        <v>8309</v>
      </c>
      <c r="S3227" s="14">
        <f t="shared" si="252"/>
        <v>42503.559467592597</v>
      </c>
      <c r="T3227" s="14">
        <f t="shared" si="253"/>
        <v>42524.875</v>
      </c>
      <c r="U3227">
        <f t="shared" si="254"/>
        <v>2016</v>
      </c>
    </row>
    <row r="3228" spans="1:21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8308</v>
      </c>
      <c r="R3228" s="10" t="s">
        <v>8309</v>
      </c>
      <c r="S3228" s="14">
        <f t="shared" si="252"/>
        <v>42277.583472222221</v>
      </c>
      <c r="T3228" s="14">
        <f t="shared" si="253"/>
        <v>42307.583472222221</v>
      </c>
      <c r="U3228">
        <f t="shared" si="254"/>
        <v>2015</v>
      </c>
    </row>
    <row r="3229" spans="1:21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8308</v>
      </c>
      <c r="R3229" s="10" t="s">
        <v>8309</v>
      </c>
      <c r="S3229" s="14">
        <f t="shared" si="252"/>
        <v>42722.882361111115</v>
      </c>
      <c r="T3229" s="14">
        <f t="shared" si="253"/>
        <v>42752.882361111115</v>
      </c>
      <c r="U3229">
        <f t="shared" si="254"/>
        <v>2016</v>
      </c>
    </row>
    <row r="3230" spans="1:21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8308</v>
      </c>
      <c r="R3230" s="10" t="s">
        <v>8309</v>
      </c>
      <c r="S3230" s="14">
        <f t="shared" si="252"/>
        <v>42323.70930555556</v>
      </c>
      <c r="T3230" s="14">
        <f t="shared" si="253"/>
        <v>42355.207638888889</v>
      </c>
      <c r="U3230">
        <f t="shared" si="254"/>
        <v>2015</v>
      </c>
    </row>
    <row r="3231" spans="1:21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8308</v>
      </c>
      <c r="R3231" s="10" t="s">
        <v>8309</v>
      </c>
      <c r="S3231" s="14">
        <f t="shared" si="252"/>
        <v>41933.291643518518</v>
      </c>
      <c r="T3231" s="14">
        <f t="shared" si="253"/>
        <v>41963.333310185189</v>
      </c>
      <c r="U3231">
        <f t="shared" si="254"/>
        <v>2014</v>
      </c>
    </row>
    <row r="3232" spans="1:21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8308</v>
      </c>
      <c r="R3232" s="10" t="s">
        <v>8309</v>
      </c>
      <c r="S3232" s="14">
        <f t="shared" si="252"/>
        <v>41898.168125000004</v>
      </c>
      <c r="T3232" s="14">
        <f t="shared" si="253"/>
        <v>41913.165972222225</v>
      </c>
      <c r="U3232">
        <f t="shared" si="254"/>
        <v>2014</v>
      </c>
    </row>
    <row r="3233" spans="1:21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8308</v>
      </c>
      <c r="R3233" s="10" t="s">
        <v>8309</v>
      </c>
      <c r="S3233" s="14">
        <f t="shared" si="252"/>
        <v>42446.943831018521</v>
      </c>
      <c r="T3233" s="14">
        <f t="shared" si="253"/>
        <v>42476.943831018521</v>
      </c>
      <c r="U3233">
        <f t="shared" si="254"/>
        <v>2016</v>
      </c>
    </row>
    <row r="3234" spans="1:21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8308</v>
      </c>
      <c r="R3234" s="10" t="s">
        <v>8309</v>
      </c>
      <c r="S3234" s="14">
        <f t="shared" si="252"/>
        <v>42463.81385416667</v>
      </c>
      <c r="T3234" s="14">
        <f t="shared" si="253"/>
        <v>42494.165972222225</v>
      </c>
      <c r="U3234">
        <f t="shared" si="254"/>
        <v>2016</v>
      </c>
    </row>
    <row r="3235" spans="1:21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8308</v>
      </c>
      <c r="R3235" s="10" t="s">
        <v>8309</v>
      </c>
      <c r="S3235" s="14">
        <f t="shared" si="252"/>
        <v>42766.805034722223</v>
      </c>
      <c r="T3235" s="14">
        <f t="shared" si="253"/>
        <v>42796.805034722223</v>
      </c>
      <c r="U3235">
        <f t="shared" si="254"/>
        <v>2017</v>
      </c>
    </row>
    <row r="3236" spans="1:21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8308</v>
      </c>
      <c r="R3236" s="10" t="s">
        <v>8309</v>
      </c>
      <c r="S3236" s="14">
        <f t="shared" si="252"/>
        <v>42734.789444444439</v>
      </c>
      <c r="T3236" s="14">
        <f t="shared" si="253"/>
        <v>42767.979861111111</v>
      </c>
      <c r="U3236">
        <f t="shared" si="254"/>
        <v>2016</v>
      </c>
    </row>
    <row r="3237" spans="1:21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8308</v>
      </c>
      <c r="R3237" s="10" t="s">
        <v>8309</v>
      </c>
      <c r="S3237" s="14">
        <f t="shared" si="252"/>
        <v>42522.347812499997</v>
      </c>
      <c r="T3237" s="14">
        <f t="shared" si="253"/>
        <v>42552.347812499997</v>
      </c>
      <c r="U3237">
        <f t="shared" si="254"/>
        <v>2016</v>
      </c>
    </row>
    <row r="3238" spans="1:21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8308</v>
      </c>
      <c r="R3238" s="10" t="s">
        <v>8309</v>
      </c>
      <c r="S3238" s="14">
        <f t="shared" si="252"/>
        <v>42702.917048611111</v>
      </c>
      <c r="T3238" s="14">
        <f t="shared" si="253"/>
        <v>42732.917048611111</v>
      </c>
      <c r="U3238">
        <f t="shared" si="254"/>
        <v>2016</v>
      </c>
    </row>
    <row r="3239" spans="1:21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8308</v>
      </c>
      <c r="R3239" s="10" t="s">
        <v>8309</v>
      </c>
      <c r="S3239" s="14">
        <f t="shared" si="252"/>
        <v>42252.474351851852</v>
      </c>
      <c r="T3239" s="14">
        <f t="shared" si="253"/>
        <v>42276.165972222225</v>
      </c>
      <c r="U3239">
        <f t="shared" si="254"/>
        <v>2015</v>
      </c>
    </row>
    <row r="3240" spans="1:21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8308</v>
      </c>
      <c r="R3240" s="10" t="s">
        <v>8309</v>
      </c>
      <c r="S3240" s="14">
        <f t="shared" si="252"/>
        <v>42156.510393518518</v>
      </c>
      <c r="T3240" s="14">
        <f t="shared" si="253"/>
        <v>42186.510393518518</v>
      </c>
      <c r="U3240">
        <f t="shared" si="254"/>
        <v>2015</v>
      </c>
    </row>
    <row r="3241" spans="1:21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8308</v>
      </c>
      <c r="R3241" s="10" t="s">
        <v>8309</v>
      </c>
      <c r="S3241" s="14">
        <f t="shared" si="252"/>
        <v>42278.089039351849</v>
      </c>
      <c r="T3241" s="14">
        <f t="shared" si="253"/>
        <v>42302.999305555553</v>
      </c>
      <c r="U3241">
        <f t="shared" si="254"/>
        <v>2015</v>
      </c>
    </row>
    <row r="3242" spans="1:21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8308</v>
      </c>
      <c r="R3242" s="10" t="s">
        <v>8309</v>
      </c>
      <c r="S3242" s="14">
        <f t="shared" si="252"/>
        <v>42754.693842592591</v>
      </c>
      <c r="T3242" s="14">
        <f t="shared" si="253"/>
        <v>42782.958333333328</v>
      </c>
      <c r="U3242">
        <f t="shared" si="254"/>
        <v>2017</v>
      </c>
    </row>
    <row r="3243" spans="1:21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8308</v>
      </c>
      <c r="R3243" s="10" t="s">
        <v>8309</v>
      </c>
      <c r="S3243" s="14">
        <f t="shared" si="252"/>
        <v>41893.324884259258</v>
      </c>
      <c r="T3243" s="14">
        <f t="shared" si="253"/>
        <v>41926.290972222225</v>
      </c>
      <c r="U3243">
        <f t="shared" si="254"/>
        <v>2014</v>
      </c>
    </row>
    <row r="3244" spans="1:21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8308</v>
      </c>
      <c r="R3244" s="10" t="s">
        <v>8309</v>
      </c>
      <c r="S3244" s="14">
        <f t="shared" si="252"/>
        <v>41871.755694444444</v>
      </c>
      <c r="T3244" s="14">
        <f t="shared" si="253"/>
        <v>41901.755694444444</v>
      </c>
      <c r="U3244">
        <f t="shared" si="254"/>
        <v>2014</v>
      </c>
    </row>
    <row r="3245" spans="1:21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8308</v>
      </c>
      <c r="R3245" s="10" t="s">
        <v>8309</v>
      </c>
      <c r="S3245" s="14">
        <f t="shared" si="252"/>
        <v>42262.096782407403</v>
      </c>
      <c r="T3245" s="14">
        <f t="shared" si="253"/>
        <v>42286</v>
      </c>
      <c r="U3245">
        <f t="shared" si="254"/>
        <v>2015</v>
      </c>
    </row>
    <row r="3246" spans="1:21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8308</v>
      </c>
      <c r="R3246" s="10" t="s">
        <v>8309</v>
      </c>
      <c r="S3246" s="14">
        <f t="shared" si="252"/>
        <v>42675.694236111114</v>
      </c>
      <c r="T3246" s="14">
        <f t="shared" si="253"/>
        <v>42705.735902777778</v>
      </c>
      <c r="U3246">
        <f t="shared" si="254"/>
        <v>2016</v>
      </c>
    </row>
    <row r="3247" spans="1:21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8308</v>
      </c>
      <c r="R3247" s="10" t="s">
        <v>8309</v>
      </c>
      <c r="S3247" s="14">
        <f t="shared" si="252"/>
        <v>42135.60020833333</v>
      </c>
      <c r="T3247" s="14">
        <f t="shared" si="253"/>
        <v>42167.083333333328</v>
      </c>
      <c r="U3247">
        <f t="shared" si="254"/>
        <v>2015</v>
      </c>
    </row>
    <row r="3248" spans="1:21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8308</v>
      </c>
      <c r="R3248" s="10" t="s">
        <v>8309</v>
      </c>
      <c r="S3248" s="14">
        <f t="shared" si="252"/>
        <v>42230.472222222219</v>
      </c>
      <c r="T3248" s="14">
        <f t="shared" si="253"/>
        <v>42259.165972222225</v>
      </c>
      <c r="U3248">
        <f t="shared" si="254"/>
        <v>2015</v>
      </c>
    </row>
    <row r="3249" spans="1:21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8308</v>
      </c>
      <c r="R3249" s="10" t="s">
        <v>8309</v>
      </c>
      <c r="S3249" s="14">
        <f t="shared" si="252"/>
        <v>42167.434166666666</v>
      </c>
      <c r="T3249" s="14">
        <f t="shared" si="253"/>
        <v>42197.434166666666</v>
      </c>
      <c r="U3249">
        <f t="shared" si="254"/>
        <v>2015</v>
      </c>
    </row>
    <row r="3250" spans="1:21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8308</v>
      </c>
      <c r="R3250" s="10" t="s">
        <v>8309</v>
      </c>
      <c r="S3250" s="14">
        <f t="shared" si="252"/>
        <v>42068.888391203705</v>
      </c>
      <c r="T3250" s="14">
        <f t="shared" si="253"/>
        <v>42098.846724537041</v>
      </c>
      <c r="U3250">
        <f t="shared" si="254"/>
        <v>2015</v>
      </c>
    </row>
    <row r="3251" spans="1:21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8308</v>
      </c>
      <c r="R3251" s="10" t="s">
        <v>8309</v>
      </c>
      <c r="S3251" s="14">
        <f t="shared" si="252"/>
        <v>42145.746689814812</v>
      </c>
      <c r="T3251" s="14">
        <f t="shared" si="253"/>
        <v>42175.746689814812</v>
      </c>
      <c r="U3251">
        <f t="shared" si="254"/>
        <v>2015</v>
      </c>
    </row>
    <row r="3252" spans="1:21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8308</v>
      </c>
      <c r="R3252" s="10" t="s">
        <v>8309</v>
      </c>
      <c r="S3252" s="14">
        <f t="shared" si="252"/>
        <v>41918.742175925923</v>
      </c>
      <c r="T3252" s="14">
        <f t="shared" si="253"/>
        <v>41948.783842592595</v>
      </c>
      <c r="U3252">
        <f t="shared" si="254"/>
        <v>2014</v>
      </c>
    </row>
    <row r="3253" spans="1:21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8308</v>
      </c>
      <c r="R3253" s="10" t="s">
        <v>8309</v>
      </c>
      <c r="S3253" s="14">
        <f t="shared" si="252"/>
        <v>42146.731087962966</v>
      </c>
      <c r="T3253" s="14">
        <f t="shared" si="253"/>
        <v>42176.731087962966</v>
      </c>
      <c r="U3253">
        <f t="shared" si="254"/>
        <v>2015</v>
      </c>
    </row>
    <row r="3254" spans="1:21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8308</v>
      </c>
      <c r="R3254" s="10" t="s">
        <v>8309</v>
      </c>
      <c r="S3254" s="14">
        <f t="shared" si="252"/>
        <v>42590.472685185188</v>
      </c>
      <c r="T3254" s="14">
        <f t="shared" si="253"/>
        <v>42620.472685185188</v>
      </c>
      <c r="U3254">
        <f t="shared" si="254"/>
        <v>2016</v>
      </c>
    </row>
    <row r="3255" spans="1:21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8308</v>
      </c>
      <c r="R3255" s="10" t="s">
        <v>8309</v>
      </c>
      <c r="S3255" s="14">
        <f t="shared" si="252"/>
        <v>42602.576712962968</v>
      </c>
      <c r="T3255" s="14">
        <f t="shared" si="253"/>
        <v>42621.15625</v>
      </c>
      <c r="U3255">
        <f t="shared" si="254"/>
        <v>2016</v>
      </c>
    </row>
    <row r="3256" spans="1:21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8308</v>
      </c>
      <c r="R3256" s="10" t="s">
        <v>8309</v>
      </c>
      <c r="S3256" s="14">
        <f t="shared" si="252"/>
        <v>42059.085752314815</v>
      </c>
      <c r="T3256" s="14">
        <f t="shared" si="253"/>
        <v>42089.044085648144</v>
      </c>
      <c r="U3256">
        <f t="shared" si="254"/>
        <v>2015</v>
      </c>
    </row>
    <row r="3257" spans="1:21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8308</v>
      </c>
      <c r="R3257" s="10" t="s">
        <v>8309</v>
      </c>
      <c r="S3257" s="14">
        <f t="shared" si="252"/>
        <v>41889.768229166664</v>
      </c>
      <c r="T3257" s="14">
        <f t="shared" si="253"/>
        <v>41919.768229166664</v>
      </c>
      <c r="U3257">
        <f t="shared" si="254"/>
        <v>2014</v>
      </c>
    </row>
    <row r="3258" spans="1:21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8308</v>
      </c>
      <c r="R3258" s="10" t="s">
        <v>8309</v>
      </c>
      <c r="S3258" s="14">
        <f t="shared" si="252"/>
        <v>42144.573807870373</v>
      </c>
      <c r="T3258" s="14">
        <f t="shared" si="253"/>
        <v>42166.165972222225</v>
      </c>
      <c r="U3258">
        <f t="shared" si="254"/>
        <v>2015</v>
      </c>
    </row>
    <row r="3259" spans="1:21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8308</v>
      </c>
      <c r="R3259" s="10" t="s">
        <v>8309</v>
      </c>
      <c r="S3259" s="14">
        <f t="shared" si="252"/>
        <v>42758.559629629628</v>
      </c>
      <c r="T3259" s="14">
        <f t="shared" si="253"/>
        <v>42788.559629629628</v>
      </c>
      <c r="U3259">
        <f t="shared" si="254"/>
        <v>2017</v>
      </c>
    </row>
    <row r="3260" spans="1:21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8308</v>
      </c>
      <c r="R3260" s="10" t="s">
        <v>8309</v>
      </c>
      <c r="S3260" s="14">
        <f t="shared" si="252"/>
        <v>41982.887280092589</v>
      </c>
      <c r="T3260" s="14">
        <f t="shared" si="253"/>
        <v>42012.887280092589</v>
      </c>
      <c r="U3260">
        <f t="shared" si="254"/>
        <v>2014</v>
      </c>
    </row>
    <row r="3261" spans="1:21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8308</v>
      </c>
      <c r="R3261" s="10" t="s">
        <v>8309</v>
      </c>
      <c r="S3261" s="14">
        <f t="shared" si="252"/>
        <v>42614.760937500003</v>
      </c>
      <c r="T3261" s="14">
        <f t="shared" si="253"/>
        <v>42644.165972222225</v>
      </c>
      <c r="U3261">
        <f t="shared" si="254"/>
        <v>2016</v>
      </c>
    </row>
    <row r="3262" spans="1:21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8308</v>
      </c>
      <c r="R3262" s="10" t="s">
        <v>8309</v>
      </c>
      <c r="S3262" s="14">
        <f t="shared" si="252"/>
        <v>42303.672662037032</v>
      </c>
      <c r="T3262" s="14">
        <f t="shared" si="253"/>
        <v>42338.714328703703</v>
      </c>
      <c r="U3262">
        <f t="shared" si="254"/>
        <v>2015</v>
      </c>
    </row>
    <row r="3263" spans="1:21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8308</v>
      </c>
      <c r="R3263" s="10" t="s">
        <v>8309</v>
      </c>
      <c r="S3263" s="14">
        <f t="shared" si="252"/>
        <v>42171.725416666668</v>
      </c>
      <c r="T3263" s="14">
        <f t="shared" si="253"/>
        <v>42201.725416666668</v>
      </c>
      <c r="U3263">
        <f t="shared" si="254"/>
        <v>2015</v>
      </c>
    </row>
    <row r="3264" spans="1:21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8308</v>
      </c>
      <c r="R3264" s="10" t="s">
        <v>8309</v>
      </c>
      <c r="S3264" s="14">
        <f t="shared" si="252"/>
        <v>41964.315532407403</v>
      </c>
      <c r="T3264" s="14">
        <f t="shared" si="253"/>
        <v>41995.166666666672</v>
      </c>
      <c r="U3264">
        <f t="shared" si="254"/>
        <v>2014</v>
      </c>
    </row>
    <row r="3265" spans="1:21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8308</v>
      </c>
      <c r="R3265" s="10" t="s">
        <v>8309</v>
      </c>
      <c r="S3265" s="14">
        <f t="shared" si="252"/>
        <v>42284.516064814816</v>
      </c>
      <c r="T3265" s="14">
        <f t="shared" si="253"/>
        <v>42307.875</v>
      </c>
      <c r="U3265">
        <f t="shared" si="254"/>
        <v>2015</v>
      </c>
    </row>
    <row r="3266" spans="1:21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55">ROUND(E3266/D3266*100,0)</f>
        <v>103</v>
      </c>
      <c r="P3266">
        <f t="shared" si="251"/>
        <v>52.55</v>
      </c>
      <c r="Q3266" s="10" t="s">
        <v>8308</v>
      </c>
      <c r="R3266" s="10" t="s">
        <v>8309</v>
      </c>
      <c r="S3266" s="14">
        <f t="shared" si="252"/>
        <v>42016.800208333334</v>
      </c>
      <c r="T3266" s="14">
        <f t="shared" si="253"/>
        <v>42032.916666666672</v>
      </c>
      <c r="U3266">
        <f t="shared" si="254"/>
        <v>2015</v>
      </c>
    </row>
    <row r="3267" spans="1:21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55"/>
        <v>164</v>
      </c>
      <c r="P3267">
        <f t="shared" ref="P3267:P3330" si="256">IFERROR(ROUND(E3267/L3267,2),0)</f>
        <v>70.290000000000006</v>
      </c>
      <c r="Q3267" s="10" t="s">
        <v>8308</v>
      </c>
      <c r="R3267" s="10" t="s">
        <v>8309</v>
      </c>
      <c r="S3267" s="14">
        <f t="shared" ref="S3267:S3330" si="257">(((J3267/60)/60)/24)+DATE(1970,1,1)</f>
        <v>42311.711979166663</v>
      </c>
      <c r="T3267" s="14">
        <f t="shared" ref="T3267:T3330" si="258">(((I3267/60)/60)/24)+DATE(1970,1,1)</f>
        <v>42341.708333333328</v>
      </c>
      <c r="U3267">
        <f t="shared" ref="U3267:U3330" si="259">YEAR(S3267)</f>
        <v>2015</v>
      </c>
    </row>
    <row r="3268" spans="1:21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8308</v>
      </c>
      <c r="R3268" s="10" t="s">
        <v>8309</v>
      </c>
      <c r="S3268" s="14">
        <f t="shared" si="257"/>
        <v>42136.536134259266</v>
      </c>
      <c r="T3268" s="14">
        <f t="shared" si="258"/>
        <v>42167.875</v>
      </c>
      <c r="U3268">
        <f t="shared" si="259"/>
        <v>2015</v>
      </c>
    </row>
    <row r="3269" spans="1:21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8308</v>
      </c>
      <c r="R3269" s="10" t="s">
        <v>8309</v>
      </c>
      <c r="S3269" s="14">
        <f t="shared" si="257"/>
        <v>42172.757638888885</v>
      </c>
      <c r="T3269" s="14">
        <f t="shared" si="258"/>
        <v>42202.757638888885</v>
      </c>
      <c r="U3269">
        <f t="shared" si="259"/>
        <v>2015</v>
      </c>
    </row>
    <row r="3270" spans="1:21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8308</v>
      </c>
      <c r="R3270" s="10" t="s">
        <v>8309</v>
      </c>
      <c r="S3270" s="14">
        <f t="shared" si="257"/>
        <v>42590.90425925926</v>
      </c>
      <c r="T3270" s="14">
        <f t="shared" si="258"/>
        <v>42606.90425925926</v>
      </c>
      <c r="U3270">
        <f t="shared" si="259"/>
        <v>2016</v>
      </c>
    </row>
    <row r="3271" spans="1:21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8308</v>
      </c>
      <c r="R3271" s="10" t="s">
        <v>8309</v>
      </c>
      <c r="S3271" s="14">
        <f t="shared" si="257"/>
        <v>42137.395798611105</v>
      </c>
      <c r="T3271" s="14">
        <f t="shared" si="258"/>
        <v>42171.458333333328</v>
      </c>
      <c r="U3271">
        <f t="shared" si="259"/>
        <v>2015</v>
      </c>
    </row>
    <row r="3272" spans="1:21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8308</v>
      </c>
      <c r="R3272" s="10" t="s">
        <v>8309</v>
      </c>
      <c r="S3272" s="14">
        <f t="shared" si="257"/>
        <v>42167.533159722225</v>
      </c>
      <c r="T3272" s="14">
        <f t="shared" si="258"/>
        <v>42197.533159722225</v>
      </c>
      <c r="U3272">
        <f t="shared" si="259"/>
        <v>2015</v>
      </c>
    </row>
    <row r="3273" spans="1:21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8308</v>
      </c>
      <c r="R3273" s="10" t="s">
        <v>8309</v>
      </c>
      <c r="S3273" s="14">
        <f t="shared" si="257"/>
        <v>41915.437210648146</v>
      </c>
      <c r="T3273" s="14">
        <f t="shared" si="258"/>
        <v>41945.478877314818</v>
      </c>
      <c r="U3273">
        <f t="shared" si="259"/>
        <v>2014</v>
      </c>
    </row>
    <row r="3274" spans="1:21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8308</v>
      </c>
      <c r="R3274" s="10" t="s">
        <v>8309</v>
      </c>
      <c r="S3274" s="14">
        <f t="shared" si="257"/>
        <v>42284.500104166669</v>
      </c>
      <c r="T3274" s="14">
        <f t="shared" si="258"/>
        <v>42314.541770833333</v>
      </c>
      <c r="U3274">
        <f t="shared" si="259"/>
        <v>2015</v>
      </c>
    </row>
    <row r="3275" spans="1:21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8308</v>
      </c>
      <c r="R3275" s="10" t="s">
        <v>8309</v>
      </c>
      <c r="S3275" s="14">
        <f t="shared" si="257"/>
        <v>42611.801412037035</v>
      </c>
      <c r="T3275" s="14">
        <f t="shared" si="258"/>
        <v>42627.791666666672</v>
      </c>
      <c r="U3275">
        <f t="shared" si="259"/>
        <v>2016</v>
      </c>
    </row>
    <row r="3276" spans="1:21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8308</v>
      </c>
      <c r="R3276" s="10" t="s">
        <v>8309</v>
      </c>
      <c r="S3276" s="14">
        <f t="shared" si="257"/>
        <v>42400.704537037032</v>
      </c>
      <c r="T3276" s="14">
        <f t="shared" si="258"/>
        <v>42444.875</v>
      </c>
      <c r="U3276">
        <f t="shared" si="259"/>
        <v>2016</v>
      </c>
    </row>
    <row r="3277" spans="1:21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8308</v>
      </c>
      <c r="R3277" s="10" t="s">
        <v>8309</v>
      </c>
      <c r="S3277" s="14">
        <f t="shared" si="257"/>
        <v>42017.88045138889</v>
      </c>
      <c r="T3277" s="14">
        <f t="shared" si="258"/>
        <v>42044.1875</v>
      </c>
      <c r="U3277">
        <f t="shared" si="259"/>
        <v>2015</v>
      </c>
    </row>
    <row r="3278" spans="1:21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8308</v>
      </c>
      <c r="R3278" s="10" t="s">
        <v>8309</v>
      </c>
      <c r="S3278" s="14">
        <f t="shared" si="257"/>
        <v>42426.949988425928</v>
      </c>
      <c r="T3278" s="14">
        <f t="shared" si="258"/>
        <v>42461.165972222225</v>
      </c>
      <c r="U3278">
        <f t="shared" si="259"/>
        <v>2016</v>
      </c>
    </row>
    <row r="3279" spans="1:21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8308</v>
      </c>
      <c r="R3279" s="10" t="s">
        <v>8309</v>
      </c>
      <c r="S3279" s="14">
        <f t="shared" si="257"/>
        <v>41931.682939814818</v>
      </c>
      <c r="T3279" s="14">
        <f t="shared" si="258"/>
        <v>41961.724606481483</v>
      </c>
      <c r="U3279">
        <f t="shared" si="259"/>
        <v>2014</v>
      </c>
    </row>
    <row r="3280" spans="1:21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8308</v>
      </c>
      <c r="R3280" s="10" t="s">
        <v>8309</v>
      </c>
      <c r="S3280" s="14">
        <f t="shared" si="257"/>
        <v>42124.848414351851</v>
      </c>
      <c r="T3280" s="14">
        <f t="shared" si="258"/>
        <v>42154.848414351851</v>
      </c>
      <c r="U3280">
        <f t="shared" si="259"/>
        <v>2015</v>
      </c>
    </row>
    <row r="3281" spans="1:21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8308</v>
      </c>
      <c r="R3281" s="10" t="s">
        <v>8309</v>
      </c>
      <c r="S3281" s="14">
        <f t="shared" si="257"/>
        <v>42431.102534722217</v>
      </c>
      <c r="T3281" s="14">
        <f t="shared" si="258"/>
        <v>42461.06086805556</v>
      </c>
      <c r="U3281">
        <f t="shared" si="259"/>
        <v>2016</v>
      </c>
    </row>
    <row r="3282" spans="1:21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8308</v>
      </c>
      <c r="R3282" s="10" t="s">
        <v>8309</v>
      </c>
      <c r="S3282" s="14">
        <f t="shared" si="257"/>
        <v>42121.756921296299</v>
      </c>
      <c r="T3282" s="14">
        <f t="shared" si="258"/>
        <v>42156.208333333328</v>
      </c>
      <c r="U3282">
        <f t="shared" si="259"/>
        <v>2015</v>
      </c>
    </row>
    <row r="3283" spans="1:21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8308</v>
      </c>
      <c r="R3283" s="10" t="s">
        <v>8309</v>
      </c>
      <c r="S3283" s="14">
        <f t="shared" si="257"/>
        <v>42219.019733796296</v>
      </c>
      <c r="T3283" s="14">
        <f t="shared" si="258"/>
        <v>42249.019733796296</v>
      </c>
      <c r="U3283">
        <f t="shared" si="259"/>
        <v>2015</v>
      </c>
    </row>
    <row r="3284" spans="1:21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8308</v>
      </c>
      <c r="R3284" s="10" t="s">
        <v>8309</v>
      </c>
      <c r="S3284" s="14">
        <f t="shared" si="257"/>
        <v>42445.19430555556</v>
      </c>
      <c r="T3284" s="14">
        <f t="shared" si="258"/>
        <v>42489.19430555556</v>
      </c>
      <c r="U3284">
        <f t="shared" si="259"/>
        <v>2016</v>
      </c>
    </row>
    <row r="3285" spans="1:21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8308</v>
      </c>
      <c r="R3285" s="10" t="s">
        <v>8309</v>
      </c>
      <c r="S3285" s="14">
        <f t="shared" si="257"/>
        <v>42379.74418981481</v>
      </c>
      <c r="T3285" s="14">
        <f t="shared" si="258"/>
        <v>42410.875</v>
      </c>
      <c r="U3285">
        <f t="shared" si="259"/>
        <v>2016</v>
      </c>
    </row>
    <row r="3286" spans="1:21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8308</v>
      </c>
      <c r="R3286" s="10" t="s">
        <v>8309</v>
      </c>
      <c r="S3286" s="14">
        <f t="shared" si="257"/>
        <v>42380.884872685187</v>
      </c>
      <c r="T3286" s="14">
        <f t="shared" si="258"/>
        <v>42398.249305555553</v>
      </c>
      <c r="U3286">
        <f t="shared" si="259"/>
        <v>2016</v>
      </c>
    </row>
    <row r="3287" spans="1: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8308</v>
      </c>
      <c r="R3287" s="10" t="s">
        <v>8309</v>
      </c>
      <c r="S3287" s="14">
        <f t="shared" si="257"/>
        <v>42762.942430555559</v>
      </c>
      <c r="T3287" s="14">
        <f t="shared" si="258"/>
        <v>42794.208333333328</v>
      </c>
      <c r="U3287">
        <f t="shared" si="259"/>
        <v>2017</v>
      </c>
    </row>
    <row r="3288" spans="1:21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8308</v>
      </c>
      <c r="R3288" s="10" t="s">
        <v>8309</v>
      </c>
      <c r="S3288" s="14">
        <f t="shared" si="257"/>
        <v>42567.840069444443</v>
      </c>
      <c r="T3288" s="14">
        <f t="shared" si="258"/>
        <v>42597.840069444443</v>
      </c>
      <c r="U3288">
        <f t="shared" si="259"/>
        <v>2016</v>
      </c>
    </row>
    <row r="3289" spans="1:21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8308</v>
      </c>
      <c r="R3289" s="10" t="s">
        <v>8309</v>
      </c>
      <c r="S3289" s="14">
        <f t="shared" si="257"/>
        <v>42311.750324074077</v>
      </c>
      <c r="T3289" s="14">
        <f t="shared" si="258"/>
        <v>42336.750324074077</v>
      </c>
      <c r="U3289">
        <f t="shared" si="259"/>
        <v>2015</v>
      </c>
    </row>
    <row r="3290" spans="1:21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8308</v>
      </c>
      <c r="R3290" s="10" t="s">
        <v>8309</v>
      </c>
      <c r="S3290" s="14">
        <f t="shared" si="257"/>
        <v>42505.774479166663</v>
      </c>
      <c r="T3290" s="14">
        <f t="shared" si="258"/>
        <v>42541.958333333328</v>
      </c>
      <c r="U3290">
        <f t="shared" si="259"/>
        <v>2016</v>
      </c>
    </row>
    <row r="3291" spans="1:21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8308</v>
      </c>
      <c r="R3291" s="10" t="s">
        <v>8309</v>
      </c>
      <c r="S3291" s="14">
        <f t="shared" si="257"/>
        <v>42758.368078703701</v>
      </c>
      <c r="T3291" s="14">
        <f t="shared" si="258"/>
        <v>42786.368078703701</v>
      </c>
      <c r="U3291">
        <f t="shared" si="259"/>
        <v>2017</v>
      </c>
    </row>
    <row r="3292" spans="1:21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8308</v>
      </c>
      <c r="R3292" s="10" t="s">
        <v>8309</v>
      </c>
      <c r="S3292" s="14">
        <f t="shared" si="257"/>
        <v>42775.51494212963</v>
      </c>
      <c r="T3292" s="14">
        <f t="shared" si="258"/>
        <v>42805.51494212963</v>
      </c>
      <c r="U3292">
        <f t="shared" si="259"/>
        <v>2017</v>
      </c>
    </row>
    <row r="3293" spans="1:21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8308</v>
      </c>
      <c r="R3293" s="10" t="s">
        <v>8309</v>
      </c>
      <c r="S3293" s="14">
        <f t="shared" si="257"/>
        <v>42232.702546296292</v>
      </c>
      <c r="T3293" s="14">
        <f t="shared" si="258"/>
        <v>42264.165972222225</v>
      </c>
      <c r="U3293">
        <f t="shared" si="259"/>
        <v>2015</v>
      </c>
    </row>
    <row r="3294" spans="1:21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8308</v>
      </c>
      <c r="R3294" s="10" t="s">
        <v>8309</v>
      </c>
      <c r="S3294" s="14">
        <f t="shared" si="257"/>
        <v>42282.770231481481</v>
      </c>
      <c r="T3294" s="14">
        <f t="shared" si="258"/>
        <v>42342.811898148153</v>
      </c>
      <c r="U3294">
        <f t="shared" si="259"/>
        <v>2015</v>
      </c>
    </row>
    <row r="3295" spans="1:21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8308</v>
      </c>
      <c r="R3295" s="10" t="s">
        <v>8309</v>
      </c>
      <c r="S3295" s="14">
        <f t="shared" si="257"/>
        <v>42768.425370370373</v>
      </c>
      <c r="T3295" s="14">
        <f t="shared" si="258"/>
        <v>42798.425370370373</v>
      </c>
      <c r="U3295">
        <f t="shared" si="259"/>
        <v>2017</v>
      </c>
    </row>
    <row r="3296" spans="1:21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8308</v>
      </c>
      <c r="R3296" s="10" t="s">
        <v>8309</v>
      </c>
      <c r="S3296" s="14">
        <f t="shared" si="257"/>
        <v>42141.541134259256</v>
      </c>
      <c r="T3296" s="14">
        <f t="shared" si="258"/>
        <v>42171.541134259256</v>
      </c>
      <c r="U3296">
        <f t="shared" si="259"/>
        <v>2015</v>
      </c>
    </row>
    <row r="3297" spans="1:21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8308</v>
      </c>
      <c r="R3297" s="10" t="s">
        <v>8309</v>
      </c>
      <c r="S3297" s="14">
        <f t="shared" si="257"/>
        <v>42609.442465277782</v>
      </c>
      <c r="T3297" s="14">
        <f t="shared" si="258"/>
        <v>42639.442465277782</v>
      </c>
      <c r="U3297">
        <f t="shared" si="259"/>
        <v>2016</v>
      </c>
    </row>
    <row r="3298" spans="1:21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8308</v>
      </c>
      <c r="R3298" s="10" t="s">
        <v>8309</v>
      </c>
      <c r="S3298" s="14">
        <f t="shared" si="257"/>
        <v>42309.756620370375</v>
      </c>
      <c r="T3298" s="14">
        <f t="shared" si="258"/>
        <v>42330.916666666672</v>
      </c>
      <c r="U3298">
        <f t="shared" si="259"/>
        <v>2015</v>
      </c>
    </row>
    <row r="3299" spans="1:21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8308</v>
      </c>
      <c r="R3299" s="10" t="s">
        <v>8309</v>
      </c>
      <c r="S3299" s="14">
        <f t="shared" si="257"/>
        <v>42193.771481481483</v>
      </c>
      <c r="T3299" s="14">
        <f t="shared" si="258"/>
        <v>42212.957638888889</v>
      </c>
      <c r="U3299">
        <f t="shared" si="259"/>
        <v>2015</v>
      </c>
    </row>
    <row r="3300" spans="1:21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8308</v>
      </c>
      <c r="R3300" s="10" t="s">
        <v>8309</v>
      </c>
      <c r="S3300" s="14">
        <f t="shared" si="257"/>
        <v>42239.957962962959</v>
      </c>
      <c r="T3300" s="14">
        <f t="shared" si="258"/>
        <v>42260</v>
      </c>
      <c r="U3300">
        <f t="shared" si="259"/>
        <v>2015</v>
      </c>
    </row>
    <row r="3301" spans="1:21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8308</v>
      </c>
      <c r="R3301" s="10" t="s">
        <v>8309</v>
      </c>
      <c r="S3301" s="14">
        <f t="shared" si="257"/>
        <v>42261.917395833334</v>
      </c>
      <c r="T3301" s="14">
        <f t="shared" si="258"/>
        <v>42291.917395833334</v>
      </c>
      <c r="U3301">
        <f t="shared" si="259"/>
        <v>2015</v>
      </c>
    </row>
    <row r="3302" spans="1:21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8308</v>
      </c>
      <c r="R3302" s="10" t="s">
        <v>8309</v>
      </c>
      <c r="S3302" s="14">
        <f t="shared" si="257"/>
        <v>42102.743773148148</v>
      </c>
      <c r="T3302" s="14">
        <f t="shared" si="258"/>
        <v>42123.743773148148</v>
      </c>
      <c r="U3302">
        <f t="shared" si="259"/>
        <v>2015</v>
      </c>
    </row>
    <row r="3303" spans="1:21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8308</v>
      </c>
      <c r="R3303" s="10" t="s">
        <v>8309</v>
      </c>
      <c r="S3303" s="14">
        <f t="shared" si="257"/>
        <v>42538.73583333334</v>
      </c>
      <c r="T3303" s="14">
        <f t="shared" si="258"/>
        <v>42583.290972222225</v>
      </c>
      <c r="U3303">
        <f t="shared" si="259"/>
        <v>2016</v>
      </c>
    </row>
    <row r="3304" spans="1: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8308</v>
      </c>
      <c r="R3304" s="10" t="s">
        <v>8309</v>
      </c>
      <c r="S3304" s="14">
        <f t="shared" si="257"/>
        <v>42681.35157407407</v>
      </c>
      <c r="T3304" s="14">
        <f t="shared" si="258"/>
        <v>42711.35157407407</v>
      </c>
      <c r="U3304">
        <f t="shared" si="259"/>
        <v>2016</v>
      </c>
    </row>
    <row r="3305" spans="1:21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8308</v>
      </c>
      <c r="R3305" s="10" t="s">
        <v>8309</v>
      </c>
      <c r="S3305" s="14">
        <f t="shared" si="257"/>
        <v>42056.65143518518</v>
      </c>
      <c r="T3305" s="14">
        <f t="shared" si="258"/>
        <v>42091.609768518523</v>
      </c>
      <c r="U3305">
        <f t="shared" si="259"/>
        <v>2015</v>
      </c>
    </row>
    <row r="3306" spans="1:21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8308</v>
      </c>
      <c r="R3306" s="10" t="s">
        <v>8309</v>
      </c>
      <c r="S3306" s="14">
        <f t="shared" si="257"/>
        <v>42696.624444444446</v>
      </c>
      <c r="T3306" s="14">
        <f t="shared" si="258"/>
        <v>42726.624444444446</v>
      </c>
      <c r="U3306">
        <f t="shared" si="259"/>
        <v>2016</v>
      </c>
    </row>
    <row r="3307" spans="1:21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8308</v>
      </c>
      <c r="R3307" s="10" t="s">
        <v>8309</v>
      </c>
      <c r="S3307" s="14">
        <f t="shared" si="257"/>
        <v>42186.855879629627</v>
      </c>
      <c r="T3307" s="14">
        <f t="shared" si="258"/>
        <v>42216.855879629627</v>
      </c>
      <c r="U3307">
        <f t="shared" si="259"/>
        <v>2015</v>
      </c>
    </row>
    <row r="3308" spans="1:21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8308</v>
      </c>
      <c r="R3308" s="10" t="s">
        <v>8309</v>
      </c>
      <c r="S3308" s="14">
        <f t="shared" si="257"/>
        <v>42493.219236111108</v>
      </c>
      <c r="T3308" s="14">
        <f t="shared" si="258"/>
        <v>42531.125</v>
      </c>
      <c r="U3308">
        <f t="shared" si="259"/>
        <v>2016</v>
      </c>
    </row>
    <row r="3309" spans="1:21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8308</v>
      </c>
      <c r="R3309" s="10" t="s">
        <v>8309</v>
      </c>
      <c r="S3309" s="14">
        <f t="shared" si="257"/>
        <v>42475.057164351849</v>
      </c>
      <c r="T3309" s="14">
        <f t="shared" si="258"/>
        <v>42505.057164351849</v>
      </c>
      <c r="U3309">
        <f t="shared" si="259"/>
        <v>2016</v>
      </c>
    </row>
    <row r="3310" spans="1:21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8308</v>
      </c>
      <c r="R3310" s="10" t="s">
        <v>8309</v>
      </c>
      <c r="S3310" s="14">
        <f t="shared" si="257"/>
        <v>42452.876909722225</v>
      </c>
      <c r="T3310" s="14">
        <f t="shared" si="258"/>
        <v>42473.876909722225</v>
      </c>
      <c r="U3310">
        <f t="shared" si="259"/>
        <v>2016</v>
      </c>
    </row>
    <row r="3311" spans="1:21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8308</v>
      </c>
      <c r="R3311" s="10" t="s">
        <v>8309</v>
      </c>
      <c r="S3311" s="14">
        <f t="shared" si="257"/>
        <v>42628.650208333333</v>
      </c>
      <c r="T3311" s="14">
        <f t="shared" si="258"/>
        <v>42659.650208333333</v>
      </c>
      <c r="U3311">
        <f t="shared" si="259"/>
        <v>2016</v>
      </c>
    </row>
    <row r="3312" spans="1:21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8308</v>
      </c>
      <c r="R3312" s="10" t="s">
        <v>8309</v>
      </c>
      <c r="S3312" s="14">
        <f t="shared" si="257"/>
        <v>42253.928530092591</v>
      </c>
      <c r="T3312" s="14">
        <f t="shared" si="258"/>
        <v>42283.928530092591</v>
      </c>
      <c r="U3312">
        <f t="shared" si="259"/>
        <v>2015</v>
      </c>
    </row>
    <row r="3313" spans="1:21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8308</v>
      </c>
      <c r="R3313" s="10" t="s">
        <v>8309</v>
      </c>
      <c r="S3313" s="14">
        <f t="shared" si="257"/>
        <v>42264.29178240741</v>
      </c>
      <c r="T3313" s="14">
        <f t="shared" si="258"/>
        <v>42294.29178240741</v>
      </c>
      <c r="U3313">
        <f t="shared" si="259"/>
        <v>2015</v>
      </c>
    </row>
    <row r="3314" spans="1:21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8308</v>
      </c>
      <c r="R3314" s="10" t="s">
        <v>8309</v>
      </c>
      <c r="S3314" s="14">
        <f t="shared" si="257"/>
        <v>42664.809560185182</v>
      </c>
      <c r="T3314" s="14">
        <f t="shared" si="258"/>
        <v>42685.916666666672</v>
      </c>
      <c r="U3314">
        <f t="shared" si="259"/>
        <v>2016</v>
      </c>
    </row>
    <row r="3315" spans="1:21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8308</v>
      </c>
      <c r="R3315" s="10" t="s">
        <v>8309</v>
      </c>
      <c r="S3315" s="14">
        <f t="shared" si="257"/>
        <v>42382.244409722218</v>
      </c>
      <c r="T3315" s="14">
        <f t="shared" si="258"/>
        <v>42396.041666666672</v>
      </c>
      <c r="U3315">
        <f t="shared" si="259"/>
        <v>2016</v>
      </c>
    </row>
    <row r="3316" spans="1:21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8308</v>
      </c>
      <c r="R3316" s="10" t="s">
        <v>8309</v>
      </c>
      <c r="S3316" s="14">
        <f t="shared" si="257"/>
        <v>42105.267488425925</v>
      </c>
      <c r="T3316" s="14">
        <f t="shared" si="258"/>
        <v>42132.836805555555</v>
      </c>
      <c r="U3316">
        <f t="shared" si="259"/>
        <v>2015</v>
      </c>
    </row>
    <row r="3317" spans="1:21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8308</v>
      </c>
      <c r="R3317" s="10" t="s">
        <v>8309</v>
      </c>
      <c r="S3317" s="14">
        <f t="shared" si="257"/>
        <v>42466.303715277783</v>
      </c>
      <c r="T3317" s="14">
        <f t="shared" si="258"/>
        <v>42496.303715277783</v>
      </c>
      <c r="U3317">
        <f t="shared" si="259"/>
        <v>2016</v>
      </c>
    </row>
    <row r="3318" spans="1:21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8308</v>
      </c>
      <c r="R3318" s="10" t="s">
        <v>8309</v>
      </c>
      <c r="S3318" s="14">
        <f t="shared" si="257"/>
        <v>41826.871238425927</v>
      </c>
      <c r="T3318" s="14">
        <f t="shared" si="258"/>
        <v>41859.57916666667</v>
      </c>
      <c r="U3318">
        <f t="shared" si="259"/>
        <v>2014</v>
      </c>
    </row>
    <row r="3319" spans="1:21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8308</v>
      </c>
      <c r="R3319" s="10" t="s">
        <v>8309</v>
      </c>
      <c r="S3319" s="14">
        <f t="shared" si="257"/>
        <v>42499.039629629624</v>
      </c>
      <c r="T3319" s="14">
        <f t="shared" si="258"/>
        <v>42529.039629629624</v>
      </c>
      <c r="U3319">
        <f t="shared" si="259"/>
        <v>2016</v>
      </c>
    </row>
    <row r="3320" spans="1:21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8308</v>
      </c>
      <c r="R3320" s="10" t="s">
        <v>8309</v>
      </c>
      <c r="S3320" s="14">
        <f t="shared" si="257"/>
        <v>42431.302002314813</v>
      </c>
      <c r="T3320" s="14">
        <f t="shared" si="258"/>
        <v>42471.104166666672</v>
      </c>
      <c r="U3320">
        <f t="shared" si="259"/>
        <v>2016</v>
      </c>
    </row>
    <row r="3321" spans="1:21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8308</v>
      </c>
      <c r="R3321" s="10" t="s">
        <v>8309</v>
      </c>
      <c r="S3321" s="14">
        <f t="shared" si="257"/>
        <v>41990.585486111115</v>
      </c>
      <c r="T3321" s="14">
        <f t="shared" si="258"/>
        <v>42035.585486111115</v>
      </c>
      <c r="U3321">
        <f t="shared" si="259"/>
        <v>2014</v>
      </c>
    </row>
    <row r="3322" spans="1:21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8308</v>
      </c>
      <c r="R3322" s="10" t="s">
        <v>8309</v>
      </c>
      <c r="S3322" s="14">
        <f t="shared" si="257"/>
        <v>42513.045798611114</v>
      </c>
      <c r="T3322" s="14">
        <f t="shared" si="258"/>
        <v>42543.045798611114</v>
      </c>
      <c r="U3322">
        <f t="shared" si="259"/>
        <v>2016</v>
      </c>
    </row>
    <row r="3323" spans="1:21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8308</v>
      </c>
      <c r="R3323" s="10" t="s">
        <v>8309</v>
      </c>
      <c r="S3323" s="14">
        <f t="shared" si="257"/>
        <v>41914.100289351853</v>
      </c>
      <c r="T3323" s="14">
        <f t="shared" si="258"/>
        <v>41928.165972222225</v>
      </c>
      <c r="U3323">
        <f t="shared" si="259"/>
        <v>2014</v>
      </c>
    </row>
    <row r="3324" spans="1:21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8308</v>
      </c>
      <c r="R3324" s="10" t="s">
        <v>8309</v>
      </c>
      <c r="S3324" s="14">
        <f t="shared" si="257"/>
        <v>42521.010370370372</v>
      </c>
      <c r="T3324" s="14">
        <f t="shared" si="258"/>
        <v>42543.163194444445</v>
      </c>
      <c r="U3324">
        <f t="shared" si="259"/>
        <v>2016</v>
      </c>
    </row>
    <row r="3325" spans="1:21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8308</v>
      </c>
      <c r="R3325" s="10" t="s">
        <v>8309</v>
      </c>
      <c r="S3325" s="14">
        <f t="shared" si="257"/>
        <v>42608.36583333333</v>
      </c>
      <c r="T3325" s="14">
        <f t="shared" si="258"/>
        <v>42638.36583333333</v>
      </c>
      <c r="U3325">
        <f t="shared" si="259"/>
        <v>2016</v>
      </c>
    </row>
    <row r="3326" spans="1:21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8308</v>
      </c>
      <c r="R3326" s="10" t="s">
        <v>8309</v>
      </c>
      <c r="S3326" s="14">
        <f t="shared" si="257"/>
        <v>42512.58321759259</v>
      </c>
      <c r="T3326" s="14">
        <f t="shared" si="258"/>
        <v>42526.58321759259</v>
      </c>
      <c r="U3326">
        <f t="shared" si="259"/>
        <v>2016</v>
      </c>
    </row>
    <row r="3327" spans="1:21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8308</v>
      </c>
      <c r="R3327" s="10" t="s">
        <v>8309</v>
      </c>
      <c r="S3327" s="14">
        <f t="shared" si="257"/>
        <v>42064.785613425927</v>
      </c>
      <c r="T3327" s="14">
        <f t="shared" si="258"/>
        <v>42099.743946759263</v>
      </c>
      <c r="U3327">
        <f t="shared" si="259"/>
        <v>2015</v>
      </c>
    </row>
    <row r="3328" spans="1:21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8308</v>
      </c>
      <c r="R3328" s="10" t="s">
        <v>8309</v>
      </c>
      <c r="S3328" s="14">
        <f t="shared" si="257"/>
        <v>42041.714178240742</v>
      </c>
      <c r="T3328" s="14">
        <f t="shared" si="258"/>
        <v>42071.67251157407</v>
      </c>
      <c r="U3328">
        <f t="shared" si="259"/>
        <v>2015</v>
      </c>
    </row>
    <row r="3329" spans="1:21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8308</v>
      </c>
      <c r="R3329" s="10" t="s">
        <v>8309</v>
      </c>
      <c r="S3329" s="14">
        <f t="shared" si="257"/>
        <v>42468.374606481477</v>
      </c>
      <c r="T3329" s="14">
        <f t="shared" si="258"/>
        <v>42498.374606481477</v>
      </c>
      <c r="U3329">
        <f t="shared" si="259"/>
        <v>2016</v>
      </c>
    </row>
    <row r="3330" spans="1:21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60">ROUND(E3330/D3330*100,0)</f>
        <v>146</v>
      </c>
      <c r="P3330">
        <f t="shared" si="256"/>
        <v>292.77999999999997</v>
      </c>
      <c r="Q3330" s="10" t="s">
        <v>8308</v>
      </c>
      <c r="R3330" s="10" t="s">
        <v>8309</v>
      </c>
      <c r="S3330" s="14">
        <f t="shared" si="257"/>
        <v>41822.57503472222</v>
      </c>
      <c r="T3330" s="14">
        <f t="shared" si="258"/>
        <v>41825.041666666664</v>
      </c>
      <c r="U3330">
        <f t="shared" si="259"/>
        <v>2014</v>
      </c>
    </row>
    <row r="3331" spans="1:21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60"/>
        <v>117</v>
      </c>
      <c r="P3331">
        <f t="shared" ref="P3331:P3394" si="261">IFERROR(ROUND(E3331/L3331,2),0)</f>
        <v>44.92</v>
      </c>
      <c r="Q3331" s="10" t="s">
        <v>8308</v>
      </c>
      <c r="R3331" s="10" t="s">
        <v>8309</v>
      </c>
      <c r="S3331" s="14">
        <f t="shared" ref="S3331:S3394" si="262">(((J3331/60)/60)/24)+DATE(1970,1,1)</f>
        <v>41837.323009259257</v>
      </c>
      <c r="T3331" s="14">
        <f t="shared" ref="T3331:T3394" si="263">(((I3331/60)/60)/24)+DATE(1970,1,1)</f>
        <v>41847.958333333336</v>
      </c>
      <c r="U3331">
        <f t="shared" ref="U3331:U3394" si="264">YEAR(S3331)</f>
        <v>2014</v>
      </c>
    </row>
    <row r="3332" spans="1:21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8308</v>
      </c>
      <c r="R3332" s="10" t="s">
        <v>8309</v>
      </c>
      <c r="S3332" s="14">
        <f t="shared" si="262"/>
        <v>42065.887361111112</v>
      </c>
      <c r="T3332" s="14">
        <f t="shared" si="263"/>
        <v>42095.845694444448</v>
      </c>
      <c r="U3332">
        <f t="shared" si="264"/>
        <v>2015</v>
      </c>
    </row>
    <row r="3333" spans="1:21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8308</v>
      </c>
      <c r="R3333" s="10" t="s">
        <v>8309</v>
      </c>
      <c r="S3333" s="14">
        <f t="shared" si="262"/>
        <v>42248.697754629626</v>
      </c>
      <c r="T3333" s="14">
        <f t="shared" si="263"/>
        <v>42283.697754629626</v>
      </c>
      <c r="U3333">
        <f t="shared" si="264"/>
        <v>2015</v>
      </c>
    </row>
    <row r="3334" spans="1:21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8308</v>
      </c>
      <c r="R3334" s="10" t="s">
        <v>8309</v>
      </c>
      <c r="S3334" s="14">
        <f t="shared" si="262"/>
        <v>41809.860300925924</v>
      </c>
      <c r="T3334" s="14">
        <f t="shared" si="263"/>
        <v>41839.860300925924</v>
      </c>
      <c r="U3334">
        <f t="shared" si="264"/>
        <v>2014</v>
      </c>
    </row>
    <row r="3335" spans="1:21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8308</v>
      </c>
      <c r="R3335" s="10" t="s">
        <v>8309</v>
      </c>
      <c r="S3335" s="14">
        <f t="shared" si="262"/>
        <v>42148.676851851851</v>
      </c>
      <c r="T3335" s="14">
        <f t="shared" si="263"/>
        <v>42170.676851851851</v>
      </c>
      <c r="U3335">
        <f t="shared" si="264"/>
        <v>2015</v>
      </c>
    </row>
    <row r="3336" spans="1:21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8308</v>
      </c>
      <c r="R3336" s="10" t="s">
        <v>8309</v>
      </c>
      <c r="S3336" s="14">
        <f t="shared" si="262"/>
        <v>42185.521087962959</v>
      </c>
      <c r="T3336" s="14">
        <f t="shared" si="263"/>
        <v>42215.521087962959</v>
      </c>
      <c r="U3336">
        <f t="shared" si="264"/>
        <v>2015</v>
      </c>
    </row>
    <row r="3337" spans="1:21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8308</v>
      </c>
      <c r="R3337" s="10" t="s">
        <v>8309</v>
      </c>
      <c r="S3337" s="14">
        <f t="shared" si="262"/>
        <v>41827.674143518518</v>
      </c>
      <c r="T3337" s="14">
        <f t="shared" si="263"/>
        <v>41854.958333333336</v>
      </c>
      <c r="U3337">
        <f t="shared" si="264"/>
        <v>2014</v>
      </c>
    </row>
    <row r="3338" spans="1:21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8308</v>
      </c>
      <c r="R3338" s="10" t="s">
        <v>8309</v>
      </c>
      <c r="S3338" s="14">
        <f t="shared" si="262"/>
        <v>42437.398680555561</v>
      </c>
      <c r="T3338" s="14">
        <f t="shared" si="263"/>
        <v>42465.35701388889</v>
      </c>
      <c r="U3338">
        <f t="shared" si="264"/>
        <v>2016</v>
      </c>
    </row>
    <row r="3339" spans="1:21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8308</v>
      </c>
      <c r="R3339" s="10" t="s">
        <v>8309</v>
      </c>
      <c r="S3339" s="14">
        <f t="shared" si="262"/>
        <v>41901.282025462962</v>
      </c>
      <c r="T3339" s="14">
        <f t="shared" si="263"/>
        <v>41922.875</v>
      </c>
      <c r="U3339">
        <f t="shared" si="264"/>
        <v>2014</v>
      </c>
    </row>
    <row r="3340" spans="1:21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8308</v>
      </c>
      <c r="R3340" s="10" t="s">
        <v>8309</v>
      </c>
      <c r="S3340" s="14">
        <f t="shared" si="262"/>
        <v>42769.574999999997</v>
      </c>
      <c r="T3340" s="14">
        <f t="shared" si="263"/>
        <v>42790.574999999997</v>
      </c>
      <c r="U3340">
        <f t="shared" si="264"/>
        <v>2017</v>
      </c>
    </row>
    <row r="3341" spans="1:21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8308</v>
      </c>
      <c r="R3341" s="10" t="s">
        <v>8309</v>
      </c>
      <c r="S3341" s="14">
        <f t="shared" si="262"/>
        <v>42549.665717592594</v>
      </c>
      <c r="T3341" s="14">
        <f t="shared" si="263"/>
        <v>42579.665717592594</v>
      </c>
      <c r="U3341">
        <f t="shared" si="264"/>
        <v>2016</v>
      </c>
    </row>
    <row r="3342" spans="1:21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8308</v>
      </c>
      <c r="R3342" s="10" t="s">
        <v>8309</v>
      </c>
      <c r="S3342" s="14">
        <f t="shared" si="262"/>
        <v>42685.974004629628</v>
      </c>
      <c r="T3342" s="14">
        <f t="shared" si="263"/>
        <v>42710.974004629628</v>
      </c>
      <c r="U3342">
        <f t="shared" si="264"/>
        <v>2016</v>
      </c>
    </row>
    <row r="3343" spans="1:21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8308</v>
      </c>
      <c r="R3343" s="10" t="s">
        <v>8309</v>
      </c>
      <c r="S3343" s="14">
        <f t="shared" si="262"/>
        <v>42510.798854166671</v>
      </c>
      <c r="T3343" s="14">
        <f t="shared" si="263"/>
        <v>42533.708333333328</v>
      </c>
      <c r="U3343">
        <f t="shared" si="264"/>
        <v>2016</v>
      </c>
    </row>
    <row r="3344" spans="1:21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8308</v>
      </c>
      <c r="R3344" s="10" t="s">
        <v>8309</v>
      </c>
      <c r="S3344" s="14">
        <f t="shared" si="262"/>
        <v>42062.296412037031</v>
      </c>
      <c r="T3344" s="14">
        <f t="shared" si="263"/>
        <v>42095.207638888889</v>
      </c>
      <c r="U3344">
        <f t="shared" si="264"/>
        <v>2015</v>
      </c>
    </row>
    <row r="3345" spans="1:21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8308</v>
      </c>
      <c r="R3345" s="10" t="s">
        <v>8309</v>
      </c>
      <c r="S3345" s="14">
        <f t="shared" si="262"/>
        <v>42452.916481481487</v>
      </c>
      <c r="T3345" s="14">
        <f t="shared" si="263"/>
        <v>42473.554166666669</v>
      </c>
      <c r="U3345">
        <f t="shared" si="264"/>
        <v>2016</v>
      </c>
    </row>
    <row r="3346" spans="1:21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8308</v>
      </c>
      <c r="R3346" s="10" t="s">
        <v>8309</v>
      </c>
      <c r="S3346" s="14">
        <f t="shared" si="262"/>
        <v>41851.200150462959</v>
      </c>
      <c r="T3346" s="14">
        <f t="shared" si="263"/>
        <v>41881.200150462959</v>
      </c>
      <c r="U3346">
        <f t="shared" si="264"/>
        <v>2014</v>
      </c>
    </row>
    <row r="3347" spans="1:21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8308</v>
      </c>
      <c r="R3347" s="10" t="s">
        <v>8309</v>
      </c>
      <c r="S3347" s="14">
        <f t="shared" si="262"/>
        <v>42053.106111111112</v>
      </c>
      <c r="T3347" s="14">
        <f t="shared" si="263"/>
        <v>42112.025694444441</v>
      </c>
      <c r="U3347">
        <f t="shared" si="264"/>
        <v>2015</v>
      </c>
    </row>
    <row r="3348" spans="1:21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8308</v>
      </c>
      <c r="R3348" s="10" t="s">
        <v>8309</v>
      </c>
      <c r="S3348" s="14">
        <f t="shared" si="262"/>
        <v>42054.024421296301</v>
      </c>
      <c r="T3348" s="14">
        <f t="shared" si="263"/>
        <v>42061.024421296301</v>
      </c>
      <c r="U3348">
        <f t="shared" si="264"/>
        <v>2015</v>
      </c>
    </row>
    <row r="3349" spans="1:21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8308</v>
      </c>
      <c r="R3349" s="10" t="s">
        <v>8309</v>
      </c>
      <c r="S3349" s="14">
        <f t="shared" si="262"/>
        <v>42484.551550925928</v>
      </c>
      <c r="T3349" s="14">
        <f t="shared" si="263"/>
        <v>42498.875</v>
      </c>
      <c r="U3349">
        <f t="shared" si="264"/>
        <v>2016</v>
      </c>
    </row>
    <row r="3350" spans="1:21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8308</v>
      </c>
      <c r="R3350" s="10" t="s">
        <v>8309</v>
      </c>
      <c r="S3350" s="14">
        <f t="shared" si="262"/>
        <v>42466.558796296296</v>
      </c>
      <c r="T3350" s="14">
        <f t="shared" si="263"/>
        <v>42490.165972222225</v>
      </c>
      <c r="U3350">
        <f t="shared" si="264"/>
        <v>2016</v>
      </c>
    </row>
    <row r="3351" spans="1:21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8308</v>
      </c>
      <c r="R3351" s="10" t="s">
        <v>8309</v>
      </c>
      <c r="S3351" s="14">
        <f t="shared" si="262"/>
        <v>42513.110787037032</v>
      </c>
      <c r="T3351" s="14">
        <f t="shared" si="263"/>
        <v>42534.708333333328</v>
      </c>
      <c r="U3351">
        <f t="shared" si="264"/>
        <v>2016</v>
      </c>
    </row>
    <row r="3352" spans="1:21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8308</v>
      </c>
      <c r="R3352" s="10" t="s">
        <v>8309</v>
      </c>
      <c r="S3352" s="14">
        <f t="shared" si="262"/>
        <v>42302.701516203699</v>
      </c>
      <c r="T3352" s="14">
        <f t="shared" si="263"/>
        <v>42337.958333333328</v>
      </c>
      <c r="U3352">
        <f t="shared" si="264"/>
        <v>2015</v>
      </c>
    </row>
    <row r="3353" spans="1:21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8308</v>
      </c>
      <c r="R3353" s="10" t="s">
        <v>8309</v>
      </c>
      <c r="S3353" s="14">
        <f t="shared" si="262"/>
        <v>41806.395428240743</v>
      </c>
      <c r="T3353" s="14">
        <f t="shared" si="263"/>
        <v>41843.458333333336</v>
      </c>
      <c r="U3353">
        <f t="shared" si="264"/>
        <v>2014</v>
      </c>
    </row>
    <row r="3354" spans="1:21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8308</v>
      </c>
      <c r="R3354" s="10" t="s">
        <v>8309</v>
      </c>
      <c r="S3354" s="14">
        <f t="shared" si="262"/>
        <v>42495.992800925931</v>
      </c>
      <c r="T3354" s="14">
        <f t="shared" si="263"/>
        <v>42552.958333333328</v>
      </c>
      <c r="U3354">
        <f t="shared" si="264"/>
        <v>2016</v>
      </c>
    </row>
    <row r="3355" spans="1:21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8308</v>
      </c>
      <c r="R3355" s="10" t="s">
        <v>8309</v>
      </c>
      <c r="S3355" s="14">
        <f t="shared" si="262"/>
        <v>42479.432291666672</v>
      </c>
      <c r="T3355" s="14">
        <f t="shared" si="263"/>
        <v>42492.958333333328</v>
      </c>
      <c r="U3355">
        <f t="shared" si="264"/>
        <v>2016</v>
      </c>
    </row>
    <row r="3356" spans="1:21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8308</v>
      </c>
      <c r="R3356" s="10" t="s">
        <v>8309</v>
      </c>
      <c r="S3356" s="14">
        <f t="shared" si="262"/>
        <v>42270.7269212963</v>
      </c>
      <c r="T3356" s="14">
        <f t="shared" si="263"/>
        <v>42306.167361111111</v>
      </c>
      <c r="U3356">
        <f t="shared" si="264"/>
        <v>2015</v>
      </c>
    </row>
    <row r="3357" spans="1:21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8308</v>
      </c>
      <c r="R3357" s="10" t="s">
        <v>8309</v>
      </c>
      <c r="S3357" s="14">
        <f t="shared" si="262"/>
        <v>42489.619525462964</v>
      </c>
      <c r="T3357" s="14">
        <f t="shared" si="263"/>
        <v>42500.470138888893</v>
      </c>
      <c r="U3357">
        <f t="shared" si="264"/>
        <v>2016</v>
      </c>
    </row>
    <row r="3358" spans="1:21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8308</v>
      </c>
      <c r="R3358" s="10" t="s">
        <v>8309</v>
      </c>
      <c r="S3358" s="14">
        <f t="shared" si="262"/>
        <v>42536.815648148149</v>
      </c>
      <c r="T3358" s="14">
        <f t="shared" si="263"/>
        <v>42566.815648148149</v>
      </c>
      <c r="U3358">
        <f t="shared" si="264"/>
        <v>2016</v>
      </c>
    </row>
    <row r="3359" spans="1:21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8308</v>
      </c>
      <c r="R3359" s="10" t="s">
        <v>8309</v>
      </c>
      <c r="S3359" s="14">
        <f t="shared" si="262"/>
        <v>41822.417939814812</v>
      </c>
      <c r="T3359" s="14">
        <f t="shared" si="263"/>
        <v>41852.417939814812</v>
      </c>
      <c r="U3359">
        <f t="shared" si="264"/>
        <v>2014</v>
      </c>
    </row>
    <row r="3360" spans="1:21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8308</v>
      </c>
      <c r="R3360" s="10" t="s">
        <v>8309</v>
      </c>
      <c r="S3360" s="14">
        <f t="shared" si="262"/>
        <v>41932.311099537037</v>
      </c>
      <c r="T3360" s="14">
        <f t="shared" si="263"/>
        <v>41962.352766203709</v>
      </c>
      <c r="U3360">
        <f t="shared" si="264"/>
        <v>2014</v>
      </c>
    </row>
    <row r="3361" spans="1:21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8308</v>
      </c>
      <c r="R3361" s="10" t="s">
        <v>8309</v>
      </c>
      <c r="S3361" s="14">
        <f t="shared" si="262"/>
        <v>42746.057106481487</v>
      </c>
      <c r="T3361" s="14">
        <f t="shared" si="263"/>
        <v>42791.057106481487</v>
      </c>
      <c r="U3361">
        <f t="shared" si="264"/>
        <v>2017</v>
      </c>
    </row>
    <row r="3362" spans="1:21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8308</v>
      </c>
      <c r="R3362" s="10" t="s">
        <v>8309</v>
      </c>
      <c r="S3362" s="14">
        <f t="shared" si="262"/>
        <v>42697.082673611112</v>
      </c>
      <c r="T3362" s="14">
        <f t="shared" si="263"/>
        <v>42718.665972222225</v>
      </c>
      <c r="U3362">
        <f t="shared" si="264"/>
        <v>2016</v>
      </c>
    </row>
    <row r="3363" spans="1:21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8308</v>
      </c>
      <c r="R3363" s="10" t="s">
        <v>8309</v>
      </c>
      <c r="S3363" s="14">
        <f t="shared" si="262"/>
        <v>41866.025347222225</v>
      </c>
      <c r="T3363" s="14">
        <f t="shared" si="263"/>
        <v>41883.665972222225</v>
      </c>
      <c r="U3363">
        <f t="shared" si="264"/>
        <v>2014</v>
      </c>
    </row>
    <row r="3364" spans="1:21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8308</v>
      </c>
      <c r="R3364" s="10" t="s">
        <v>8309</v>
      </c>
      <c r="S3364" s="14">
        <f t="shared" si="262"/>
        <v>42056.091631944444</v>
      </c>
      <c r="T3364" s="14">
        <f t="shared" si="263"/>
        <v>42070.204861111109</v>
      </c>
      <c r="U3364">
        <f t="shared" si="264"/>
        <v>2015</v>
      </c>
    </row>
    <row r="3365" spans="1:21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8308</v>
      </c>
      <c r="R3365" s="10" t="s">
        <v>8309</v>
      </c>
      <c r="S3365" s="14">
        <f t="shared" si="262"/>
        <v>41851.771354166667</v>
      </c>
      <c r="T3365" s="14">
        <f t="shared" si="263"/>
        <v>41870.666666666664</v>
      </c>
      <c r="U3365">
        <f t="shared" si="264"/>
        <v>2014</v>
      </c>
    </row>
    <row r="3366" spans="1:21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8308</v>
      </c>
      <c r="R3366" s="10" t="s">
        <v>8309</v>
      </c>
      <c r="S3366" s="14">
        <f t="shared" si="262"/>
        <v>42422.977418981478</v>
      </c>
      <c r="T3366" s="14">
        <f t="shared" si="263"/>
        <v>42444.875</v>
      </c>
      <c r="U3366">
        <f t="shared" si="264"/>
        <v>2016</v>
      </c>
    </row>
    <row r="3367" spans="1:21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8308</v>
      </c>
      <c r="R3367" s="10" t="s">
        <v>8309</v>
      </c>
      <c r="S3367" s="14">
        <f t="shared" si="262"/>
        <v>42321.101759259262</v>
      </c>
      <c r="T3367" s="14">
        <f t="shared" si="263"/>
        <v>42351.101759259262</v>
      </c>
      <c r="U3367">
        <f t="shared" si="264"/>
        <v>2015</v>
      </c>
    </row>
    <row r="3368" spans="1:21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8308</v>
      </c>
      <c r="R3368" s="10" t="s">
        <v>8309</v>
      </c>
      <c r="S3368" s="14">
        <f t="shared" si="262"/>
        <v>42107.067557870367</v>
      </c>
      <c r="T3368" s="14">
        <f t="shared" si="263"/>
        <v>42137.067557870367</v>
      </c>
      <c r="U3368">
        <f t="shared" si="264"/>
        <v>2015</v>
      </c>
    </row>
    <row r="3369" spans="1:21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8308</v>
      </c>
      <c r="R3369" s="10" t="s">
        <v>8309</v>
      </c>
      <c r="S3369" s="14">
        <f t="shared" si="262"/>
        <v>42192.933958333335</v>
      </c>
      <c r="T3369" s="14">
        <f t="shared" si="263"/>
        <v>42217.933958333335</v>
      </c>
      <c r="U3369">
        <f t="shared" si="264"/>
        <v>2015</v>
      </c>
    </row>
    <row r="3370" spans="1:21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8308</v>
      </c>
      <c r="R3370" s="10" t="s">
        <v>8309</v>
      </c>
      <c r="S3370" s="14">
        <f t="shared" si="262"/>
        <v>41969.199756944443</v>
      </c>
      <c r="T3370" s="14">
        <f t="shared" si="263"/>
        <v>42005.208333333328</v>
      </c>
      <c r="U3370">
        <f t="shared" si="264"/>
        <v>2014</v>
      </c>
    </row>
    <row r="3371" spans="1:21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8308</v>
      </c>
      <c r="R3371" s="10" t="s">
        <v>8309</v>
      </c>
      <c r="S3371" s="14">
        <f t="shared" si="262"/>
        <v>42690.041435185187</v>
      </c>
      <c r="T3371" s="14">
        <f t="shared" si="263"/>
        <v>42750.041435185187</v>
      </c>
      <c r="U3371">
        <f t="shared" si="264"/>
        <v>2016</v>
      </c>
    </row>
    <row r="3372" spans="1:21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8308</v>
      </c>
      <c r="R3372" s="10" t="s">
        <v>8309</v>
      </c>
      <c r="S3372" s="14">
        <f t="shared" si="262"/>
        <v>42690.334317129629</v>
      </c>
      <c r="T3372" s="14">
        <f t="shared" si="263"/>
        <v>42721.333333333328</v>
      </c>
      <c r="U3372">
        <f t="shared" si="264"/>
        <v>2016</v>
      </c>
    </row>
    <row r="3373" spans="1:21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8308</v>
      </c>
      <c r="R3373" s="10" t="s">
        <v>8309</v>
      </c>
      <c r="S3373" s="14">
        <f t="shared" si="262"/>
        <v>42312.874594907407</v>
      </c>
      <c r="T3373" s="14">
        <f t="shared" si="263"/>
        <v>42340.874594907407</v>
      </c>
      <c r="U3373">
        <f t="shared" si="264"/>
        <v>2015</v>
      </c>
    </row>
    <row r="3374" spans="1:21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8308</v>
      </c>
      <c r="R3374" s="10" t="s">
        <v>8309</v>
      </c>
      <c r="S3374" s="14">
        <f t="shared" si="262"/>
        <v>41855.548101851848</v>
      </c>
      <c r="T3374" s="14">
        <f t="shared" si="263"/>
        <v>41876.207638888889</v>
      </c>
      <c r="U3374">
        <f t="shared" si="264"/>
        <v>2014</v>
      </c>
    </row>
    <row r="3375" spans="1:21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8308</v>
      </c>
      <c r="R3375" s="10" t="s">
        <v>8309</v>
      </c>
      <c r="S3375" s="14">
        <f t="shared" si="262"/>
        <v>42179.854629629626</v>
      </c>
      <c r="T3375" s="14">
        <f t="shared" si="263"/>
        <v>42203.666666666672</v>
      </c>
      <c r="U3375">
        <f t="shared" si="264"/>
        <v>2015</v>
      </c>
    </row>
    <row r="3376" spans="1:21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8308</v>
      </c>
      <c r="R3376" s="10" t="s">
        <v>8309</v>
      </c>
      <c r="S3376" s="14">
        <f t="shared" si="262"/>
        <v>42275.731666666667</v>
      </c>
      <c r="T3376" s="14">
        <f t="shared" si="263"/>
        <v>42305.731666666667</v>
      </c>
      <c r="U3376">
        <f t="shared" si="264"/>
        <v>2015</v>
      </c>
    </row>
    <row r="3377" spans="1:21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8308</v>
      </c>
      <c r="R3377" s="10" t="s">
        <v>8309</v>
      </c>
      <c r="S3377" s="14">
        <f t="shared" si="262"/>
        <v>41765.610798611109</v>
      </c>
      <c r="T3377" s="14">
        <f t="shared" si="263"/>
        <v>41777.610798611109</v>
      </c>
      <c r="U3377">
        <f t="shared" si="264"/>
        <v>2014</v>
      </c>
    </row>
    <row r="3378" spans="1:21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8308</v>
      </c>
      <c r="R3378" s="10" t="s">
        <v>8309</v>
      </c>
      <c r="S3378" s="14">
        <f t="shared" si="262"/>
        <v>42059.701319444444</v>
      </c>
      <c r="T3378" s="14">
        <f t="shared" si="263"/>
        <v>42119.659652777773</v>
      </c>
      <c r="U3378">
        <f t="shared" si="264"/>
        <v>2015</v>
      </c>
    </row>
    <row r="3379" spans="1:21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8308</v>
      </c>
      <c r="R3379" s="10" t="s">
        <v>8309</v>
      </c>
      <c r="S3379" s="14">
        <f t="shared" si="262"/>
        <v>42053.732627314821</v>
      </c>
      <c r="T3379" s="14">
        <f t="shared" si="263"/>
        <v>42083.705555555556</v>
      </c>
      <c r="U3379">
        <f t="shared" si="264"/>
        <v>2015</v>
      </c>
    </row>
    <row r="3380" spans="1:21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8308</v>
      </c>
      <c r="R3380" s="10" t="s">
        <v>8309</v>
      </c>
      <c r="S3380" s="14">
        <f t="shared" si="262"/>
        <v>41858.355393518519</v>
      </c>
      <c r="T3380" s="14">
        <f t="shared" si="263"/>
        <v>41882.547222222223</v>
      </c>
      <c r="U3380">
        <f t="shared" si="264"/>
        <v>2014</v>
      </c>
    </row>
    <row r="3381" spans="1:21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8308</v>
      </c>
      <c r="R3381" s="10" t="s">
        <v>8309</v>
      </c>
      <c r="S3381" s="14">
        <f t="shared" si="262"/>
        <v>42225.513888888891</v>
      </c>
      <c r="T3381" s="14">
        <f t="shared" si="263"/>
        <v>42242.958333333328</v>
      </c>
      <c r="U3381">
        <f t="shared" si="264"/>
        <v>2015</v>
      </c>
    </row>
    <row r="3382" spans="1:21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8308</v>
      </c>
      <c r="R3382" s="10" t="s">
        <v>8309</v>
      </c>
      <c r="S3382" s="14">
        <f t="shared" si="262"/>
        <v>41937.95344907407</v>
      </c>
      <c r="T3382" s="14">
        <f t="shared" si="263"/>
        <v>41972.995115740734</v>
      </c>
      <c r="U3382">
        <f t="shared" si="264"/>
        <v>2014</v>
      </c>
    </row>
    <row r="3383" spans="1:21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8308</v>
      </c>
      <c r="R3383" s="10" t="s">
        <v>8309</v>
      </c>
      <c r="S3383" s="14">
        <f t="shared" si="262"/>
        <v>42044.184988425928</v>
      </c>
      <c r="T3383" s="14">
        <f t="shared" si="263"/>
        <v>42074.143321759257</v>
      </c>
      <c r="U3383">
        <f t="shared" si="264"/>
        <v>2015</v>
      </c>
    </row>
    <row r="3384" spans="1:21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8308</v>
      </c>
      <c r="R3384" s="10" t="s">
        <v>8309</v>
      </c>
      <c r="S3384" s="14">
        <f t="shared" si="262"/>
        <v>42559.431203703702</v>
      </c>
      <c r="T3384" s="14">
        <f t="shared" si="263"/>
        <v>42583.957638888889</v>
      </c>
      <c r="U3384">
        <f t="shared" si="264"/>
        <v>2016</v>
      </c>
    </row>
    <row r="3385" spans="1:21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8308</v>
      </c>
      <c r="R3385" s="10" t="s">
        <v>8309</v>
      </c>
      <c r="S3385" s="14">
        <f t="shared" si="262"/>
        <v>42524.782638888893</v>
      </c>
      <c r="T3385" s="14">
        <f t="shared" si="263"/>
        <v>42544.782638888893</v>
      </c>
      <c r="U3385">
        <f t="shared" si="264"/>
        <v>2016</v>
      </c>
    </row>
    <row r="3386" spans="1:21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8308</v>
      </c>
      <c r="R3386" s="10" t="s">
        <v>8309</v>
      </c>
      <c r="S3386" s="14">
        <f t="shared" si="262"/>
        <v>42292.087592592594</v>
      </c>
      <c r="T3386" s="14">
        <f t="shared" si="263"/>
        <v>42329.125</v>
      </c>
      <c r="U3386">
        <f t="shared" si="264"/>
        <v>2015</v>
      </c>
    </row>
    <row r="3387" spans="1:21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8308</v>
      </c>
      <c r="R3387" s="10" t="s">
        <v>8309</v>
      </c>
      <c r="S3387" s="14">
        <f t="shared" si="262"/>
        <v>41953.8675</v>
      </c>
      <c r="T3387" s="14">
        <f t="shared" si="263"/>
        <v>41983.8675</v>
      </c>
      <c r="U3387">
        <f t="shared" si="264"/>
        <v>2014</v>
      </c>
    </row>
    <row r="3388" spans="1:21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8308</v>
      </c>
      <c r="R3388" s="10" t="s">
        <v>8309</v>
      </c>
      <c r="S3388" s="14">
        <f t="shared" si="262"/>
        <v>41946.644745370373</v>
      </c>
      <c r="T3388" s="14">
        <f t="shared" si="263"/>
        <v>41976.644745370373</v>
      </c>
      <c r="U3388">
        <f t="shared" si="264"/>
        <v>2014</v>
      </c>
    </row>
    <row r="3389" spans="1:21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8308</v>
      </c>
      <c r="R3389" s="10" t="s">
        <v>8309</v>
      </c>
      <c r="S3389" s="14">
        <f t="shared" si="262"/>
        <v>41947.762592592589</v>
      </c>
      <c r="T3389" s="14">
        <f t="shared" si="263"/>
        <v>41987.762592592597</v>
      </c>
      <c r="U3389">
        <f t="shared" si="264"/>
        <v>2014</v>
      </c>
    </row>
    <row r="3390" spans="1:21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8308</v>
      </c>
      <c r="R3390" s="10" t="s">
        <v>8309</v>
      </c>
      <c r="S3390" s="14">
        <f t="shared" si="262"/>
        <v>42143.461122685185</v>
      </c>
      <c r="T3390" s="14">
        <f t="shared" si="263"/>
        <v>42173.461122685185</v>
      </c>
      <c r="U3390">
        <f t="shared" si="264"/>
        <v>2015</v>
      </c>
    </row>
    <row r="3391" spans="1:21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8308</v>
      </c>
      <c r="R3391" s="10" t="s">
        <v>8309</v>
      </c>
      <c r="S3391" s="14">
        <f t="shared" si="262"/>
        <v>42494.563449074078</v>
      </c>
      <c r="T3391" s="14">
        <f t="shared" si="263"/>
        <v>42524.563449074078</v>
      </c>
      <c r="U3391">
        <f t="shared" si="264"/>
        <v>2016</v>
      </c>
    </row>
    <row r="3392" spans="1:21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8308</v>
      </c>
      <c r="R3392" s="10" t="s">
        <v>8309</v>
      </c>
      <c r="S3392" s="14">
        <f t="shared" si="262"/>
        <v>41815.774826388886</v>
      </c>
      <c r="T3392" s="14">
        <f t="shared" si="263"/>
        <v>41830.774826388886</v>
      </c>
      <c r="U3392">
        <f t="shared" si="264"/>
        <v>2014</v>
      </c>
    </row>
    <row r="3393" spans="1:21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8308</v>
      </c>
      <c r="R3393" s="10" t="s">
        <v>8309</v>
      </c>
      <c r="S3393" s="14">
        <f t="shared" si="262"/>
        <v>41830.545694444445</v>
      </c>
      <c r="T3393" s="14">
        <f t="shared" si="263"/>
        <v>41859.936111111114</v>
      </c>
      <c r="U3393">
        <f t="shared" si="264"/>
        <v>2014</v>
      </c>
    </row>
    <row r="3394" spans="1:21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65">ROUND(E3394/D3394*100,0)</f>
        <v>100</v>
      </c>
      <c r="P3394">
        <f t="shared" si="261"/>
        <v>41.67</v>
      </c>
      <c r="Q3394" s="10" t="s">
        <v>8308</v>
      </c>
      <c r="R3394" s="10" t="s">
        <v>8309</v>
      </c>
      <c r="S3394" s="14">
        <f t="shared" si="262"/>
        <v>42446.845543981486</v>
      </c>
      <c r="T3394" s="14">
        <f t="shared" si="263"/>
        <v>42496.845543981486</v>
      </c>
      <c r="U3394">
        <f t="shared" si="264"/>
        <v>2016</v>
      </c>
    </row>
    <row r="3395" spans="1:21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65"/>
        <v>106</v>
      </c>
      <c r="P3395">
        <f t="shared" ref="P3395:P3458" si="266">IFERROR(ROUND(E3395/L3395,2),0)</f>
        <v>36.07</v>
      </c>
      <c r="Q3395" s="10" t="s">
        <v>8308</v>
      </c>
      <c r="R3395" s="10" t="s">
        <v>8309</v>
      </c>
      <c r="S3395" s="14">
        <f t="shared" ref="S3395:S3458" si="267">(((J3395/60)/60)/24)+DATE(1970,1,1)</f>
        <v>41923.921643518523</v>
      </c>
      <c r="T3395" s="14">
        <f t="shared" ref="T3395:T3458" si="268">(((I3395/60)/60)/24)+DATE(1970,1,1)</f>
        <v>41949.031944444447</v>
      </c>
      <c r="U3395">
        <f t="shared" ref="U3395:U3458" si="269">YEAR(S3395)</f>
        <v>2014</v>
      </c>
    </row>
    <row r="3396" spans="1:21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8308</v>
      </c>
      <c r="R3396" s="10" t="s">
        <v>8309</v>
      </c>
      <c r="S3396" s="14">
        <f t="shared" si="267"/>
        <v>41817.59542824074</v>
      </c>
      <c r="T3396" s="14">
        <f t="shared" si="268"/>
        <v>41847.59542824074</v>
      </c>
      <c r="U3396">
        <f t="shared" si="269"/>
        <v>2014</v>
      </c>
    </row>
    <row r="3397" spans="1:21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8308</v>
      </c>
      <c r="R3397" s="10" t="s">
        <v>8309</v>
      </c>
      <c r="S3397" s="14">
        <f t="shared" si="267"/>
        <v>42140.712314814817</v>
      </c>
      <c r="T3397" s="14">
        <f t="shared" si="268"/>
        <v>42154.756944444445</v>
      </c>
      <c r="U3397">
        <f t="shared" si="269"/>
        <v>2015</v>
      </c>
    </row>
    <row r="3398" spans="1:21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8308</v>
      </c>
      <c r="R3398" s="10" t="s">
        <v>8309</v>
      </c>
      <c r="S3398" s="14">
        <f t="shared" si="267"/>
        <v>41764.44663194444</v>
      </c>
      <c r="T3398" s="14">
        <f t="shared" si="268"/>
        <v>41791.165972222225</v>
      </c>
      <c r="U3398">
        <f t="shared" si="269"/>
        <v>2014</v>
      </c>
    </row>
    <row r="3399" spans="1:21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8308</v>
      </c>
      <c r="R3399" s="10" t="s">
        <v>8309</v>
      </c>
      <c r="S3399" s="14">
        <f t="shared" si="267"/>
        <v>42378.478344907402</v>
      </c>
      <c r="T3399" s="14">
        <f t="shared" si="268"/>
        <v>42418.916666666672</v>
      </c>
      <c r="U3399">
        <f t="shared" si="269"/>
        <v>2016</v>
      </c>
    </row>
    <row r="3400" spans="1:21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8308</v>
      </c>
      <c r="R3400" s="10" t="s">
        <v>8309</v>
      </c>
      <c r="S3400" s="14">
        <f t="shared" si="267"/>
        <v>41941.75203703704</v>
      </c>
      <c r="T3400" s="14">
        <f t="shared" si="268"/>
        <v>41964.708333333328</v>
      </c>
      <c r="U3400">
        <f t="shared" si="269"/>
        <v>2014</v>
      </c>
    </row>
    <row r="3401" spans="1:21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8308</v>
      </c>
      <c r="R3401" s="10" t="s">
        <v>8309</v>
      </c>
      <c r="S3401" s="14">
        <f t="shared" si="267"/>
        <v>42026.920428240745</v>
      </c>
      <c r="T3401" s="14">
        <f t="shared" si="268"/>
        <v>42056.920428240745</v>
      </c>
      <c r="U3401">
        <f t="shared" si="269"/>
        <v>2015</v>
      </c>
    </row>
    <row r="3402" spans="1:21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8308</v>
      </c>
      <c r="R3402" s="10" t="s">
        <v>8309</v>
      </c>
      <c r="S3402" s="14">
        <f t="shared" si="267"/>
        <v>41834.953865740739</v>
      </c>
      <c r="T3402" s="14">
        <f t="shared" si="268"/>
        <v>41879.953865740739</v>
      </c>
      <c r="U3402">
        <f t="shared" si="269"/>
        <v>2014</v>
      </c>
    </row>
    <row r="3403" spans="1:21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8308</v>
      </c>
      <c r="R3403" s="10" t="s">
        <v>8309</v>
      </c>
      <c r="S3403" s="14">
        <f t="shared" si="267"/>
        <v>42193.723912037036</v>
      </c>
      <c r="T3403" s="14">
        <f t="shared" si="268"/>
        <v>42223.723912037036</v>
      </c>
      <c r="U3403">
        <f t="shared" si="269"/>
        <v>2015</v>
      </c>
    </row>
    <row r="3404" spans="1:21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8308</v>
      </c>
      <c r="R3404" s="10" t="s">
        <v>8309</v>
      </c>
      <c r="S3404" s="14">
        <f t="shared" si="267"/>
        <v>42290.61855324074</v>
      </c>
      <c r="T3404" s="14">
        <f t="shared" si="268"/>
        <v>42320.104861111111</v>
      </c>
      <c r="U3404">
        <f t="shared" si="269"/>
        <v>2015</v>
      </c>
    </row>
    <row r="3405" spans="1:21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8308</v>
      </c>
      <c r="R3405" s="10" t="s">
        <v>8309</v>
      </c>
      <c r="S3405" s="14">
        <f t="shared" si="267"/>
        <v>42150.462083333332</v>
      </c>
      <c r="T3405" s="14">
        <f t="shared" si="268"/>
        <v>42180.462083333332</v>
      </c>
      <c r="U3405">
        <f t="shared" si="269"/>
        <v>2015</v>
      </c>
    </row>
    <row r="3406" spans="1:21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8308</v>
      </c>
      <c r="R3406" s="10" t="s">
        <v>8309</v>
      </c>
      <c r="S3406" s="14">
        <f t="shared" si="267"/>
        <v>42152.503495370373</v>
      </c>
      <c r="T3406" s="14">
        <f t="shared" si="268"/>
        <v>42172.503495370373</v>
      </c>
      <c r="U3406">
        <f t="shared" si="269"/>
        <v>2015</v>
      </c>
    </row>
    <row r="3407" spans="1:21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8308</v>
      </c>
      <c r="R3407" s="10" t="s">
        <v>8309</v>
      </c>
      <c r="S3407" s="14">
        <f t="shared" si="267"/>
        <v>42410.017199074078</v>
      </c>
      <c r="T3407" s="14">
        <f t="shared" si="268"/>
        <v>42430.999305555553</v>
      </c>
      <c r="U3407">
        <f t="shared" si="269"/>
        <v>2016</v>
      </c>
    </row>
    <row r="3408" spans="1:21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8308</v>
      </c>
      <c r="R3408" s="10" t="s">
        <v>8309</v>
      </c>
      <c r="S3408" s="14">
        <f t="shared" si="267"/>
        <v>41791.492777777778</v>
      </c>
      <c r="T3408" s="14">
        <f t="shared" si="268"/>
        <v>41836.492777777778</v>
      </c>
      <c r="U3408">
        <f t="shared" si="269"/>
        <v>2014</v>
      </c>
    </row>
    <row r="3409" spans="1:21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8308</v>
      </c>
      <c r="R3409" s="10" t="s">
        <v>8309</v>
      </c>
      <c r="S3409" s="14">
        <f t="shared" si="267"/>
        <v>41796.422326388885</v>
      </c>
      <c r="T3409" s="14">
        <f t="shared" si="268"/>
        <v>41826.422326388885</v>
      </c>
      <c r="U3409">
        <f t="shared" si="269"/>
        <v>2014</v>
      </c>
    </row>
    <row r="3410" spans="1:21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8308</v>
      </c>
      <c r="R3410" s="10" t="s">
        <v>8309</v>
      </c>
      <c r="S3410" s="14">
        <f t="shared" si="267"/>
        <v>41808.991944444446</v>
      </c>
      <c r="T3410" s="14">
        <f t="shared" si="268"/>
        <v>41838.991944444446</v>
      </c>
      <c r="U3410">
        <f t="shared" si="269"/>
        <v>2014</v>
      </c>
    </row>
    <row r="3411" spans="1:21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8308</v>
      </c>
      <c r="R3411" s="10" t="s">
        <v>8309</v>
      </c>
      <c r="S3411" s="14">
        <f t="shared" si="267"/>
        <v>42544.814328703709</v>
      </c>
      <c r="T3411" s="14">
        <f t="shared" si="268"/>
        <v>42582.873611111107</v>
      </c>
      <c r="U3411">
        <f t="shared" si="269"/>
        <v>2016</v>
      </c>
    </row>
    <row r="3412" spans="1:21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8308</v>
      </c>
      <c r="R3412" s="10" t="s">
        <v>8309</v>
      </c>
      <c r="S3412" s="14">
        <f t="shared" si="267"/>
        <v>42500.041550925926</v>
      </c>
      <c r="T3412" s="14">
        <f t="shared" si="268"/>
        <v>42527.291666666672</v>
      </c>
      <c r="U3412">
        <f t="shared" si="269"/>
        <v>2016</v>
      </c>
    </row>
    <row r="3413" spans="1:21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8308</v>
      </c>
      <c r="R3413" s="10" t="s">
        <v>8309</v>
      </c>
      <c r="S3413" s="14">
        <f t="shared" si="267"/>
        <v>42265.022824074069</v>
      </c>
      <c r="T3413" s="14">
        <f t="shared" si="268"/>
        <v>42285.022824074069</v>
      </c>
      <c r="U3413">
        <f t="shared" si="269"/>
        <v>2015</v>
      </c>
    </row>
    <row r="3414" spans="1:21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8308</v>
      </c>
      <c r="R3414" s="10" t="s">
        <v>8309</v>
      </c>
      <c r="S3414" s="14">
        <f t="shared" si="267"/>
        <v>41879.959050925929</v>
      </c>
      <c r="T3414" s="14">
        <f t="shared" si="268"/>
        <v>41909.959050925929</v>
      </c>
      <c r="U3414">
        <f t="shared" si="269"/>
        <v>2014</v>
      </c>
    </row>
    <row r="3415" spans="1:21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8308</v>
      </c>
      <c r="R3415" s="10" t="s">
        <v>8309</v>
      </c>
      <c r="S3415" s="14">
        <f t="shared" si="267"/>
        <v>42053.733078703706</v>
      </c>
      <c r="T3415" s="14">
        <f t="shared" si="268"/>
        <v>42063.207638888889</v>
      </c>
      <c r="U3415">
        <f t="shared" si="269"/>
        <v>2015</v>
      </c>
    </row>
    <row r="3416" spans="1:21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8308</v>
      </c>
      <c r="R3416" s="10" t="s">
        <v>8309</v>
      </c>
      <c r="S3416" s="14">
        <f t="shared" si="267"/>
        <v>42675.832465277781</v>
      </c>
      <c r="T3416" s="14">
        <f t="shared" si="268"/>
        <v>42705.332638888889</v>
      </c>
      <c r="U3416">
        <f t="shared" si="269"/>
        <v>2016</v>
      </c>
    </row>
    <row r="3417" spans="1:21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8308</v>
      </c>
      <c r="R3417" s="10" t="s">
        <v>8309</v>
      </c>
      <c r="S3417" s="14">
        <f t="shared" si="267"/>
        <v>42467.144166666665</v>
      </c>
      <c r="T3417" s="14">
        <f t="shared" si="268"/>
        <v>42477.979166666672</v>
      </c>
      <c r="U3417">
        <f t="shared" si="269"/>
        <v>2016</v>
      </c>
    </row>
    <row r="3418" spans="1:21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8308</v>
      </c>
      <c r="R3418" s="10" t="s">
        <v>8309</v>
      </c>
      <c r="S3418" s="14">
        <f t="shared" si="267"/>
        <v>42089.412557870368</v>
      </c>
      <c r="T3418" s="14">
        <f t="shared" si="268"/>
        <v>42117.770833333328</v>
      </c>
      <c r="U3418">
        <f t="shared" si="269"/>
        <v>2015</v>
      </c>
    </row>
    <row r="3419" spans="1:21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8308</v>
      </c>
      <c r="R3419" s="10" t="s">
        <v>8309</v>
      </c>
      <c r="S3419" s="14">
        <f t="shared" si="267"/>
        <v>41894.91375</v>
      </c>
      <c r="T3419" s="14">
        <f t="shared" si="268"/>
        <v>41938.029861111114</v>
      </c>
      <c r="U3419">
        <f t="shared" si="269"/>
        <v>2014</v>
      </c>
    </row>
    <row r="3420" spans="1:21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8308</v>
      </c>
      <c r="R3420" s="10" t="s">
        <v>8309</v>
      </c>
      <c r="S3420" s="14">
        <f t="shared" si="267"/>
        <v>41752.83457175926</v>
      </c>
      <c r="T3420" s="14">
        <f t="shared" si="268"/>
        <v>41782.83457175926</v>
      </c>
      <c r="U3420">
        <f t="shared" si="269"/>
        <v>2014</v>
      </c>
    </row>
    <row r="3421" spans="1:21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8308</v>
      </c>
      <c r="R3421" s="10" t="s">
        <v>8309</v>
      </c>
      <c r="S3421" s="14">
        <f t="shared" si="267"/>
        <v>42448.821585648147</v>
      </c>
      <c r="T3421" s="14">
        <f t="shared" si="268"/>
        <v>42466.895833333328</v>
      </c>
      <c r="U3421">
        <f t="shared" si="269"/>
        <v>2016</v>
      </c>
    </row>
    <row r="3422" spans="1:21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8308</v>
      </c>
      <c r="R3422" s="10" t="s">
        <v>8309</v>
      </c>
      <c r="S3422" s="14">
        <f t="shared" si="267"/>
        <v>42405.090300925927</v>
      </c>
      <c r="T3422" s="14">
        <f t="shared" si="268"/>
        <v>42414</v>
      </c>
      <c r="U3422">
        <f t="shared" si="269"/>
        <v>2016</v>
      </c>
    </row>
    <row r="3423" spans="1:21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8308</v>
      </c>
      <c r="R3423" s="10" t="s">
        <v>8309</v>
      </c>
      <c r="S3423" s="14">
        <f t="shared" si="267"/>
        <v>42037.791238425925</v>
      </c>
      <c r="T3423" s="14">
        <f t="shared" si="268"/>
        <v>42067.791238425925</v>
      </c>
      <c r="U3423">
        <f t="shared" si="269"/>
        <v>2015</v>
      </c>
    </row>
    <row r="3424" spans="1:21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8308</v>
      </c>
      <c r="R3424" s="10" t="s">
        <v>8309</v>
      </c>
      <c r="S3424" s="14">
        <f t="shared" si="267"/>
        <v>42323.562222222223</v>
      </c>
      <c r="T3424" s="14">
        <f t="shared" si="268"/>
        <v>42352</v>
      </c>
      <c r="U3424">
        <f t="shared" si="269"/>
        <v>2015</v>
      </c>
    </row>
    <row r="3425" spans="1:21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8308</v>
      </c>
      <c r="R3425" s="10" t="s">
        <v>8309</v>
      </c>
      <c r="S3425" s="14">
        <f t="shared" si="267"/>
        <v>42088.911354166667</v>
      </c>
      <c r="T3425" s="14">
        <f t="shared" si="268"/>
        <v>42118.911354166667</v>
      </c>
      <c r="U3425">
        <f t="shared" si="269"/>
        <v>2015</v>
      </c>
    </row>
    <row r="3426" spans="1:21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8308</v>
      </c>
      <c r="R3426" s="10" t="s">
        <v>8309</v>
      </c>
      <c r="S3426" s="14">
        <f t="shared" si="267"/>
        <v>42018.676898148144</v>
      </c>
      <c r="T3426" s="14">
        <f t="shared" si="268"/>
        <v>42040.290972222225</v>
      </c>
      <c r="U3426">
        <f t="shared" si="269"/>
        <v>2015</v>
      </c>
    </row>
    <row r="3427" spans="1:21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8308</v>
      </c>
      <c r="R3427" s="10" t="s">
        <v>8309</v>
      </c>
      <c r="S3427" s="14">
        <f t="shared" si="267"/>
        <v>41884.617314814815</v>
      </c>
      <c r="T3427" s="14">
        <f t="shared" si="268"/>
        <v>41916.617314814815</v>
      </c>
      <c r="U3427">
        <f t="shared" si="269"/>
        <v>2014</v>
      </c>
    </row>
    <row r="3428" spans="1:21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8308</v>
      </c>
      <c r="R3428" s="10" t="s">
        <v>8309</v>
      </c>
      <c r="S3428" s="14">
        <f t="shared" si="267"/>
        <v>41884.056747685187</v>
      </c>
      <c r="T3428" s="14">
        <f t="shared" si="268"/>
        <v>41903.083333333336</v>
      </c>
      <c r="U3428">
        <f t="shared" si="269"/>
        <v>2014</v>
      </c>
    </row>
    <row r="3429" spans="1:21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8308</v>
      </c>
      <c r="R3429" s="10" t="s">
        <v>8309</v>
      </c>
      <c r="S3429" s="14">
        <f t="shared" si="267"/>
        <v>41792.645277777774</v>
      </c>
      <c r="T3429" s="14">
        <f t="shared" si="268"/>
        <v>41822.645277777774</v>
      </c>
      <c r="U3429">
        <f t="shared" si="269"/>
        <v>2014</v>
      </c>
    </row>
    <row r="3430" spans="1:21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8308</v>
      </c>
      <c r="R3430" s="10" t="s">
        <v>8309</v>
      </c>
      <c r="S3430" s="14">
        <f t="shared" si="267"/>
        <v>42038.720451388886</v>
      </c>
      <c r="T3430" s="14">
        <f t="shared" si="268"/>
        <v>42063.708333333328</v>
      </c>
      <c r="U3430">
        <f t="shared" si="269"/>
        <v>2015</v>
      </c>
    </row>
    <row r="3431" spans="1:21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8308</v>
      </c>
      <c r="R3431" s="10" t="s">
        <v>8309</v>
      </c>
      <c r="S3431" s="14">
        <f t="shared" si="267"/>
        <v>42662.021539351852</v>
      </c>
      <c r="T3431" s="14">
        <f t="shared" si="268"/>
        <v>42676.021539351852</v>
      </c>
      <c r="U3431">
        <f t="shared" si="269"/>
        <v>2016</v>
      </c>
    </row>
    <row r="3432" spans="1:21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8308</v>
      </c>
      <c r="R3432" s="10" t="s">
        <v>8309</v>
      </c>
      <c r="S3432" s="14">
        <f t="shared" si="267"/>
        <v>41820.945613425924</v>
      </c>
      <c r="T3432" s="14">
        <f t="shared" si="268"/>
        <v>41850.945613425924</v>
      </c>
      <c r="U3432">
        <f t="shared" si="269"/>
        <v>2014</v>
      </c>
    </row>
    <row r="3433" spans="1:21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8308</v>
      </c>
      <c r="R3433" s="10" t="s">
        <v>8309</v>
      </c>
      <c r="S3433" s="14">
        <f t="shared" si="267"/>
        <v>41839.730937500004</v>
      </c>
      <c r="T3433" s="14">
        <f t="shared" si="268"/>
        <v>41869.730937500004</v>
      </c>
      <c r="U3433">
        <f t="shared" si="269"/>
        <v>2014</v>
      </c>
    </row>
    <row r="3434" spans="1:21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8308</v>
      </c>
      <c r="R3434" s="10" t="s">
        <v>8309</v>
      </c>
      <c r="S3434" s="14">
        <f t="shared" si="267"/>
        <v>42380.581180555557</v>
      </c>
      <c r="T3434" s="14">
        <f t="shared" si="268"/>
        <v>42405.916666666672</v>
      </c>
      <c r="U3434">
        <f t="shared" si="269"/>
        <v>2016</v>
      </c>
    </row>
    <row r="3435" spans="1:21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8308</v>
      </c>
      <c r="R3435" s="10" t="s">
        <v>8309</v>
      </c>
      <c r="S3435" s="14">
        <f t="shared" si="267"/>
        <v>41776.063136574077</v>
      </c>
      <c r="T3435" s="14">
        <f t="shared" si="268"/>
        <v>41807.125</v>
      </c>
      <c r="U3435">
        <f t="shared" si="269"/>
        <v>2014</v>
      </c>
    </row>
    <row r="3436" spans="1:21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8308</v>
      </c>
      <c r="R3436" s="10" t="s">
        <v>8309</v>
      </c>
      <c r="S3436" s="14">
        <f t="shared" si="267"/>
        <v>41800.380428240744</v>
      </c>
      <c r="T3436" s="14">
        <f t="shared" si="268"/>
        <v>41830.380428240744</v>
      </c>
      <c r="U3436">
        <f t="shared" si="269"/>
        <v>2014</v>
      </c>
    </row>
    <row r="3437" spans="1:21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8308</v>
      </c>
      <c r="R3437" s="10" t="s">
        <v>8309</v>
      </c>
      <c r="S3437" s="14">
        <f t="shared" si="267"/>
        <v>42572.61681712963</v>
      </c>
      <c r="T3437" s="14">
        <f t="shared" si="268"/>
        <v>42589.125</v>
      </c>
      <c r="U3437">
        <f t="shared" si="269"/>
        <v>2016</v>
      </c>
    </row>
    <row r="3438" spans="1:21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8308</v>
      </c>
      <c r="R3438" s="10" t="s">
        <v>8309</v>
      </c>
      <c r="S3438" s="14">
        <f t="shared" si="267"/>
        <v>41851.541585648149</v>
      </c>
      <c r="T3438" s="14">
        <f t="shared" si="268"/>
        <v>41872.686111111114</v>
      </c>
      <c r="U3438">
        <f t="shared" si="269"/>
        <v>2014</v>
      </c>
    </row>
    <row r="3439" spans="1:21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8308</v>
      </c>
      <c r="R3439" s="10" t="s">
        <v>8309</v>
      </c>
      <c r="S3439" s="14">
        <f t="shared" si="267"/>
        <v>42205.710879629631</v>
      </c>
      <c r="T3439" s="14">
        <f t="shared" si="268"/>
        <v>42235.710879629631</v>
      </c>
      <c r="U3439">
        <f t="shared" si="269"/>
        <v>2015</v>
      </c>
    </row>
    <row r="3440" spans="1:21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8308</v>
      </c>
      <c r="R3440" s="10" t="s">
        <v>8309</v>
      </c>
      <c r="S3440" s="14">
        <f t="shared" si="267"/>
        <v>42100.927858796291</v>
      </c>
      <c r="T3440" s="14">
        <f t="shared" si="268"/>
        <v>42126.875</v>
      </c>
      <c r="U3440">
        <f t="shared" si="269"/>
        <v>2015</v>
      </c>
    </row>
    <row r="3441" spans="1:21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8308</v>
      </c>
      <c r="R3441" s="10" t="s">
        <v>8309</v>
      </c>
      <c r="S3441" s="14">
        <f t="shared" si="267"/>
        <v>42374.911226851851</v>
      </c>
      <c r="T3441" s="14">
        <f t="shared" si="268"/>
        <v>42388.207638888889</v>
      </c>
      <c r="U3441">
        <f t="shared" si="269"/>
        <v>2016</v>
      </c>
    </row>
    <row r="3442" spans="1:21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8308</v>
      </c>
      <c r="R3442" s="10" t="s">
        <v>8309</v>
      </c>
      <c r="S3442" s="14">
        <f t="shared" si="267"/>
        <v>41809.12300925926</v>
      </c>
      <c r="T3442" s="14">
        <f t="shared" si="268"/>
        <v>41831.677083333336</v>
      </c>
      <c r="U3442">
        <f t="shared" si="269"/>
        <v>2014</v>
      </c>
    </row>
    <row r="3443" spans="1:21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8308</v>
      </c>
      <c r="R3443" s="10" t="s">
        <v>8309</v>
      </c>
      <c r="S3443" s="14">
        <f t="shared" si="267"/>
        <v>42294.429641203707</v>
      </c>
      <c r="T3443" s="14">
        <f t="shared" si="268"/>
        <v>42321.845138888893</v>
      </c>
      <c r="U3443">
        <f t="shared" si="269"/>
        <v>2015</v>
      </c>
    </row>
    <row r="3444" spans="1:21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8308</v>
      </c>
      <c r="R3444" s="10" t="s">
        <v>8309</v>
      </c>
      <c r="S3444" s="14">
        <f t="shared" si="267"/>
        <v>42124.841111111105</v>
      </c>
      <c r="T3444" s="14">
        <f t="shared" si="268"/>
        <v>42154.841111111105</v>
      </c>
      <c r="U3444">
        <f t="shared" si="269"/>
        <v>2015</v>
      </c>
    </row>
    <row r="3445" spans="1:21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8308</v>
      </c>
      <c r="R3445" s="10" t="s">
        <v>8309</v>
      </c>
      <c r="S3445" s="14">
        <f t="shared" si="267"/>
        <v>41861.524837962963</v>
      </c>
      <c r="T3445" s="14">
        <f t="shared" si="268"/>
        <v>41891.524837962963</v>
      </c>
      <c r="U3445">
        <f t="shared" si="269"/>
        <v>2014</v>
      </c>
    </row>
    <row r="3446" spans="1:21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8308</v>
      </c>
      <c r="R3446" s="10" t="s">
        <v>8309</v>
      </c>
      <c r="S3446" s="14">
        <f t="shared" si="267"/>
        <v>42521.291504629626</v>
      </c>
      <c r="T3446" s="14">
        <f t="shared" si="268"/>
        <v>42529.582638888889</v>
      </c>
      <c r="U3446">
        <f t="shared" si="269"/>
        <v>2016</v>
      </c>
    </row>
    <row r="3447" spans="1:21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8308</v>
      </c>
      <c r="R3447" s="10" t="s">
        <v>8309</v>
      </c>
      <c r="S3447" s="14">
        <f t="shared" si="267"/>
        <v>42272.530509259261</v>
      </c>
      <c r="T3447" s="14">
        <f t="shared" si="268"/>
        <v>42300.530509259261</v>
      </c>
      <c r="U3447">
        <f t="shared" si="269"/>
        <v>2015</v>
      </c>
    </row>
    <row r="3448" spans="1:21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8308</v>
      </c>
      <c r="R3448" s="10" t="s">
        <v>8309</v>
      </c>
      <c r="S3448" s="14">
        <f t="shared" si="267"/>
        <v>42016.832465277781</v>
      </c>
      <c r="T3448" s="14">
        <f t="shared" si="268"/>
        <v>42040.513888888891</v>
      </c>
      <c r="U3448">
        <f t="shared" si="269"/>
        <v>2015</v>
      </c>
    </row>
    <row r="3449" spans="1:21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8308</v>
      </c>
      <c r="R3449" s="10" t="s">
        <v>8309</v>
      </c>
      <c r="S3449" s="14">
        <f t="shared" si="267"/>
        <v>42402.889027777783</v>
      </c>
      <c r="T3449" s="14">
        <f t="shared" si="268"/>
        <v>42447.847361111111</v>
      </c>
      <c r="U3449">
        <f t="shared" si="269"/>
        <v>2016</v>
      </c>
    </row>
    <row r="3450" spans="1:21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8308</v>
      </c>
      <c r="R3450" s="10" t="s">
        <v>8309</v>
      </c>
      <c r="S3450" s="14">
        <f t="shared" si="267"/>
        <v>41960.119085648148</v>
      </c>
      <c r="T3450" s="14">
        <f t="shared" si="268"/>
        <v>41990.119085648148</v>
      </c>
      <c r="U3450">
        <f t="shared" si="269"/>
        <v>2014</v>
      </c>
    </row>
    <row r="3451" spans="1:21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8308</v>
      </c>
      <c r="R3451" s="10" t="s">
        <v>8309</v>
      </c>
      <c r="S3451" s="14">
        <f t="shared" si="267"/>
        <v>42532.052523148144</v>
      </c>
      <c r="T3451" s="14">
        <f t="shared" si="268"/>
        <v>42560.166666666672</v>
      </c>
      <c r="U3451">
        <f t="shared" si="269"/>
        <v>2016</v>
      </c>
    </row>
    <row r="3452" spans="1:21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8308</v>
      </c>
      <c r="R3452" s="10" t="s">
        <v>8309</v>
      </c>
      <c r="S3452" s="14">
        <f t="shared" si="267"/>
        <v>42036.704525462963</v>
      </c>
      <c r="T3452" s="14">
        <f t="shared" si="268"/>
        <v>42096.662858796291</v>
      </c>
      <c r="U3452">
        <f t="shared" si="269"/>
        <v>2015</v>
      </c>
    </row>
    <row r="3453" spans="1:21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8308</v>
      </c>
      <c r="R3453" s="10" t="s">
        <v>8309</v>
      </c>
      <c r="S3453" s="14">
        <f t="shared" si="267"/>
        <v>42088.723692129628</v>
      </c>
      <c r="T3453" s="14">
        <f t="shared" si="268"/>
        <v>42115.723692129628</v>
      </c>
      <c r="U3453">
        <f t="shared" si="269"/>
        <v>2015</v>
      </c>
    </row>
    <row r="3454" spans="1:21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8308</v>
      </c>
      <c r="R3454" s="10" t="s">
        <v>8309</v>
      </c>
      <c r="S3454" s="14">
        <f t="shared" si="267"/>
        <v>41820.639189814814</v>
      </c>
      <c r="T3454" s="14">
        <f t="shared" si="268"/>
        <v>41843.165972222225</v>
      </c>
      <c r="U3454">
        <f t="shared" si="269"/>
        <v>2014</v>
      </c>
    </row>
    <row r="3455" spans="1:21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8308</v>
      </c>
      <c r="R3455" s="10" t="s">
        <v>8309</v>
      </c>
      <c r="S3455" s="14">
        <f t="shared" si="267"/>
        <v>42535.97865740741</v>
      </c>
      <c r="T3455" s="14">
        <f t="shared" si="268"/>
        <v>42595.97865740741</v>
      </c>
      <c r="U3455">
        <f t="shared" si="269"/>
        <v>2016</v>
      </c>
    </row>
    <row r="3456" spans="1:21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8308</v>
      </c>
      <c r="R3456" s="10" t="s">
        <v>8309</v>
      </c>
      <c r="S3456" s="14">
        <f t="shared" si="267"/>
        <v>41821.698599537034</v>
      </c>
      <c r="T3456" s="14">
        <f t="shared" si="268"/>
        <v>41851.698599537034</v>
      </c>
      <c r="U3456">
        <f t="shared" si="269"/>
        <v>2014</v>
      </c>
    </row>
    <row r="3457" spans="1:21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8308</v>
      </c>
      <c r="R3457" s="10" t="s">
        <v>8309</v>
      </c>
      <c r="S3457" s="14">
        <f t="shared" si="267"/>
        <v>42626.7503125</v>
      </c>
      <c r="T3457" s="14">
        <f t="shared" si="268"/>
        <v>42656.7503125</v>
      </c>
      <c r="U3457">
        <f t="shared" si="269"/>
        <v>2016</v>
      </c>
    </row>
    <row r="3458" spans="1:21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70">ROUND(E3458/D3458*100,0)</f>
        <v>191</v>
      </c>
      <c r="P3458">
        <f t="shared" si="266"/>
        <v>358.69</v>
      </c>
      <c r="Q3458" s="10" t="s">
        <v>8308</v>
      </c>
      <c r="R3458" s="10" t="s">
        <v>8309</v>
      </c>
      <c r="S3458" s="14">
        <f t="shared" si="267"/>
        <v>41821.205636574072</v>
      </c>
      <c r="T3458" s="14">
        <f t="shared" si="268"/>
        <v>41852.290972222225</v>
      </c>
      <c r="U3458">
        <f t="shared" si="269"/>
        <v>2014</v>
      </c>
    </row>
    <row r="3459" spans="1:21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70"/>
        <v>140</v>
      </c>
      <c r="P3459">
        <f t="shared" ref="P3459:P3522" si="271">IFERROR(ROUND(E3459/L3459,2),0)</f>
        <v>50.98</v>
      </c>
      <c r="Q3459" s="10" t="s">
        <v>8308</v>
      </c>
      <c r="R3459" s="10" t="s">
        <v>8309</v>
      </c>
      <c r="S3459" s="14">
        <f t="shared" ref="S3459:S3522" si="272">(((J3459/60)/60)/24)+DATE(1970,1,1)</f>
        <v>42016.706678240742</v>
      </c>
      <c r="T3459" s="14">
        <f t="shared" ref="T3459:T3522" si="273">(((I3459/60)/60)/24)+DATE(1970,1,1)</f>
        <v>42047.249305555553</v>
      </c>
      <c r="U3459">
        <f t="shared" ref="U3459:U3522" si="274">YEAR(S3459)</f>
        <v>2015</v>
      </c>
    </row>
    <row r="3460" spans="1:21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8308</v>
      </c>
      <c r="R3460" s="10" t="s">
        <v>8309</v>
      </c>
      <c r="S3460" s="14">
        <f t="shared" si="272"/>
        <v>42011.202581018515</v>
      </c>
      <c r="T3460" s="14">
        <f t="shared" si="273"/>
        <v>42038.185416666667</v>
      </c>
      <c r="U3460">
        <f t="shared" si="274"/>
        <v>2015</v>
      </c>
    </row>
    <row r="3461" spans="1:21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8308</v>
      </c>
      <c r="R3461" s="10" t="s">
        <v>8309</v>
      </c>
      <c r="S3461" s="14">
        <f t="shared" si="272"/>
        <v>42480.479861111111</v>
      </c>
      <c r="T3461" s="14">
        <f t="shared" si="273"/>
        <v>42510.479861111111</v>
      </c>
      <c r="U3461">
        <f t="shared" si="274"/>
        <v>2016</v>
      </c>
    </row>
    <row r="3462" spans="1:21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8308</v>
      </c>
      <c r="R3462" s="10" t="s">
        <v>8309</v>
      </c>
      <c r="S3462" s="14">
        <f t="shared" si="272"/>
        <v>41852.527222222219</v>
      </c>
      <c r="T3462" s="14">
        <f t="shared" si="273"/>
        <v>41866.527222222219</v>
      </c>
      <c r="U3462">
        <f t="shared" si="274"/>
        <v>2014</v>
      </c>
    </row>
    <row r="3463" spans="1:21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8308</v>
      </c>
      <c r="R3463" s="10" t="s">
        <v>8309</v>
      </c>
      <c r="S3463" s="14">
        <f t="shared" si="272"/>
        <v>42643.632858796293</v>
      </c>
      <c r="T3463" s="14">
        <f t="shared" si="273"/>
        <v>42672.125</v>
      </c>
      <c r="U3463">
        <f t="shared" si="274"/>
        <v>2016</v>
      </c>
    </row>
    <row r="3464" spans="1:21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8308</v>
      </c>
      <c r="R3464" s="10" t="s">
        <v>8309</v>
      </c>
      <c r="S3464" s="14">
        <f t="shared" si="272"/>
        <v>42179.898472222223</v>
      </c>
      <c r="T3464" s="14">
        <f t="shared" si="273"/>
        <v>42195.75</v>
      </c>
      <c r="U3464">
        <f t="shared" si="274"/>
        <v>2015</v>
      </c>
    </row>
    <row r="3465" spans="1:21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8308</v>
      </c>
      <c r="R3465" s="10" t="s">
        <v>8309</v>
      </c>
      <c r="S3465" s="14">
        <f t="shared" si="272"/>
        <v>42612.918807870374</v>
      </c>
      <c r="T3465" s="14">
        <f t="shared" si="273"/>
        <v>42654.165972222225</v>
      </c>
      <c r="U3465">
        <f t="shared" si="274"/>
        <v>2016</v>
      </c>
    </row>
    <row r="3466" spans="1:21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8308</v>
      </c>
      <c r="R3466" s="10" t="s">
        <v>8309</v>
      </c>
      <c r="S3466" s="14">
        <f t="shared" si="272"/>
        <v>42575.130057870367</v>
      </c>
      <c r="T3466" s="14">
        <f t="shared" si="273"/>
        <v>42605.130057870367</v>
      </c>
      <c r="U3466">
        <f t="shared" si="274"/>
        <v>2016</v>
      </c>
    </row>
    <row r="3467" spans="1:21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8308</v>
      </c>
      <c r="R3467" s="10" t="s">
        <v>8309</v>
      </c>
      <c r="S3467" s="14">
        <f t="shared" si="272"/>
        <v>42200.625833333332</v>
      </c>
      <c r="T3467" s="14">
        <f t="shared" si="273"/>
        <v>42225.666666666672</v>
      </c>
      <c r="U3467">
        <f t="shared" si="274"/>
        <v>2015</v>
      </c>
    </row>
    <row r="3468" spans="1:21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8308</v>
      </c>
      <c r="R3468" s="10" t="s">
        <v>8309</v>
      </c>
      <c r="S3468" s="14">
        <f t="shared" si="272"/>
        <v>42420.019097222219</v>
      </c>
      <c r="T3468" s="14">
        <f t="shared" si="273"/>
        <v>42479.977430555555</v>
      </c>
      <c r="U3468">
        <f t="shared" si="274"/>
        <v>2016</v>
      </c>
    </row>
    <row r="3469" spans="1: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8308</v>
      </c>
      <c r="R3469" s="10" t="s">
        <v>8309</v>
      </c>
      <c r="S3469" s="14">
        <f t="shared" si="272"/>
        <v>42053.671666666662</v>
      </c>
      <c r="T3469" s="14">
        <f t="shared" si="273"/>
        <v>42083.630000000005</v>
      </c>
      <c r="U3469">
        <f t="shared" si="274"/>
        <v>2015</v>
      </c>
    </row>
    <row r="3470" spans="1:21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8308</v>
      </c>
      <c r="R3470" s="10" t="s">
        <v>8309</v>
      </c>
      <c r="S3470" s="14">
        <f t="shared" si="272"/>
        <v>42605.765381944439</v>
      </c>
      <c r="T3470" s="14">
        <f t="shared" si="273"/>
        <v>42634.125</v>
      </c>
      <c r="U3470">
        <f t="shared" si="274"/>
        <v>2016</v>
      </c>
    </row>
    <row r="3471" spans="1:21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8308</v>
      </c>
      <c r="R3471" s="10" t="s">
        <v>8309</v>
      </c>
      <c r="S3471" s="14">
        <f t="shared" si="272"/>
        <v>42458.641724537039</v>
      </c>
      <c r="T3471" s="14">
        <f t="shared" si="273"/>
        <v>42488.641724537039</v>
      </c>
      <c r="U3471">
        <f t="shared" si="274"/>
        <v>2016</v>
      </c>
    </row>
    <row r="3472" spans="1:21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8308</v>
      </c>
      <c r="R3472" s="10" t="s">
        <v>8309</v>
      </c>
      <c r="S3472" s="14">
        <f t="shared" si="272"/>
        <v>42529.022013888884</v>
      </c>
      <c r="T3472" s="14">
        <f t="shared" si="273"/>
        <v>42566.901388888888</v>
      </c>
      <c r="U3472">
        <f t="shared" si="274"/>
        <v>2016</v>
      </c>
    </row>
    <row r="3473" spans="1:21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8308</v>
      </c>
      <c r="R3473" s="10" t="s">
        <v>8309</v>
      </c>
      <c r="S3473" s="14">
        <f t="shared" si="272"/>
        <v>41841.820486111108</v>
      </c>
      <c r="T3473" s="14">
        <f t="shared" si="273"/>
        <v>41882.833333333336</v>
      </c>
      <c r="U3473">
        <f t="shared" si="274"/>
        <v>2014</v>
      </c>
    </row>
    <row r="3474" spans="1:21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8308</v>
      </c>
      <c r="R3474" s="10" t="s">
        <v>8309</v>
      </c>
      <c r="S3474" s="14">
        <f t="shared" si="272"/>
        <v>41928.170497685183</v>
      </c>
      <c r="T3474" s="14">
        <f t="shared" si="273"/>
        <v>41949.249305555553</v>
      </c>
      <c r="U3474">
        <f t="shared" si="274"/>
        <v>2014</v>
      </c>
    </row>
    <row r="3475" spans="1:21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8308</v>
      </c>
      <c r="R3475" s="10" t="s">
        <v>8309</v>
      </c>
      <c r="S3475" s="14">
        <f t="shared" si="272"/>
        <v>42062.834444444445</v>
      </c>
      <c r="T3475" s="14">
        <f t="shared" si="273"/>
        <v>42083.852083333331</v>
      </c>
      <c r="U3475">
        <f t="shared" si="274"/>
        <v>2015</v>
      </c>
    </row>
    <row r="3476" spans="1:21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8308</v>
      </c>
      <c r="R3476" s="10" t="s">
        <v>8309</v>
      </c>
      <c r="S3476" s="14">
        <f t="shared" si="272"/>
        <v>42541.501516203702</v>
      </c>
      <c r="T3476" s="14">
        <f t="shared" si="273"/>
        <v>42571.501516203702</v>
      </c>
      <c r="U3476">
        <f t="shared" si="274"/>
        <v>2016</v>
      </c>
    </row>
    <row r="3477" spans="1:21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8308</v>
      </c>
      <c r="R3477" s="10" t="s">
        <v>8309</v>
      </c>
      <c r="S3477" s="14">
        <f t="shared" si="272"/>
        <v>41918.880833333329</v>
      </c>
      <c r="T3477" s="14">
        <f t="shared" si="273"/>
        <v>41946</v>
      </c>
      <c r="U3477">
        <f t="shared" si="274"/>
        <v>2014</v>
      </c>
    </row>
    <row r="3478" spans="1:21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8308</v>
      </c>
      <c r="R3478" s="10" t="s">
        <v>8309</v>
      </c>
      <c r="S3478" s="14">
        <f t="shared" si="272"/>
        <v>41921.279976851853</v>
      </c>
      <c r="T3478" s="14">
        <f t="shared" si="273"/>
        <v>41939.125</v>
      </c>
      <c r="U3478">
        <f t="shared" si="274"/>
        <v>2014</v>
      </c>
    </row>
    <row r="3479" spans="1:21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8308</v>
      </c>
      <c r="R3479" s="10" t="s">
        <v>8309</v>
      </c>
      <c r="S3479" s="14">
        <f t="shared" si="272"/>
        <v>42128.736608796295</v>
      </c>
      <c r="T3479" s="14">
        <f t="shared" si="273"/>
        <v>42141.125</v>
      </c>
      <c r="U3479">
        <f t="shared" si="274"/>
        <v>2015</v>
      </c>
    </row>
    <row r="3480" spans="1:21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8308</v>
      </c>
      <c r="R3480" s="10" t="s">
        <v>8309</v>
      </c>
      <c r="S3480" s="14">
        <f t="shared" si="272"/>
        <v>42053.916921296302</v>
      </c>
      <c r="T3480" s="14">
        <f t="shared" si="273"/>
        <v>42079.875</v>
      </c>
      <c r="U3480">
        <f t="shared" si="274"/>
        <v>2015</v>
      </c>
    </row>
    <row r="3481" spans="1:21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8308</v>
      </c>
      <c r="R3481" s="10" t="s">
        <v>8309</v>
      </c>
      <c r="S3481" s="14">
        <f t="shared" si="272"/>
        <v>41781.855092592588</v>
      </c>
      <c r="T3481" s="14">
        <f t="shared" si="273"/>
        <v>41811.855092592588</v>
      </c>
      <c r="U3481">
        <f t="shared" si="274"/>
        <v>2014</v>
      </c>
    </row>
    <row r="3482" spans="1:21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8308</v>
      </c>
      <c r="R3482" s="10" t="s">
        <v>8309</v>
      </c>
      <c r="S3482" s="14">
        <f t="shared" si="272"/>
        <v>42171.317442129628</v>
      </c>
      <c r="T3482" s="14">
        <f t="shared" si="273"/>
        <v>42195.875</v>
      </c>
      <c r="U3482">
        <f t="shared" si="274"/>
        <v>2015</v>
      </c>
    </row>
    <row r="3483" spans="1:21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8308</v>
      </c>
      <c r="R3483" s="10" t="s">
        <v>8309</v>
      </c>
      <c r="S3483" s="14">
        <f t="shared" si="272"/>
        <v>41989.24754629629</v>
      </c>
      <c r="T3483" s="14">
        <f t="shared" si="273"/>
        <v>42006.24754629629</v>
      </c>
      <c r="U3483">
        <f t="shared" si="274"/>
        <v>2014</v>
      </c>
    </row>
    <row r="3484" spans="1:21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8308</v>
      </c>
      <c r="R3484" s="10" t="s">
        <v>8309</v>
      </c>
      <c r="S3484" s="14">
        <f t="shared" si="272"/>
        <v>41796.771597222221</v>
      </c>
      <c r="T3484" s="14">
        <f t="shared" si="273"/>
        <v>41826.771597222221</v>
      </c>
      <c r="U3484">
        <f t="shared" si="274"/>
        <v>2014</v>
      </c>
    </row>
    <row r="3485" spans="1:21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8308</v>
      </c>
      <c r="R3485" s="10" t="s">
        <v>8309</v>
      </c>
      <c r="S3485" s="14">
        <f t="shared" si="272"/>
        <v>41793.668761574074</v>
      </c>
      <c r="T3485" s="14">
        <f t="shared" si="273"/>
        <v>41823.668761574074</v>
      </c>
      <c r="U3485">
        <f t="shared" si="274"/>
        <v>2014</v>
      </c>
    </row>
    <row r="3486" spans="1:21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8308</v>
      </c>
      <c r="R3486" s="10" t="s">
        <v>8309</v>
      </c>
      <c r="S3486" s="14">
        <f t="shared" si="272"/>
        <v>42506.760405092587</v>
      </c>
      <c r="T3486" s="14">
        <f t="shared" si="273"/>
        <v>42536.760405092587</v>
      </c>
      <c r="U3486">
        <f t="shared" si="274"/>
        <v>2016</v>
      </c>
    </row>
    <row r="3487" spans="1:21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8308</v>
      </c>
      <c r="R3487" s="10" t="s">
        <v>8309</v>
      </c>
      <c r="S3487" s="14">
        <f t="shared" si="272"/>
        <v>42372.693055555559</v>
      </c>
      <c r="T3487" s="14">
        <f t="shared" si="273"/>
        <v>42402.693055555559</v>
      </c>
      <c r="U3487">
        <f t="shared" si="274"/>
        <v>2016</v>
      </c>
    </row>
    <row r="3488" spans="1:21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8308</v>
      </c>
      <c r="R3488" s="10" t="s">
        <v>8309</v>
      </c>
      <c r="S3488" s="14">
        <f t="shared" si="272"/>
        <v>42126.87501157407</v>
      </c>
      <c r="T3488" s="14">
        <f t="shared" si="273"/>
        <v>42158.290972222225</v>
      </c>
      <c r="U3488">
        <f t="shared" si="274"/>
        <v>2015</v>
      </c>
    </row>
    <row r="3489" spans="1:21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8308</v>
      </c>
      <c r="R3489" s="10" t="s">
        <v>8309</v>
      </c>
      <c r="S3489" s="14">
        <f t="shared" si="272"/>
        <v>42149.940416666665</v>
      </c>
      <c r="T3489" s="14">
        <f t="shared" si="273"/>
        <v>42179.940416666665</v>
      </c>
      <c r="U3489">
        <f t="shared" si="274"/>
        <v>2015</v>
      </c>
    </row>
    <row r="3490" spans="1:21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8308</v>
      </c>
      <c r="R3490" s="10" t="s">
        <v>8309</v>
      </c>
      <c r="S3490" s="14">
        <f t="shared" si="272"/>
        <v>42087.768055555556</v>
      </c>
      <c r="T3490" s="14">
        <f t="shared" si="273"/>
        <v>42111.666666666672</v>
      </c>
      <c r="U3490">
        <f t="shared" si="274"/>
        <v>2015</v>
      </c>
    </row>
    <row r="3491" spans="1:21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8308</v>
      </c>
      <c r="R3491" s="10" t="s">
        <v>8309</v>
      </c>
      <c r="S3491" s="14">
        <f t="shared" si="272"/>
        <v>41753.635775462964</v>
      </c>
      <c r="T3491" s="14">
        <f t="shared" si="273"/>
        <v>41783.875</v>
      </c>
      <c r="U3491">
        <f t="shared" si="274"/>
        <v>2014</v>
      </c>
    </row>
    <row r="3492" spans="1:21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8308</v>
      </c>
      <c r="R3492" s="10" t="s">
        <v>8309</v>
      </c>
      <c r="S3492" s="14">
        <f t="shared" si="272"/>
        <v>42443.802361111113</v>
      </c>
      <c r="T3492" s="14">
        <f t="shared" si="273"/>
        <v>42473.802361111113</v>
      </c>
      <c r="U3492">
        <f t="shared" si="274"/>
        <v>2016</v>
      </c>
    </row>
    <row r="3493" spans="1:21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8308</v>
      </c>
      <c r="R3493" s="10" t="s">
        <v>8309</v>
      </c>
      <c r="S3493" s="14">
        <f t="shared" si="272"/>
        <v>42121.249814814815</v>
      </c>
      <c r="T3493" s="14">
        <f t="shared" si="273"/>
        <v>42142.249814814815</v>
      </c>
      <c r="U3493">
        <f t="shared" si="274"/>
        <v>2015</v>
      </c>
    </row>
    <row r="3494" spans="1:21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8308</v>
      </c>
      <c r="R3494" s="10" t="s">
        <v>8309</v>
      </c>
      <c r="S3494" s="14">
        <f t="shared" si="272"/>
        <v>42268.009224537032</v>
      </c>
      <c r="T3494" s="14">
        <f t="shared" si="273"/>
        <v>42303.009224537032</v>
      </c>
      <c r="U3494">
        <f t="shared" si="274"/>
        <v>2015</v>
      </c>
    </row>
    <row r="3495" spans="1:21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8308</v>
      </c>
      <c r="R3495" s="10" t="s">
        <v>8309</v>
      </c>
      <c r="S3495" s="14">
        <f t="shared" si="272"/>
        <v>41848.866157407407</v>
      </c>
      <c r="T3495" s="14">
        <f t="shared" si="273"/>
        <v>41868.21597222222</v>
      </c>
      <c r="U3495">
        <f t="shared" si="274"/>
        <v>2014</v>
      </c>
    </row>
    <row r="3496" spans="1:21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8308</v>
      </c>
      <c r="R3496" s="10" t="s">
        <v>8309</v>
      </c>
      <c r="S3496" s="14">
        <f t="shared" si="272"/>
        <v>42689.214988425927</v>
      </c>
      <c r="T3496" s="14">
        <f t="shared" si="273"/>
        <v>42700.25</v>
      </c>
      <c r="U3496">
        <f t="shared" si="274"/>
        <v>2016</v>
      </c>
    </row>
    <row r="3497" spans="1:21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8308</v>
      </c>
      <c r="R3497" s="10" t="s">
        <v>8309</v>
      </c>
      <c r="S3497" s="14">
        <f t="shared" si="272"/>
        <v>41915.762835648151</v>
      </c>
      <c r="T3497" s="14">
        <f t="shared" si="273"/>
        <v>41944.720833333333</v>
      </c>
      <c r="U3497">
        <f t="shared" si="274"/>
        <v>2014</v>
      </c>
    </row>
    <row r="3498" spans="1:21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8308</v>
      </c>
      <c r="R3498" s="10" t="s">
        <v>8309</v>
      </c>
      <c r="S3498" s="14">
        <f t="shared" si="272"/>
        <v>42584.846828703703</v>
      </c>
      <c r="T3498" s="14">
        <f t="shared" si="273"/>
        <v>42624.846828703703</v>
      </c>
      <c r="U3498">
        <f t="shared" si="274"/>
        <v>2016</v>
      </c>
    </row>
    <row r="3499" spans="1:21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8308</v>
      </c>
      <c r="R3499" s="10" t="s">
        <v>8309</v>
      </c>
      <c r="S3499" s="14">
        <f t="shared" si="272"/>
        <v>42511.741944444439</v>
      </c>
      <c r="T3499" s="14">
        <f t="shared" si="273"/>
        <v>42523.916666666672</v>
      </c>
      <c r="U3499">
        <f t="shared" si="274"/>
        <v>2016</v>
      </c>
    </row>
    <row r="3500" spans="1:21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8308</v>
      </c>
      <c r="R3500" s="10" t="s">
        <v>8309</v>
      </c>
      <c r="S3500" s="14">
        <f t="shared" si="272"/>
        <v>42459.15861111111</v>
      </c>
      <c r="T3500" s="14">
        <f t="shared" si="273"/>
        <v>42518.905555555553</v>
      </c>
      <c r="U3500">
        <f t="shared" si="274"/>
        <v>2016</v>
      </c>
    </row>
    <row r="3501" spans="1:21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8308</v>
      </c>
      <c r="R3501" s="10" t="s">
        <v>8309</v>
      </c>
      <c r="S3501" s="14">
        <f t="shared" si="272"/>
        <v>42132.036168981482</v>
      </c>
      <c r="T3501" s="14">
        <f t="shared" si="273"/>
        <v>42186.290972222225</v>
      </c>
      <c r="U3501">
        <f t="shared" si="274"/>
        <v>2015</v>
      </c>
    </row>
    <row r="3502" spans="1:21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8308</v>
      </c>
      <c r="R3502" s="10" t="s">
        <v>8309</v>
      </c>
      <c r="S3502" s="14">
        <f t="shared" si="272"/>
        <v>42419.91942129629</v>
      </c>
      <c r="T3502" s="14">
        <f t="shared" si="273"/>
        <v>42436.207638888889</v>
      </c>
      <c r="U3502">
        <f t="shared" si="274"/>
        <v>2016</v>
      </c>
    </row>
    <row r="3503" spans="1:21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8308</v>
      </c>
      <c r="R3503" s="10" t="s">
        <v>8309</v>
      </c>
      <c r="S3503" s="14">
        <f t="shared" si="272"/>
        <v>42233.763831018514</v>
      </c>
      <c r="T3503" s="14">
        <f t="shared" si="273"/>
        <v>42258.763831018514</v>
      </c>
      <c r="U3503">
        <f t="shared" si="274"/>
        <v>2015</v>
      </c>
    </row>
    <row r="3504" spans="1:21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8308</v>
      </c>
      <c r="R3504" s="10" t="s">
        <v>8309</v>
      </c>
      <c r="S3504" s="14">
        <f t="shared" si="272"/>
        <v>42430.839398148149</v>
      </c>
      <c r="T3504" s="14">
        <f t="shared" si="273"/>
        <v>42445.165972222225</v>
      </c>
      <c r="U3504">
        <f t="shared" si="274"/>
        <v>2016</v>
      </c>
    </row>
    <row r="3505" spans="1:21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8308</v>
      </c>
      <c r="R3505" s="10" t="s">
        <v>8309</v>
      </c>
      <c r="S3505" s="14">
        <f t="shared" si="272"/>
        <v>42545.478333333333</v>
      </c>
      <c r="T3505" s="14">
        <f t="shared" si="273"/>
        <v>42575.478333333333</v>
      </c>
      <c r="U3505">
        <f t="shared" si="274"/>
        <v>2016</v>
      </c>
    </row>
    <row r="3506" spans="1:21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8308</v>
      </c>
      <c r="R3506" s="10" t="s">
        <v>8309</v>
      </c>
      <c r="S3506" s="14">
        <f t="shared" si="272"/>
        <v>42297.748738425929</v>
      </c>
      <c r="T3506" s="14">
        <f t="shared" si="273"/>
        <v>42327.790405092594</v>
      </c>
      <c r="U3506">
        <f t="shared" si="274"/>
        <v>2015</v>
      </c>
    </row>
    <row r="3507" spans="1:21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8308</v>
      </c>
      <c r="R3507" s="10" t="s">
        <v>8309</v>
      </c>
      <c r="S3507" s="14">
        <f t="shared" si="272"/>
        <v>41760.935706018521</v>
      </c>
      <c r="T3507" s="14">
        <f t="shared" si="273"/>
        <v>41772.166666666664</v>
      </c>
      <c r="U3507">
        <f t="shared" si="274"/>
        <v>2014</v>
      </c>
    </row>
    <row r="3508" spans="1:21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8308</v>
      </c>
      <c r="R3508" s="10" t="s">
        <v>8309</v>
      </c>
      <c r="S3508" s="14">
        <f t="shared" si="272"/>
        <v>41829.734259259261</v>
      </c>
      <c r="T3508" s="14">
        <f t="shared" si="273"/>
        <v>41874.734259259261</v>
      </c>
      <c r="U3508">
        <f t="shared" si="274"/>
        <v>2014</v>
      </c>
    </row>
    <row r="3509" spans="1:21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8308</v>
      </c>
      <c r="R3509" s="10" t="s">
        <v>8309</v>
      </c>
      <c r="S3509" s="14">
        <f t="shared" si="272"/>
        <v>42491.92288194444</v>
      </c>
      <c r="T3509" s="14">
        <f t="shared" si="273"/>
        <v>42521.92288194444</v>
      </c>
      <c r="U3509">
        <f t="shared" si="274"/>
        <v>2016</v>
      </c>
    </row>
    <row r="3510" spans="1:21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8308</v>
      </c>
      <c r="R3510" s="10" t="s">
        <v>8309</v>
      </c>
      <c r="S3510" s="14">
        <f t="shared" si="272"/>
        <v>42477.729780092588</v>
      </c>
      <c r="T3510" s="14">
        <f t="shared" si="273"/>
        <v>42500.875</v>
      </c>
      <c r="U3510">
        <f t="shared" si="274"/>
        <v>2016</v>
      </c>
    </row>
    <row r="3511" spans="1:21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8308</v>
      </c>
      <c r="R3511" s="10" t="s">
        <v>8309</v>
      </c>
      <c r="S3511" s="14">
        <f t="shared" si="272"/>
        <v>41950.859560185185</v>
      </c>
      <c r="T3511" s="14">
        <f t="shared" si="273"/>
        <v>41964.204861111109</v>
      </c>
      <c r="U3511">
        <f t="shared" si="274"/>
        <v>2014</v>
      </c>
    </row>
    <row r="3512" spans="1:21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8308</v>
      </c>
      <c r="R3512" s="10" t="s">
        <v>8309</v>
      </c>
      <c r="S3512" s="14">
        <f t="shared" si="272"/>
        <v>41802.62090277778</v>
      </c>
      <c r="T3512" s="14">
        <f t="shared" si="273"/>
        <v>41822.62090277778</v>
      </c>
      <c r="U3512">
        <f t="shared" si="274"/>
        <v>2014</v>
      </c>
    </row>
    <row r="3513" spans="1:21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8308</v>
      </c>
      <c r="R3513" s="10" t="s">
        <v>8309</v>
      </c>
      <c r="S3513" s="14">
        <f t="shared" si="272"/>
        <v>41927.873784722222</v>
      </c>
      <c r="T3513" s="14">
        <f t="shared" si="273"/>
        <v>41950.770833333336</v>
      </c>
      <c r="U3513">
        <f t="shared" si="274"/>
        <v>2014</v>
      </c>
    </row>
    <row r="3514" spans="1:21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8308</v>
      </c>
      <c r="R3514" s="10" t="s">
        <v>8309</v>
      </c>
      <c r="S3514" s="14">
        <f t="shared" si="272"/>
        <v>42057.536944444444</v>
      </c>
      <c r="T3514" s="14">
        <f t="shared" si="273"/>
        <v>42117.49527777778</v>
      </c>
      <c r="U3514">
        <f t="shared" si="274"/>
        <v>2015</v>
      </c>
    </row>
    <row r="3515" spans="1:21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8308</v>
      </c>
      <c r="R3515" s="10" t="s">
        <v>8309</v>
      </c>
      <c r="S3515" s="14">
        <f t="shared" si="272"/>
        <v>41781.096203703702</v>
      </c>
      <c r="T3515" s="14">
        <f t="shared" si="273"/>
        <v>41794.207638888889</v>
      </c>
      <c r="U3515">
        <f t="shared" si="274"/>
        <v>2014</v>
      </c>
    </row>
    <row r="3516" spans="1:21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8308</v>
      </c>
      <c r="R3516" s="10" t="s">
        <v>8309</v>
      </c>
      <c r="S3516" s="14">
        <f t="shared" si="272"/>
        <v>42020.846666666665</v>
      </c>
      <c r="T3516" s="14">
        <f t="shared" si="273"/>
        <v>42037.207638888889</v>
      </c>
      <c r="U3516">
        <f t="shared" si="274"/>
        <v>2015</v>
      </c>
    </row>
    <row r="3517" spans="1:21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8308</v>
      </c>
      <c r="R3517" s="10" t="s">
        <v>8309</v>
      </c>
      <c r="S3517" s="14">
        <f t="shared" si="272"/>
        <v>42125.772812499999</v>
      </c>
      <c r="T3517" s="14">
        <f t="shared" si="273"/>
        <v>42155.772812499999</v>
      </c>
      <c r="U3517">
        <f t="shared" si="274"/>
        <v>2015</v>
      </c>
    </row>
    <row r="3518" spans="1:21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8308</v>
      </c>
      <c r="R3518" s="10" t="s">
        <v>8309</v>
      </c>
      <c r="S3518" s="14">
        <f t="shared" si="272"/>
        <v>41856.010069444441</v>
      </c>
      <c r="T3518" s="14">
        <f t="shared" si="273"/>
        <v>41890.125</v>
      </c>
      <c r="U3518">
        <f t="shared" si="274"/>
        <v>2014</v>
      </c>
    </row>
    <row r="3519" spans="1:21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8308</v>
      </c>
      <c r="R3519" s="10" t="s">
        <v>8309</v>
      </c>
      <c r="S3519" s="14">
        <f t="shared" si="272"/>
        <v>41794.817523148151</v>
      </c>
      <c r="T3519" s="14">
        <f t="shared" si="273"/>
        <v>41824.458333333336</v>
      </c>
      <c r="U3519">
        <f t="shared" si="274"/>
        <v>2014</v>
      </c>
    </row>
    <row r="3520" spans="1:21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8308</v>
      </c>
      <c r="R3520" s="10" t="s">
        <v>8309</v>
      </c>
      <c r="S3520" s="14">
        <f t="shared" si="272"/>
        <v>41893.783553240741</v>
      </c>
      <c r="T3520" s="14">
        <f t="shared" si="273"/>
        <v>41914.597916666666</v>
      </c>
      <c r="U3520">
        <f t="shared" si="274"/>
        <v>2014</v>
      </c>
    </row>
    <row r="3521" spans="1:21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8308</v>
      </c>
      <c r="R3521" s="10" t="s">
        <v>8309</v>
      </c>
      <c r="S3521" s="14">
        <f t="shared" si="272"/>
        <v>42037.598958333328</v>
      </c>
      <c r="T3521" s="14">
        <f t="shared" si="273"/>
        <v>42067.598958333328</v>
      </c>
      <c r="U3521">
        <f t="shared" si="274"/>
        <v>2015</v>
      </c>
    </row>
    <row r="3522" spans="1:21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75">ROUND(E3522/D3522*100,0)</f>
        <v>101</v>
      </c>
      <c r="P3522">
        <f t="shared" si="271"/>
        <v>95.95</v>
      </c>
      <c r="Q3522" s="10" t="s">
        <v>8308</v>
      </c>
      <c r="R3522" s="10" t="s">
        <v>8309</v>
      </c>
      <c r="S3522" s="14">
        <f t="shared" si="272"/>
        <v>42227.824212962965</v>
      </c>
      <c r="T3522" s="14">
        <f t="shared" si="273"/>
        <v>42253.57430555555</v>
      </c>
      <c r="U3522">
        <f t="shared" si="274"/>
        <v>2015</v>
      </c>
    </row>
    <row r="3523" spans="1:21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75"/>
        <v>169</v>
      </c>
      <c r="P3523">
        <f t="shared" ref="P3523:P3586" si="276">IFERROR(ROUND(E3523/L3523,2),0)</f>
        <v>45.62</v>
      </c>
      <c r="Q3523" s="10" t="s">
        <v>8308</v>
      </c>
      <c r="R3523" s="10" t="s">
        <v>8309</v>
      </c>
      <c r="S3523" s="14">
        <f t="shared" ref="S3523:S3586" si="277">(((J3523/60)/60)/24)+DATE(1970,1,1)</f>
        <v>41881.361342592594</v>
      </c>
      <c r="T3523" s="14">
        <f t="shared" ref="T3523:T3586" si="278">(((I3523/60)/60)/24)+DATE(1970,1,1)</f>
        <v>41911.361342592594</v>
      </c>
      <c r="U3523">
        <f t="shared" ref="U3523:U3586" si="279">YEAR(S3523)</f>
        <v>2014</v>
      </c>
    </row>
    <row r="3524" spans="1:21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8308</v>
      </c>
      <c r="R3524" s="10" t="s">
        <v>8309</v>
      </c>
      <c r="S3524" s="14">
        <f t="shared" si="277"/>
        <v>42234.789884259255</v>
      </c>
      <c r="T3524" s="14">
        <f t="shared" si="278"/>
        <v>42262.420833333337</v>
      </c>
      <c r="U3524">
        <f t="shared" si="279"/>
        <v>2015</v>
      </c>
    </row>
    <row r="3525" spans="1:21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8308</v>
      </c>
      <c r="R3525" s="10" t="s">
        <v>8309</v>
      </c>
      <c r="S3525" s="14">
        <f t="shared" si="277"/>
        <v>42581.397546296299</v>
      </c>
      <c r="T3525" s="14">
        <f t="shared" si="278"/>
        <v>42638.958333333328</v>
      </c>
      <c r="U3525">
        <f t="shared" si="279"/>
        <v>2016</v>
      </c>
    </row>
    <row r="3526" spans="1:21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8308</v>
      </c>
      <c r="R3526" s="10" t="s">
        <v>8309</v>
      </c>
      <c r="S3526" s="14">
        <f t="shared" si="277"/>
        <v>41880.76357638889</v>
      </c>
      <c r="T3526" s="14">
        <f t="shared" si="278"/>
        <v>41895.166666666664</v>
      </c>
      <c r="U3526">
        <f t="shared" si="279"/>
        <v>2014</v>
      </c>
    </row>
    <row r="3527" spans="1:21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8308</v>
      </c>
      <c r="R3527" s="10" t="s">
        <v>8309</v>
      </c>
      <c r="S3527" s="14">
        <f t="shared" si="277"/>
        <v>42214.6956712963</v>
      </c>
      <c r="T3527" s="14">
        <f t="shared" si="278"/>
        <v>42225.666666666672</v>
      </c>
      <c r="U3527">
        <f t="shared" si="279"/>
        <v>2015</v>
      </c>
    </row>
    <row r="3528" spans="1:21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8308</v>
      </c>
      <c r="R3528" s="10" t="s">
        <v>8309</v>
      </c>
      <c r="S3528" s="14">
        <f t="shared" si="277"/>
        <v>42460.335312499999</v>
      </c>
      <c r="T3528" s="14">
        <f t="shared" si="278"/>
        <v>42488.249305555553</v>
      </c>
      <c r="U3528">
        <f t="shared" si="279"/>
        <v>2016</v>
      </c>
    </row>
    <row r="3529" spans="1:21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8308</v>
      </c>
      <c r="R3529" s="10" t="s">
        <v>8309</v>
      </c>
      <c r="S3529" s="14">
        <f t="shared" si="277"/>
        <v>42167.023206018523</v>
      </c>
      <c r="T3529" s="14">
        <f t="shared" si="278"/>
        <v>42196.165972222225</v>
      </c>
      <c r="U3529">
        <f t="shared" si="279"/>
        <v>2015</v>
      </c>
    </row>
    <row r="3530" spans="1:21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8308</v>
      </c>
      <c r="R3530" s="10" t="s">
        <v>8309</v>
      </c>
      <c r="S3530" s="14">
        <f t="shared" si="277"/>
        <v>42733.50136574074</v>
      </c>
      <c r="T3530" s="14">
        <f t="shared" si="278"/>
        <v>42753.50136574074</v>
      </c>
      <c r="U3530">
        <f t="shared" si="279"/>
        <v>2016</v>
      </c>
    </row>
    <row r="3531" spans="1:21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8308</v>
      </c>
      <c r="R3531" s="10" t="s">
        <v>8309</v>
      </c>
      <c r="S3531" s="14">
        <f t="shared" si="277"/>
        <v>42177.761782407411</v>
      </c>
      <c r="T3531" s="14">
        <f t="shared" si="278"/>
        <v>42198.041666666672</v>
      </c>
      <c r="U3531">
        <f t="shared" si="279"/>
        <v>2015</v>
      </c>
    </row>
    <row r="3532" spans="1:21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8308</v>
      </c>
      <c r="R3532" s="10" t="s">
        <v>8309</v>
      </c>
      <c r="S3532" s="14">
        <f t="shared" si="277"/>
        <v>42442.623344907406</v>
      </c>
      <c r="T3532" s="14">
        <f t="shared" si="278"/>
        <v>42470.833333333328</v>
      </c>
      <c r="U3532">
        <f t="shared" si="279"/>
        <v>2016</v>
      </c>
    </row>
    <row r="3533" spans="1: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8308</v>
      </c>
      <c r="R3533" s="10" t="s">
        <v>8309</v>
      </c>
      <c r="S3533" s="14">
        <f t="shared" si="277"/>
        <v>42521.654328703706</v>
      </c>
      <c r="T3533" s="14">
        <f t="shared" si="278"/>
        <v>42551.654328703706</v>
      </c>
      <c r="U3533">
        <f t="shared" si="279"/>
        <v>2016</v>
      </c>
    </row>
    <row r="3534" spans="1:21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8308</v>
      </c>
      <c r="R3534" s="10" t="s">
        <v>8309</v>
      </c>
      <c r="S3534" s="14">
        <f t="shared" si="277"/>
        <v>41884.599849537037</v>
      </c>
      <c r="T3534" s="14">
        <f t="shared" si="278"/>
        <v>41900.165972222225</v>
      </c>
      <c r="U3534">
        <f t="shared" si="279"/>
        <v>2014</v>
      </c>
    </row>
    <row r="3535" spans="1:21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8308</v>
      </c>
      <c r="R3535" s="10" t="s">
        <v>8309</v>
      </c>
      <c r="S3535" s="14">
        <f t="shared" si="277"/>
        <v>42289.761192129634</v>
      </c>
      <c r="T3535" s="14">
        <f t="shared" si="278"/>
        <v>42319.802858796291</v>
      </c>
      <c r="U3535">
        <f t="shared" si="279"/>
        <v>2015</v>
      </c>
    </row>
    <row r="3536" spans="1:21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8308</v>
      </c>
      <c r="R3536" s="10" t="s">
        <v>8309</v>
      </c>
      <c r="S3536" s="14">
        <f t="shared" si="277"/>
        <v>42243.6252662037</v>
      </c>
      <c r="T3536" s="14">
        <f t="shared" si="278"/>
        <v>42278.6252662037</v>
      </c>
      <c r="U3536">
        <f t="shared" si="279"/>
        <v>2015</v>
      </c>
    </row>
    <row r="3537" spans="1:21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8308</v>
      </c>
      <c r="R3537" s="10" t="s">
        <v>8309</v>
      </c>
      <c r="S3537" s="14">
        <f t="shared" si="277"/>
        <v>42248.640162037031</v>
      </c>
      <c r="T3537" s="14">
        <f t="shared" si="278"/>
        <v>42279.75</v>
      </c>
      <c r="U3537">
        <f t="shared" si="279"/>
        <v>2015</v>
      </c>
    </row>
    <row r="3538" spans="1:21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8308</v>
      </c>
      <c r="R3538" s="10" t="s">
        <v>8309</v>
      </c>
      <c r="S3538" s="14">
        <f t="shared" si="277"/>
        <v>42328.727141203708</v>
      </c>
      <c r="T3538" s="14">
        <f t="shared" si="278"/>
        <v>42358.499305555553</v>
      </c>
      <c r="U3538">
        <f t="shared" si="279"/>
        <v>2015</v>
      </c>
    </row>
    <row r="3539" spans="1:21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8308</v>
      </c>
      <c r="R3539" s="10" t="s">
        <v>8309</v>
      </c>
      <c r="S3539" s="14">
        <f t="shared" si="277"/>
        <v>41923.354351851849</v>
      </c>
      <c r="T3539" s="14">
        <f t="shared" si="278"/>
        <v>41960.332638888889</v>
      </c>
      <c r="U3539">
        <f t="shared" si="279"/>
        <v>2014</v>
      </c>
    </row>
    <row r="3540" spans="1:21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8308</v>
      </c>
      <c r="R3540" s="10" t="s">
        <v>8309</v>
      </c>
      <c r="S3540" s="14">
        <f t="shared" si="277"/>
        <v>42571.420601851853</v>
      </c>
      <c r="T3540" s="14">
        <f t="shared" si="278"/>
        <v>42599.420601851853</v>
      </c>
      <c r="U3540">
        <f t="shared" si="279"/>
        <v>2016</v>
      </c>
    </row>
    <row r="3541" spans="1:21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8308</v>
      </c>
      <c r="R3541" s="10" t="s">
        <v>8309</v>
      </c>
      <c r="S3541" s="14">
        <f t="shared" si="277"/>
        <v>42600.756041666667</v>
      </c>
      <c r="T3541" s="14">
        <f t="shared" si="278"/>
        <v>42621.756041666667</v>
      </c>
      <c r="U3541">
        <f t="shared" si="279"/>
        <v>2016</v>
      </c>
    </row>
    <row r="3542" spans="1:21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8308</v>
      </c>
      <c r="R3542" s="10" t="s">
        <v>8309</v>
      </c>
      <c r="S3542" s="14">
        <f t="shared" si="277"/>
        <v>42517.003368055557</v>
      </c>
      <c r="T3542" s="14">
        <f t="shared" si="278"/>
        <v>42547.003368055557</v>
      </c>
      <c r="U3542">
        <f t="shared" si="279"/>
        <v>2016</v>
      </c>
    </row>
    <row r="3543" spans="1:21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8308</v>
      </c>
      <c r="R3543" s="10" t="s">
        <v>8309</v>
      </c>
      <c r="S3543" s="14">
        <f t="shared" si="277"/>
        <v>42222.730034722219</v>
      </c>
      <c r="T3543" s="14">
        <f t="shared" si="278"/>
        <v>42247.730034722219</v>
      </c>
      <c r="U3543">
        <f t="shared" si="279"/>
        <v>2015</v>
      </c>
    </row>
    <row r="3544" spans="1:21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8308</v>
      </c>
      <c r="R3544" s="10" t="s">
        <v>8309</v>
      </c>
      <c r="S3544" s="14">
        <f t="shared" si="277"/>
        <v>41829.599791666667</v>
      </c>
      <c r="T3544" s="14">
        <f t="shared" si="278"/>
        <v>41889.599791666667</v>
      </c>
      <c r="U3544">
        <f t="shared" si="279"/>
        <v>2014</v>
      </c>
    </row>
    <row r="3545" spans="1:21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8308</v>
      </c>
      <c r="R3545" s="10" t="s">
        <v>8309</v>
      </c>
      <c r="S3545" s="14">
        <f t="shared" si="277"/>
        <v>42150.755312499998</v>
      </c>
      <c r="T3545" s="14">
        <f t="shared" si="278"/>
        <v>42180.755312499998</v>
      </c>
      <c r="U3545">
        <f t="shared" si="279"/>
        <v>2015</v>
      </c>
    </row>
    <row r="3546" spans="1:21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8308</v>
      </c>
      <c r="R3546" s="10" t="s">
        <v>8309</v>
      </c>
      <c r="S3546" s="14">
        <f t="shared" si="277"/>
        <v>42040.831678240742</v>
      </c>
      <c r="T3546" s="14">
        <f t="shared" si="278"/>
        <v>42070.831678240742</v>
      </c>
      <c r="U3546">
        <f t="shared" si="279"/>
        <v>2015</v>
      </c>
    </row>
    <row r="3547" spans="1:21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8308</v>
      </c>
      <c r="R3547" s="10" t="s">
        <v>8309</v>
      </c>
      <c r="S3547" s="14">
        <f t="shared" si="277"/>
        <v>42075.807395833333</v>
      </c>
      <c r="T3547" s="14">
        <f t="shared" si="278"/>
        <v>42105.807395833333</v>
      </c>
      <c r="U3547">
        <f t="shared" si="279"/>
        <v>2015</v>
      </c>
    </row>
    <row r="3548" spans="1:21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8308</v>
      </c>
      <c r="R3548" s="10" t="s">
        <v>8309</v>
      </c>
      <c r="S3548" s="14">
        <f t="shared" si="277"/>
        <v>42073.660694444443</v>
      </c>
      <c r="T3548" s="14">
        <f t="shared" si="278"/>
        <v>42095.165972222225</v>
      </c>
      <c r="U3548">
        <f t="shared" si="279"/>
        <v>2015</v>
      </c>
    </row>
    <row r="3549" spans="1:21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8308</v>
      </c>
      <c r="R3549" s="10" t="s">
        <v>8309</v>
      </c>
      <c r="S3549" s="14">
        <f t="shared" si="277"/>
        <v>42480.078715277778</v>
      </c>
      <c r="T3549" s="14">
        <f t="shared" si="278"/>
        <v>42504.165972222225</v>
      </c>
      <c r="U3549">
        <f t="shared" si="279"/>
        <v>2016</v>
      </c>
    </row>
    <row r="3550" spans="1:21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8308</v>
      </c>
      <c r="R3550" s="10" t="s">
        <v>8309</v>
      </c>
      <c r="S3550" s="14">
        <f t="shared" si="277"/>
        <v>42411.942291666666</v>
      </c>
      <c r="T3550" s="14">
        <f t="shared" si="278"/>
        <v>42434.041666666672</v>
      </c>
      <c r="U3550">
        <f t="shared" si="279"/>
        <v>2016</v>
      </c>
    </row>
    <row r="3551" spans="1:21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8308</v>
      </c>
      <c r="R3551" s="10" t="s">
        <v>8309</v>
      </c>
      <c r="S3551" s="14">
        <f t="shared" si="277"/>
        <v>42223.394363425927</v>
      </c>
      <c r="T3551" s="14">
        <f t="shared" si="278"/>
        <v>42251.394363425927</v>
      </c>
      <c r="U3551">
        <f t="shared" si="279"/>
        <v>2015</v>
      </c>
    </row>
    <row r="3552" spans="1:21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8308</v>
      </c>
      <c r="R3552" s="10" t="s">
        <v>8309</v>
      </c>
      <c r="S3552" s="14">
        <f t="shared" si="277"/>
        <v>42462.893495370372</v>
      </c>
      <c r="T3552" s="14">
        <f t="shared" si="278"/>
        <v>42492.893495370372</v>
      </c>
      <c r="U3552">
        <f t="shared" si="279"/>
        <v>2016</v>
      </c>
    </row>
    <row r="3553" spans="1:21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8308</v>
      </c>
      <c r="R3553" s="10" t="s">
        <v>8309</v>
      </c>
      <c r="S3553" s="14">
        <f t="shared" si="277"/>
        <v>41753.515856481477</v>
      </c>
      <c r="T3553" s="14">
        <f t="shared" si="278"/>
        <v>41781.921527777777</v>
      </c>
      <c r="U3553">
        <f t="shared" si="279"/>
        <v>2014</v>
      </c>
    </row>
    <row r="3554" spans="1:21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8308</v>
      </c>
      <c r="R3554" s="10" t="s">
        <v>8309</v>
      </c>
      <c r="S3554" s="14">
        <f t="shared" si="277"/>
        <v>41788.587083333332</v>
      </c>
      <c r="T3554" s="14">
        <f t="shared" si="278"/>
        <v>41818.587083333332</v>
      </c>
      <c r="U3554">
        <f t="shared" si="279"/>
        <v>2014</v>
      </c>
    </row>
    <row r="3555" spans="1:21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8308</v>
      </c>
      <c r="R3555" s="10" t="s">
        <v>8309</v>
      </c>
      <c r="S3555" s="14">
        <f t="shared" si="277"/>
        <v>42196.028703703705</v>
      </c>
      <c r="T3555" s="14">
        <f t="shared" si="278"/>
        <v>42228</v>
      </c>
      <c r="U3555">
        <f t="shared" si="279"/>
        <v>2015</v>
      </c>
    </row>
    <row r="3556" spans="1:21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8308</v>
      </c>
      <c r="R3556" s="10" t="s">
        <v>8309</v>
      </c>
      <c r="S3556" s="14">
        <f t="shared" si="277"/>
        <v>42016.050451388888</v>
      </c>
      <c r="T3556" s="14">
        <f t="shared" si="278"/>
        <v>42046.708333333328</v>
      </c>
      <c r="U3556">
        <f t="shared" si="279"/>
        <v>2015</v>
      </c>
    </row>
    <row r="3557" spans="1:21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8308</v>
      </c>
      <c r="R3557" s="10" t="s">
        <v>8309</v>
      </c>
      <c r="S3557" s="14">
        <f t="shared" si="277"/>
        <v>42661.442060185189</v>
      </c>
      <c r="T3557" s="14">
        <f t="shared" si="278"/>
        <v>42691.483726851846</v>
      </c>
      <c r="U3557">
        <f t="shared" si="279"/>
        <v>2016</v>
      </c>
    </row>
    <row r="3558" spans="1:21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8308</v>
      </c>
      <c r="R3558" s="10" t="s">
        <v>8309</v>
      </c>
      <c r="S3558" s="14">
        <f t="shared" si="277"/>
        <v>41808.649583333332</v>
      </c>
      <c r="T3558" s="14">
        <f t="shared" si="278"/>
        <v>41868.649583333332</v>
      </c>
      <c r="U3558">
        <f t="shared" si="279"/>
        <v>2014</v>
      </c>
    </row>
    <row r="3559" spans="1:21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8308</v>
      </c>
      <c r="R3559" s="10" t="s">
        <v>8309</v>
      </c>
      <c r="S3559" s="14">
        <f t="shared" si="277"/>
        <v>41730.276747685188</v>
      </c>
      <c r="T3559" s="14">
        <f t="shared" si="278"/>
        <v>41764.276747685188</v>
      </c>
      <c r="U3559">
        <f t="shared" si="279"/>
        <v>2014</v>
      </c>
    </row>
    <row r="3560" spans="1:21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8308</v>
      </c>
      <c r="R3560" s="10" t="s">
        <v>8309</v>
      </c>
      <c r="S3560" s="14">
        <f t="shared" si="277"/>
        <v>42139.816840277781</v>
      </c>
      <c r="T3560" s="14">
        <f t="shared" si="278"/>
        <v>42181.875</v>
      </c>
      <c r="U3560">
        <f t="shared" si="279"/>
        <v>2015</v>
      </c>
    </row>
    <row r="3561" spans="1:21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8308</v>
      </c>
      <c r="R3561" s="10" t="s">
        <v>8309</v>
      </c>
      <c r="S3561" s="14">
        <f t="shared" si="277"/>
        <v>42194.096157407403</v>
      </c>
      <c r="T3561" s="14">
        <f t="shared" si="278"/>
        <v>42216.373611111107</v>
      </c>
      <c r="U3561">
        <f t="shared" si="279"/>
        <v>2015</v>
      </c>
    </row>
    <row r="3562" spans="1:21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8308</v>
      </c>
      <c r="R3562" s="10" t="s">
        <v>8309</v>
      </c>
      <c r="S3562" s="14">
        <f t="shared" si="277"/>
        <v>42115.889652777783</v>
      </c>
      <c r="T3562" s="14">
        <f t="shared" si="278"/>
        <v>42151.114583333328</v>
      </c>
      <c r="U3562">
        <f t="shared" si="279"/>
        <v>2015</v>
      </c>
    </row>
    <row r="3563" spans="1:21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8308</v>
      </c>
      <c r="R3563" s="10" t="s">
        <v>8309</v>
      </c>
      <c r="S3563" s="14">
        <f t="shared" si="277"/>
        <v>42203.680300925931</v>
      </c>
      <c r="T3563" s="14">
        <f t="shared" si="278"/>
        <v>42221.774999999994</v>
      </c>
      <c r="U3563">
        <f t="shared" si="279"/>
        <v>2015</v>
      </c>
    </row>
    <row r="3564" spans="1:21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8308</v>
      </c>
      <c r="R3564" s="10" t="s">
        <v>8309</v>
      </c>
      <c r="S3564" s="14">
        <f t="shared" si="277"/>
        <v>42433.761886574073</v>
      </c>
      <c r="T3564" s="14">
        <f t="shared" si="278"/>
        <v>42442.916666666672</v>
      </c>
      <c r="U3564">
        <f t="shared" si="279"/>
        <v>2016</v>
      </c>
    </row>
    <row r="3565" spans="1:21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8308</v>
      </c>
      <c r="R3565" s="10" t="s">
        <v>8309</v>
      </c>
      <c r="S3565" s="14">
        <f t="shared" si="277"/>
        <v>42555.671944444446</v>
      </c>
      <c r="T3565" s="14">
        <f t="shared" si="278"/>
        <v>42583.791666666672</v>
      </c>
      <c r="U3565">
        <f t="shared" si="279"/>
        <v>2016</v>
      </c>
    </row>
    <row r="3566" spans="1:21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8308</v>
      </c>
      <c r="R3566" s="10" t="s">
        <v>8309</v>
      </c>
      <c r="S3566" s="14">
        <f t="shared" si="277"/>
        <v>42236.623252314821</v>
      </c>
      <c r="T3566" s="14">
        <f t="shared" si="278"/>
        <v>42282.666666666672</v>
      </c>
      <c r="U3566">
        <f t="shared" si="279"/>
        <v>2015</v>
      </c>
    </row>
    <row r="3567" spans="1:21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8308</v>
      </c>
      <c r="R3567" s="10" t="s">
        <v>8309</v>
      </c>
      <c r="S3567" s="14">
        <f t="shared" si="277"/>
        <v>41974.743148148147</v>
      </c>
      <c r="T3567" s="14">
        <f t="shared" si="278"/>
        <v>42004.743148148147</v>
      </c>
      <c r="U3567">
        <f t="shared" si="279"/>
        <v>2014</v>
      </c>
    </row>
    <row r="3568" spans="1:21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8308</v>
      </c>
      <c r="R3568" s="10" t="s">
        <v>8309</v>
      </c>
      <c r="S3568" s="14">
        <f t="shared" si="277"/>
        <v>41997.507905092592</v>
      </c>
      <c r="T3568" s="14">
        <f t="shared" si="278"/>
        <v>42027.507905092592</v>
      </c>
      <c r="U3568">
        <f t="shared" si="279"/>
        <v>2014</v>
      </c>
    </row>
    <row r="3569" spans="1:21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8308</v>
      </c>
      <c r="R3569" s="10" t="s">
        <v>8309</v>
      </c>
      <c r="S3569" s="14">
        <f t="shared" si="277"/>
        <v>42135.810694444444</v>
      </c>
      <c r="T3569" s="14">
        <f t="shared" si="278"/>
        <v>42165.810694444444</v>
      </c>
      <c r="U3569">
        <f t="shared" si="279"/>
        <v>2015</v>
      </c>
    </row>
    <row r="3570" spans="1:21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8308</v>
      </c>
      <c r="R3570" s="10" t="s">
        <v>8309</v>
      </c>
      <c r="S3570" s="14">
        <f t="shared" si="277"/>
        <v>41869.740671296298</v>
      </c>
      <c r="T3570" s="14">
        <f t="shared" si="278"/>
        <v>41899.740671296298</v>
      </c>
      <c r="U3570">
        <f t="shared" si="279"/>
        <v>2014</v>
      </c>
    </row>
    <row r="3571" spans="1:21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8308</v>
      </c>
      <c r="R3571" s="10" t="s">
        <v>8309</v>
      </c>
      <c r="S3571" s="14">
        <f t="shared" si="277"/>
        <v>41982.688611111109</v>
      </c>
      <c r="T3571" s="14">
        <f t="shared" si="278"/>
        <v>42012.688611111109</v>
      </c>
      <c r="U3571">
        <f t="shared" si="279"/>
        <v>2014</v>
      </c>
    </row>
    <row r="3572" spans="1:21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8308</v>
      </c>
      <c r="R3572" s="10" t="s">
        <v>8309</v>
      </c>
      <c r="S3572" s="14">
        <f t="shared" si="277"/>
        <v>41976.331979166673</v>
      </c>
      <c r="T3572" s="14">
        <f t="shared" si="278"/>
        <v>42004.291666666672</v>
      </c>
      <c r="U3572">
        <f t="shared" si="279"/>
        <v>2014</v>
      </c>
    </row>
    <row r="3573" spans="1:21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8308</v>
      </c>
      <c r="R3573" s="10" t="s">
        <v>8309</v>
      </c>
      <c r="S3573" s="14">
        <f t="shared" si="277"/>
        <v>41912.858946759261</v>
      </c>
      <c r="T3573" s="14">
        <f t="shared" si="278"/>
        <v>41942.858946759261</v>
      </c>
      <c r="U3573">
        <f t="shared" si="279"/>
        <v>2014</v>
      </c>
    </row>
    <row r="3574" spans="1:21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8308</v>
      </c>
      <c r="R3574" s="10" t="s">
        <v>8309</v>
      </c>
      <c r="S3574" s="14">
        <f t="shared" si="277"/>
        <v>42146.570393518516</v>
      </c>
      <c r="T3574" s="14">
        <f t="shared" si="278"/>
        <v>42176.570393518516</v>
      </c>
      <c r="U3574">
        <f t="shared" si="279"/>
        <v>2015</v>
      </c>
    </row>
    <row r="3575" spans="1:21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8308</v>
      </c>
      <c r="R3575" s="10" t="s">
        <v>8309</v>
      </c>
      <c r="S3575" s="14">
        <f t="shared" si="277"/>
        <v>41921.375532407408</v>
      </c>
      <c r="T3575" s="14">
        <f t="shared" si="278"/>
        <v>41951.417199074072</v>
      </c>
      <c r="U3575">
        <f t="shared" si="279"/>
        <v>2014</v>
      </c>
    </row>
    <row r="3576" spans="1:21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8308</v>
      </c>
      <c r="R3576" s="10" t="s">
        <v>8309</v>
      </c>
      <c r="S3576" s="14">
        <f t="shared" si="277"/>
        <v>41926.942685185182</v>
      </c>
      <c r="T3576" s="14">
        <f t="shared" si="278"/>
        <v>41956.984351851846</v>
      </c>
      <c r="U3576">
        <f t="shared" si="279"/>
        <v>2014</v>
      </c>
    </row>
    <row r="3577" spans="1:21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8308</v>
      </c>
      <c r="R3577" s="10" t="s">
        <v>8309</v>
      </c>
      <c r="S3577" s="14">
        <f t="shared" si="277"/>
        <v>42561.783877314811</v>
      </c>
      <c r="T3577" s="14">
        <f t="shared" si="278"/>
        <v>42593.165972222225</v>
      </c>
      <c r="U3577">
        <f t="shared" si="279"/>
        <v>2016</v>
      </c>
    </row>
    <row r="3578" spans="1:21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8308</v>
      </c>
      <c r="R3578" s="10" t="s">
        <v>8309</v>
      </c>
      <c r="S3578" s="14">
        <f t="shared" si="277"/>
        <v>42649.54923611111</v>
      </c>
      <c r="T3578" s="14">
        <f t="shared" si="278"/>
        <v>42709.590902777782</v>
      </c>
      <c r="U3578">
        <f t="shared" si="279"/>
        <v>2016</v>
      </c>
    </row>
    <row r="3579" spans="1:21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8308</v>
      </c>
      <c r="R3579" s="10" t="s">
        <v>8309</v>
      </c>
      <c r="S3579" s="14">
        <f t="shared" si="277"/>
        <v>42093.786840277782</v>
      </c>
      <c r="T3579" s="14">
        <f t="shared" si="278"/>
        <v>42120.26944444445</v>
      </c>
      <c r="U3579">
        <f t="shared" si="279"/>
        <v>2015</v>
      </c>
    </row>
    <row r="3580" spans="1:21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8308</v>
      </c>
      <c r="R3580" s="10" t="s">
        <v>8309</v>
      </c>
      <c r="S3580" s="14">
        <f t="shared" si="277"/>
        <v>42460.733530092592</v>
      </c>
      <c r="T3580" s="14">
        <f t="shared" si="278"/>
        <v>42490.733530092592</v>
      </c>
      <c r="U3580">
        <f t="shared" si="279"/>
        <v>2016</v>
      </c>
    </row>
    <row r="3581" spans="1:21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8308</v>
      </c>
      <c r="R3581" s="10" t="s">
        <v>8309</v>
      </c>
      <c r="S3581" s="14">
        <f t="shared" si="277"/>
        <v>42430.762222222227</v>
      </c>
      <c r="T3581" s="14">
        <f t="shared" si="278"/>
        <v>42460.720555555556</v>
      </c>
      <c r="U3581">
        <f t="shared" si="279"/>
        <v>2016</v>
      </c>
    </row>
    <row r="3582" spans="1:21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8308</v>
      </c>
      <c r="R3582" s="10" t="s">
        <v>8309</v>
      </c>
      <c r="S3582" s="14">
        <f t="shared" si="277"/>
        <v>42026.176180555558</v>
      </c>
      <c r="T3582" s="14">
        <f t="shared" si="278"/>
        <v>42064.207638888889</v>
      </c>
      <c r="U3582">
        <f t="shared" si="279"/>
        <v>2015</v>
      </c>
    </row>
    <row r="3583" spans="1:21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8308</v>
      </c>
      <c r="R3583" s="10" t="s">
        <v>8309</v>
      </c>
      <c r="S3583" s="14">
        <f t="shared" si="277"/>
        <v>41836.471180555556</v>
      </c>
      <c r="T3583" s="14">
        <f t="shared" si="278"/>
        <v>41850.471180555556</v>
      </c>
      <c r="U3583">
        <f t="shared" si="279"/>
        <v>2014</v>
      </c>
    </row>
    <row r="3584" spans="1:21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8308</v>
      </c>
      <c r="R3584" s="10" t="s">
        <v>8309</v>
      </c>
      <c r="S3584" s="14">
        <f t="shared" si="277"/>
        <v>42451.095856481479</v>
      </c>
      <c r="T3584" s="14">
        <f t="shared" si="278"/>
        <v>42465.095856481479</v>
      </c>
      <c r="U3584">
        <f t="shared" si="279"/>
        <v>2016</v>
      </c>
    </row>
    <row r="3585" spans="1:21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8308</v>
      </c>
      <c r="R3585" s="10" t="s">
        <v>8309</v>
      </c>
      <c r="S3585" s="14">
        <f t="shared" si="277"/>
        <v>42418.425983796296</v>
      </c>
      <c r="T3585" s="14">
        <f t="shared" si="278"/>
        <v>42478.384317129632</v>
      </c>
      <c r="U3585">
        <f t="shared" si="279"/>
        <v>2016</v>
      </c>
    </row>
    <row r="3586" spans="1:21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80">ROUND(E3586/D3586*100,0)</f>
        <v>116</v>
      </c>
      <c r="P3586">
        <f t="shared" si="276"/>
        <v>30.94</v>
      </c>
      <c r="Q3586" s="10" t="s">
        <v>8308</v>
      </c>
      <c r="R3586" s="10" t="s">
        <v>8309</v>
      </c>
      <c r="S3586" s="14">
        <f t="shared" si="277"/>
        <v>42168.316481481481</v>
      </c>
      <c r="T3586" s="14">
        <f t="shared" si="278"/>
        <v>42198.316481481481</v>
      </c>
      <c r="U3586">
        <f t="shared" si="279"/>
        <v>2015</v>
      </c>
    </row>
    <row r="3587" spans="1:21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80"/>
        <v>119</v>
      </c>
      <c r="P3587">
        <f t="shared" ref="P3587:P3650" si="281">IFERROR(ROUND(E3587/L3587,2),0)</f>
        <v>176.09</v>
      </c>
      <c r="Q3587" s="10" t="s">
        <v>8308</v>
      </c>
      <c r="R3587" s="10" t="s">
        <v>8309</v>
      </c>
      <c r="S3587" s="14">
        <f t="shared" ref="S3587:S3650" si="282">(((J3587/60)/60)/24)+DATE(1970,1,1)</f>
        <v>41964.716319444444</v>
      </c>
      <c r="T3587" s="14">
        <f t="shared" ref="T3587:T3650" si="283">(((I3587/60)/60)/24)+DATE(1970,1,1)</f>
        <v>41994.716319444444</v>
      </c>
      <c r="U3587">
        <f t="shared" ref="U3587:U3650" si="284">YEAR(S3587)</f>
        <v>2014</v>
      </c>
    </row>
    <row r="3588" spans="1:21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8308</v>
      </c>
      <c r="R3588" s="10" t="s">
        <v>8309</v>
      </c>
      <c r="S3588" s="14">
        <f t="shared" si="282"/>
        <v>42576.697569444441</v>
      </c>
      <c r="T3588" s="14">
        <f t="shared" si="283"/>
        <v>42636.697569444441</v>
      </c>
      <c r="U3588">
        <f t="shared" si="284"/>
        <v>2016</v>
      </c>
    </row>
    <row r="3589" spans="1:21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8308</v>
      </c>
      <c r="R3589" s="10" t="s">
        <v>8309</v>
      </c>
      <c r="S3589" s="14">
        <f t="shared" si="282"/>
        <v>42503.539976851855</v>
      </c>
      <c r="T3589" s="14">
        <f t="shared" si="283"/>
        <v>42548.791666666672</v>
      </c>
      <c r="U3589">
        <f t="shared" si="284"/>
        <v>2016</v>
      </c>
    </row>
    <row r="3590" spans="1:21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8308</v>
      </c>
      <c r="R3590" s="10" t="s">
        <v>8309</v>
      </c>
      <c r="S3590" s="14">
        <f t="shared" si="282"/>
        <v>42101.828819444447</v>
      </c>
      <c r="T3590" s="14">
        <f t="shared" si="283"/>
        <v>42123.958333333328</v>
      </c>
      <c r="U3590">
        <f t="shared" si="284"/>
        <v>2015</v>
      </c>
    </row>
    <row r="3591" spans="1:21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8308</v>
      </c>
      <c r="R3591" s="10" t="s">
        <v>8309</v>
      </c>
      <c r="S3591" s="14">
        <f t="shared" si="282"/>
        <v>42125.647534722222</v>
      </c>
      <c r="T3591" s="14">
        <f t="shared" si="283"/>
        <v>42150.647534722222</v>
      </c>
      <c r="U3591">
        <f t="shared" si="284"/>
        <v>2015</v>
      </c>
    </row>
    <row r="3592" spans="1:21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8308</v>
      </c>
      <c r="R3592" s="10" t="s">
        <v>8309</v>
      </c>
      <c r="S3592" s="14">
        <f t="shared" si="282"/>
        <v>41902.333726851852</v>
      </c>
      <c r="T3592" s="14">
        <f t="shared" si="283"/>
        <v>41932.333726851852</v>
      </c>
      <c r="U3592">
        <f t="shared" si="284"/>
        <v>2014</v>
      </c>
    </row>
    <row r="3593" spans="1:21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8308</v>
      </c>
      <c r="R3593" s="10" t="s">
        <v>8309</v>
      </c>
      <c r="S3593" s="14">
        <f t="shared" si="282"/>
        <v>42003.948425925926</v>
      </c>
      <c r="T3593" s="14">
        <f t="shared" si="283"/>
        <v>42028.207638888889</v>
      </c>
      <c r="U3593">
        <f t="shared" si="284"/>
        <v>2014</v>
      </c>
    </row>
    <row r="3594" spans="1:21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8308</v>
      </c>
      <c r="R3594" s="10" t="s">
        <v>8309</v>
      </c>
      <c r="S3594" s="14">
        <f t="shared" si="282"/>
        <v>41988.829942129625</v>
      </c>
      <c r="T3594" s="14">
        <f t="shared" si="283"/>
        <v>42046.207638888889</v>
      </c>
      <c r="U3594">
        <f t="shared" si="284"/>
        <v>2014</v>
      </c>
    </row>
    <row r="3595" spans="1:21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8308</v>
      </c>
      <c r="R3595" s="10" t="s">
        <v>8309</v>
      </c>
      <c r="S3595" s="14">
        <f t="shared" si="282"/>
        <v>41974.898599537039</v>
      </c>
      <c r="T3595" s="14">
        <f t="shared" si="283"/>
        <v>42009.851388888885</v>
      </c>
      <c r="U3595">
        <f t="shared" si="284"/>
        <v>2014</v>
      </c>
    </row>
    <row r="3596" spans="1:21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8308</v>
      </c>
      <c r="R3596" s="10" t="s">
        <v>8309</v>
      </c>
      <c r="S3596" s="14">
        <f t="shared" si="282"/>
        <v>42592.066921296297</v>
      </c>
      <c r="T3596" s="14">
        <f t="shared" si="283"/>
        <v>42617.066921296297</v>
      </c>
      <c r="U3596">
        <f t="shared" si="284"/>
        <v>2016</v>
      </c>
    </row>
    <row r="3597" spans="1:21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8308</v>
      </c>
      <c r="R3597" s="10" t="s">
        <v>8309</v>
      </c>
      <c r="S3597" s="14">
        <f t="shared" si="282"/>
        <v>42050.008368055554</v>
      </c>
      <c r="T3597" s="14">
        <f t="shared" si="283"/>
        <v>42076.290972222225</v>
      </c>
      <c r="U3597">
        <f t="shared" si="284"/>
        <v>2015</v>
      </c>
    </row>
    <row r="3598" spans="1:21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8308</v>
      </c>
      <c r="R3598" s="10" t="s">
        <v>8309</v>
      </c>
      <c r="S3598" s="14">
        <f t="shared" si="282"/>
        <v>41856.715069444443</v>
      </c>
      <c r="T3598" s="14">
        <f t="shared" si="283"/>
        <v>41877.715069444443</v>
      </c>
      <c r="U3598">
        <f t="shared" si="284"/>
        <v>2014</v>
      </c>
    </row>
    <row r="3599" spans="1:21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8308</v>
      </c>
      <c r="R3599" s="10" t="s">
        <v>8309</v>
      </c>
      <c r="S3599" s="14">
        <f t="shared" si="282"/>
        <v>42417.585532407407</v>
      </c>
      <c r="T3599" s="14">
        <f t="shared" si="283"/>
        <v>42432.249305555553</v>
      </c>
      <c r="U3599">
        <f t="shared" si="284"/>
        <v>2016</v>
      </c>
    </row>
    <row r="3600" spans="1:21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8308</v>
      </c>
      <c r="R3600" s="10" t="s">
        <v>8309</v>
      </c>
      <c r="S3600" s="14">
        <f t="shared" si="282"/>
        <v>41866.79886574074</v>
      </c>
      <c r="T3600" s="14">
        <f t="shared" si="283"/>
        <v>41885.207638888889</v>
      </c>
      <c r="U3600">
        <f t="shared" si="284"/>
        <v>2014</v>
      </c>
    </row>
    <row r="3601" spans="1:21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8308</v>
      </c>
      <c r="R3601" s="10" t="s">
        <v>8309</v>
      </c>
      <c r="S3601" s="14">
        <f t="shared" si="282"/>
        <v>42220.79487268519</v>
      </c>
      <c r="T3601" s="14">
        <f t="shared" si="283"/>
        <v>42246</v>
      </c>
      <c r="U3601">
        <f t="shared" si="284"/>
        <v>2015</v>
      </c>
    </row>
    <row r="3602" spans="1:21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8308</v>
      </c>
      <c r="R3602" s="10" t="s">
        <v>8309</v>
      </c>
      <c r="S3602" s="14">
        <f t="shared" si="282"/>
        <v>42628.849120370374</v>
      </c>
      <c r="T3602" s="14">
        <f t="shared" si="283"/>
        <v>42656.849120370374</v>
      </c>
      <c r="U3602">
        <f t="shared" si="284"/>
        <v>2016</v>
      </c>
    </row>
    <row r="3603" spans="1:21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8308</v>
      </c>
      <c r="R3603" s="10" t="s">
        <v>8309</v>
      </c>
      <c r="S3603" s="14">
        <f t="shared" si="282"/>
        <v>41990.99863425926</v>
      </c>
      <c r="T3603" s="14">
        <f t="shared" si="283"/>
        <v>42020.99863425926</v>
      </c>
      <c r="U3603">
        <f t="shared" si="284"/>
        <v>2014</v>
      </c>
    </row>
    <row r="3604" spans="1:21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8308</v>
      </c>
      <c r="R3604" s="10" t="s">
        <v>8309</v>
      </c>
      <c r="S3604" s="14">
        <f t="shared" si="282"/>
        <v>42447.894432870366</v>
      </c>
      <c r="T3604" s="14">
        <f t="shared" si="283"/>
        <v>42507.894432870366</v>
      </c>
      <c r="U3604">
        <f t="shared" si="284"/>
        <v>2016</v>
      </c>
    </row>
    <row r="3605" spans="1:21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8308</v>
      </c>
      <c r="R3605" s="10" t="s">
        <v>8309</v>
      </c>
      <c r="S3605" s="14">
        <f t="shared" si="282"/>
        <v>42283.864351851851</v>
      </c>
      <c r="T3605" s="14">
        <f t="shared" si="283"/>
        <v>42313.906018518523</v>
      </c>
      <c r="U3605">
        <f t="shared" si="284"/>
        <v>2015</v>
      </c>
    </row>
    <row r="3606" spans="1:21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8308</v>
      </c>
      <c r="R3606" s="10" t="s">
        <v>8309</v>
      </c>
      <c r="S3606" s="14">
        <f t="shared" si="282"/>
        <v>42483.015694444446</v>
      </c>
      <c r="T3606" s="14">
        <f t="shared" si="283"/>
        <v>42489.290972222225</v>
      </c>
      <c r="U3606">
        <f t="shared" si="284"/>
        <v>2016</v>
      </c>
    </row>
    <row r="3607" spans="1:21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8308</v>
      </c>
      <c r="R3607" s="10" t="s">
        <v>8309</v>
      </c>
      <c r="S3607" s="14">
        <f t="shared" si="282"/>
        <v>42383.793124999997</v>
      </c>
      <c r="T3607" s="14">
        <f t="shared" si="283"/>
        <v>42413.793124999997</v>
      </c>
      <c r="U3607">
        <f t="shared" si="284"/>
        <v>2016</v>
      </c>
    </row>
    <row r="3608" spans="1:21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8308</v>
      </c>
      <c r="R3608" s="10" t="s">
        <v>8309</v>
      </c>
      <c r="S3608" s="14">
        <f t="shared" si="282"/>
        <v>42566.604826388888</v>
      </c>
      <c r="T3608" s="14">
        <f t="shared" si="283"/>
        <v>42596.604826388888</v>
      </c>
      <c r="U3608">
        <f t="shared" si="284"/>
        <v>2016</v>
      </c>
    </row>
    <row r="3609" spans="1:21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8308</v>
      </c>
      <c r="R3609" s="10" t="s">
        <v>8309</v>
      </c>
      <c r="S3609" s="14">
        <f t="shared" si="282"/>
        <v>42338.963912037041</v>
      </c>
      <c r="T3609" s="14">
        <f t="shared" si="283"/>
        <v>42353</v>
      </c>
      <c r="U3609">
        <f t="shared" si="284"/>
        <v>2015</v>
      </c>
    </row>
    <row r="3610" spans="1:21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8308</v>
      </c>
      <c r="R3610" s="10" t="s">
        <v>8309</v>
      </c>
      <c r="S3610" s="14">
        <f t="shared" si="282"/>
        <v>42506.709375000006</v>
      </c>
      <c r="T3610" s="14">
        <f t="shared" si="283"/>
        <v>42538.583333333328</v>
      </c>
      <c r="U3610">
        <f t="shared" si="284"/>
        <v>2016</v>
      </c>
    </row>
    <row r="3611" spans="1:21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8308</v>
      </c>
      <c r="R3611" s="10" t="s">
        <v>8309</v>
      </c>
      <c r="S3611" s="14">
        <f t="shared" si="282"/>
        <v>42429.991724537031</v>
      </c>
      <c r="T3611" s="14">
        <f t="shared" si="283"/>
        <v>42459.950057870374</v>
      </c>
      <c r="U3611">
        <f t="shared" si="284"/>
        <v>2016</v>
      </c>
    </row>
    <row r="3612" spans="1:21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8308</v>
      </c>
      <c r="R3612" s="10" t="s">
        <v>8309</v>
      </c>
      <c r="S3612" s="14">
        <f t="shared" si="282"/>
        <v>42203.432129629626</v>
      </c>
      <c r="T3612" s="14">
        <f t="shared" si="283"/>
        <v>42233.432129629626</v>
      </c>
      <c r="U3612">
        <f t="shared" si="284"/>
        <v>2015</v>
      </c>
    </row>
    <row r="3613" spans="1:21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8308</v>
      </c>
      <c r="R3613" s="10" t="s">
        <v>8309</v>
      </c>
      <c r="S3613" s="14">
        <f t="shared" si="282"/>
        <v>42072.370381944449</v>
      </c>
      <c r="T3613" s="14">
        <f t="shared" si="283"/>
        <v>42102.370381944449</v>
      </c>
      <c r="U3613">
        <f t="shared" si="284"/>
        <v>2015</v>
      </c>
    </row>
    <row r="3614" spans="1:21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8308</v>
      </c>
      <c r="R3614" s="10" t="s">
        <v>8309</v>
      </c>
      <c r="S3614" s="14">
        <f t="shared" si="282"/>
        <v>41789.726979166669</v>
      </c>
      <c r="T3614" s="14">
        <f t="shared" si="283"/>
        <v>41799.726979166669</v>
      </c>
      <c r="U3614">
        <f t="shared" si="284"/>
        <v>2014</v>
      </c>
    </row>
    <row r="3615" spans="1:21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8308</v>
      </c>
      <c r="R3615" s="10" t="s">
        <v>8309</v>
      </c>
      <c r="S3615" s="14">
        <f t="shared" si="282"/>
        <v>41788.58997685185</v>
      </c>
      <c r="T3615" s="14">
        <f t="shared" si="283"/>
        <v>41818.58997685185</v>
      </c>
      <c r="U3615">
        <f t="shared" si="284"/>
        <v>2014</v>
      </c>
    </row>
    <row r="3616" spans="1:21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8308</v>
      </c>
      <c r="R3616" s="10" t="s">
        <v>8309</v>
      </c>
      <c r="S3616" s="14">
        <f t="shared" si="282"/>
        <v>42144.041851851856</v>
      </c>
      <c r="T3616" s="14">
        <f t="shared" si="283"/>
        <v>42174.041851851856</v>
      </c>
      <c r="U3616">
        <f t="shared" si="284"/>
        <v>2015</v>
      </c>
    </row>
    <row r="3617" spans="1:21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8308</v>
      </c>
      <c r="R3617" s="10" t="s">
        <v>8309</v>
      </c>
      <c r="S3617" s="14">
        <f t="shared" si="282"/>
        <v>42318.593703703707</v>
      </c>
      <c r="T3617" s="14">
        <f t="shared" si="283"/>
        <v>42348.593703703707</v>
      </c>
      <c r="U3617">
        <f t="shared" si="284"/>
        <v>2015</v>
      </c>
    </row>
    <row r="3618" spans="1:21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8308</v>
      </c>
      <c r="R3618" s="10" t="s">
        <v>8309</v>
      </c>
      <c r="S3618" s="14">
        <f t="shared" si="282"/>
        <v>42052.949814814812</v>
      </c>
      <c r="T3618" s="14">
        <f t="shared" si="283"/>
        <v>42082.908148148148</v>
      </c>
      <c r="U3618">
        <f t="shared" si="284"/>
        <v>2015</v>
      </c>
    </row>
    <row r="3619" spans="1:21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8308</v>
      </c>
      <c r="R3619" s="10" t="s">
        <v>8309</v>
      </c>
      <c r="S3619" s="14">
        <f t="shared" si="282"/>
        <v>42779.610289351855</v>
      </c>
      <c r="T3619" s="14">
        <f t="shared" si="283"/>
        <v>42794</v>
      </c>
      <c r="U3619">
        <f t="shared" si="284"/>
        <v>2017</v>
      </c>
    </row>
    <row r="3620" spans="1:21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8308</v>
      </c>
      <c r="R3620" s="10" t="s">
        <v>8309</v>
      </c>
      <c r="S3620" s="14">
        <f t="shared" si="282"/>
        <v>42128.627893518518</v>
      </c>
      <c r="T3620" s="14">
        <f t="shared" si="283"/>
        <v>42158.627893518518</v>
      </c>
      <c r="U3620">
        <f t="shared" si="284"/>
        <v>2015</v>
      </c>
    </row>
    <row r="3621" spans="1:21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8308</v>
      </c>
      <c r="R3621" s="10" t="s">
        <v>8309</v>
      </c>
      <c r="S3621" s="14">
        <f t="shared" si="282"/>
        <v>42661.132245370376</v>
      </c>
      <c r="T3621" s="14">
        <f t="shared" si="283"/>
        <v>42693.916666666672</v>
      </c>
      <c r="U3621">
        <f t="shared" si="284"/>
        <v>2016</v>
      </c>
    </row>
    <row r="3622" spans="1:21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8308</v>
      </c>
      <c r="R3622" s="10" t="s">
        <v>8309</v>
      </c>
      <c r="S3622" s="14">
        <f t="shared" si="282"/>
        <v>42037.938206018516</v>
      </c>
      <c r="T3622" s="14">
        <f t="shared" si="283"/>
        <v>42068.166666666672</v>
      </c>
      <c r="U3622">
        <f t="shared" si="284"/>
        <v>2015</v>
      </c>
    </row>
    <row r="3623" spans="1:21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8308</v>
      </c>
      <c r="R3623" s="10" t="s">
        <v>8309</v>
      </c>
      <c r="S3623" s="14">
        <f t="shared" si="282"/>
        <v>42619.935694444444</v>
      </c>
      <c r="T3623" s="14">
        <f t="shared" si="283"/>
        <v>42643.875</v>
      </c>
      <c r="U3623">
        <f t="shared" si="284"/>
        <v>2016</v>
      </c>
    </row>
    <row r="3624" spans="1:21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8308</v>
      </c>
      <c r="R3624" s="10" t="s">
        <v>8309</v>
      </c>
      <c r="S3624" s="14">
        <f t="shared" si="282"/>
        <v>41877.221886574072</v>
      </c>
      <c r="T3624" s="14">
        <f t="shared" si="283"/>
        <v>41910.140972222223</v>
      </c>
      <c r="U3624">
        <f t="shared" si="284"/>
        <v>2014</v>
      </c>
    </row>
    <row r="3625" spans="1:21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8308</v>
      </c>
      <c r="R3625" s="10" t="s">
        <v>8309</v>
      </c>
      <c r="S3625" s="14">
        <f t="shared" si="282"/>
        <v>41828.736921296295</v>
      </c>
      <c r="T3625" s="14">
        <f t="shared" si="283"/>
        <v>41846.291666666664</v>
      </c>
      <c r="U3625">
        <f t="shared" si="284"/>
        <v>2014</v>
      </c>
    </row>
    <row r="3626" spans="1:21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8308</v>
      </c>
      <c r="R3626" s="10" t="s">
        <v>8309</v>
      </c>
      <c r="S3626" s="14">
        <f t="shared" si="282"/>
        <v>42545.774189814809</v>
      </c>
      <c r="T3626" s="14">
        <f t="shared" si="283"/>
        <v>42605.774189814809</v>
      </c>
      <c r="U3626">
        <f t="shared" si="284"/>
        <v>2016</v>
      </c>
    </row>
    <row r="3627" spans="1:21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8308</v>
      </c>
      <c r="R3627" s="10" t="s">
        <v>8309</v>
      </c>
      <c r="S3627" s="14">
        <f t="shared" si="282"/>
        <v>42157.652511574073</v>
      </c>
      <c r="T3627" s="14">
        <f t="shared" si="283"/>
        <v>42187.652511574073</v>
      </c>
      <c r="U3627">
        <f t="shared" si="284"/>
        <v>2015</v>
      </c>
    </row>
    <row r="3628" spans="1:21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8308</v>
      </c>
      <c r="R3628" s="10" t="s">
        <v>8309</v>
      </c>
      <c r="S3628" s="14">
        <f t="shared" si="282"/>
        <v>41846.667326388888</v>
      </c>
      <c r="T3628" s="14">
        <f t="shared" si="283"/>
        <v>41867.667326388888</v>
      </c>
      <c r="U3628">
        <f t="shared" si="284"/>
        <v>2014</v>
      </c>
    </row>
    <row r="3629" spans="1:21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8308</v>
      </c>
      <c r="R3629" s="10" t="s">
        <v>8309</v>
      </c>
      <c r="S3629" s="14">
        <f t="shared" si="282"/>
        <v>42460.741747685184</v>
      </c>
      <c r="T3629" s="14">
        <f t="shared" si="283"/>
        <v>42511.165972222225</v>
      </c>
      <c r="U3629">
        <f t="shared" si="284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8308</v>
      </c>
      <c r="R3630" s="10" t="s">
        <v>8311</v>
      </c>
      <c r="S3630" s="14">
        <f t="shared" si="282"/>
        <v>42291.833287037036</v>
      </c>
      <c r="T3630" s="14">
        <f t="shared" si="283"/>
        <v>42351.874953703707</v>
      </c>
      <c r="U3630">
        <f t="shared" si="284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8308</v>
      </c>
      <c r="R3631" s="10" t="s">
        <v>8311</v>
      </c>
      <c r="S3631" s="14">
        <f t="shared" si="282"/>
        <v>42437.094490740739</v>
      </c>
      <c r="T3631" s="14">
        <f t="shared" si="283"/>
        <v>42495.708333333328</v>
      </c>
      <c r="U3631">
        <f t="shared" si="284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8308</v>
      </c>
      <c r="R3632" s="10" t="s">
        <v>8311</v>
      </c>
      <c r="S3632" s="14">
        <f t="shared" si="282"/>
        <v>41942.84710648148</v>
      </c>
      <c r="T3632" s="14">
        <f t="shared" si="283"/>
        <v>41972.888773148152</v>
      </c>
      <c r="U3632">
        <f t="shared" si="284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8308</v>
      </c>
      <c r="R3633" s="10" t="s">
        <v>8311</v>
      </c>
      <c r="S3633" s="14">
        <f t="shared" si="282"/>
        <v>41880.753437499996</v>
      </c>
      <c r="T3633" s="14">
        <f t="shared" si="283"/>
        <v>41905.165972222225</v>
      </c>
      <c r="U3633">
        <f t="shared" si="284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8308</v>
      </c>
      <c r="R3634" s="10" t="s">
        <v>8311</v>
      </c>
      <c r="S3634" s="14">
        <f t="shared" si="282"/>
        <v>41946.936909722222</v>
      </c>
      <c r="T3634" s="14">
        <f t="shared" si="283"/>
        <v>41966.936909722222</v>
      </c>
      <c r="U3634">
        <f t="shared" si="284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8308</v>
      </c>
      <c r="R3635" s="10" t="s">
        <v>8311</v>
      </c>
      <c r="S3635" s="14">
        <f t="shared" si="282"/>
        <v>42649.623460648145</v>
      </c>
      <c r="T3635" s="14">
        <f t="shared" si="283"/>
        <v>42693.041666666672</v>
      </c>
      <c r="U3635">
        <f t="shared" si="284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8308</v>
      </c>
      <c r="R3636" s="10" t="s">
        <v>8311</v>
      </c>
      <c r="S3636" s="14">
        <f t="shared" si="282"/>
        <v>42701.166365740741</v>
      </c>
      <c r="T3636" s="14">
        <f t="shared" si="283"/>
        <v>42749.165972222225</v>
      </c>
      <c r="U3636">
        <f t="shared" si="284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8308</v>
      </c>
      <c r="R3637" s="10" t="s">
        <v>8311</v>
      </c>
      <c r="S3637" s="14">
        <f t="shared" si="282"/>
        <v>42450.88282407407</v>
      </c>
      <c r="T3637" s="14">
        <f t="shared" si="283"/>
        <v>42480.88282407407</v>
      </c>
      <c r="U3637">
        <f t="shared" si="284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8308</v>
      </c>
      <c r="R3638" s="10" t="s">
        <v>8311</v>
      </c>
      <c r="S3638" s="14">
        <f t="shared" si="282"/>
        <v>42226.694780092599</v>
      </c>
      <c r="T3638" s="14">
        <f t="shared" si="283"/>
        <v>42261.694780092599</v>
      </c>
      <c r="U3638">
        <f t="shared" si="284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8308</v>
      </c>
      <c r="R3639" s="10" t="s">
        <v>8311</v>
      </c>
      <c r="S3639" s="14">
        <f t="shared" si="282"/>
        <v>41975.700636574074</v>
      </c>
      <c r="T3639" s="14">
        <f t="shared" si="283"/>
        <v>42005.700636574074</v>
      </c>
      <c r="U3639">
        <f t="shared" si="284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8308</v>
      </c>
      <c r="R3640" s="10" t="s">
        <v>8311</v>
      </c>
      <c r="S3640" s="14">
        <f t="shared" si="282"/>
        <v>42053.672824074078</v>
      </c>
      <c r="T3640" s="14">
        <f t="shared" si="283"/>
        <v>42113.631157407406</v>
      </c>
      <c r="U3640">
        <f t="shared" si="284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8308</v>
      </c>
      <c r="R3641" s="10" t="s">
        <v>8311</v>
      </c>
      <c r="S3641" s="14">
        <f t="shared" si="282"/>
        <v>42590.677152777775</v>
      </c>
      <c r="T3641" s="14">
        <f t="shared" si="283"/>
        <v>42650.632638888885</v>
      </c>
      <c r="U3641">
        <f t="shared" si="284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8308</v>
      </c>
      <c r="R3642" s="10" t="s">
        <v>8311</v>
      </c>
      <c r="S3642" s="14">
        <f t="shared" si="282"/>
        <v>42104.781597222223</v>
      </c>
      <c r="T3642" s="14">
        <f t="shared" si="283"/>
        <v>42134.781597222223</v>
      </c>
      <c r="U3642">
        <f t="shared" si="284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8308</v>
      </c>
      <c r="R3643" s="10" t="s">
        <v>8311</v>
      </c>
      <c r="S3643" s="14">
        <f t="shared" si="282"/>
        <v>41899.627071759263</v>
      </c>
      <c r="T3643" s="14">
        <f t="shared" si="283"/>
        <v>41917.208333333336</v>
      </c>
      <c r="U3643">
        <f t="shared" si="284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8308</v>
      </c>
      <c r="R3644" s="10" t="s">
        <v>8311</v>
      </c>
      <c r="S3644" s="14">
        <f t="shared" si="282"/>
        <v>42297.816284722227</v>
      </c>
      <c r="T3644" s="14">
        <f t="shared" si="283"/>
        <v>42338.708333333328</v>
      </c>
      <c r="U3644">
        <f t="shared" si="284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8308</v>
      </c>
      <c r="R3645" s="10" t="s">
        <v>8311</v>
      </c>
      <c r="S3645" s="14">
        <f t="shared" si="282"/>
        <v>42285.143969907411</v>
      </c>
      <c r="T3645" s="14">
        <f t="shared" si="283"/>
        <v>42325.185636574075</v>
      </c>
      <c r="U3645">
        <f t="shared" si="284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8308</v>
      </c>
      <c r="R3646" s="10" t="s">
        <v>8311</v>
      </c>
      <c r="S3646" s="14">
        <f t="shared" si="282"/>
        <v>42409.241747685184</v>
      </c>
      <c r="T3646" s="14">
        <f t="shared" si="283"/>
        <v>42437.207638888889</v>
      </c>
      <c r="U3646">
        <f t="shared" si="284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8308</v>
      </c>
      <c r="R3647" s="10" t="s">
        <v>8311</v>
      </c>
      <c r="S3647" s="14">
        <f t="shared" si="282"/>
        <v>42665.970347222217</v>
      </c>
      <c r="T3647" s="14">
        <f t="shared" si="283"/>
        <v>42696.012013888889</v>
      </c>
      <c r="U3647">
        <f t="shared" si="284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8308</v>
      </c>
      <c r="R3648" s="10" t="s">
        <v>8311</v>
      </c>
      <c r="S3648" s="14">
        <f t="shared" si="282"/>
        <v>42140.421319444446</v>
      </c>
      <c r="T3648" s="14">
        <f t="shared" si="283"/>
        <v>42171.979166666672</v>
      </c>
      <c r="U3648">
        <f t="shared" si="284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8308</v>
      </c>
      <c r="R3649" s="10" t="s">
        <v>8311</v>
      </c>
      <c r="S3649" s="14">
        <f t="shared" si="282"/>
        <v>42598.749155092592</v>
      </c>
      <c r="T3649" s="14">
        <f t="shared" si="283"/>
        <v>42643.749155092592</v>
      </c>
      <c r="U3649">
        <f t="shared" si="284"/>
        <v>2016</v>
      </c>
    </row>
    <row r="3650" spans="1:21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85">ROUND(E3650/D3650*100,0)</f>
        <v>100</v>
      </c>
      <c r="P3650">
        <f t="shared" si="281"/>
        <v>550.04</v>
      </c>
      <c r="Q3650" s="10" t="s">
        <v>8308</v>
      </c>
      <c r="R3650" s="10" t="s">
        <v>8309</v>
      </c>
      <c r="S3650" s="14">
        <f t="shared" si="282"/>
        <v>41887.292187500003</v>
      </c>
      <c r="T3650" s="14">
        <f t="shared" si="283"/>
        <v>41917.292187500003</v>
      </c>
      <c r="U3650">
        <f t="shared" si="284"/>
        <v>2014</v>
      </c>
    </row>
    <row r="3651" spans="1:21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85"/>
        <v>104</v>
      </c>
      <c r="P3651">
        <f t="shared" ref="P3651:P3714" si="286">IFERROR(ROUND(E3651/L3651,2),0)</f>
        <v>97.5</v>
      </c>
      <c r="Q3651" s="10" t="s">
        <v>8308</v>
      </c>
      <c r="R3651" s="10" t="s">
        <v>8309</v>
      </c>
      <c r="S3651" s="14">
        <f t="shared" ref="S3651:S3714" si="287">(((J3651/60)/60)/24)+DATE(1970,1,1)</f>
        <v>41780.712893518517</v>
      </c>
      <c r="T3651" s="14">
        <f t="shared" ref="T3651:T3714" si="288">(((I3651/60)/60)/24)+DATE(1970,1,1)</f>
        <v>41806.712893518517</v>
      </c>
      <c r="U3651">
        <f t="shared" ref="U3651:U3714" si="289">YEAR(S3651)</f>
        <v>2014</v>
      </c>
    </row>
    <row r="3652" spans="1:21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8308</v>
      </c>
      <c r="R3652" s="10" t="s">
        <v>8309</v>
      </c>
      <c r="S3652" s="14">
        <f t="shared" si="287"/>
        <v>42381.478981481487</v>
      </c>
      <c r="T3652" s="14">
        <f t="shared" si="288"/>
        <v>42402.478981481487</v>
      </c>
      <c r="U3652">
        <f t="shared" si="289"/>
        <v>2016</v>
      </c>
    </row>
    <row r="3653" spans="1:21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8308</v>
      </c>
      <c r="R3653" s="10" t="s">
        <v>8309</v>
      </c>
      <c r="S3653" s="14">
        <f t="shared" si="287"/>
        <v>41828.646319444444</v>
      </c>
      <c r="T3653" s="14">
        <f t="shared" si="288"/>
        <v>41861.665972222225</v>
      </c>
      <c r="U3653">
        <f t="shared" si="289"/>
        <v>2014</v>
      </c>
    </row>
    <row r="3654" spans="1:21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8308</v>
      </c>
      <c r="R3654" s="10" t="s">
        <v>8309</v>
      </c>
      <c r="S3654" s="14">
        <f t="shared" si="287"/>
        <v>42596.644699074073</v>
      </c>
      <c r="T3654" s="14">
        <f t="shared" si="288"/>
        <v>42607.165972222225</v>
      </c>
      <c r="U3654">
        <f t="shared" si="289"/>
        <v>2016</v>
      </c>
    </row>
    <row r="3655" spans="1:21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8308</v>
      </c>
      <c r="R3655" s="10" t="s">
        <v>8309</v>
      </c>
      <c r="S3655" s="14">
        <f t="shared" si="287"/>
        <v>42191.363506944443</v>
      </c>
      <c r="T3655" s="14">
        <f t="shared" si="288"/>
        <v>42221.363506944443</v>
      </c>
      <c r="U3655">
        <f t="shared" si="289"/>
        <v>2015</v>
      </c>
    </row>
    <row r="3656" spans="1:21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8308</v>
      </c>
      <c r="R3656" s="10" t="s">
        <v>8309</v>
      </c>
      <c r="S3656" s="14">
        <f t="shared" si="287"/>
        <v>42440.416504629626</v>
      </c>
      <c r="T3656" s="14">
        <f t="shared" si="288"/>
        <v>42463.708333333328</v>
      </c>
      <c r="U3656">
        <f t="shared" si="289"/>
        <v>2016</v>
      </c>
    </row>
    <row r="3657" spans="1:21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8308</v>
      </c>
      <c r="R3657" s="10" t="s">
        <v>8309</v>
      </c>
      <c r="S3657" s="14">
        <f t="shared" si="287"/>
        <v>42173.803217592591</v>
      </c>
      <c r="T3657" s="14">
        <f t="shared" si="288"/>
        <v>42203.290972222225</v>
      </c>
      <c r="U3657">
        <f t="shared" si="289"/>
        <v>2015</v>
      </c>
    </row>
    <row r="3658" spans="1:21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8308</v>
      </c>
      <c r="R3658" s="10" t="s">
        <v>8309</v>
      </c>
      <c r="S3658" s="14">
        <f t="shared" si="287"/>
        <v>42737.910138888896</v>
      </c>
      <c r="T3658" s="14">
        <f t="shared" si="288"/>
        <v>42767.957638888889</v>
      </c>
      <c r="U3658">
        <f t="shared" si="289"/>
        <v>2017</v>
      </c>
    </row>
    <row r="3659" spans="1:21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8308</v>
      </c>
      <c r="R3659" s="10" t="s">
        <v>8309</v>
      </c>
      <c r="S3659" s="14">
        <f t="shared" si="287"/>
        <v>42499.629849537043</v>
      </c>
      <c r="T3659" s="14">
        <f t="shared" si="288"/>
        <v>42522.904166666667</v>
      </c>
      <c r="U3659">
        <f t="shared" si="289"/>
        <v>2016</v>
      </c>
    </row>
    <row r="3660" spans="1:21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8308</v>
      </c>
      <c r="R3660" s="10" t="s">
        <v>8309</v>
      </c>
      <c r="S3660" s="14">
        <f t="shared" si="287"/>
        <v>41775.858564814815</v>
      </c>
      <c r="T3660" s="14">
        <f t="shared" si="288"/>
        <v>41822.165972222225</v>
      </c>
      <c r="U3660">
        <f t="shared" si="289"/>
        <v>2014</v>
      </c>
    </row>
    <row r="3661" spans="1:21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8308</v>
      </c>
      <c r="R3661" s="10" t="s">
        <v>8309</v>
      </c>
      <c r="S3661" s="14">
        <f t="shared" si="287"/>
        <v>42055.277199074073</v>
      </c>
      <c r="T3661" s="14">
        <f t="shared" si="288"/>
        <v>42082.610416666663</v>
      </c>
      <c r="U3661">
        <f t="shared" si="289"/>
        <v>2015</v>
      </c>
    </row>
    <row r="3662" spans="1:21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8308</v>
      </c>
      <c r="R3662" s="10" t="s">
        <v>8309</v>
      </c>
      <c r="S3662" s="14">
        <f t="shared" si="287"/>
        <v>41971.881076388891</v>
      </c>
      <c r="T3662" s="14">
        <f t="shared" si="288"/>
        <v>41996.881076388891</v>
      </c>
      <c r="U3662">
        <f t="shared" si="289"/>
        <v>2014</v>
      </c>
    </row>
    <row r="3663" spans="1:21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8308</v>
      </c>
      <c r="R3663" s="10" t="s">
        <v>8309</v>
      </c>
      <c r="S3663" s="14">
        <f t="shared" si="287"/>
        <v>42447.896666666667</v>
      </c>
      <c r="T3663" s="14">
        <f t="shared" si="288"/>
        <v>42470.166666666672</v>
      </c>
      <c r="U3663">
        <f t="shared" si="289"/>
        <v>2016</v>
      </c>
    </row>
    <row r="3664" spans="1:21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8308</v>
      </c>
      <c r="R3664" s="10" t="s">
        <v>8309</v>
      </c>
      <c r="S3664" s="14">
        <f t="shared" si="287"/>
        <v>42064.220069444447</v>
      </c>
      <c r="T3664" s="14">
        <f t="shared" si="288"/>
        <v>42094.178402777776</v>
      </c>
      <c r="U3664">
        <f t="shared" si="289"/>
        <v>2015</v>
      </c>
    </row>
    <row r="3665" spans="1:21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8308</v>
      </c>
      <c r="R3665" s="10" t="s">
        <v>8309</v>
      </c>
      <c r="S3665" s="14">
        <f t="shared" si="287"/>
        <v>42665.451736111107</v>
      </c>
      <c r="T3665" s="14">
        <f t="shared" si="288"/>
        <v>42725.493402777778</v>
      </c>
      <c r="U3665">
        <f t="shared" si="289"/>
        <v>2016</v>
      </c>
    </row>
    <row r="3666" spans="1:21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8308</v>
      </c>
      <c r="R3666" s="10" t="s">
        <v>8309</v>
      </c>
      <c r="S3666" s="14">
        <f t="shared" si="287"/>
        <v>42523.248715277776</v>
      </c>
      <c r="T3666" s="14">
        <f t="shared" si="288"/>
        <v>42537.248715277776</v>
      </c>
      <c r="U3666">
        <f t="shared" si="289"/>
        <v>2016</v>
      </c>
    </row>
    <row r="3667" spans="1:21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8308</v>
      </c>
      <c r="R3667" s="10" t="s">
        <v>8309</v>
      </c>
      <c r="S3667" s="14">
        <f t="shared" si="287"/>
        <v>42294.808124999996</v>
      </c>
      <c r="T3667" s="14">
        <f t="shared" si="288"/>
        <v>42305.829166666663</v>
      </c>
      <c r="U3667">
        <f t="shared" si="289"/>
        <v>2015</v>
      </c>
    </row>
    <row r="3668" spans="1:21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8308</v>
      </c>
      <c r="R3668" s="10" t="s">
        <v>8309</v>
      </c>
      <c r="S3668" s="14">
        <f t="shared" si="287"/>
        <v>41822.90488425926</v>
      </c>
      <c r="T3668" s="14">
        <f t="shared" si="288"/>
        <v>41844.291666666664</v>
      </c>
      <c r="U3668">
        <f t="shared" si="289"/>
        <v>2014</v>
      </c>
    </row>
    <row r="3669" spans="1:21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8308</v>
      </c>
      <c r="R3669" s="10" t="s">
        <v>8309</v>
      </c>
      <c r="S3669" s="14">
        <f t="shared" si="287"/>
        <v>42173.970127314817</v>
      </c>
      <c r="T3669" s="14">
        <f t="shared" si="288"/>
        <v>42203.970127314817</v>
      </c>
      <c r="U3669">
        <f t="shared" si="289"/>
        <v>2015</v>
      </c>
    </row>
    <row r="3670" spans="1:21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8308</v>
      </c>
      <c r="R3670" s="10" t="s">
        <v>8309</v>
      </c>
      <c r="S3670" s="14">
        <f t="shared" si="287"/>
        <v>42185.556157407409</v>
      </c>
      <c r="T3670" s="14">
        <f t="shared" si="288"/>
        <v>42208.772916666669</v>
      </c>
      <c r="U3670">
        <f t="shared" si="289"/>
        <v>2015</v>
      </c>
    </row>
    <row r="3671" spans="1:21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8308</v>
      </c>
      <c r="R3671" s="10" t="s">
        <v>8309</v>
      </c>
      <c r="S3671" s="14">
        <f t="shared" si="287"/>
        <v>42136.675196759257</v>
      </c>
      <c r="T3671" s="14">
        <f t="shared" si="288"/>
        <v>42166.675196759257</v>
      </c>
      <c r="U3671">
        <f t="shared" si="289"/>
        <v>2015</v>
      </c>
    </row>
    <row r="3672" spans="1:21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8308</v>
      </c>
      <c r="R3672" s="10" t="s">
        <v>8309</v>
      </c>
      <c r="S3672" s="14">
        <f t="shared" si="287"/>
        <v>42142.514016203699</v>
      </c>
      <c r="T3672" s="14">
        <f t="shared" si="288"/>
        <v>42155.958333333328</v>
      </c>
      <c r="U3672">
        <f t="shared" si="289"/>
        <v>2015</v>
      </c>
    </row>
    <row r="3673" spans="1:21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8308</v>
      </c>
      <c r="R3673" s="10" t="s">
        <v>8309</v>
      </c>
      <c r="S3673" s="14">
        <f t="shared" si="287"/>
        <v>41820.62809027778</v>
      </c>
      <c r="T3673" s="14">
        <f t="shared" si="288"/>
        <v>41841.165972222225</v>
      </c>
      <c r="U3673">
        <f t="shared" si="289"/>
        <v>2014</v>
      </c>
    </row>
    <row r="3674" spans="1:21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8308</v>
      </c>
      <c r="R3674" s="10" t="s">
        <v>8309</v>
      </c>
      <c r="S3674" s="14">
        <f t="shared" si="287"/>
        <v>41878.946574074071</v>
      </c>
      <c r="T3674" s="14">
        <f t="shared" si="288"/>
        <v>41908.946574074071</v>
      </c>
      <c r="U3674">
        <f t="shared" si="289"/>
        <v>2014</v>
      </c>
    </row>
    <row r="3675" spans="1:21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8308</v>
      </c>
      <c r="R3675" s="10" t="s">
        <v>8309</v>
      </c>
      <c r="S3675" s="14">
        <f t="shared" si="287"/>
        <v>41914.295104166667</v>
      </c>
      <c r="T3675" s="14">
        <f t="shared" si="288"/>
        <v>41948.536111111112</v>
      </c>
      <c r="U3675">
        <f t="shared" si="289"/>
        <v>2014</v>
      </c>
    </row>
    <row r="3676" spans="1:21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8308</v>
      </c>
      <c r="R3676" s="10" t="s">
        <v>8309</v>
      </c>
      <c r="S3676" s="14">
        <f t="shared" si="287"/>
        <v>42556.873020833329</v>
      </c>
      <c r="T3676" s="14">
        <f t="shared" si="288"/>
        <v>42616.873020833329</v>
      </c>
      <c r="U3676">
        <f t="shared" si="289"/>
        <v>2016</v>
      </c>
    </row>
    <row r="3677" spans="1:21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8308</v>
      </c>
      <c r="R3677" s="10" t="s">
        <v>8309</v>
      </c>
      <c r="S3677" s="14">
        <f t="shared" si="287"/>
        <v>42493.597013888888</v>
      </c>
      <c r="T3677" s="14">
        <f t="shared" si="288"/>
        <v>42505.958333333328</v>
      </c>
      <c r="U3677">
        <f t="shared" si="289"/>
        <v>2016</v>
      </c>
    </row>
    <row r="3678" spans="1:21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8308</v>
      </c>
      <c r="R3678" s="10" t="s">
        <v>8309</v>
      </c>
      <c r="S3678" s="14">
        <f t="shared" si="287"/>
        <v>41876.815787037034</v>
      </c>
      <c r="T3678" s="14">
        <f t="shared" si="288"/>
        <v>41894.815787037034</v>
      </c>
      <c r="U3678">
        <f t="shared" si="289"/>
        <v>2014</v>
      </c>
    </row>
    <row r="3679" spans="1:21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8308</v>
      </c>
      <c r="R3679" s="10" t="s">
        <v>8309</v>
      </c>
      <c r="S3679" s="14">
        <f t="shared" si="287"/>
        <v>41802.574282407404</v>
      </c>
      <c r="T3679" s="14">
        <f t="shared" si="288"/>
        <v>41823.165972222225</v>
      </c>
      <c r="U3679">
        <f t="shared" si="289"/>
        <v>2014</v>
      </c>
    </row>
    <row r="3680" spans="1:21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8308</v>
      </c>
      <c r="R3680" s="10" t="s">
        <v>8309</v>
      </c>
      <c r="S3680" s="14">
        <f t="shared" si="287"/>
        <v>42120.531226851846</v>
      </c>
      <c r="T3680" s="14">
        <f t="shared" si="288"/>
        <v>42155.531226851846</v>
      </c>
      <c r="U3680">
        <f t="shared" si="289"/>
        <v>2015</v>
      </c>
    </row>
    <row r="3681" spans="1:21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8308</v>
      </c>
      <c r="R3681" s="10" t="s">
        <v>8309</v>
      </c>
      <c r="S3681" s="14">
        <f t="shared" si="287"/>
        <v>41786.761354166665</v>
      </c>
      <c r="T3681" s="14">
        <f t="shared" si="288"/>
        <v>41821.207638888889</v>
      </c>
      <c r="U3681">
        <f t="shared" si="289"/>
        <v>2014</v>
      </c>
    </row>
    <row r="3682" spans="1:21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8308</v>
      </c>
      <c r="R3682" s="10" t="s">
        <v>8309</v>
      </c>
      <c r="S3682" s="14">
        <f t="shared" si="287"/>
        <v>42627.454097222217</v>
      </c>
      <c r="T3682" s="14">
        <f t="shared" si="288"/>
        <v>42648.454097222217</v>
      </c>
      <c r="U3682">
        <f t="shared" si="289"/>
        <v>2016</v>
      </c>
    </row>
    <row r="3683" spans="1:21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8308</v>
      </c>
      <c r="R3683" s="10" t="s">
        <v>8309</v>
      </c>
      <c r="S3683" s="14">
        <f t="shared" si="287"/>
        <v>42374.651504629626</v>
      </c>
      <c r="T3683" s="14">
        <f t="shared" si="288"/>
        <v>42384.651504629626</v>
      </c>
      <c r="U3683">
        <f t="shared" si="289"/>
        <v>2016</v>
      </c>
    </row>
    <row r="3684" spans="1:21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8308</v>
      </c>
      <c r="R3684" s="10" t="s">
        <v>8309</v>
      </c>
      <c r="S3684" s="14">
        <f t="shared" si="287"/>
        <v>41772.685393518521</v>
      </c>
      <c r="T3684" s="14">
        <f t="shared" si="288"/>
        <v>41806.290972222225</v>
      </c>
      <c r="U3684">
        <f t="shared" si="289"/>
        <v>2014</v>
      </c>
    </row>
    <row r="3685" spans="1:21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8308</v>
      </c>
      <c r="R3685" s="10" t="s">
        <v>8309</v>
      </c>
      <c r="S3685" s="14">
        <f t="shared" si="287"/>
        <v>42633.116851851853</v>
      </c>
      <c r="T3685" s="14">
        <f t="shared" si="288"/>
        <v>42663.116851851853</v>
      </c>
      <c r="U3685">
        <f t="shared" si="289"/>
        <v>2016</v>
      </c>
    </row>
    <row r="3686" spans="1:21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8308</v>
      </c>
      <c r="R3686" s="10" t="s">
        <v>8309</v>
      </c>
      <c r="S3686" s="14">
        <f t="shared" si="287"/>
        <v>42219.180393518516</v>
      </c>
      <c r="T3686" s="14">
        <f t="shared" si="288"/>
        <v>42249.180393518516</v>
      </c>
      <c r="U3686">
        <f t="shared" si="289"/>
        <v>2015</v>
      </c>
    </row>
    <row r="3687" spans="1:21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8308</v>
      </c>
      <c r="R3687" s="10" t="s">
        <v>8309</v>
      </c>
      <c r="S3687" s="14">
        <f t="shared" si="287"/>
        <v>41753.593275462961</v>
      </c>
      <c r="T3687" s="14">
        <f t="shared" si="288"/>
        <v>41778.875</v>
      </c>
      <c r="U3687">
        <f t="shared" si="289"/>
        <v>2014</v>
      </c>
    </row>
    <row r="3688" spans="1:21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8308</v>
      </c>
      <c r="R3688" s="10" t="s">
        <v>8309</v>
      </c>
      <c r="S3688" s="14">
        <f t="shared" si="287"/>
        <v>42230.662731481483</v>
      </c>
      <c r="T3688" s="14">
        <f t="shared" si="288"/>
        <v>42245.165972222225</v>
      </c>
      <c r="U3688">
        <f t="shared" si="289"/>
        <v>2015</v>
      </c>
    </row>
    <row r="3689" spans="1:21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8308</v>
      </c>
      <c r="R3689" s="10" t="s">
        <v>8309</v>
      </c>
      <c r="S3689" s="14">
        <f t="shared" si="287"/>
        <v>41787.218229166669</v>
      </c>
      <c r="T3689" s="14">
        <f t="shared" si="288"/>
        <v>41817.218229166669</v>
      </c>
      <c r="U3689">
        <f t="shared" si="289"/>
        <v>2014</v>
      </c>
    </row>
    <row r="3690" spans="1:21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8308</v>
      </c>
      <c r="R3690" s="10" t="s">
        <v>8309</v>
      </c>
      <c r="S3690" s="14">
        <f t="shared" si="287"/>
        <v>41829.787083333329</v>
      </c>
      <c r="T3690" s="14">
        <f t="shared" si="288"/>
        <v>41859.787083333329</v>
      </c>
      <c r="U3690">
        <f t="shared" si="289"/>
        <v>2014</v>
      </c>
    </row>
    <row r="3691" spans="1:21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8308</v>
      </c>
      <c r="R3691" s="10" t="s">
        <v>8309</v>
      </c>
      <c r="S3691" s="14">
        <f t="shared" si="287"/>
        <v>42147.826840277776</v>
      </c>
      <c r="T3691" s="14">
        <f t="shared" si="288"/>
        <v>42176.934027777781</v>
      </c>
      <c r="U3691">
        <f t="shared" si="289"/>
        <v>2015</v>
      </c>
    </row>
    <row r="3692" spans="1:21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8308</v>
      </c>
      <c r="R3692" s="10" t="s">
        <v>8309</v>
      </c>
      <c r="S3692" s="14">
        <f t="shared" si="287"/>
        <v>41940.598182870373</v>
      </c>
      <c r="T3692" s="14">
        <f t="shared" si="288"/>
        <v>41970.639849537038</v>
      </c>
      <c r="U3692">
        <f t="shared" si="289"/>
        <v>2014</v>
      </c>
    </row>
    <row r="3693" spans="1:21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8308</v>
      </c>
      <c r="R3693" s="10" t="s">
        <v>8309</v>
      </c>
      <c r="S3693" s="14">
        <f t="shared" si="287"/>
        <v>42020.700567129628</v>
      </c>
      <c r="T3693" s="14">
        <f t="shared" si="288"/>
        <v>42065.207638888889</v>
      </c>
      <c r="U3693">
        <f t="shared" si="289"/>
        <v>2015</v>
      </c>
    </row>
    <row r="3694" spans="1:21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8308</v>
      </c>
      <c r="R3694" s="10" t="s">
        <v>8309</v>
      </c>
      <c r="S3694" s="14">
        <f t="shared" si="287"/>
        <v>41891.96503472222</v>
      </c>
      <c r="T3694" s="14">
        <f t="shared" si="288"/>
        <v>41901</v>
      </c>
      <c r="U3694">
        <f t="shared" si="289"/>
        <v>2014</v>
      </c>
    </row>
    <row r="3695" spans="1:21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8308</v>
      </c>
      <c r="R3695" s="10" t="s">
        <v>8309</v>
      </c>
      <c r="S3695" s="14">
        <f t="shared" si="287"/>
        <v>42309.191307870366</v>
      </c>
      <c r="T3695" s="14">
        <f t="shared" si="288"/>
        <v>42338.9375</v>
      </c>
      <c r="U3695">
        <f t="shared" si="289"/>
        <v>2015</v>
      </c>
    </row>
    <row r="3696" spans="1:21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8308</v>
      </c>
      <c r="R3696" s="10" t="s">
        <v>8309</v>
      </c>
      <c r="S3696" s="14">
        <f t="shared" si="287"/>
        <v>42490.133877314816</v>
      </c>
      <c r="T3696" s="14">
        <f t="shared" si="288"/>
        <v>42527.083333333328</v>
      </c>
      <c r="U3696">
        <f t="shared" si="289"/>
        <v>2016</v>
      </c>
    </row>
    <row r="3697" spans="1:21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8308</v>
      </c>
      <c r="R3697" s="10" t="s">
        <v>8309</v>
      </c>
      <c r="S3697" s="14">
        <f t="shared" si="287"/>
        <v>41995.870486111111</v>
      </c>
      <c r="T3697" s="14">
        <f t="shared" si="288"/>
        <v>42015.870486111111</v>
      </c>
      <c r="U3697">
        <f t="shared" si="289"/>
        <v>2014</v>
      </c>
    </row>
    <row r="3698" spans="1:21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8308</v>
      </c>
      <c r="R3698" s="10" t="s">
        <v>8309</v>
      </c>
      <c r="S3698" s="14">
        <f t="shared" si="287"/>
        <v>41988.617083333331</v>
      </c>
      <c r="T3698" s="14">
        <f t="shared" si="288"/>
        <v>42048.617083333331</v>
      </c>
      <c r="U3698">
        <f t="shared" si="289"/>
        <v>2014</v>
      </c>
    </row>
    <row r="3699" spans="1:21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8308</v>
      </c>
      <c r="R3699" s="10" t="s">
        <v>8309</v>
      </c>
      <c r="S3699" s="14">
        <f t="shared" si="287"/>
        <v>42479.465833333335</v>
      </c>
      <c r="T3699" s="14">
        <f t="shared" si="288"/>
        <v>42500.465833333335</v>
      </c>
      <c r="U3699">
        <f t="shared" si="289"/>
        <v>2016</v>
      </c>
    </row>
    <row r="3700" spans="1:21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8308</v>
      </c>
      <c r="R3700" s="10" t="s">
        <v>8309</v>
      </c>
      <c r="S3700" s="14">
        <f t="shared" si="287"/>
        <v>42401.806562500002</v>
      </c>
      <c r="T3700" s="14">
        <f t="shared" si="288"/>
        <v>42431.806562500002</v>
      </c>
      <c r="U3700">
        <f t="shared" si="289"/>
        <v>2016</v>
      </c>
    </row>
    <row r="3701" spans="1:21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8308</v>
      </c>
      <c r="R3701" s="10" t="s">
        <v>8309</v>
      </c>
      <c r="S3701" s="14">
        <f t="shared" si="287"/>
        <v>41897.602037037039</v>
      </c>
      <c r="T3701" s="14">
        <f t="shared" si="288"/>
        <v>41927.602037037039</v>
      </c>
      <c r="U3701">
        <f t="shared" si="289"/>
        <v>2014</v>
      </c>
    </row>
    <row r="3702" spans="1:21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8308</v>
      </c>
      <c r="R3702" s="10" t="s">
        <v>8309</v>
      </c>
      <c r="S3702" s="14">
        <f t="shared" si="287"/>
        <v>41882.585648148146</v>
      </c>
      <c r="T3702" s="14">
        <f t="shared" si="288"/>
        <v>41912.666666666664</v>
      </c>
      <c r="U3702">
        <f t="shared" si="289"/>
        <v>2014</v>
      </c>
    </row>
    <row r="3703" spans="1:21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8308</v>
      </c>
      <c r="R3703" s="10" t="s">
        <v>8309</v>
      </c>
      <c r="S3703" s="14">
        <f t="shared" si="287"/>
        <v>42129.541585648149</v>
      </c>
      <c r="T3703" s="14">
        <f t="shared" si="288"/>
        <v>42159.541585648149</v>
      </c>
      <c r="U3703">
        <f t="shared" si="289"/>
        <v>2015</v>
      </c>
    </row>
    <row r="3704" spans="1:21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8308</v>
      </c>
      <c r="R3704" s="10" t="s">
        <v>8309</v>
      </c>
      <c r="S3704" s="14">
        <f t="shared" si="287"/>
        <v>42524.53800925926</v>
      </c>
      <c r="T3704" s="14">
        <f t="shared" si="288"/>
        <v>42561.957638888889</v>
      </c>
      <c r="U3704">
        <f t="shared" si="289"/>
        <v>2016</v>
      </c>
    </row>
    <row r="3705" spans="1:21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8308</v>
      </c>
      <c r="R3705" s="10" t="s">
        <v>8309</v>
      </c>
      <c r="S3705" s="14">
        <f t="shared" si="287"/>
        <v>42556.504490740743</v>
      </c>
      <c r="T3705" s="14">
        <f t="shared" si="288"/>
        <v>42595.290972222225</v>
      </c>
      <c r="U3705">
        <f t="shared" si="289"/>
        <v>2016</v>
      </c>
    </row>
    <row r="3706" spans="1:21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8308</v>
      </c>
      <c r="R3706" s="10" t="s">
        <v>8309</v>
      </c>
      <c r="S3706" s="14">
        <f t="shared" si="287"/>
        <v>42461.689745370371</v>
      </c>
      <c r="T3706" s="14">
        <f t="shared" si="288"/>
        <v>42521.689745370371</v>
      </c>
      <c r="U3706">
        <f t="shared" si="289"/>
        <v>2016</v>
      </c>
    </row>
    <row r="3707" spans="1:21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8308</v>
      </c>
      <c r="R3707" s="10" t="s">
        <v>8309</v>
      </c>
      <c r="S3707" s="14">
        <f t="shared" si="287"/>
        <v>41792.542986111112</v>
      </c>
      <c r="T3707" s="14">
        <f t="shared" si="288"/>
        <v>41813.75</v>
      </c>
      <c r="U3707">
        <f t="shared" si="289"/>
        <v>2014</v>
      </c>
    </row>
    <row r="3708" spans="1:21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8308</v>
      </c>
      <c r="R3708" s="10" t="s">
        <v>8309</v>
      </c>
      <c r="S3708" s="14">
        <f t="shared" si="287"/>
        <v>41879.913761574076</v>
      </c>
      <c r="T3708" s="14">
        <f t="shared" si="288"/>
        <v>41894.913761574076</v>
      </c>
      <c r="U3708">
        <f t="shared" si="289"/>
        <v>2014</v>
      </c>
    </row>
    <row r="3709" spans="1:21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8308</v>
      </c>
      <c r="R3709" s="10" t="s">
        <v>8309</v>
      </c>
      <c r="S3709" s="14">
        <f t="shared" si="287"/>
        <v>42552.048356481479</v>
      </c>
      <c r="T3709" s="14">
        <f t="shared" si="288"/>
        <v>42573.226388888885</v>
      </c>
      <c r="U3709">
        <f t="shared" si="289"/>
        <v>2016</v>
      </c>
    </row>
    <row r="3710" spans="1:21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8308</v>
      </c>
      <c r="R3710" s="10" t="s">
        <v>8309</v>
      </c>
      <c r="S3710" s="14">
        <f t="shared" si="287"/>
        <v>41810.142199074071</v>
      </c>
      <c r="T3710" s="14">
        <f t="shared" si="288"/>
        <v>41824.142199074071</v>
      </c>
      <c r="U3710">
        <f t="shared" si="289"/>
        <v>2014</v>
      </c>
    </row>
    <row r="3711" spans="1:21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8308</v>
      </c>
      <c r="R3711" s="10" t="s">
        <v>8309</v>
      </c>
      <c r="S3711" s="14">
        <f t="shared" si="287"/>
        <v>41785.707708333335</v>
      </c>
      <c r="T3711" s="14">
        <f t="shared" si="288"/>
        <v>41815.707708333335</v>
      </c>
      <c r="U3711">
        <f t="shared" si="289"/>
        <v>2014</v>
      </c>
    </row>
    <row r="3712" spans="1:21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8308</v>
      </c>
      <c r="R3712" s="10" t="s">
        <v>8309</v>
      </c>
      <c r="S3712" s="14">
        <f t="shared" si="287"/>
        <v>42072.576249999998</v>
      </c>
      <c r="T3712" s="14">
        <f t="shared" si="288"/>
        <v>42097.576249999998</v>
      </c>
      <c r="U3712">
        <f t="shared" si="289"/>
        <v>2015</v>
      </c>
    </row>
    <row r="3713" spans="1:21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8308</v>
      </c>
      <c r="R3713" s="10" t="s">
        <v>8309</v>
      </c>
      <c r="S3713" s="14">
        <f t="shared" si="287"/>
        <v>41779.724224537036</v>
      </c>
      <c r="T3713" s="14">
        <f t="shared" si="288"/>
        <v>41805.666666666664</v>
      </c>
      <c r="U3713">
        <f t="shared" si="289"/>
        <v>2014</v>
      </c>
    </row>
    <row r="3714" spans="1:21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90">ROUND(E3714/D3714*100,0)</f>
        <v>154</v>
      </c>
      <c r="P3714">
        <f t="shared" si="286"/>
        <v>110.87</v>
      </c>
      <c r="Q3714" s="10" t="s">
        <v>8308</v>
      </c>
      <c r="R3714" s="10" t="s">
        <v>8309</v>
      </c>
      <c r="S3714" s="14">
        <f t="shared" si="287"/>
        <v>42134.172071759262</v>
      </c>
      <c r="T3714" s="14">
        <f t="shared" si="288"/>
        <v>42155.290972222225</v>
      </c>
      <c r="U3714">
        <f t="shared" si="289"/>
        <v>2015</v>
      </c>
    </row>
    <row r="3715" spans="1:21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90"/>
        <v>102</v>
      </c>
      <c r="P3715">
        <f t="shared" ref="P3715:P3778" si="291">IFERROR(ROUND(E3715/L3715,2),0)</f>
        <v>106.84</v>
      </c>
      <c r="Q3715" s="10" t="s">
        <v>8308</v>
      </c>
      <c r="R3715" s="10" t="s">
        <v>8309</v>
      </c>
      <c r="S3715" s="14">
        <f t="shared" ref="S3715:S3778" si="292">(((J3715/60)/60)/24)+DATE(1970,1,1)</f>
        <v>42505.738032407404</v>
      </c>
      <c r="T3715" s="14">
        <f t="shared" ref="T3715:T3778" si="293">(((I3715/60)/60)/24)+DATE(1970,1,1)</f>
        <v>42525.738032407404</v>
      </c>
      <c r="U3715">
        <f t="shared" ref="U3715:U3778" si="294">YEAR(S3715)</f>
        <v>2016</v>
      </c>
    </row>
    <row r="3716" spans="1:21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8308</v>
      </c>
      <c r="R3716" s="10" t="s">
        <v>8309</v>
      </c>
      <c r="S3716" s="14">
        <f t="shared" si="292"/>
        <v>42118.556331018524</v>
      </c>
      <c r="T3716" s="14">
        <f t="shared" si="293"/>
        <v>42150.165972222225</v>
      </c>
      <c r="U3716">
        <f t="shared" si="294"/>
        <v>2015</v>
      </c>
    </row>
    <row r="3717" spans="1:21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8308</v>
      </c>
      <c r="R3717" s="10" t="s">
        <v>8309</v>
      </c>
      <c r="S3717" s="14">
        <f t="shared" si="292"/>
        <v>42036.995590277773</v>
      </c>
      <c r="T3717" s="14">
        <f t="shared" si="293"/>
        <v>42094.536111111112</v>
      </c>
      <c r="U3717">
        <f t="shared" si="294"/>
        <v>2015</v>
      </c>
    </row>
    <row r="3718" spans="1:21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8308</v>
      </c>
      <c r="R3718" s="10" t="s">
        <v>8309</v>
      </c>
      <c r="S3718" s="14">
        <f t="shared" si="292"/>
        <v>42360.887835648144</v>
      </c>
      <c r="T3718" s="14">
        <f t="shared" si="293"/>
        <v>42390.887835648144</v>
      </c>
      <c r="U3718">
        <f t="shared" si="294"/>
        <v>2015</v>
      </c>
    </row>
    <row r="3719" spans="1:21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8308</v>
      </c>
      <c r="R3719" s="10" t="s">
        <v>8309</v>
      </c>
      <c r="S3719" s="14">
        <f t="shared" si="292"/>
        <v>42102.866307870368</v>
      </c>
      <c r="T3719" s="14">
        <f t="shared" si="293"/>
        <v>42133.866307870368</v>
      </c>
      <c r="U3719">
        <f t="shared" si="294"/>
        <v>2015</v>
      </c>
    </row>
    <row r="3720" spans="1:21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8308</v>
      </c>
      <c r="R3720" s="10" t="s">
        <v>8309</v>
      </c>
      <c r="S3720" s="14">
        <f t="shared" si="292"/>
        <v>42032.716145833328</v>
      </c>
      <c r="T3720" s="14">
        <f t="shared" si="293"/>
        <v>42062.716145833328</v>
      </c>
      <c r="U3720">
        <f t="shared" si="294"/>
        <v>2015</v>
      </c>
    </row>
    <row r="3721" spans="1:21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8308</v>
      </c>
      <c r="R3721" s="10" t="s">
        <v>8309</v>
      </c>
      <c r="S3721" s="14">
        <f t="shared" si="292"/>
        <v>42147.729930555557</v>
      </c>
      <c r="T3721" s="14">
        <f t="shared" si="293"/>
        <v>42177.729930555557</v>
      </c>
      <c r="U3721">
        <f t="shared" si="294"/>
        <v>2015</v>
      </c>
    </row>
    <row r="3722" spans="1:21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8308</v>
      </c>
      <c r="R3722" s="10" t="s">
        <v>8309</v>
      </c>
      <c r="S3722" s="14">
        <f t="shared" si="292"/>
        <v>42165.993125000001</v>
      </c>
      <c r="T3722" s="14">
        <f t="shared" si="293"/>
        <v>42187.993125000001</v>
      </c>
      <c r="U3722">
        <f t="shared" si="294"/>
        <v>2015</v>
      </c>
    </row>
    <row r="3723" spans="1:21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8308</v>
      </c>
      <c r="R3723" s="10" t="s">
        <v>8309</v>
      </c>
      <c r="S3723" s="14">
        <f t="shared" si="292"/>
        <v>41927.936157407406</v>
      </c>
      <c r="T3723" s="14">
        <f t="shared" si="293"/>
        <v>41948.977824074071</v>
      </c>
      <c r="U3723">
        <f t="shared" si="294"/>
        <v>2014</v>
      </c>
    </row>
    <row r="3724" spans="1:21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8308</v>
      </c>
      <c r="R3724" s="10" t="s">
        <v>8309</v>
      </c>
      <c r="S3724" s="14">
        <f t="shared" si="292"/>
        <v>42381.671840277777</v>
      </c>
      <c r="T3724" s="14">
        <f t="shared" si="293"/>
        <v>42411.957638888889</v>
      </c>
      <c r="U3724">
        <f t="shared" si="294"/>
        <v>2016</v>
      </c>
    </row>
    <row r="3725" spans="1:21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8308</v>
      </c>
      <c r="R3725" s="10" t="s">
        <v>8309</v>
      </c>
      <c r="S3725" s="14">
        <f t="shared" si="292"/>
        <v>41943.753032407411</v>
      </c>
      <c r="T3725" s="14">
        <f t="shared" si="293"/>
        <v>41973.794699074075</v>
      </c>
      <c r="U3725">
        <f t="shared" si="294"/>
        <v>2014</v>
      </c>
    </row>
    <row r="3726" spans="1:21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8308</v>
      </c>
      <c r="R3726" s="10" t="s">
        <v>8309</v>
      </c>
      <c r="S3726" s="14">
        <f t="shared" si="292"/>
        <v>42465.491435185191</v>
      </c>
      <c r="T3726" s="14">
        <f t="shared" si="293"/>
        <v>42494.958333333328</v>
      </c>
      <c r="U3726">
        <f t="shared" si="294"/>
        <v>2016</v>
      </c>
    </row>
    <row r="3727" spans="1:21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8308</v>
      </c>
      <c r="R3727" s="10" t="s">
        <v>8309</v>
      </c>
      <c r="S3727" s="14">
        <f t="shared" si="292"/>
        <v>42401.945219907408</v>
      </c>
      <c r="T3727" s="14">
        <f t="shared" si="293"/>
        <v>42418.895833333328</v>
      </c>
      <c r="U3727">
        <f t="shared" si="294"/>
        <v>2016</v>
      </c>
    </row>
    <row r="3728" spans="1:21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8308</v>
      </c>
      <c r="R3728" s="10" t="s">
        <v>8309</v>
      </c>
      <c r="S3728" s="14">
        <f t="shared" si="292"/>
        <v>42462.140868055561</v>
      </c>
      <c r="T3728" s="14">
        <f t="shared" si="293"/>
        <v>42489.875</v>
      </c>
      <c r="U3728">
        <f t="shared" si="294"/>
        <v>2016</v>
      </c>
    </row>
    <row r="3729" spans="1:21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8308</v>
      </c>
      <c r="R3729" s="10" t="s">
        <v>8309</v>
      </c>
      <c r="S3729" s="14">
        <f t="shared" si="292"/>
        <v>42632.348310185189</v>
      </c>
      <c r="T3729" s="14">
        <f t="shared" si="293"/>
        <v>42663.204861111109</v>
      </c>
      <c r="U3729">
        <f t="shared" si="294"/>
        <v>2016</v>
      </c>
    </row>
    <row r="3730" spans="1:21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8308</v>
      </c>
      <c r="R3730" s="10" t="s">
        <v>8309</v>
      </c>
      <c r="S3730" s="14">
        <f t="shared" si="292"/>
        <v>42205.171018518522</v>
      </c>
      <c r="T3730" s="14">
        <f t="shared" si="293"/>
        <v>42235.171018518522</v>
      </c>
      <c r="U3730">
        <f t="shared" si="294"/>
        <v>2015</v>
      </c>
    </row>
    <row r="3731" spans="1:21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8308</v>
      </c>
      <c r="R3731" s="10" t="s">
        <v>8309</v>
      </c>
      <c r="S3731" s="14">
        <f t="shared" si="292"/>
        <v>42041.205000000002</v>
      </c>
      <c r="T3731" s="14">
        <f t="shared" si="293"/>
        <v>42086.16333333333</v>
      </c>
      <c r="U3731">
        <f t="shared" si="294"/>
        <v>2015</v>
      </c>
    </row>
    <row r="3732" spans="1:21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8308</v>
      </c>
      <c r="R3732" s="10" t="s">
        <v>8309</v>
      </c>
      <c r="S3732" s="14">
        <f t="shared" si="292"/>
        <v>42203.677766203706</v>
      </c>
      <c r="T3732" s="14">
        <f t="shared" si="293"/>
        <v>42233.677766203706</v>
      </c>
      <c r="U3732">
        <f t="shared" si="294"/>
        <v>2015</v>
      </c>
    </row>
    <row r="3733" spans="1:21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8308</v>
      </c>
      <c r="R3733" s="10" t="s">
        <v>8309</v>
      </c>
      <c r="S3733" s="14">
        <f t="shared" si="292"/>
        <v>41983.752847222218</v>
      </c>
      <c r="T3733" s="14">
        <f t="shared" si="293"/>
        <v>42014.140972222223</v>
      </c>
      <c r="U3733">
        <f t="shared" si="294"/>
        <v>2014</v>
      </c>
    </row>
    <row r="3734" spans="1:21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8308</v>
      </c>
      <c r="R3734" s="10" t="s">
        <v>8309</v>
      </c>
      <c r="S3734" s="14">
        <f t="shared" si="292"/>
        <v>41968.677465277782</v>
      </c>
      <c r="T3734" s="14">
        <f t="shared" si="293"/>
        <v>42028.5</v>
      </c>
      <c r="U3734">
        <f t="shared" si="294"/>
        <v>2014</v>
      </c>
    </row>
    <row r="3735" spans="1:21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8308</v>
      </c>
      <c r="R3735" s="10" t="s">
        <v>8309</v>
      </c>
      <c r="S3735" s="14">
        <f t="shared" si="292"/>
        <v>42103.024398148147</v>
      </c>
      <c r="T3735" s="14">
        <f t="shared" si="293"/>
        <v>42112.9375</v>
      </c>
      <c r="U3735">
        <f t="shared" si="294"/>
        <v>2015</v>
      </c>
    </row>
    <row r="3736" spans="1:21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8308</v>
      </c>
      <c r="R3736" s="10" t="s">
        <v>8309</v>
      </c>
      <c r="S3736" s="14">
        <f t="shared" si="292"/>
        <v>42089.901574074072</v>
      </c>
      <c r="T3736" s="14">
        <f t="shared" si="293"/>
        <v>42149.901574074072</v>
      </c>
      <c r="U3736">
        <f t="shared" si="294"/>
        <v>2015</v>
      </c>
    </row>
    <row r="3737" spans="1:21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8308</v>
      </c>
      <c r="R3737" s="10" t="s">
        <v>8309</v>
      </c>
      <c r="S3737" s="14">
        <f t="shared" si="292"/>
        <v>42122.693159722221</v>
      </c>
      <c r="T3737" s="14">
        <f t="shared" si="293"/>
        <v>42152.693159722221</v>
      </c>
      <c r="U3737">
        <f t="shared" si="294"/>
        <v>2015</v>
      </c>
    </row>
    <row r="3738" spans="1:21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8308</v>
      </c>
      <c r="R3738" s="10" t="s">
        <v>8309</v>
      </c>
      <c r="S3738" s="14">
        <f t="shared" si="292"/>
        <v>42048.711724537032</v>
      </c>
      <c r="T3738" s="14">
        <f t="shared" si="293"/>
        <v>42086.75</v>
      </c>
      <c r="U3738">
        <f t="shared" si="294"/>
        <v>2015</v>
      </c>
    </row>
    <row r="3739" spans="1:21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8308</v>
      </c>
      <c r="R3739" s="10" t="s">
        <v>8309</v>
      </c>
      <c r="S3739" s="14">
        <f t="shared" si="292"/>
        <v>42297.691006944442</v>
      </c>
      <c r="T3739" s="14">
        <f t="shared" si="293"/>
        <v>42320.290972222225</v>
      </c>
      <c r="U3739">
        <f t="shared" si="294"/>
        <v>2015</v>
      </c>
    </row>
    <row r="3740" spans="1:21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8308</v>
      </c>
      <c r="R3740" s="10" t="s">
        <v>8309</v>
      </c>
      <c r="S3740" s="14">
        <f t="shared" si="292"/>
        <v>41813.938715277778</v>
      </c>
      <c r="T3740" s="14">
        <f t="shared" si="293"/>
        <v>41835.916666666664</v>
      </c>
      <c r="U3740">
        <f t="shared" si="294"/>
        <v>2014</v>
      </c>
    </row>
    <row r="3741" spans="1:21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8308</v>
      </c>
      <c r="R3741" s="10" t="s">
        <v>8309</v>
      </c>
      <c r="S3741" s="14">
        <f t="shared" si="292"/>
        <v>42548.449861111112</v>
      </c>
      <c r="T3741" s="14">
        <f t="shared" si="293"/>
        <v>42568.449861111112</v>
      </c>
      <c r="U3741">
        <f t="shared" si="294"/>
        <v>2016</v>
      </c>
    </row>
    <row r="3742" spans="1:21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8308</v>
      </c>
      <c r="R3742" s="10" t="s">
        <v>8309</v>
      </c>
      <c r="S3742" s="14">
        <f t="shared" si="292"/>
        <v>41833.089756944442</v>
      </c>
      <c r="T3742" s="14">
        <f t="shared" si="293"/>
        <v>41863.079143518517</v>
      </c>
      <c r="U3742">
        <f t="shared" si="294"/>
        <v>2014</v>
      </c>
    </row>
    <row r="3743" spans="1:21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8308</v>
      </c>
      <c r="R3743" s="10" t="s">
        <v>8309</v>
      </c>
      <c r="S3743" s="14">
        <f t="shared" si="292"/>
        <v>42325.920717592591</v>
      </c>
      <c r="T3743" s="14">
        <f t="shared" si="293"/>
        <v>42355.920717592591</v>
      </c>
      <c r="U3743">
        <f t="shared" si="294"/>
        <v>2015</v>
      </c>
    </row>
    <row r="3744" spans="1:21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8308</v>
      </c>
      <c r="R3744" s="10" t="s">
        <v>8309</v>
      </c>
      <c r="S3744" s="14">
        <f t="shared" si="292"/>
        <v>41858.214629629627</v>
      </c>
      <c r="T3744" s="14">
        <f t="shared" si="293"/>
        <v>41888.214629629627</v>
      </c>
      <c r="U3744">
        <f t="shared" si="294"/>
        <v>2014</v>
      </c>
    </row>
    <row r="3745" spans="1:21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8308</v>
      </c>
      <c r="R3745" s="10" t="s">
        <v>8309</v>
      </c>
      <c r="S3745" s="14">
        <f t="shared" si="292"/>
        <v>41793.710231481484</v>
      </c>
      <c r="T3745" s="14">
        <f t="shared" si="293"/>
        <v>41823.710231481484</v>
      </c>
      <c r="U3745">
        <f t="shared" si="294"/>
        <v>2014</v>
      </c>
    </row>
    <row r="3746" spans="1:21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8308</v>
      </c>
      <c r="R3746" s="10" t="s">
        <v>8309</v>
      </c>
      <c r="S3746" s="14">
        <f t="shared" si="292"/>
        <v>41793.814259259263</v>
      </c>
      <c r="T3746" s="14">
        <f t="shared" si="293"/>
        <v>41825.165972222225</v>
      </c>
      <c r="U3746">
        <f t="shared" si="294"/>
        <v>2014</v>
      </c>
    </row>
    <row r="3747" spans="1:21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8308</v>
      </c>
      <c r="R3747" s="10" t="s">
        <v>8309</v>
      </c>
      <c r="S3747" s="14">
        <f t="shared" si="292"/>
        <v>41831.697939814818</v>
      </c>
      <c r="T3747" s="14">
        <f t="shared" si="293"/>
        <v>41861.697939814818</v>
      </c>
      <c r="U3747">
        <f t="shared" si="294"/>
        <v>2014</v>
      </c>
    </row>
    <row r="3748" spans="1:21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8308</v>
      </c>
      <c r="R3748" s="10" t="s">
        <v>8309</v>
      </c>
      <c r="S3748" s="14">
        <f t="shared" si="292"/>
        <v>42621.389340277776</v>
      </c>
      <c r="T3748" s="14">
        <f t="shared" si="293"/>
        <v>42651.389340277776</v>
      </c>
      <c r="U3748">
        <f t="shared" si="294"/>
        <v>2016</v>
      </c>
    </row>
    <row r="3749" spans="1:21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8308</v>
      </c>
      <c r="R3749" s="10" t="s">
        <v>8309</v>
      </c>
      <c r="S3749" s="14">
        <f t="shared" si="292"/>
        <v>42164.299722222218</v>
      </c>
      <c r="T3749" s="14">
        <f t="shared" si="293"/>
        <v>42190.957638888889</v>
      </c>
      <c r="U3749">
        <f t="shared" si="294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8308</v>
      </c>
      <c r="R3750" s="10" t="s">
        <v>8311</v>
      </c>
      <c r="S3750" s="14">
        <f t="shared" si="292"/>
        <v>42395.706435185188</v>
      </c>
      <c r="T3750" s="14">
        <f t="shared" si="293"/>
        <v>42416.249305555553</v>
      </c>
      <c r="U3750">
        <f t="shared" si="294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8308</v>
      </c>
      <c r="R3751" s="10" t="s">
        <v>8311</v>
      </c>
      <c r="S3751" s="14">
        <f t="shared" si="292"/>
        <v>42458.127175925925</v>
      </c>
      <c r="T3751" s="14">
        <f t="shared" si="293"/>
        <v>42489.165972222225</v>
      </c>
      <c r="U3751">
        <f t="shared" si="294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8308</v>
      </c>
      <c r="R3752" s="10" t="s">
        <v>8311</v>
      </c>
      <c r="S3752" s="14">
        <f t="shared" si="292"/>
        <v>42016.981574074074</v>
      </c>
      <c r="T3752" s="14">
        <f t="shared" si="293"/>
        <v>42045.332638888889</v>
      </c>
      <c r="U3752">
        <f t="shared" si="294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8308</v>
      </c>
      <c r="R3753" s="10" t="s">
        <v>8311</v>
      </c>
      <c r="S3753" s="14">
        <f t="shared" si="292"/>
        <v>42403.035567129627</v>
      </c>
      <c r="T3753" s="14">
        <f t="shared" si="293"/>
        <v>42462.993900462956</v>
      </c>
      <c r="U3753">
        <f t="shared" si="294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8308</v>
      </c>
      <c r="R3754" s="10" t="s">
        <v>8311</v>
      </c>
      <c r="S3754" s="14">
        <f t="shared" si="292"/>
        <v>42619.802488425921</v>
      </c>
      <c r="T3754" s="14">
        <f t="shared" si="293"/>
        <v>42659.875</v>
      </c>
      <c r="U3754">
        <f t="shared" si="294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8308</v>
      </c>
      <c r="R3755" s="10" t="s">
        <v>8311</v>
      </c>
      <c r="S3755" s="14">
        <f t="shared" si="292"/>
        <v>42128.824074074073</v>
      </c>
      <c r="T3755" s="14">
        <f t="shared" si="293"/>
        <v>42158</v>
      </c>
      <c r="U3755">
        <f t="shared" si="294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8308</v>
      </c>
      <c r="R3756" s="10" t="s">
        <v>8311</v>
      </c>
      <c r="S3756" s="14">
        <f t="shared" si="292"/>
        <v>41808.881215277775</v>
      </c>
      <c r="T3756" s="14">
        <f t="shared" si="293"/>
        <v>41846.207638888889</v>
      </c>
      <c r="U3756">
        <f t="shared" si="294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8308</v>
      </c>
      <c r="R3757" s="10" t="s">
        <v>8311</v>
      </c>
      <c r="S3757" s="14">
        <f t="shared" si="292"/>
        <v>42445.866979166662</v>
      </c>
      <c r="T3757" s="14">
        <f t="shared" si="293"/>
        <v>42475.866979166662</v>
      </c>
      <c r="U3757">
        <f t="shared" si="294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8308</v>
      </c>
      <c r="R3758" s="10" t="s">
        <v>8311</v>
      </c>
      <c r="S3758" s="14">
        <f t="shared" si="292"/>
        <v>41771.814791666664</v>
      </c>
      <c r="T3758" s="14">
        <f t="shared" si="293"/>
        <v>41801.814791666664</v>
      </c>
      <c r="U3758">
        <f t="shared" si="294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8308</v>
      </c>
      <c r="R3759" s="10" t="s">
        <v>8311</v>
      </c>
      <c r="S3759" s="14">
        <f t="shared" si="292"/>
        <v>41954.850868055553</v>
      </c>
      <c r="T3759" s="14">
        <f t="shared" si="293"/>
        <v>41974.850868055553</v>
      </c>
      <c r="U3759">
        <f t="shared" si="294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8308</v>
      </c>
      <c r="R3760" s="10" t="s">
        <v>8311</v>
      </c>
      <c r="S3760" s="14">
        <f t="shared" si="292"/>
        <v>41747.471504629626</v>
      </c>
      <c r="T3760" s="14">
        <f t="shared" si="293"/>
        <v>41778.208333333336</v>
      </c>
      <c r="U3760">
        <f t="shared" si="29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8308</v>
      </c>
      <c r="R3761" s="10" t="s">
        <v>8311</v>
      </c>
      <c r="S3761" s="14">
        <f t="shared" si="292"/>
        <v>42182.108252314814</v>
      </c>
      <c r="T3761" s="14">
        <f t="shared" si="293"/>
        <v>42242.108252314814</v>
      </c>
      <c r="U3761">
        <f t="shared" si="29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8308</v>
      </c>
      <c r="R3762" s="10" t="s">
        <v>8311</v>
      </c>
      <c r="S3762" s="14">
        <f t="shared" si="292"/>
        <v>41739.525300925925</v>
      </c>
      <c r="T3762" s="14">
        <f t="shared" si="293"/>
        <v>41764.525300925925</v>
      </c>
      <c r="U3762">
        <f t="shared" si="29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8308</v>
      </c>
      <c r="R3763" s="10" t="s">
        <v>8311</v>
      </c>
      <c r="S3763" s="14">
        <f t="shared" si="292"/>
        <v>42173.466863425929</v>
      </c>
      <c r="T3763" s="14">
        <f t="shared" si="293"/>
        <v>42226.958333333328</v>
      </c>
      <c r="U3763">
        <f t="shared" si="29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8308</v>
      </c>
      <c r="R3764" s="10" t="s">
        <v>8311</v>
      </c>
      <c r="S3764" s="14">
        <f t="shared" si="292"/>
        <v>42193.813530092593</v>
      </c>
      <c r="T3764" s="14">
        <f t="shared" si="293"/>
        <v>42218.813530092593</v>
      </c>
      <c r="U3764">
        <f t="shared" si="29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8308</v>
      </c>
      <c r="R3765" s="10" t="s">
        <v>8311</v>
      </c>
      <c r="S3765" s="14">
        <f t="shared" si="292"/>
        <v>42065.750300925924</v>
      </c>
      <c r="T3765" s="14">
        <f t="shared" si="293"/>
        <v>42095.708634259259</v>
      </c>
      <c r="U3765">
        <f t="shared" si="29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8308</v>
      </c>
      <c r="R3766" s="10" t="s">
        <v>8311</v>
      </c>
      <c r="S3766" s="14">
        <f t="shared" si="292"/>
        <v>42499.842962962968</v>
      </c>
      <c r="T3766" s="14">
        <f t="shared" si="293"/>
        <v>42519.024999999994</v>
      </c>
      <c r="U3766">
        <f t="shared" si="29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8308</v>
      </c>
      <c r="R3767" s="10" t="s">
        <v>8311</v>
      </c>
      <c r="S3767" s="14">
        <f t="shared" si="292"/>
        <v>41820.776412037041</v>
      </c>
      <c r="T3767" s="14">
        <f t="shared" si="293"/>
        <v>41850.776412037041</v>
      </c>
      <c r="U3767">
        <f t="shared" si="29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8308</v>
      </c>
      <c r="R3768" s="10" t="s">
        <v>8311</v>
      </c>
      <c r="S3768" s="14">
        <f t="shared" si="292"/>
        <v>41788.167187500003</v>
      </c>
      <c r="T3768" s="14">
        <f t="shared" si="293"/>
        <v>41823.167187500003</v>
      </c>
      <c r="U3768">
        <f t="shared" si="29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8308</v>
      </c>
      <c r="R3769" s="10" t="s">
        <v>8311</v>
      </c>
      <c r="S3769" s="14">
        <f t="shared" si="292"/>
        <v>42050.019641203704</v>
      </c>
      <c r="T3769" s="14">
        <f t="shared" si="293"/>
        <v>42064.207638888889</v>
      </c>
      <c r="U3769">
        <f t="shared" si="29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8308</v>
      </c>
      <c r="R3770" s="10" t="s">
        <v>8311</v>
      </c>
      <c r="S3770" s="14">
        <f t="shared" si="292"/>
        <v>41772.727893518517</v>
      </c>
      <c r="T3770" s="14">
        <f t="shared" si="293"/>
        <v>41802.727893518517</v>
      </c>
      <c r="U3770">
        <f t="shared" si="29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8308</v>
      </c>
      <c r="R3771" s="10" t="s">
        <v>8311</v>
      </c>
      <c r="S3771" s="14">
        <f t="shared" si="292"/>
        <v>42445.598136574074</v>
      </c>
      <c r="T3771" s="14">
        <f t="shared" si="293"/>
        <v>42475.598136574074</v>
      </c>
      <c r="U3771">
        <f t="shared" si="29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8308</v>
      </c>
      <c r="R3772" s="10" t="s">
        <v>8311</v>
      </c>
      <c r="S3772" s="14">
        <f t="shared" si="292"/>
        <v>42138.930671296301</v>
      </c>
      <c r="T3772" s="14">
        <f t="shared" si="293"/>
        <v>42168.930671296301</v>
      </c>
      <c r="U3772">
        <f t="shared" si="29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8308</v>
      </c>
      <c r="R3773" s="10" t="s">
        <v>8311</v>
      </c>
      <c r="S3773" s="14">
        <f t="shared" si="292"/>
        <v>42493.857083333336</v>
      </c>
      <c r="T3773" s="14">
        <f t="shared" si="293"/>
        <v>42508</v>
      </c>
      <c r="U3773">
        <f t="shared" si="29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8308</v>
      </c>
      <c r="R3774" s="10" t="s">
        <v>8311</v>
      </c>
      <c r="S3774" s="14">
        <f t="shared" si="292"/>
        <v>42682.616967592592</v>
      </c>
      <c r="T3774" s="14">
        <f t="shared" si="293"/>
        <v>42703.25</v>
      </c>
      <c r="U3774">
        <f t="shared" si="29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8308</v>
      </c>
      <c r="R3775" s="10" t="s">
        <v>8311</v>
      </c>
      <c r="S3775" s="14">
        <f t="shared" si="292"/>
        <v>42656.005173611105</v>
      </c>
      <c r="T3775" s="14">
        <f t="shared" si="293"/>
        <v>42689.088888888888</v>
      </c>
      <c r="U3775">
        <f t="shared" si="29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8308</v>
      </c>
      <c r="R3776" s="10" t="s">
        <v>8311</v>
      </c>
      <c r="S3776" s="14">
        <f t="shared" si="292"/>
        <v>42087.792303240742</v>
      </c>
      <c r="T3776" s="14">
        <f t="shared" si="293"/>
        <v>42103.792303240742</v>
      </c>
      <c r="U3776">
        <f t="shared" si="29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8308</v>
      </c>
      <c r="R3777" s="10" t="s">
        <v>8311</v>
      </c>
      <c r="S3777" s="14">
        <f t="shared" si="292"/>
        <v>42075.942627314813</v>
      </c>
      <c r="T3777" s="14">
        <f t="shared" si="293"/>
        <v>42103.166666666672</v>
      </c>
      <c r="U3777">
        <f t="shared" si="29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95">ROUND(E3778/D3778*100,0)</f>
        <v>107</v>
      </c>
      <c r="P3778">
        <f t="shared" si="291"/>
        <v>90.82</v>
      </c>
      <c r="Q3778" s="10" t="s">
        <v>8308</v>
      </c>
      <c r="R3778" s="10" t="s">
        <v>8311</v>
      </c>
      <c r="S3778" s="14">
        <f t="shared" si="292"/>
        <v>41814.367800925924</v>
      </c>
      <c r="T3778" s="14">
        <f t="shared" si="293"/>
        <v>41852.041666666664</v>
      </c>
      <c r="U3778">
        <f t="shared" si="29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95"/>
        <v>143</v>
      </c>
      <c r="P3779">
        <f t="shared" ref="P3779:P3842" si="296">IFERROR(ROUND(E3779/L3779,2),0)</f>
        <v>48.54</v>
      </c>
      <c r="Q3779" s="10" t="s">
        <v>8308</v>
      </c>
      <c r="R3779" s="10" t="s">
        <v>8311</v>
      </c>
      <c r="S3779" s="14">
        <f t="shared" ref="S3779:S3842" si="297">(((J3779/60)/60)/24)+DATE(1970,1,1)</f>
        <v>41887.111354166671</v>
      </c>
      <c r="T3779" s="14">
        <f t="shared" ref="T3779:T3842" si="298">(((I3779/60)/60)/24)+DATE(1970,1,1)</f>
        <v>41909.166666666664</v>
      </c>
      <c r="U3779">
        <f t="shared" ref="U3779:U3842" si="29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8308</v>
      </c>
      <c r="R3780" s="10" t="s">
        <v>8311</v>
      </c>
      <c r="S3780" s="14">
        <f t="shared" si="297"/>
        <v>41989.819212962961</v>
      </c>
      <c r="T3780" s="14">
        <f t="shared" si="298"/>
        <v>42049.819212962961</v>
      </c>
      <c r="U3780">
        <f t="shared" si="29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8308</v>
      </c>
      <c r="R3781" s="10" t="s">
        <v>8311</v>
      </c>
      <c r="S3781" s="14">
        <f t="shared" si="297"/>
        <v>42425.735416666663</v>
      </c>
      <c r="T3781" s="14">
        <f t="shared" si="298"/>
        <v>42455.693750000006</v>
      </c>
      <c r="U3781">
        <f t="shared" si="29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8308</v>
      </c>
      <c r="R3782" s="10" t="s">
        <v>8311</v>
      </c>
      <c r="S3782" s="14">
        <f t="shared" si="297"/>
        <v>42166.219733796301</v>
      </c>
      <c r="T3782" s="14">
        <f t="shared" si="298"/>
        <v>42198.837499999994</v>
      </c>
      <c r="U3782">
        <f t="shared" si="29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8308</v>
      </c>
      <c r="R3783" s="10" t="s">
        <v>8311</v>
      </c>
      <c r="S3783" s="14">
        <f t="shared" si="297"/>
        <v>41865.882928240739</v>
      </c>
      <c r="T3783" s="14">
        <f t="shared" si="298"/>
        <v>41890.882928240739</v>
      </c>
      <c r="U3783">
        <f t="shared" si="29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8308</v>
      </c>
      <c r="R3784" s="10" t="s">
        <v>8311</v>
      </c>
      <c r="S3784" s="14">
        <f t="shared" si="297"/>
        <v>42546.862233796302</v>
      </c>
      <c r="T3784" s="14">
        <f t="shared" si="298"/>
        <v>42575.958333333328</v>
      </c>
      <c r="U3784">
        <f t="shared" si="29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8308</v>
      </c>
      <c r="R3785" s="10" t="s">
        <v>8311</v>
      </c>
      <c r="S3785" s="14">
        <f t="shared" si="297"/>
        <v>42420.140277777777</v>
      </c>
      <c r="T3785" s="14">
        <f t="shared" si="298"/>
        <v>42444.666666666672</v>
      </c>
      <c r="U3785">
        <f t="shared" si="29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8308</v>
      </c>
      <c r="R3786" s="10" t="s">
        <v>8311</v>
      </c>
      <c r="S3786" s="14">
        <f t="shared" si="297"/>
        <v>42531.980694444443</v>
      </c>
      <c r="T3786" s="14">
        <f t="shared" si="298"/>
        <v>42561.980694444443</v>
      </c>
      <c r="U3786">
        <f t="shared" si="29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8308</v>
      </c>
      <c r="R3787" s="10" t="s">
        <v>8311</v>
      </c>
      <c r="S3787" s="14">
        <f t="shared" si="297"/>
        <v>42548.63853009259</v>
      </c>
      <c r="T3787" s="14">
        <f t="shared" si="298"/>
        <v>42584.418749999997</v>
      </c>
      <c r="U3787">
        <f t="shared" si="29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8308</v>
      </c>
      <c r="R3788" s="10" t="s">
        <v>8311</v>
      </c>
      <c r="S3788" s="14">
        <f t="shared" si="297"/>
        <v>42487.037905092591</v>
      </c>
      <c r="T3788" s="14">
        <f t="shared" si="298"/>
        <v>42517.037905092591</v>
      </c>
      <c r="U3788">
        <f t="shared" si="29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8308</v>
      </c>
      <c r="R3789" s="10" t="s">
        <v>8311</v>
      </c>
      <c r="S3789" s="14">
        <f t="shared" si="297"/>
        <v>42167.534791666665</v>
      </c>
      <c r="T3789" s="14">
        <f t="shared" si="298"/>
        <v>42196.165972222225</v>
      </c>
      <c r="U3789">
        <f t="shared" si="29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8308</v>
      </c>
      <c r="R3790" s="10" t="s">
        <v>8311</v>
      </c>
      <c r="S3790" s="14">
        <f t="shared" si="297"/>
        <v>42333.695821759262</v>
      </c>
      <c r="T3790" s="14">
        <f t="shared" si="298"/>
        <v>42361.679166666669</v>
      </c>
      <c r="U3790">
        <f t="shared" si="29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8308</v>
      </c>
      <c r="R3791" s="10" t="s">
        <v>8311</v>
      </c>
      <c r="S3791" s="14">
        <f t="shared" si="297"/>
        <v>42138.798819444448</v>
      </c>
      <c r="T3791" s="14">
        <f t="shared" si="298"/>
        <v>42170.798819444448</v>
      </c>
      <c r="U3791">
        <f t="shared" si="29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8308</v>
      </c>
      <c r="R3792" s="10" t="s">
        <v>8311</v>
      </c>
      <c r="S3792" s="14">
        <f t="shared" si="297"/>
        <v>42666.666932870372</v>
      </c>
      <c r="T3792" s="14">
        <f t="shared" si="298"/>
        <v>42696.708599537036</v>
      </c>
      <c r="U3792">
        <f t="shared" si="29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8308</v>
      </c>
      <c r="R3793" s="10" t="s">
        <v>8311</v>
      </c>
      <c r="S3793" s="14">
        <f t="shared" si="297"/>
        <v>41766.692037037035</v>
      </c>
      <c r="T3793" s="14">
        <f t="shared" si="298"/>
        <v>41826.692037037035</v>
      </c>
      <c r="U3793">
        <f t="shared" si="29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8308</v>
      </c>
      <c r="R3794" s="10" t="s">
        <v>8311</v>
      </c>
      <c r="S3794" s="14">
        <f t="shared" si="297"/>
        <v>42170.447013888886</v>
      </c>
      <c r="T3794" s="14">
        <f t="shared" si="298"/>
        <v>42200.447013888886</v>
      </c>
      <c r="U3794">
        <f t="shared" si="29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8308</v>
      </c>
      <c r="R3795" s="10" t="s">
        <v>8311</v>
      </c>
      <c r="S3795" s="14">
        <f t="shared" si="297"/>
        <v>41968.938993055555</v>
      </c>
      <c r="T3795" s="14">
        <f t="shared" si="298"/>
        <v>41989.938993055555</v>
      </c>
      <c r="U3795">
        <f t="shared" si="29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8308</v>
      </c>
      <c r="R3796" s="10" t="s">
        <v>8311</v>
      </c>
      <c r="S3796" s="14">
        <f t="shared" si="297"/>
        <v>42132.58048611111</v>
      </c>
      <c r="T3796" s="14">
        <f t="shared" si="298"/>
        <v>42162.58048611111</v>
      </c>
      <c r="U3796">
        <f t="shared" si="29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8308</v>
      </c>
      <c r="R3797" s="10" t="s">
        <v>8311</v>
      </c>
      <c r="S3797" s="14">
        <f t="shared" si="297"/>
        <v>42201.436226851853</v>
      </c>
      <c r="T3797" s="14">
        <f t="shared" si="298"/>
        <v>42244.9375</v>
      </c>
      <c r="U3797">
        <f t="shared" si="29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8308</v>
      </c>
      <c r="R3798" s="10" t="s">
        <v>8311</v>
      </c>
      <c r="S3798" s="14">
        <f t="shared" si="297"/>
        <v>42689.029583333337</v>
      </c>
      <c r="T3798" s="14">
        <f t="shared" si="298"/>
        <v>42749.029583333337</v>
      </c>
      <c r="U3798">
        <f t="shared" si="29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8308</v>
      </c>
      <c r="R3799" s="10" t="s">
        <v>8311</v>
      </c>
      <c r="S3799" s="14">
        <f t="shared" si="297"/>
        <v>42084.881539351853</v>
      </c>
      <c r="T3799" s="14">
        <f t="shared" si="298"/>
        <v>42114.881539351853</v>
      </c>
      <c r="U3799">
        <f t="shared" si="29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8308</v>
      </c>
      <c r="R3800" s="10" t="s">
        <v>8311</v>
      </c>
      <c r="S3800" s="14">
        <f t="shared" si="297"/>
        <v>41831.722777777781</v>
      </c>
      <c r="T3800" s="14">
        <f t="shared" si="298"/>
        <v>41861.722777777781</v>
      </c>
      <c r="U3800">
        <f t="shared" si="29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8308</v>
      </c>
      <c r="R3801" s="10" t="s">
        <v>8311</v>
      </c>
      <c r="S3801" s="14">
        <f t="shared" si="297"/>
        <v>42410.93105324074</v>
      </c>
      <c r="T3801" s="14">
        <f t="shared" si="298"/>
        <v>42440.93105324074</v>
      </c>
      <c r="U3801">
        <f t="shared" si="29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8308</v>
      </c>
      <c r="R3802" s="10" t="s">
        <v>8311</v>
      </c>
      <c r="S3802" s="14">
        <f t="shared" si="297"/>
        <v>41982.737071759257</v>
      </c>
      <c r="T3802" s="14">
        <f t="shared" si="298"/>
        <v>42015.207638888889</v>
      </c>
      <c r="U3802">
        <f t="shared" si="29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8308</v>
      </c>
      <c r="R3803" s="10" t="s">
        <v>8311</v>
      </c>
      <c r="S3803" s="14">
        <f t="shared" si="297"/>
        <v>41975.676111111112</v>
      </c>
      <c r="T3803" s="14">
        <f t="shared" si="298"/>
        <v>42006.676111111112</v>
      </c>
      <c r="U3803">
        <f t="shared" si="29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8308</v>
      </c>
      <c r="R3804" s="10" t="s">
        <v>8311</v>
      </c>
      <c r="S3804" s="14">
        <f t="shared" si="297"/>
        <v>42269.126226851848</v>
      </c>
      <c r="T3804" s="14">
        <f t="shared" si="298"/>
        <v>42299.126226851848</v>
      </c>
      <c r="U3804">
        <f t="shared" si="29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8308</v>
      </c>
      <c r="R3805" s="10" t="s">
        <v>8311</v>
      </c>
      <c r="S3805" s="14">
        <f t="shared" si="297"/>
        <v>42403.971851851849</v>
      </c>
      <c r="T3805" s="14">
        <f t="shared" si="298"/>
        <v>42433.971851851849</v>
      </c>
      <c r="U3805">
        <f t="shared" si="29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8308</v>
      </c>
      <c r="R3806" s="10" t="s">
        <v>8311</v>
      </c>
      <c r="S3806" s="14">
        <f t="shared" si="297"/>
        <v>42527.00953703704</v>
      </c>
      <c r="T3806" s="14">
        <f t="shared" si="298"/>
        <v>42582.291666666672</v>
      </c>
      <c r="U3806">
        <f t="shared" si="29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8308</v>
      </c>
      <c r="R3807" s="10" t="s">
        <v>8311</v>
      </c>
      <c r="S3807" s="14">
        <f t="shared" si="297"/>
        <v>41849.887037037035</v>
      </c>
      <c r="T3807" s="14">
        <f t="shared" si="298"/>
        <v>41909.887037037035</v>
      </c>
      <c r="U3807">
        <f t="shared" si="29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8308</v>
      </c>
      <c r="R3808" s="10" t="s">
        <v>8311</v>
      </c>
      <c r="S3808" s="14">
        <f t="shared" si="297"/>
        <v>41799.259039351848</v>
      </c>
      <c r="T3808" s="14">
        <f t="shared" si="298"/>
        <v>41819.259039351848</v>
      </c>
      <c r="U3808">
        <f t="shared" si="29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8308</v>
      </c>
      <c r="R3809" s="10" t="s">
        <v>8311</v>
      </c>
      <c r="S3809" s="14">
        <f t="shared" si="297"/>
        <v>42090.909016203703</v>
      </c>
      <c r="T3809" s="14">
        <f t="shared" si="298"/>
        <v>42097.909016203703</v>
      </c>
      <c r="U3809">
        <f t="shared" si="299"/>
        <v>2015</v>
      </c>
    </row>
    <row r="3810" spans="1:21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8308</v>
      </c>
      <c r="R3810" s="10" t="s">
        <v>8309</v>
      </c>
      <c r="S3810" s="14">
        <f t="shared" si="297"/>
        <v>42059.453923611116</v>
      </c>
      <c r="T3810" s="14">
        <f t="shared" si="298"/>
        <v>42119.412256944444</v>
      </c>
      <c r="U3810">
        <f t="shared" si="299"/>
        <v>2015</v>
      </c>
    </row>
    <row r="3811" spans="1:21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8308</v>
      </c>
      <c r="R3811" s="10" t="s">
        <v>8309</v>
      </c>
      <c r="S3811" s="14">
        <f t="shared" si="297"/>
        <v>41800.526701388888</v>
      </c>
      <c r="T3811" s="14">
        <f t="shared" si="298"/>
        <v>41850.958333333336</v>
      </c>
      <c r="U3811">
        <f t="shared" si="299"/>
        <v>2014</v>
      </c>
    </row>
    <row r="3812" spans="1:21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8308</v>
      </c>
      <c r="R3812" s="10" t="s">
        <v>8309</v>
      </c>
      <c r="S3812" s="14">
        <f t="shared" si="297"/>
        <v>42054.849050925928</v>
      </c>
      <c r="T3812" s="14">
        <f t="shared" si="298"/>
        <v>42084.807384259257</v>
      </c>
      <c r="U3812">
        <f t="shared" si="299"/>
        <v>2015</v>
      </c>
    </row>
    <row r="3813" spans="1:21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8308</v>
      </c>
      <c r="R3813" s="10" t="s">
        <v>8309</v>
      </c>
      <c r="S3813" s="14">
        <f t="shared" si="297"/>
        <v>42487.62700231481</v>
      </c>
      <c r="T3813" s="14">
        <f t="shared" si="298"/>
        <v>42521.458333333328</v>
      </c>
      <c r="U3813">
        <f t="shared" si="299"/>
        <v>2016</v>
      </c>
    </row>
    <row r="3814" spans="1:21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8308</v>
      </c>
      <c r="R3814" s="10" t="s">
        <v>8309</v>
      </c>
      <c r="S3814" s="14">
        <f t="shared" si="297"/>
        <v>42109.751250000001</v>
      </c>
      <c r="T3814" s="14">
        <f t="shared" si="298"/>
        <v>42156.165972222225</v>
      </c>
      <c r="U3814">
        <f t="shared" si="299"/>
        <v>2015</v>
      </c>
    </row>
    <row r="3815" spans="1:21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8308</v>
      </c>
      <c r="R3815" s="10" t="s">
        <v>8309</v>
      </c>
      <c r="S3815" s="14">
        <f t="shared" si="297"/>
        <v>42497.275706018518</v>
      </c>
      <c r="T3815" s="14">
        <f t="shared" si="298"/>
        <v>42535.904861111107</v>
      </c>
      <c r="U3815">
        <f t="shared" si="299"/>
        <v>2016</v>
      </c>
    </row>
    <row r="3816" spans="1:21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8308</v>
      </c>
      <c r="R3816" s="10" t="s">
        <v>8309</v>
      </c>
      <c r="S3816" s="14">
        <f t="shared" si="297"/>
        <v>42058.904074074075</v>
      </c>
      <c r="T3816" s="14">
        <f t="shared" si="298"/>
        <v>42095.165972222225</v>
      </c>
      <c r="U3816">
        <f t="shared" si="299"/>
        <v>2015</v>
      </c>
    </row>
    <row r="3817" spans="1:21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8308</v>
      </c>
      <c r="R3817" s="10" t="s">
        <v>8309</v>
      </c>
      <c r="S3817" s="14">
        <f t="shared" si="297"/>
        <v>42207.259918981479</v>
      </c>
      <c r="T3817" s="14">
        <f t="shared" si="298"/>
        <v>42236.958333333328</v>
      </c>
      <c r="U3817">
        <f t="shared" si="299"/>
        <v>2015</v>
      </c>
    </row>
    <row r="3818" spans="1:21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8308</v>
      </c>
      <c r="R3818" s="10" t="s">
        <v>8309</v>
      </c>
      <c r="S3818" s="14">
        <f t="shared" si="297"/>
        <v>41807.690081018518</v>
      </c>
      <c r="T3818" s="14">
        <f t="shared" si="298"/>
        <v>41837.690081018518</v>
      </c>
      <c r="U3818">
        <f t="shared" si="299"/>
        <v>2014</v>
      </c>
    </row>
    <row r="3819" spans="1:21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8308</v>
      </c>
      <c r="R3819" s="10" t="s">
        <v>8309</v>
      </c>
      <c r="S3819" s="14">
        <f t="shared" si="297"/>
        <v>42284.69694444444</v>
      </c>
      <c r="T3819" s="14">
        <f t="shared" si="298"/>
        <v>42301.165972222225</v>
      </c>
      <c r="U3819">
        <f t="shared" si="299"/>
        <v>2015</v>
      </c>
    </row>
    <row r="3820" spans="1:21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8308</v>
      </c>
      <c r="R3820" s="10" t="s">
        <v>8309</v>
      </c>
      <c r="S3820" s="14">
        <f t="shared" si="297"/>
        <v>42045.84238425926</v>
      </c>
      <c r="T3820" s="14">
        <f t="shared" si="298"/>
        <v>42075.800717592589</v>
      </c>
      <c r="U3820">
        <f t="shared" si="299"/>
        <v>2015</v>
      </c>
    </row>
    <row r="3821" spans="1:21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8308</v>
      </c>
      <c r="R3821" s="10" t="s">
        <v>8309</v>
      </c>
      <c r="S3821" s="14">
        <f t="shared" si="297"/>
        <v>42184.209537037037</v>
      </c>
      <c r="T3821" s="14">
        <f t="shared" si="298"/>
        <v>42202.876388888893</v>
      </c>
      <c r="U3821">
        <f t="shared" si="299"/>
        <v>2015</v>
      </c>
    </row>
    <row r="3822" spans="1:21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8308</v>
      </c>
      <c r="R3822" s="10" t="s">
        <v>8309</v>
      </c>
      <c r="S3822" s="14">
        <f t="shared" si="297"/>
        <v>42160.651817129634</v>
      </c>
      <c r="T3822" s="14">
        <f t="shared" si="298"/>
        <v>42190.651817129634</v>
      </c>
      <c r="U3822">
        <f t="shared" si="299"/>
        <v>2015</v>
      </c>
    </row>
    <row r="3823" spans="1:21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8308</v>
      </c>
      <c r="R3823" s="10" t="s">
        <v>8309</v>
      </c>
      <c r="S3823" s="14">
        <f t="shared" si="297"/>
        <v>42341.180636574078</v>
      </c>
      <c r="T3823" s="14">
        <f t="shared" si="298"/>
        <v>42373.180636574078</v>
      </c>
      <c r="U3823">
        <f t="shared" si="299"/>
        <v>2015</v>
      </c>
    </row>
    <row r="3824" spans="1:21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8308</v>
      </c>
      <c r="R3824" s="10" t="s">
        <v>8309</v>
      </c>
      <c r="S3824" s="14">
        <f t="shared" si="297"/>
        <v>42329.838159722218</v>
      </c>
      <c r="T3824" s="14">
        <f t="shared" si="298"/>
        <v>42388.957638888889</v>
      </c>
      <c r="U3824">
        <f t="shared" si="299"/>
        <v>2015</v>
      </c>
    </row>
    <row r="3825" spans="1:21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8308</v>
      </c>
      <c r="R3825" s="10" t="s">
        <v>8309</v>
      </c>
      <c r="S3825" s="14">
        <f t="shared" si="297"/>
        <v>42170.910231481481</v>
      </c>
      <c r="T3825" s="14">
        <f t="shared" si="298"/>
        <v>42205.165972222225</v>
      </c>
      <c r="U3825">
        <f t="shared" si="299"/>
        <v>2015</v>
      </c>
    </row>
    <row r="3826" spans="1:21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8308</v>
      </c>
      <c r="R3826" s="10" t="s">
        <v>8309</v>
      </c>
      <c r="S3826" s="14">
        <f t="shared" si="297"/>
        <v>42571.626192129625</v>
      </c>
      <c r="T3826" s="14">
        <f t="shared" si="298"/>
        <v>42583.570138888885</v>
      </c>
      <c r="U3826">
        <f t="shared" si="299"/>
        <v>2016</v>
      </c>
    </row>
    <row r="3827" spans="1:21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8308</v>
      </c>
      <c r="R3827" s="10" t="s">
        <v>8309</v>
      </c>
      <c r="S3827" s="14">
        <f t="shared" si="297"/>
        <v>42151.069606481484</v>
      </c>
      <c r="T3827" s="14">
        <f t="shared" si="298"/>
        <v>42172.069606481484</v>
      </c>
      <c r="U3827">
        <f t="shared" si="299"/>
        <v>2015</v>
      </c>
    </row>
    <row r="3828" spans="1:21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8308</v>
      </c>
      <c r="R3828" s="10" t="s">
        <v>8309</v>
      </c>
      <c r="S3828" s="14">
        <f t="shared" si="297"/>
        <v>42101.423541666663</v>
      </c>
      <c r="T3828" s="14">
        <f t="shared" si="298"/>
        <v>42131.423541666663</v>
      </c>
      <c r="U3828">
        <f t="shared" si="299"/>
        <v>2015</v>
      </c>
    </row>
    <row r="3829" spans="1:21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8308</v>
      </c>
      <c r="R3829" s="10" t="s">
        <v>8309</v>
      </c>
      <c r="S3829" s="14">
        <f t="shared" si="297"/>
        <v>42034.928252314814</v>
      </c>
      <c r="T3829" s="14">
        <f t="shared" si="298"/>
        <v>42090</v>
      </c>
      <c r="U3829">
        <f t="shared" si="299"/>
        <v>2015</v>
      </c>
    </row>
    <row r="3830" spans="1:21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8308</v>
      </c>
      <c r="R3830" s="10" t="s">
        <v>8309</v>
      </c>
      <c r="S3830" s="14">
        <f t="shared" si="297"/>
        <v>41944.527627314819</v>
      </c>
      <c r="T3830" s="14">
        <f t="shared" si="298"/>
        <v>42004.569293981483</v>
      </c>
      <c r="U3830">
        <f t="shared" si="299"/>
        <v>2014</v>
      </c>
    </row>
    <row r="3831" spans="1:21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8308</v>
      </c>
      <c r="R3831" s="10" t="s">
        <v>8309</v>
      </c>
      <c r="S3831" s="14">
        <f t="shared" si="297"/>
        <v>42593.865405092598</v>
      </c>
      <c r="T3831" s="14">
        <f t="shared" si="298"/>
        <v>42613.865405092598</v>
      </c>
      <c r="U3831">
        <f t="shared" si="299"/>
        <v>2016</v>
      </c>
    </row>
    <row r="3832" spans="1:21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8308</v>
      </c>
      <c r="R3832" s="10" t="s">
        <v>8309</v>
      </c>
      <c r="S3832" s="14">
        <f t="shared" si="297"/>
        <v>42503.740868055553</v>
      </c>
      <c r="T3832" s="14">
        <f t="shared" si="298"/>
        <v>42517.740868055553</v>
      </c>
      <c r="U3832">
        <f t="shared" si="299"/>
        <v>2016</v>
      </c>
    </row>
    <row r="3833" spans="1:21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8308</v>
      </c>
      <c r="R3833" s="10" t="s">
        <v>8309</v>
      </c>
      <c r="S3833" s="14">
        <f t="shared" si="297"/>
        <v>41927.848900462966</v>
      </c>
      <c r="T3833" s="14">
        <f t="shared" si="298"/>
        <v>41948.890567129631</v>
      </c>
      <c r="U3833">
        <f t="shared" si="299"/>
        <v>2014</v>
      </c>
    </row>
    <row r="3834" spans="1:21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8308</v>
      </c>
      <c r="R3834" s="10" t="s">
        <v>8309</v>
      </c>
      <c r="S3834" s="14">
        <f t="shared" si="297"/>
        <v>42375.114988425921</v>
      </c>
      <c r="T3834" s="14">
        <f t="shared" si="298"/>
        <v>42420.114988425921</v>
      </c>
      <c r="U3834">
        <f t="shared" si="299"/>
        <v>2016</v>
      </c>
    </row>
    <row r="3835" spans="1:21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8308</v>
      </c>
      <c r="R3835" s="10" t="s">
        <v>8309</v>
      </c>
      <c r="S3835" s="14">
        <f t="shared" si="297"/>
        <v>41963.872361111105</v>
      </c>
      <c r="T3835" s="14">
        <f t="shared" si="298"/>
        <v>41974.797916666663</v>
      </c>
      <c r="U3835">
        <f t="shared" si="299"/>
        <v>2014</v>
      </c>
    </row>
    <row r="3836" spans="1:21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8308</v>
      </c>
      <c r="R3836" s="10" t="s">
        <v>8309</v>
      </c>
      <c r="S3836" s="14">
        <f t="shared" si="297"/>
        <v>42143.445219907408</v>
      </c>
      <c r="T3836" s="14">
        <f t="shared" si="298"/>
        <v>42173.445219907408</v>
      </c>
      <c r="U3836">
        <f t="shared" si="299"/>
        <v>2015</v>
      </c>
    </row>
    <row r="3837" spans="1:21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8308</v>
      </c>
      <c r="R3837" s="10" t="s">
        <v>8309</v>
      </c>
      <c r="S3837" s="14">
        <f t="shared" si="297"/>
        <v>42460.94222222222</v>
      </c>
      <c r="T3837" s="14">
        <f t="shared" si="298"/>
        <v>42481.94222222222</v>
      </c>
      <c r="U3837">
        <f t="shared" si="299"/>
        <v>2016</v>
      </c>
    </row>
    <row r="3838" spans="1:21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8308</v>
      </c>
      <c r="R3838" s="10" t="s">
        <v>8309</v>
      </c>
      <c r="S3838" s="14">
        <f t="shared" si="297"/>
        <v>42553.926527777774</v>
      </c>
      <c r="T3838" s="14">
        <f t="shared" si="298"/>
        <v>42585.172916666663</v>
      </c>
      <c r="U3838">
        <f t="shared" si="299"/>
        <v>2016</v>
      </c>
    </row>
    <row r="3839" spans="1:21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8308</v>
      </c>
      <c r="R3839" s="10" t="s">
        <v>8309</v>
      </c>
      <c r="S3839" s="14">
        <f t="shared" si="297"/>
        <v>42152.765717592592</v>
      </c>
      <c r="T3839" s="14">
        <f t="shared" si="298"/>
        <v>42188.765717592592</v>
      </c>
      <c r="U3839">
        <f t="shared" si="299"/>
        <v>2015</v>
      </c>
    </row>
    <row r="3840" spans="1:21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8308</v>
      </c>
      <c r="R3840" s="10" t="s">
        <v>8309</v>
      </c>
      <c r="S3840" s="14">
        <f t="shared" si="297"/>
        <v>42116.710752314815</v>
      </c>
      <c r="T3840" s="14">
        <f t="shared" si="298"/>
        <v>42146.710752314815</v>
      </c>
      <c r="U3840">
        <f t="shared" si="299"/>
        <v>2015</v>
      </c>
    </row>
    <row r="3841" spans="1:21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8308</v>
      </c>
      <c r="R3841" s="10" t="s">
        <v>8309</v>
      </c>
      <c r="S3841" s="14">
        <f t="shared" si="297"/>
        <v>42155.142638888887</v>
      </c>
      <c r="T3841" s="14">
        <f t="shared" si="298"/>
        <v>42215.142638888887</v>
      </c>
      <c r="U3841">
        <f t="shared" si="299"/>
        <v>2015</v>
      </c>
    </row>
    <row r="3842" spans="1:21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300">ROUND(E3842/D3842*100,0)</f>
        <v>6500</v>
      </c>
      <c r="P3842">
        <f t="shared" si="296"/>
        <v>21.67</v>
      </c>
      <c r="Q3842" s="10" t="s">
        <v>8308</v>
      </c>
      <c r="R3842" s="10" t="s">
        <v>8309</v>
      </c>
      <c r="S3842" s="14">
        <f t="shared" si="297"/>
        <v>42432.701724537037</v>
      </c>
      <c r="T3842" s="14">
        <f t="shared" si="298"/>
        <v>42457.660057870366</v>
      </c>
      <c r="U3842">
        <f t="shared" si="299"/>
        <v>2016</v>
      </c>
    </row>
    <row r="3843" spans="1:21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300"/>
        <v>9</v>
      </c>
      <c r="P3843">
        <f t="shared" ref="P3843:P3906" si="301">IFERROR(ROUND(E3843/L3843,2),0)</f>
        <v>25.65</v>
      </c>
      <c r="Q3843" s="10" t="s">
        <v>8308</v>
      </c>
      <c r="R3843" s="10" t="s">
        <v>8309</v>
      </c>
      <c r="S3843" s="14">
        <f t="shared" ref="S3843:S3906" si="302">(((J3843/60)/60)/24)+DATE(1970,1,1)</f>
        <v>41780.785729166666</v>
      </c>
      <c r="T3843" s="14">
        <f t="shared" ref="T3843:T3906" si="303">(((I3843/60)/60)/24)+DATE(1970,1,1)</f>
        <v>41840.785729166666</v>
      </c>
      <c r="U3843">
        <f t="shared" ref="U3843:U3906" si="304">YEAR(S3843)</f>
        <v>2014</v>
      </c>
    </row>
    <row r="3844" spans="1:21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8308</v>
      </c>
      <c r="R3844" s="10" t="s">
        <v>8309</v>
      </c>
      <c r="S3844" s="14">
        <f t="shared" si="302"/>
        <v>41740.493657407409</v>
      </c>
      <c r="T3844" s="14">
        <f t="shared" si="303"/>
        <v>41770.493657407409</v>
      </c>
      <c r="U3844">
        <f t="shared" si="304"/>
        <v>2014</v>
      </c>
    </row>
    <row r="3845" spans="1:21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8308</v>
      </c>
      <c r="R3845" s="10" t="s">
        <v>8309</v>
      </c>
      <c r="S3845" s="14">
        <f t="shared" si="302"/>
        <v>41766.072500000002</v>
      </c>
      <c r="T3845" s="14">
        <f t="shared" si="303"/>
        <v>41791.072500000002</v>
      </c>
      <c r="U3845">
        <f t="shared" si="304"/>
        <v>2014</v>
      </c>
    </row>
    <row r="3846" spans="1:21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8308</v>
      </c>
      <c r="R3846" s="10" t="s">
        <v>8309</v>
      </c>
      <c r="S3846" s="14">
        <f t="shared" si="302"/>
        <v>41766.617291666669</v>
      </c>
      <c r="T3846" s="14">
        <f t="shared" si="303"/>
        <v>41793.290972222225</v>
      </c>
      <c r="U3846">
        <f t="shared" si="304"/>
        <v>2014</v>
      </c>
    </row>
    <row r="3847" spans="1:21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8308</v>
      </c>
      <c r="R3847" s="10" t="s">
        <v>8309</v>
      </c>
      <c r="S3847" s="14">
        <f t="shared" si="302"/>
        <v>42248.627013888887</v>
      </c>
      <c r="T3847" s="14">
        <f t="shared" si="303"/>
        <v>42278.627013888887</v>
      </c>
      <c r="U3847">
        <f t="shared" si="304"/>
        <v>2015</v>
      </c>
    </row>
    <row r="3848" spans="1:21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8308</v>
      </c>
      <c r="R3848" s="10" t="s">
        <v>8309</v>
      </c>
      <c r="S3848" s="14">
        <f t="shared" si="302"/>
        <v>41885.221550925926</v>
      </c>
      <c r="T3848" s="14">
        <f t="shared" si="303"/>
        <v>41916.290972222225</v>
      </c>
      <c r="U3848">
        <f t="shared" si="304"/>
        <v>2014</v>
      </c>
    </row>
    <row r="3849" spans="1:21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8308</v>
      </c>
      <c r="R3849" s="10" t="s">
        <v>8309</v>
      </c>
      <c r="S3849" s="14">
        <f t="shared" si="302"/>
        <v>42159.224432870367</v>
      </c>
      <c r="T3849" s="14">
        <f t="shared" si="303"/>
        <v>42204.224432870367</v>
      </c>
      <c r="U3849">
        <f t="shared" si="304"/>
        <v>2015</v>
      </c>
    </row>
    <row r="3850" spans="1:21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8308</v>
      </c>
      <c r="R3850" s="10" t="s">
        <v>8309</v>
      </c>
      <c r="S3850" s="14">
        <f t="shared" si="302"/>
        <v>42265.817002314812</v>
      </c>
      <c r="T3850" s="14">
        <f t="shared" si="303"/>
        <v>42295.817002314812</v>
      </c>
      <c r="U3850">
        <f t="shared" si="304"/>
        <v>2015</v>
      </c>
    </row>
    <row r="3851" spans="1:21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8308</v>
      </c>
      <c r="R3851" s="10" t="s">
        <v>8309</v>
      </c>
      <c r="S3851" s="14">
        <f t="shared" si="302"/>
        <v>42136.767175925925</v>
      </c>
      <c r="T3851" s="14">
        <f t="shared" si="303"/>
        <v>42166.767175925925</v>
      </c>
      <c r="U3851">
        <f t="shared" si="304"/>
        <v>2015</v>
      </c>
    </row>
    <row r="3852" spans="1:21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8308</v>
      </c>
      <c r="R3852" s="10" t="s">
        <v>8309</v>
      </c>
      <c r="S3852" s="14">
        <f t="shared" si="302"/>
        <v>41975.124340277776</v>
      </c>
      <c r="T3852" s="14">
        <f t="shared" si="303"/>
        <v>42005.124340277776</v>
      </c>
      <c r="U3852">
        <f t="shared" si="304"/>
        <v>2014</v>
      </c>
    </row>
    <row r="3853" spans="1:21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8308</v>
      </c>
      <c r="R3853" s="10" t="s">
        <v>8309</v>
      </c>
      <c r="S3853" s="14">
        <f t="shared" si="302"/>
        <v>42172.439571759256</v>
      </c>
      <c r="T3853" s="14">
        <f t="shared" si="303"/>
        <v>42202.439571759256</v>
      </c>
      <c r="U3853">
        <f t="shared" si="304"/>
        <v>2015</v>
      </c>
    </row>
    <row r="3854" spans="1:21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8308</v>
      </c>
      <c r="R3854" s="10" t="s">
        <v>8309</v>
      </c>
      <c r="S3854" s="14">
        <f t="shared" si="302"/>
        <v>42065.190694444449</v>
      </c>
      <c r="T3854" s="14">
        <f t="shared" si="303"/>
        <v>42090.149027777778</v>
      </c>
      <c r="U3854">
        <f t="shared" si="304"/>
        <v>2015</v>
      </c>
    </row>
    <row r="3855" spans="1:21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8308</v>
      </c>
      <c r="R3855" s="10" t="s">
        <v>8309</v>
      </c>
      <c r="S3855" s="14">
        <f t="shared" si="302"/>
        <v>41848.84002314815</v>
      </c>
      <c r="T3855" s="14">
        <f t="shared" si="303"/>
        <v>41883.84002314815</v>
      </c>
      <c r="U3855">
        <f t="shared" si="304"/>
        <v>2014</v>
      </c>
    </row>
    <row r="3856" spans="1:21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8308</v>
      </c>
      <c r="R3856" s="10" t="s">
        <v>8309</v>
      </c>
      <c r="S3856" s="14">
        <f t="shared" si="302"/>
        <v>42103.884930555556</v>
      </c>
      <c r="T3856" s="14">
        <f t="shared" si="303"/>
        <v>42133.884930555556</v>
      </c>
      <c r="U3856">
        <f t="shared" si="304"/>
        <v>2015</v>
      </c>
    </row>
    <row r="3857" spans="1:21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8308</v>
      </c>
      <c r="R3857" s="10" t="s">
        <v>8309</v>
      </c>
      <c r="S3857" s="14">
        <f t="shared" si="302"/>
        <v>42059.970729166671</v>
      </c>
      <c r="T3857" s="14">
        <f t="shared" si="303"/>
        <v>42089.929062499999</v>
      </c>
      <c r="U3857">
        <f t="shared" si="304"/>
        <v>2015</v>
      </c>
    </row>
    <row r="3858" spans="1:21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8308</v>
      </c>
      <c r="R3858" s="10" t="s">
        <v>8309</v>
      </c>
      <c r="S3858" s="14">
        <f t="shared" si="302"/>
        <v>42041.743090277778</v>
      </c>
      <c r="T3858" s="14">
        <f t="shared" si="303"/>
        <v>42071.701423611114</v>
      </c>
      <c r="U3858">
        <f t="shared" si="304"/>
        <v>2015</v>
      </c>
    </row>
    <row r="3859" spans="1:21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8308</v>
      </c>
      <c r="R3859" s="10" t="s">
        <v>8309</v>
      </c>
      <c r="S3859" s="14">
        <f t="shared" si="302"/>
        <v>41829.73715277778</v>
      </c>
      <c r="T3859" s="14">
        <f t="shared" si="303"/>
        <v>41852.716666666667</v>
      </c>
      <c r="U3859">
        <f t="shared" si="304"/>
        <v>2014</v>
      </c>
    </row>
    <row r="3860" spans="1:21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8308</v>
      </c>
      <c r="R3860" s="10" t="s">
        <v>8309</v>
      </c>
      <c r="S3860" s="14">
        <f t="shared" si="302"/>
        <v>42128.431064814817</v>
      </c>
      <c r="T3860" s="14">
        <f t="shared" si="303"/>
        <v>42146.875</v>
      </c>
      <c r="U3860">
        <f t="shared" si="304"/>
        <v>2015</v>
      </c>
    </row>
    <row r="3861" spans="1:21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8308</v>
      </c>
      <c r="R3861" s="10" t="s">
        <v>8309</v>
      </c>
      <c r="S3861" s="14">
        <f t="shared" si="302"/>
        <v>41789.893599537041</v>
      </c>
      <c r="T3861" s="14">
        <f t="shared" si="303"/>
        <v>41815.875</v>
      </c>
      <c r="U3861">
        <f t="shared" si="304"/>
        <v>2014</v>
      </c>
    </row>
    <row r="3862" spans="1:21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8308</v>
      </c>
      <c r="R3862" s="10" t="s">
        <v>8309</v>
      </c>
      <c r="S3862" s="14">
        <f t="shared" si="302"/>
        <v>41833.660995370366</v>
      </c>
      <c r="T3862" s="14">
        <f t="shared" si="303"/>
        <v>41863.660995370366</v>
      </c>
      <c r="U3862">
        <f t="shared" si="304"/>
        <v>2014</v>
      </c>
    </row>
    <row r="3863" spans="1: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8308</v>
      </c>
      <c r="R3863" s="10" t="s">
        <v>8309</v>
      </c>
      <c r="S3863" s="14">
        <f t="shared" si="302"/>
        <v>41914.590011574073</v>
      </c>
      <c r="T3863" s="14">
        <f t="shared" si="303"/>
        <v>41955.907638888893</v>
      </c>
      <c r="U3863">
        <f t="shared" si="304"/>
        <v>2014</v>
      </c>
    </row>
    <row r="3864" spans="1:21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8308</v>
      </c>
      <c r="R3864" s="10" t="s">
        <v>8309</v>
      </c>
      <c r="S3864" s="14">
        <f t="shared" si="302"/>
        <v>42611.261064814811</v>
      </c>
      <c r="T3864" s="14">
        <f t="shared" si="303"/>
        <v>42625.707638888889</v>
      </c>
      <c r="U3864">
        <f t="shared" si="304"/>
        <v>2016</v>
      </c>
    </row>
    <row r="3865" spans="1:21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8308</v>
      </c>
      <c r="R3865" s="10" t="s">
        <v>8309</v>
      </c>
      <c r="S3865" s="14">
        <f t="shared" si="302"/>
        <v>42253.633159722223</v>
      </c>
      <c r="T3865" s="14">
        <f t="shared" si="303"/>
        <v>42313.674826388888</v>
      </c>
      <c r="U3865">
        <f t="shared" si="304"/>
        <v>2015</v>
      </c>
    </row>
    <row r="3866" spans="1:21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8308</v>
      </c>
      <c r="R3866" s="10" t="s">
        <v>8309</v>
      </c>
      <c r="S3866" s="14">
        <f t="shared" si="302"/>
        <v>42295.891828703709</v>
      </c>
      <c r="T3866" s="14">
        <f t="shared" si="303"/>
        <v>42325.933495370366</v>
      </c>
      <c r="U3866">
        <f t="shared" si="304"/>
        <v>2015</v>
      </c>
    </row>
    <row r="3867" spans="1:21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8308</v>
      </c>
      <c r="R3867" s="10" t="s">
        <v>8309</v>
      </c>
      <c r="S3867" s="14">
        <f t="shared" si="302"/>
        <v>41841.651597222226</v>
      </c>
      <c r="T3867" s="14">
        <f t="shared" si="303"/>
        <v>41881.229166666664</v>
      </c>
      <c r="U3867">
        <f t="shared" si="304"/>
        <v>2014</v>
      </c>
    </row>
    <row r="3868" spans="1:21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8308</v>
      </c>
      <c r="R3868" s="10" t="s">
        <v>8309</v>
      </c>
      <c r="S3868" s="14">
        <f t="shared" si="302"/>
        <v>42402.947002314817</v>
      </c>
      <c r="T3868" s="14">
        <f t="shared" si="303"/>
        <v>42452.145138888889</v>
      </c>
      <c r="U3868">
        <f t="shared" si="304"/>
        <v>2016</v>
      </c>
    </row>
    <row r="3869" spans="1:21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8308</v>
      </c>
      <c r="R3869" s="10" t="s">
        <v>8309</v>
      </c>
      <c r="S3869" s="14">
        <f t="shared" si="302"/>
        <v>42509.814108796301</v>
      </c>
      <c r="T3869" s="14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8308</v>
      </c>
      <c r="R3870" s="10" t="s">
        <v>8311</v>
      </c>
      <c r="S3870" s="14">
        <f t="shared" si="302"/>
        <v>41865.659780092588</v>
      </c>
      <c r="T3870" s="14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8308</v>
      </c>
      <c r="R3871" s="10" t="s">
        <v>8311</v>
      </c>
      <c r="S3871" s="14">
        <f t="shared" si="302"/>
        <v>42047.724444444444</v>
      </c>
      <c r="T3871" s="14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8308</v>
      </c>
      <c r="R3872" s="10" t="s">
        <v>8311</v>
      </c>
      <c r="S3872" s="14">
        <f t="shared" si="302"/>
        <v>41793.17219907407</v>
      </c>
      <c r="T3872" s="14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8308</v>
      </c>
      <c r="R3873" s="10" t="s">
        <v>8311</v>
      </c>
      <c r="S3873" s="14">
        <f t="shared" si="302"/>
        <v>42763.780671296292</v>
      </c>
      <c r="T3873" s="14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8308</v>
      </c>
      <c r="R3874" s="10" t="s">
        <v>8311</v>
      </c>
      <c r="S3874" s="14">
        <f t="shared" si="302"/>
        <v>42180.145787037036</v>
      </c>
      <c r="T3874" s="14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8308</v>
      </c>
      <c r="R3875" s="10" t="s">
        <v>8311</v>
      </c>
      <c r="S3875" s="14">
        <f t="shared" si="302"/>
        <v>42255.696006944447</v>
      </c>
      <c r="T3875" s="14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8308</v>
      </c>
      <c r="R3876" s="10" t="s">
        <v>8311</v>
      </c>
      <c r="S3876" s="14">
        <f t="shared" si="302"/>
        <v>42007.016458333332</v>
      </c>
      <c r="T3876" s="14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8308</v>
      </c>
      <c r="R3877" s="10" t="s">
        <v>8311</v>
      </c>
      <c r="S3877" s="14">
        <f t="shared" si="302"/>
        <v>42615.346817129626</v>
      </c>
      <c r="T3877" s="14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8308</v>
      </c>
      <c r="R3878" s="10" t="s">
        <v>8311</v>
      </c>
      <c r="S3878" s="14">
        <f t="shared" si="302"/>
        <v>42372.624166666668</v>
      </c>
      <c r="T3878" s="14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8308</v>
      </c>
      <c r="R3879" s="10" t="s">
        <v>8311</v>
      </c>
      <c r="S3879" s="14">
        <f t="shared" si="302"/>
        <v>42682.67768518519</v>
      </c>
      <c r="T3879" s="14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8308</v>
      </c>
      <c r="R3880" s="10" t="s">
        <v>8311</v>
      </c>
      <c r="S3880" s="14">
        <f t="shared" si="302"/>
        <v>42154.818819444445</v>
      </c>
      <c r="T3880" s="14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8308</v>
      </c>
      <c r="R3881" s="10" t="s">
        <v>8311</v>
      </c>
      <c r="S3881" s="14">
        <f t="shared" si="302"/>
        <v>41999.861064814817</v>
      </c>
      <c r="T3881" s="14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8308</v>
      </c>
      <c r="R3882" s="10" t="s">
        <v>8311</v>
      </c>
      <c r="S3882" s="14">
        <f t="shared" si="302"/>
        <v>41815.815046296295</v>
      </c>
      <c r="T3882" s="14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8308</v>
      </c>
      <c r="R3883" s="10" t="s">
        <v>8311</v>
      </c>
      <c r="S3883" s="14">
        <f t="shared" si="302"/>
        <v>42756.018506944441</v>
      </c>
      <c r="T3883" s="14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8308</v>
      </c>
      <c r="R3884" s="10" t="s">
        <v>8311</v>
      </c>
      <c r="S3884" s="14">
        <f t="shared" si="302"/>
        <v>42373.983449074076</v>
      </c>
      <c r="T3884" s="14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8308</v>
      </c>
      <c r="R3885" s="10" t="s">
        <v>8311</v>
      </c>
      <c r="S3885" s="14">
        <f t="shared" si="302"/>
        <v>41854.602650462963</v>
      </c>
      <c r="T3885" s="14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8308</v>
      </c>
      <c r="R3886" s="10" t="s">
        <v>8311</v>
      </c>
      <c r="S3886" s="14">
        <f t="shared" si="302"/>
        <v>42065.791574074072</v>
      </c>
      <c r="T3886" s="14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8308</v>
      </c>
      <c r="R3887" s="10" t="s">
        <v>8311</v>
      </c>
      <c r="S3887" s="14">
        <f t="shared" si="302"/>
        <v>42469.951284722221</v>
      </c>
      <c r="T3887" s="14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8308</v>
      </c>
      <c r="R3888" s="10" t="s">
        <v>8311</v>
      </c>
      <c r="S3888" s="14">
        <f t="shared" si="302"/>
        <v>41954.228032407409</v>
      </c>
      <c r="T3888" s="14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8308</v>
      </c>
      <c r="R3889" s="10" t="s">
        <v>8311</v>
      </c>
      <c r="S3889" s="14">
        <f t="shared" si="302"/>
        <v>42079.857974537037</v>
      </c>
      <c r="T3889" s="14">
        <f t="shared" si="303"/>
        <v>42125.916666666672</v>
      </c>
      <c r="U3889">
        <f t="shared" si="304"/>
        <v>2015</v>
      </c>
    </row>
    <row r="3890" spans="1:21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8308</v>
      </c>
      <c r="R3890" s="10" t="s">
        <v>8309</v>
      </c>
      <c r="S3890" s="14">
        <f t="shared" si="302"/>
        <v>42762.545810185184</v>
      </c>
      <c r="T3890" s="14">
        <f t="shared" si="303"/>
        <v>42792.545810185184</v>
      </c>
      <c r="U3890">
        <f t="shared" si="304"/>
        <v>2017</v>
      </c>
    </row>
    <row r="3891" spans="1:21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8308</v>
      </c>
      <c r="R3891" s="10" t="s">
        <v>8309</v>
      </c>
      <c r="S3891" s="14">
        <f t="shared" si="302"/>
        <v>41977.004976851851</v>
      </c>
      <c r="T3891" s="14">
        <f t="shared" si="303"/>
        <v>42008.976388888885</v>
      </c>
      <c r="U3891">
        <f t="shared" si="304"/>
        <v>2014</v>
      </c>
    </row>
    <row r="3892" spans="1:21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8308</v>
      </c>
      <c r="R3892" s="10" t="s">
        <v>8309</v>
      </c>
      <c r="S3892" s="14">
        <f t="shared" si="302"/>
        <v>42171.758611111116</v>
      </c>
      <c r="T3892" s="14">
        <f t="shared" si="303"/>
        <v>42231.758611111116</v>
      </c>
      <c r="U3892">
        <f t="shared" si="304"/>
        <v>2015</v>
      </c>
    </row>
    <row r="3893" spans="1:21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8308</v>
      </c>
      <c r="R3893" s="10" t="s">
        <v>8309</v>
      </c>
      <c r="S3893" s="14">
        <f t="shared" si="302"/>
        <v>42056.1324537037</v>
      </c>
      <c r="T3893" s="14">
        <f t="shared" si="303"/>
        <v>42086.207638888889</v>
      </c>
      <c r="U3893">
        <f t="shared" si="304"/>
        <v>2015</v>
      </c>
    </row>
    <row r="3894" spans="1:21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8308</v>
      </c>
      <c r="R3894" s="10" t="s">
        <v>8309</v>
      </c>
      <c r="S3894" s="14">
        <f t="shared" si="302"/>
        <v>41867.652280092596</v>
      </c>
      <c r="T3894" s="14">
        <f t="shared" si="303"/>
        <v>41875.291666666664</v>
      </c>
      <c r="U3894">
        <f t="shared" si="304"/>
        <v>2014</v>
      </c>
    </row>
    <row r="3895" spans="1:21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8308</v>
      </c>
      <c r="R3895" s="10" t="s">
        <v>8309</v>
      </c>
      <c r="S3895" s="14">
        <f t="shared" si="302"/>
        <v>41779.657870370371</v>
      </c>
      <c r="T3895" s="14">
        <f t="shared" si="303"/>
        <v>41821.25</v>
      </c>
      <c r="U3895">
        <f t="shared" si="304"/>
        <v>2014</v>
      </c>
    </row>
    <row r="3896" spans="1:21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8308</v>
      </c>
      <c r="R3896" s="10" t="s">
        <v>8309</v>
      </c>
      <c r="S3896" s="14">
        <f t="shared" si="302"/>
        <v>42679.958472222221</v>
      </c>
      <c r="T3896" s="14">
        <f t="shared" si="303"/>
        <v>42710.207638888889</v>
      </c>
      <c r="U3896">
        <f t="shared" si="304"/>
        <v>2016</v>
      </c>
    </row>
    <row r="3897" spans="1:21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8308</v>
      </c>
      <c r="R3897" s="10" t="s">
        <v>8309</v>
      </c>
      <c r="S3897" s="14">
        <f t="shared" si="302"/>
        <v>42032.250208333338</v>
      </c>
      <c r="T3897" s="14">
        <f t="shared" si="303"/>
        <v>42063.250208333338</v>
      </c>
      <c r="U3897">
        <f t="shared" si="304"/>
        <v>2015</v>
      </c>
    </row>
    <row r="3898" spans="1:21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8308</v>
      </c>
      <c r="R3898" s="10" t="s">
        <v>8309</v>
      </c>
      <c r="S3898" s="14">
        <f t="shared" si="302"/>
        <v>41793.191875000004</v>
      </c>
      <c r="T3898" s="14">
        <f t="shared" si="303"/>
        <v>41807.191875000004</v>
      </c>
      <c r="U3898">
        <f t="shared" si="304"/>
        <v>2014</v>
      </c>
    </row>
    <row r="3899" spans="1:21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8308</v>
      </c>
      <c r="R3899" s="10" t="s">
        <v>8309</v>
      </c>
      <c r="S3899" s="14">
        <f t="shared" si="302"/>
        <v>41982.87364583333</v>
      </c>
      <c r="T3899" s="14">
        <f t="shared" si="303"/>
        <v>42012.87364583333</v>
      </c>
      <c r="U3899">
        <f t="shared" si="304"/>
        <v>2014</v>
      </c>
    </row>
    <row r="3900" spans="1:21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8308</v>
      </c>
      <c r="R3900" s="10" t="s">
        <v>8309</v>
      </c>
      <c r="S3900" s="14">
        <f t="shared" si="302"/>
        <v>42193.482291666667</v>
      </c>
      <c r="T3900" s="14">
        <f t="shared" si="303"/>
        <v>42233.666666666672</v>
      </c>
      <c r="U3900">
        <f t="shared" si="304"/>
        <v>2015</v>
      </c>
    </row>
    <row r="3901" spans="1:21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8308</v>
      </c>
      <c r="R3901" s="10" t="s">
        <v>8309</v>
      </c>
      <c r="S3901" s="14">
        <f t="shared" si="302"/>
        <v>41843.775011574071</v>
      </c>
      <c r="T3901" s="14">
        <f t="shared" si="303"/>
        <v>41863.775011574071</v>
      </c>
      <c r="U3901">
        <f t="shared" si="304"/>
        <v>2014</v>
      </c>
    </row>
    <row r="3902" spans="1:21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8308</v>
      </c>
      <c r="R3902" s="10" t="s">
        <v>8309</v>
      </c>
      <c r="S3902" s="14">
        <f t="shared" si="302"/>
        <v>42136.092488425929</v>
      </c>
      <c r="T3902" s="14">
        <f t="shared" si="303"/>
        <v>42166.092488425929</v>
      </c>
      <c r="U3902">
        <f t="shared" si="304"/>
        <v>2015</v>
      </c>
    </row>
    <row r="3903" spans="1:21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8308</v>
      </c>
      <c r="R3903" s="10" t="s">
        <v>8309</v>
      </c>
      <c r="S3903" s="14">
        <f t="shared" si="302"/>
        <v>42317.826377314821</v>
      </c>
      <c r="T3903" s="14">
        <f t="shared" si="303"/>
        <v>42357.826377314821</v>
      </c>
      <c r="U3903">
        <f t="shared" si="304"/>
        <v>2015</v>
      </c>
    </row>
    <row r="3904" spans="1:21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8308</v>
      </c>
      <c r="R3904" s="10" t="s">
        <v>8309</v>
      </c>
      <c r="S3904" s="14">
        <f t="shared" si="302"/>
        <v>42663.468078703707</v>
      </c>
      <c r="T3904" s="14">
        <f t="shared" si="303"/>
        <v>42688.509745370371</v>
      </c>
      <c r="U3904">
        <f t="shared" si="304"/>
        <v>2016</v>
      </c>
    </row>
    <row r="3905" spans="1:21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8308</v>
      </c>
      <c r="R3905" s="10" t="s">
        <v>8309</v>
      </c>
      <c r="S3905" s="14">
        <f t="shared" si="302"/>
        <v>42186.01116898148</v>
      </c>
      <c r="T3905" s="14">
        <f t="shared" si="303"/>
        <v>42230.818055555559</v>
      </c>
      <c r="U3905">
        <f t="shared" si="304"/>
        <v>2015</v>
      </c>
    </row>
    <row r="3906" spans="1:21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305">ROUND(E3906/D3906*100,0)</f>
        <v>0</v>
      </c>
      <c r="P3906">
        <f t="shared" si="301"/>
        <v>1.5</v>
      </c>
      <c r="Q3906" s="10" t="s">
        <v>8308</v>
      </c>
      <c r="R3906" s="10" t="s">
        <v>8309</v>
      </c>
      <c r="S3906" s="14">
        <f t="shared" si="302"/>
        <v>42095.229166666672</v>
      </c>
      <c r="T3906" s="14">
        <f t="shared" si="303"/>
        <v>42109.211111111115</v>
      </c>
      <c r="U3906">
        <f t="shared" si="304"/>
        <v>2015</v>
      </c>
    </row>
    <row r="3907" spans="1:21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305"/>
        <v>12</v>
      </c>
      <c r="P3907">
        <f t="shared" ref="P3907:P3970" si="306">IFERROR(ROUND(E3907/L3907,2),0)</f>
        <v>24.71</v>
      </c>
      <c r="Q3907" s="10" t="s">
        <v>8308</v>
      </c>
      <c r="R3907" s="10" t="s">
        <v>8309</v>
      </c>
      <c r="S3907" s="14">
        <f t="shared" ref="S3907:S3970" si="307">(((J3907/60)/60)/24)+DATE(1970,1,1)</f>
        <v>42124.623877314814</v>
      </c>
      <c r="T3907" s="14">
        <f t="shared" ref="T3907:T3970" si="308">(((I3907/60)/60)/24)+DATE(1970,1,1)</f>
        <v>42166.958333333328</v>
      </c>
      <c r="U3907">
        <f t="shared" ref="U3907:U3970" si="309">YEAR(S3907)</f>
        <v>2015</v>
      </c>
    </row>
    <row r="3908" spans="1:21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8308</v>
      </c>
      <c r="R3908" s="10" t="s">
        <v>8309</v>
      </c>
      <c r="S3908" s="14">
        <f t="shared" si="307"/>
        <v>42143.917743055557</v>
      </c>
      <c r="T3908" s="14">
        <f t="shared" si="308"/>
        <v>42181.559027777781</v>
      </c>
      <c r="U3908">
        <f t="shared" si="309"/>
        <v>2015</v>
      </c>
    </row>
    <row r="3909" spans="1:21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8308</v>
      </c>
      <c r="R3909" s="10" t="s">
        <v>8309</v>
      </c>
      <c r="S3909" s="14">
        <f t="shared" si="307"/>
        <v>41906.819513888891</v>
      </c>
      <c r="T3909" s="14">
        <f t="shared" si="308"/>
        <v>41938.838888888888</v>
      </c>
      <c r="U3909">
        <f t="shared" si="309"/>
        <v>2014</v>
      </c>
    </row>
    <row r="3910" spans="1:21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8308</v>
      </c>
      <c r="R3910" s="10" t="s">
        <v>8309</v>
      </c>
      <c r="S3910" s="14">
        <f t="shared" si="307"/>
        <v>41834.135370370372</v>
      </c>
      <c r="T3910" s="14">
        <f t="shared" si="308"/>
        <v>41849.135370370372</v>
      </c>
      <c r="U3910">
        <f t="shared" si="309"/>
        <v>2014</v>
      </c>
    </row>
    <row r="3911" spans="1:21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8308</v>
      </c>
      <c r="R3911" s="10" t="s">
        <v>8309</v>
      </c>
      <c r="S3911" s="14">
        <f t="shared" si="307"/>
        <v>41863.359282407408</v>
      </c>
      <c r="T3911" s="14">
        <f t="shared" si="308"/>
        <v>41893.359282407408</v>
      </c>
      <c r="U3911">
        <f t="shared" si="309"/>
        <v>2014</v>
      </c>
    </row>
    <row r="3912" spans="1:21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8308</v>
      </c>
      <c r="R3912" s="10" t="s">
        <v>8309</v>
      </c>
      <c r="S3912" s="14">
        <f t="shared" si="307"/>
        <v>42224.756909722222</v>
      </c>
      <c r="T3912" s="14">
        <f t="shared" si="308"/>
        <v>42254.756909722222</v>
      </c>
      <c r="U3912">
        <f t="shared" si="309"/>
        <v>2015</v>
      </c>
    </row>
    <row r="3913" spans="1:21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8308</v>
      </c>
      <c r="R3913" s="10" t="s">
        <v>8309</v>
      </c>
      <c r="S3913" s="14">
        <f t="shared" si="307"/>
        <v>41939.8122337963</v>
      </c>
      <c r="T3913" s="14">
        <f t="shared" si="308"/>
        <v>41969.853900462964</v>
      </c>
      <c r="U3913">
        <f t="shared" si="309"/>
        <v>2014</v>
      </c>
    </row>
    <row r="3914" spans="1:21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8308</v>
      </c>
      <c r="R3914" s="10" t="s">
        <v>8309</v>
      </c>
      <c r="S3914" s="14">
        <f t="shared" si="307"/>
        <v>42059.270023148143</v>
      </c>
      <c r="T3914" s="14">
        <f t="shared" si="308"/>
        <v>42119.190972222219</v>
      </c>
      <c r="U3914">
        <f t="shared" si="309"/>
        <v>2015</v>
      </c>
    </row>
    <row r="3915" spans="1:21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8308</v>
      </c>
      <c r="R3915" s="10" t="s">
        <v>8309</v>
      </c>
      <c r="S3915" s="14">
        <f t="shared" si="307"/>
        <v>42308.211215277777</v>
      </c>
      <c r="T3915" s="14">
        <f t="shared" si="308"/>
        <v>42338.252881944441</v>
      </c>
      <c r="U3915">
        <f t="shared" si="309"/>
        <v>2015</v>
      </c>
    </row>
    <row r="3916" spans="1:21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8308</v>
      </c>
      <c r="R3916" s="10" t="s">
        <v>8309</v>
      </c>
      <c r="S3916" s="14">
        <f t="shared" si="307"/>
        <v>42114.818935185183</v>
      </c>
      <c r="T3916" s="14">
        <f t="shared" si="308"/>
        <v>42134.957638888889</v>
      </c>
      <c r="U3916">
        <f t="shared" si="309"/>
        <v>2015</v>
      </c>
    </row>
    <row r="3917" spans="1:21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8308</v>
      </c>
      <c r="R3917" s="10" t="s">
        <v>8309</v>
      </c>
      <c r="S3917" s="14">
        <f t="shared" si="307"/>
        <v>42492.98505787037</v>
      </c>
      <c r="T3917" s="14">
        <f t="shared" si="308"/>
        <v>42522.98505787037</v>
      </c>
      <c r="U3917">
        <f t="shared" si="309"/>
        <v>2016</v>
      </c>
    </row>
    <row r="3918" spans="1:21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8308</v>
      </c>
      <c r="R3918" s="10" t="s">
        <v>8309</v>
      </c>
      <c r="S3918" s="14">
        <f t="shared" si="307"/>
        <v>42494.471666666665</v>
      </c>
      <c r="T3918" s="14">
        <f t="shared" si="308"/>
        <v>42524.471666666665</v>
      </c>
      <c r="U3918">
        <f t="shared" si="309"/>
        <v>2016</v>
      </c>
    </row>
    <row r="3919" spans="1:21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8308</v>
      </c>
      <c r="R3919" s="10" t="s">
        <v>8309</v>
      </c>
      <c r="S3919" s="14">
        <f t="shared" si="307"/>
        <v>41863.527326388888</v>
      </c>
      <c r="T3919" s="14">
        <f t="shared" si="308"/>
        <v>41893.527326388888</v>
      </c>
      <c r="U3919">
        <f t="shared" si="309"/>
        <v>2014</v>
      </c>
    </row>
    <row r="3920" spans="1:21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8308</v>
      </c>
      <c r="R3920" s="10" t="s">
        <v>8309</v>
      </c>
      <c r="S3920" s="14">
        <f t="shared" si="307"/>
        <v>41843.664618055554</v>
      </c>
      <c r="T3920" s="14">
        <f t="shared" si="308"/>
        <v>41855.666666666664</v>
      </c>
      <c r="U3920">
        <f t="shared" si="309"/>
        <v>2014</v>
      </c>
    </row>
    <row r="3921" spans="1:21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8308</v>
      </c>
      <c r="R3921" s="10" t="s">
        <v>8309</v>
      </c>
      <c r="S3921" s="14">
        <f t="shared" si="307"/>
        <v>42358.684872685189</v>
      </c>
      <c r="T3921" s="14">
        <f t="shared" si="308"/>
        <v>42387</v>
      </c>
      <c r="U3921">
        <f t="shared" si="309"/>
        <v>2015</v>
      </c>
    </row>
    <row r="3922" spans="1:21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8308</v>
      </c>
      <c r="R3922" s="10" t="s">
        <v>8309</v>
      </c>
      <c r="S3922" s="14">
        <f t="shared" si="307"/>
        <v>42657.38726851852</v>
      </c>
      <c r="T3922" s="14">
        <f t="shared" si="308"/>
        <v>42687.428935185191</v>
      </c>
      <c r="U3922">
        <f t="shared" si="309"/>
        <v>2016</v>
      </c>
    </row>
    <row r="3923" spans="1:21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8308</v>
      </c>
      <c r="R3923" s="10" t="s">
        <v>8309</v>
      </c>
      <c r="S3923" s="14">
        <f t="shared" si="307"/>
        <v>41926.542303240742</v>
      </c>
      <c r="T3923" s="14">
        <f t="shared" si="308"/>
        <v>41938.75</v>
      </c>
      <c r="U3923">
        <f t="shared" si="309"/>
        <v>2014</v>
      </c>
    </row>
    <row r="3924" spans="1:21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8308</v>
      </c>
      <c r="R3924" s="10" t="s">
        <v>8309</v>
      </c>
      <c r="S3924" s="14">
        <f t="shared" si="307"/>
        <v>42020.768634259264</v>
      </c>
      <c r="T3924" s="14">
        <f t="shared" si="308"/>
        <v>42065.958333333328</v>
      </c>
      <c r="U3924">
        <f t="shared" si="309"/>
        <v>2015</v>
      </c>
    </row>
    <row r="3925" spans="1:21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8308</v>
      </c>
      <c r="R3925" s="10" t="s">
        <v>8309</v>
      </c>
      <c r="S3925" s="14">
        <f t="shared" si="307"/>
        <v>42075.979988425926</v>
      </c>
      <c r="T3925" s="14">
        <f t="shared" si="308"/>
        <v>42103.979988425926</v>
      </c>
      <c r="U3925">
        <f t="shared" si="309"/>
        <v>2015</v>
      </c>
    </row>
    <row r="3926" spans="1:21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8308</v>
      </c>
      <c r="R3926" s="10" t="s">
        <v>8309</v>
      </c>
      <c r="S3926" s="14">
        <f t="shared" si="307"/>
        <v>41786.959745370368</v>
      </c>
      <c r="T3926" s="14">
        <f t="shared" si="308"/>
        <v>41816.959745370368</v>
      </c>
      <c r="U3926">
        <f t="shared" si="309"/>
        <v>2014</v>
      </c>
    </row>
    <row r="3927" spans="1:21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8308</v>
      </c>
      <c r="R3927" s="10" t="s">
        <v>8309</v>
      </c>
      <c r="S3927" s="14">
        <f t="shared" si="307"/>
        <v>41820.870821759258</v>
      </c>
      <c r="T3927" s="14">
        <f t="shared" si="308"/>
        <v>41850.870821759258</v>
      </c>
      <c r="U3927">
        <f t="shared" si="309"/>
        <v>2014</v>
      </c>
    </row>
    <row r="3928" spans="1:21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8308</v>
      </c>
      <c r="R3928" s="10" t="s">
        <v>8309</v>
      </c>
      <c r="S3928" s="14">
        <f t="shared" si="307"/>
        <v>41970.085046296299</v>
      </c>
      <c r="T3928" s="14">
        <f t="shared" si="308"/>
        <v>42000.085046296299</v>
      </c>
      <c r="U3928">
        <f t="shared" si="309"/>
        <v>2014</v>
      </c>
    </row>
    <row r="3929" spans="1:21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8308</v>
      </c>
      <c r="R3929" s="10" t="s">
        <v>8309</v>
      </c>
      <c r="S3929" s="14">
        <f t="shared" si="307"/>
        <v>41830.267407407409</v>
      </c>
      <c r="T3929" s="14">
        <f t="shared" si="308"/>
        <v>41860.267407407409</v>
      </c>
      <c r="U3929">
        <f t="shared" si="309"/>
        <v>2014</v>
      </c>
    </row>
    <row r="3930" spans="1:21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8308</v>
      </c>
      <c r="R3930" s="10" t="s">
        <v>8309</v>
      </c>
      <c r="S3930" s="14">
        <f t="shared" si="307"/>
        <v>42265.683182870373</v>
      </c>
      <c r="T3930" s="14">
        <f t="shared" si="308"/>
        <v>42293.207638888889</v>
      </c>
      <c r="U3930">
        <f t="shared" si="309"/>
        <v>2015</v>
      </c>
    </row>
    <row r="3931" spans="1:21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8308</v>
      </c>
      <c r="R3931" s="10" t="s">
        <v>8309</v>
      </c>
      <c r="S3931" s="14">
        <f t="shared" si="307"/>
        <v>42601.827141203699</v>
      </c>
      <c r="T3931" s="14">
        <f t="shared" si="308"/>
        <v>42631.827141203699</v>
      </c>
      <c r="U3931">
        <f t="shared" si="309"/>
        <v>2016</v>
      </c>
    </row>
    <row r="3932" spans="1:21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8308</v>
      </c>
      <c r="R3932" s="10" t="s">
        <v>8309</v>
      </c>
      <c r="S3932" s="14">
        <f t="shared" si="307"/>
        <v>42433.338749999995</v>
      </c>
      <c r="T3932" s="14">
        <f t="shared" si="308"/>
        <v>42461.25</v>
      </c>
      <c r="U3932">
        <f t="shared" si="309"/>
        <v>2016</v>
      </c>
    </row>
    <row r="3933" spans="1:21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8308</v>
      </c>
      <c r="R3933" s="10" t="s">
        <v>8309</v>
      </c>
      <c r="S3933" s="14">
        <f t="shared" si="307"/>
        <v>42228.151701388888</v>
      </c>
      <c r="T3933" s="14">
        <f t="shared" si="308"/>
        <v>42253.151701388888</v>
      </c>
      <c r="U3933">
        <f t="shared" si="309"/>
        <v>2015</v>
      </c>
    </row>
    <row r="3934" spans="1:21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8308</v>
      </c>
      <c r="R3934" s="10" t="s">
        <v>8309</v>
      </c>
      <c r="S3934" s="14">
        <f t="shared" si="307"/>
        <v>42415.168564814812</v>
      </c>
      <c r="T3934" s="14">
        <f t="shared" si="308"/>
        <v>42445.126898148148</v>
      </c>
      <c r="U3934">
        <f t="shared" si="309"/>
        <v>2016</v>
      </c>
    </row>
    <row r="3935" spans="1:21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8308</v>
      </c>
      <c r="R3935" s="10" t="s">
        <v>8309</v>
      </c>
      <c r="S3935" s="14">
        <f t="shared" si="307"/>
        <v>42538.968310185184</v>
      </c>
      <c r="T3935" s="14">
        <f t="shared" si="308"/>
        <v>42568.029861111107</v>
      </c>
      <c r="U3935">
        <f t="shared" si="309"/>
        <v>2016</v>
      </c>
    </row>
    <row r="3936" spans="1:21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8308</v>
      </c>
      <c r="R3936" s="10" t="s">
        <v>8309</v>
      </c>
      <c r="S3936" s="14">
        <f t="shared" si="307"/>
        <v>42233.671747685185</v>
      </c>
      <c r="T3936" s="14">
        <f t="shared" si="308"/>
        <v>42278.541666666672</v>
      </c>
      <c r="U3936">
        <f t="shared" si="309"/>
        <v>2015</v>
      </c>
    </row>
    <row r="3937" spans="1:21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8308</v>
      </c>
      <c r="R3937" s="10" t="s">
        <v>8309</v>
      </c>
      <c r="S3937" s="14">
        <f t="shared" si="307"/>
        <v>42221.656782407401</v>
      </c>
      <c r="T3937" s="14">
        <f t="shared" si="308"/>
        <v>42281.656782407401</v>
      </c>
      <c r="U3937">
        <f t="shared" si="309"/>
        <v>2015</v>
      </c>
    </row>
    <row r="3938" spans="1:21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8308</v>
      </c>
      <c r="R3938" s="10" t="s">
        <v>8309</v>
      </c>
      <c r="S3938" s="14">
        <f t="shared" si="307"/>
        <v>42675.262962962966</v>
      </c>
      <c r="T3938" s="14">
        <f t="shared" si="308"/>
        <v>42705.304629629631</v>
      </c>
      <c r="U3938">
        <f t="shared" si="309"/>
        <v>2016</v>
      </c>
    </row>
    <row r="3939" spans="1:21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8308</v>
      </c>
      <c r="R3939" s="10" t="s">
        <v>8309</v>
      </c>
      <c r="S3939" s="14">
        <f t="shared" si="307"/>
        <v>42534.631481481483</v>
      </c>
      <c r="T3939" s="14">
        <f t="shared" si="308"/>
        <v>42562.631481481483</v>
      </c>
      <c r="U3939">
        <f t="shared" si="309"/>
        <v>2016</v>
      </c>
    </row>
    <row r="3940" spans="1:21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8308</v>
      </c>
      <c r="R3940" s="10" t="s">
        <v>8309</v>
      </c>
      <c r="S3940" s="14">
        <f t="shared" si="307"/>
        <v>42151.905717592599</v>
      </c>
      <c r="T3940" s="14">
        <f t="shared" si="308"/>
        <v>42182.905717592599</v>
      </c>
      <c r="U3940">
        <f t="shared" si="309"/>
        <v>2015</v>
      </c>
    </row>
    <row r="3941" spans="1:21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8308</v>
      </c>
      <c r="R3941" s="10" t="s">
        <v>8309</v>
      </c>
      <c r="S3941" s="14">
        <f t="shared" si="307"/>
        <v>41915.400219907409</v>
      </c>
      <c r="T3941" s="14">
        <f t="shared" si="308"/>
        <v>41919.1875</v>
      </c>
      <c r="U3941">
        <f t="shared" si="309"/>
        <v>2014</v>
      </c>
    </row>
    <row r="3942" spans="1:21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8308</v>
      </c>
      <c r="R3942" s="10" t="s">
        <v>8309</v>
      </c>
      <c r="S3942" s="14">
        <f t="shared" si="307"/>
        <v>41961.492488425924</v>
      </c>
      <c r="T3942" s="14">
        <f t="shared" si="308"/>
        <v>42006.492488425924</v>
      </c>
      <c r="U3942">
        <f t="shared" si="309"/>
        <v>2014</v>
      </c>
    </row>
    <row r="3943" spans="1:21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8308</v>
      </c>
      <c r="R3943" s="10" t="s">
        <v>8309</v>
      </c>
      <c r="S3943" s="14">
        <f t="shared" si="307"/>
        <v>41940.587233796294</v>
      </c>
      <c r="T3943" s="14">
        <f t="shared" si="308"/>
        <v>41968.041666666672</v>
      </c>
      <c r="U3943">
        <f t="shared" si="309"/>
        <v>2014</v>
      </c>
    </row>
    <row r="3944" spans="1:21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8308</v>
      </c>
      <c r="R3944" s="10" t="s">
        <v>8309</v>
      </c>
      <c r="S3944" s="14">
        <f t="shared" si="307"/>
        <v>42111.904097222221</v>
      </c>
      <c r="T3944" s="14">
        <f t="shared" si="308"/>
        <v>42171.904097222221</v>
      </c>
      <c r="U3944">
        <f t="shared" si="309"/>
        <v>2015</v>
      </c>
    </row>
    <row r="3945" spans="1:21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8308</v>
      </c>
      <c r="R3945" s="10" t="s">
        <v>8309</v>
      </c>
      <c r="S3945" s="14">
        <f t="shared" si="307"/>
        <v>42279.778564814813</v>
      </c>
      <c r="T3945" s="14">
        <f t="shared" si="308"/>
        <v>42310.701388888891</v>
      </c>
      <c r="U3945">
        <f t="shared" si="309"/>
        <v>2015</v>
      </c>
    </row>
    <row r="3946" spans="1:21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8308</v>
      </c>
      <c r="R3946" s="10" t="s">
        <v>8309</v>
      </c>
      <c r="S3946" s="14">
        <f t="shared" si="307"/>
        <v>42213.662905092591</v>
      </c>
      <c r="T3946" s="14">
        <f t="shared" si="308"/>
        <v>42243.662905092591</v>
      </c>
      <c r="U3946">
        <f t="shared" si="309"/>
        <v>2015</v>
      </c>
    </row>
    <row r="3947" spans="1:21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8308</v>
      </c>
      <c r="R3947" s="10" t="s">
        <v>8309</v>
      </c>
      <c r="S3947" s="14">
        <f t="shared" si="307"/>
        <v>42109.801712962959</v>
      </c>
      <c r="T3947" s="14">
        <f t="shared" si="308"/>
        <v>42139.801712962959</v>
      </c>
      <c r="U3947">
        <f t="shared" si="309"/>
        <v>2015</v>
      </c>
    </row>
    <row r="3948" spans="1:21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8308</v>
      </c>
      <c r="R3948" s="10" t="s">
        <v>8309</v>
      </c>
      <c r="S3948" s="14">
        <f t="shared" si="307"/>
        <v>42031.833587962959</v>
      </c>
      <c r="T3948" s="14">
        <f t="shared" si="308"/>
        <v>42063.333333333328</v>
      </c>
      <c r="U3948">
        <f t="shared" si="309"/>
        <v>2015</v>
      </c>
    </row>
    <row r="3949" spans="1:21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8308</v>
      </c>
      <c r="R3949" s="10" t="s">
        <v>8309</v>
      </c>
      <c r="S3949" s="14">
        <f t="shared" si="307"/>
        <v>42615.142870370371</v>
      </c>
      <c r="T3949" s="14">
        <f t="shared" si="308"/>
        <v>42645.142870370371</v>
      </c>
      <c r="U3949">
        <f t="shared" si="309"/>
        <v>2016</v>
      </c>
    </row>
    <row r="3950" spans="1:21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8308</v>
      </c>
      <c r="R3950" s="10" t="s">
        <v>8309</v>
      </c>
      <c r="S3950" s="14">
        <f t="shared" si="307"/>
        <v>41829.325497685182</v>
      </c>
      <c r="T3950" s="14">
        <f t="shared" si="308"/>
        <v>41889.325497685182</v>
      </c>
      <c r="U3950">
        <f t="shared" si="309"/>
        <v>2014</v>
      </c>
    </row>
    <row r="3951" spans="1:21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8308</v>
      </c>
      <c r="R3951" s="10" t="s">
        <v>8309</v>
      </c>
      <c r="S3951" s="14">
        <f t="shared" si="307"/>
        <v>42016.120613425926</v>
      </c>
      <c r="T3951" s="14">
        <f t="shared" si="308"/>
        <v>42046.120613425926</v>
      </c>
      <c r="U3951">
        <f t="shared" si="309"/>
        <v>2015</v>
      </c>
    </row>
    <row r="3952" spans="1:21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8308</v>
      </c>
      <c r="R3952" s="10" t="s">
        <v>8309</v>
      </c>
      <c r="S3952" s="14">
        <f t="shared" si="307"/>
        <v>42439.702314814815</v>
      </c>
      <c r="T3952" s="14">
        <f t="shared" si="308"/>
        <v>42468.774305555555</v>
      </c>
      <c r="U3952">
        <f t="shared" si="309"/>
        <v>2016</v>
      </c>
    </row>
    <row r="3953" spans="1:21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8308</v>
      </c>
      <c r="R3953" s="10" t="s">
        <v>8309</v>
      </c>
      <c r="S3953" s="14">
        <f t="shared" si="307"/>
        <v>42433.825717592597</v>
      </c>
      <c r="T3953" s="14">
        <f t="shared" si="308"/>
        <v>42493.784050925926</v>
      </c>
      <c r="U3953">
        <f t="shared" si="309"/>
        <v>2016</v>
      </c>
    </row>
    <row r="3954" spans="1:21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8308</v>
      </c>
      <c r="R3954" s="10" t="s">
        <v>8309</v>
      </c>
      <c r="S3954" s="14">
        <f t="shared" si="307"/>
        <v>42243.790393518517</v>
      </c>
      <c r="T3954" s="14">
        <f t="shared" si="308"/>
        <v>42303.790393518517</v>
      </c>
      <c r="U3954">
        <f t="shared" si="309"/>
        <v>2015</v>
      </c>
    </row>
    <row r="3955" spans="1:21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8308</v>
      </c>
      <c r="R3955" s="10" t="s">
        <v>8309</v>
      </c>
      <c r="S3955" s="14">
        <f t="shared" si="307"/>
        <v>42550.048449074078</v>
      </c>
      <c r="T3955" s="14">
        <f t="shared" si="308"/>
        <v>42580.978472222225</v>
      </c>
      <c r="U3955">
        <f t="shared" si="309"/>
        <v>2016</v>
      </c>
    </row>
    <row r="3956" spans="1:21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8308</v>
      </c>
      <c r="R3956" s="10" t="s">
        <v>8309</v>
      </c>
      <c r="S3956" s="14">
        <f t="shared" si="307"/>
        <v>41774.651203703703</v>
      </c>
      <c r="T3956" s="14">
        <f t="shared" si="308"/>
        <v>41834.651203703703</v>
      </c>
      <c r="U3956">
        <f t="shared" si="309"/>
        <v>2014</v>
      </c>
    </row>
    <row r="3957" spans="1:21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8308</v>
      </c>
      <c r="R3957" s="10" t="s">
        <v>8309</v>
      </c>
      <c r="S3957" s="14">
        <f t="shared" si="307"/>
        <v>42306.848854166667</v>
      </c>
      <c r="T3957" s="14">
        <f t="shared" si="308"/>
        <v>42336.890520833331</v>
      </c>
      <c r="U3957">
        <f t="shared" si="309"/>
        <v>2015</v>
      </c>
    </row>
    <row r="3958" spans="1:21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8308</v>
      </c>
      <c r="R3958" s="10" t="s">
        <v>8309</v>
      </c>
      <c r="S3958" s="14">
        <f t="shared" si="307"/>
        <v>42457.932025462964</v>
      </c>
      <c r="T3958" s="14">
        <f t="shared" si="308"/>
        <v>42485.013888888891</v>
      </c>
      <c r="U3958">
        <f t="shared" si="309"/>
        <v>2016</v>
      </c>
    </row>
    <row r="3959" spans="1:21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8308</v>
      </c>
      <c r="R3959" s="10" t="s">
        <v>8309</v>
      </c>
      <c r="S3959" s="14">
        <f t="shared" si="307"/>
        <v>42513.976319444439</v>
      </c>
      <c r="T3959" s="14">
        <f t="shared" si="308"/>
        <v>42559.976319444439</v>
      </c>
      <c r="U3959">
        <f t="shared" si="309"/>
        <v>2016</v>
      </c>
    </row>
    <row r="3960" spans="1:21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8308</v>
      </c>
      <c r="R3960" s="10" t="s">
        <v>8309</v>
      </c>
      <c r="S3960" s="14">
        <f t="shared" si="307"/>
        <v>41816.950370370374</v>
      </c>
      <c r="T3960" s="14">
        <f t="shared" si="308"/>
        <v>41853.583333333336</v>
      </c>
      <c r="U3960">
        <f t="shared" si="309"/>
        <v>2014</v>
      </c>
    </row>
    <row r="3961" spans="1:21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8308</v>
      </c>
      <c r="R3961" s="10" t="s">
        <v>8309</v>
      </c>
      <c r="S3961" s="14">
        <f t="shared" si="307"/>
        <v>41880.788842592592</v>
      </c>
      <c r="T3961" s="14">
        <f t="shared" si="308"/>
        <v>41910.788842592592</v>
      </c>
      <c r="U3961">
        <f t="shared" si="309"/>
        <v>2014</v>
      </c>
    </row>
    <row r="3962" spans="1:21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8308</v>
      </c>
      <c r="R3962" s="10" t="s">
        <v>8309</v>
      </c>
      <c r="S3962" s="14">
        <f t="shared" si="307"/>
        <v>42342.845555555556</v>
      </c>
      <c r="T3962" s="14">
        <f t="shared" si="308"/>
        <v>42372.845555555556</v>
      </c>
      <c r="U3962">
        <f t="shared" si="309"/>
        <v>2015</v>
      </c>
    </row>
    <row r="3963" spans="1:21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8308</v>
      </c>
      <c r="R3963" s="10" t="s">
        <v>8309</v>
      </c>
      <c r="S3963" s="14">
        <f t="shared" si="307"/>
        <v>41745.891319444447</v>
      </c>
      <c r="T3963" s="14">
        <f t="shared" si="308"/>
        <v>41767.891319444447</v>
      </c>
      <c r="U3963">
        <f t="shared" si="309"/>
        <v>2014</v>
      </c>
    </row>
    <row r="3964" spans="1:21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8308</v>
      </c>
      <c r="R3964" s="10" t="s">
        <v>8309</v>
      </c>
      <c r="S3964" s="14">
        <f t="shared" si="307"/>
        <v>42311.621458333335</v>
      </c>
      <c r="T3964" s="14">
        <f t="shared" si="308"/>
        <v>42336.621458333335</v>
      </c>
      <c r="U3964">
        <f t="shared" si="309"/>
        <v>2015</v>
      </c>
    </row>
    <row r="3965" spans="1:21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8308</v>
      </c>
      <c r="R3965" s="10" t="s">
        <v>8309</v>
      </c>
      <c r="S3965" s="14">
        <f t="shared" si="307"/>
        <v>42296.154131944444</v>
      </c>
      <c r="T3965" s="14">
        <f t="shared" si="308"/>
        <v>42326.195798611108</v>
      </c>
      <c r="U3965">
        <f t="shared" si="309"/>
        <v>2015</v>
      </c>
    </row>
    <row r="3966" spans="1:21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8308</v>
      </c>
      <c r="R3966" s="10" t="s">
        <v>8309</v>
      </c>
      <c r="S3966" s="14">
        <f t="shared" si="307"/>
        <v>42053.722060185188</v>
      </c>
      <c r="T3966" s="14">
        <f t="shared" si="308"/>
        <v>42113.680393518516</v>
      </c>
      <c r="U3966">
        <f t="shared" si="309"/>
        <v>2015</v>
      </c>
    </row>
    <row r="3967" spans="1:21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8308</v>
      </c>
      <c r="R3967" s="10" t="s">
        <v>8309</v>
      </c>
      <c r="S3967" s="14">
        <f t="shared" si="307"/>
        <v>42414.235879629632</v>
      </c>
      <c r="T3967" s="14">
        <f t="shared" si="308"/>
        <v>42474.194212962961</v>
      </c>
      <c r="U3967">
        <f t="shared" si="309"/>
        <v>2016</v>
      </c>
    </row>
    <row r="3968" spans="1:21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8308</v>
      </c>
      <c r="R3968" s="10" t="s">
        <v>8309</v>
      </c>
      <c r="S3968" s="14">
        <f t="shared" si="307"/>
        <v>41801.711550925924</v>
      </c>
      <c r="T3968" s="14">
        <f t="shared" si="308"/>
        <v>41844.124305555553</v>
      </c>
      <c r="U3968">
        <f t="shared" si="309"/>
        <v>2014</v>
      </c>
    </row>
    <row r="3969" spans="1:21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8308</v>
      </c>
      <c r="R3969" s="10" t="s">
        <v>8309</v>
      </c>
      <c r="S3969" s="14">
        <f t="shared" si="307"/>
        <v>42770.290590277778</v>
      </c>
      <c r="T3969" s="14">
        <f t="shared" si="308"/>
        <v>42800.290590277778</v>
      </c>
      <c r="U3969">
        <f t="shared" si="309"/>
        <v>2017</v>
      </c>
    </row>
    <row r="3970" spans="1:21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310">ROUND(E3970/D3970*100,0)</f>
        <v>11</v>
      </c>
      <c r="P3970">
        <f t="shared" si="306"/>
        <v>47.91</v>
      </c>
      <c r="Q3970" s="10" t="s">
        <v>8308</v>
      </c>
      <c r="R3970" s="10" t="s">
        <v>8309</v>
      </c>
      <c r="S3970" s="14">
        <f t="shared" si="307"/>
        <v>42452.815659722226</v>
      </c>
      <c r="T3970" s="14">
        <f t="shared" si="308"/>
        <v>42512.815659722226</v>
      </c>
      <c r="U3970">
        <f t="shared" si="309"/>
        <v>2016</v>
      </c>
    </row>
    <row r="3971" spans="1:21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310"/>
        <v>7</v>
      </c>
      <c r="P3971">
        <f t="shared" ref="P3971:P4034" si="311">IFERROR(ROUND(E3971/L3971,2),0)</f>
        <v>35.17</v>
      </c>
      <c r="Q3971" s="10" t="s">
        <v>8308</v>
      </c>
      <c r="R3971" s="10" t="s">
        <v>8309</v>
      </c>
      <c r="S3971" s="14">
        <f t="shared" ref="S3971:S4034" si="312">(((J3971/60)/60)/24)+DATE(1970,1,1)</f>
        <v>42601.854699074072</v>
      </c>
      <c r="T3971" s="14">
        <f t="shared" ref="T3971:T4034" si="313">(((I3971/60)/60)/24)+DATE(1970,1,1)</f>
        <v>42611.163194444445</v>
      </c>
      <c r="U3971">
        <f t="shared" ref="U3971:U4034" si="314">YEAR(S3971)</f>
        <v>2016</v>
      </c>
    </row>
    <row r="3972" spans="1:21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8308</v>
      </c>
      <c r="R3972" s="10" t="s">
        <v>8309</v>
      </c>
      <c r="S3972" s="14">
        <f t="shared" si="312"/>
        <v>42447.863553240735</v>
      </c>
      <c r="T3972" s="14">
        <f t="shared" si="313"/>
        <v>42477.863553240735</v>
      </c>
      <c r="U3972">
        <f t="shared" si="314"/>
        <v>2016</v>
      </c>
    </row>
    <row r="3973" spans="1:21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8308</v>
      </c>
      <c r="R3973" s="10" t="s">
        <v>8309</v>
      </c>
      <c r="S3973" s="14">
        <f t="shared" si="312"/>
        <v>41811.536180555559</v>
      </c>
      <c r="T3973" s="14">
        <f t="shared" si="313"/>
        <v>41841.536180555559</v>
      </c>
      <c r="U3973">
        <f t="shared" si="314"/>
        <v>2014</v>
      </c>
    </row>
    <row r="3974" spans="1:21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8308</v>
      </c>
      <c r="R3974" s="10" t="s">
        <v>8309</v>
      </c>
      <c r="S3974" s="14">
        <f t="shared" si="312"/>
        <v>41981.067523148144</v>
      </c>
      <c r="T3974" s="14">
        <f t="shared" si="313"/>
        <v>42041.067523148144</v>
      </c>
      <c r="U3974">
        <f t="shared" si="314"/>
        <v>2014</v>
      </c>
    </row>
    <row r="3975" spans="1:21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8308</v>
      </c>
      <c r="R3975" s="10" t="s">
        <v>8309</v>
      </c>
      <c r="S3975" s="14">
        <f t="shared" si="312"/>
        <v>42469.68414351852</v>
      </c>
      <c r="T3975" s="14">
        <f t="shared" si="313"/>
        <v>42499.166666666672</v>
      </c>
      <c r="U3975">
        <f t="shared" si="314"/>
        <v>2016</v>
      </c>
    </row>
    <row r="3976" spans="1:21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8308</v>
      </c>
      <c r="R3976" s="10" t="s">
        <v>8309</v>
      </c>
      <c r="S3976" s="14">
        <f t="shared" si="312"/>
        <v>42493.546851851846</v>
      </c>
      <c r="T3976" s="14">
        <f t="shared" si="313"/>
        <v>42523.546851851846</v>
      </c>
      <c r="U3976">
        <f t="shared" si="314"/>
        <v>2016</v>
      </c>
    </row>
    <row r="3977" spans="1:21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8308</v>
      </c>
      <c r="R3977" s="10" t="s">
        <v>8309</v>
      </c>
      <c r="S3977" s="14">
        <f t="shared" si="312"/>
        <v>42534.866875</v>
      </c>
      <c r="T3977" s="14">
        <f t="shared" si="313"/>
        <v>42564.866875</v>
      </c>
      <c r="U3977">
        <f t="shared" si="314"/>
        <v>2016</v>
      </c>
    </row>
    <row r="3978" spans="1:21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8308</v>
      </c>
      <c r="R3978" s="10" t="s">
        <v>8309</v>
      </c>
      <c r="S3978" s="14">
        <f t="shared" si="312"/>
        <v>41830.858344907407</v>
      </c>
      <c r="T3978" s="14">
        <f t="shared" si="313"/>
        <v>41852.291666666664</v>
      </c>
      <c r="U3978">
        <f t="shared" si="314"/>
        <v>2014</v>
      </c>
    </row>
    <row r="3979" spans="1:21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8308</v>
      </c>
      <c r="R3979" s="10" t="s">
        <v>8309</v>
      </c>
      <c r="S3979" s="14">
        <f t="shared" si="312"/>
        <v>42543.788564814815</v>
      </c>
      <c r="T3979" s="14">
        <f t="shared" si="313"/>
        <v>42573.788564814815</v>
      </c>
      <c r="U3979">
        <f t="shared" si="314"/>
        <v>2016</v>
      </c>
    </row>
    <row r="3980" spans="1:21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8308</v>
      </c>
      <c r="R3980" s="10" t="s">
        <v>8309</v>
      </c>
      <c r="S3980" s="14">
        <f t="shared" si="312"/>
        <v>41975.642974537041</v>
      </c>
      <c r="T3980" s="14">
        <f t="shared" si="313"/>
        <v>42035.642974537041</v>
      </c>
      <c r="U3980">
        <f t="shared" si="314"/>
        <v>2014</v>
      </c>
    </row>
    <row r="3981" spans="1:21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8308</v>
      </c>
      <c r="R3981" s="10" t="s">
        <v>8309</v>
      </c>
      <c r="S3981" s="14">
        <f t="shared" si="312"/>
        <v>42069.903437500005</v>
      </c>
      <c r="T3981" s="14">
        <f t="shared" si="313"/>
        <v>42092.833333333328</v>
      </c>
      <c r="U3981">
        <f t="shared" si="314"/>
        <v>2015</v>
      </c>
    </row>
    <row r="3982" spans="1:21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8308</v>
      </c>
      <c r="R3982" s="10" t="s">
        <v>8309</v>
      </c>
      <c r="S3982" s="14">
        <f t="shared" si="312"/>
        <v>41795.598923611113</v>
      </c>
      <c r="T3982" s="14">
        <f t="shared" si="313"/>
        <v>41825.598923611113</v>
      </c>
      <c r="U3982">
        <f t="shared" si="314"/>
        <v>2014</v>
      </c>
    </row>
    <row r="3983" spans="1:21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8308</v>
      </c>
      <c r="R3983" s="10" t="s">
        <v>8309</v>
      </c>
      <c r="S3983" s="14">
        <f t="shared" si="312"/>
        <v>42508.179965277777</v>
      </c>
      <c r="T3983" s="14">
        <f t="shared" si="313"/>
        <v>42568.179965277777</v>
      </c>
      <c r="U3983">
        <f t="shared" si="314"/>
        <v>2016</v>
      </c>
    </row>
    <row r="3984" spans="1:21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8308</v>
      </c>
      <c r="R3984" s="10" t="s">
        <v>8309</v>
      </c>
      <c r="S3984" s="14">
        <f t="shared" si="312"/>
        <v>42132.809953703705</v>
      </c>
      <c r="T3984" s="14">
        <f t="shared" si="313"/>
        <v>42192.809953703705</v>
      </c>
      <c r="U3984">
        <f t="shared" si="314"/>
        <v>2015</v>
      </c>
    </row>
    <row r="3985" spans="1:21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8308</v>
      </c>
      <c r="R3985" s="10" t="s">
        <v>8309</v>
      </c>
      <c r="S3985" s="14">
        <f t="shared" si="312"/>
        <v>41747.86986111111</v>
      </c>
      <c r="T3985" s="14">
        <f t="shared" si="313"/>
        <v>41779.290972222225</v>
      </c>
      <c r="U3985">
        <f t="shared" si="314"/>
        <v>2014</v>
      </c>
    </row>
    <row r="3986" spans="1:21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8308</v>
      </c>
      <c r="R3986" s="10" t="s">
        <v>8309</v>
      </c>
      <c r="S3986" s="14">
        <f t="shared" si="312"/>
        <v>41920.963472222218</v>
      </c>
      <c r="T3986" s="14">
        <f t="shared" si="313"/>
        <v>41951</v>
      </c>
      <c r="U3986">
        <f t="shared" si="314"/>
        <v>2014</v>
      </c>
    </row>
    <row r="3987" spans="1:21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8308</v>
      </c>
      <c r="R3987" s="10" t="s">
        <v>8309</v>
      </c>
      <c r="S3987" s="14">
        <f t="shared" si="312"/>
        <v>42399.707407407404</v>
      </c>
      <c r="T3987" s="14">
        <f t="shared" si="313"/>
        <v>42420.878472222219</v>
      </c>
      <c r="U3987">
        <f t="shared" si="314"/>
        <v>2016</v>
      </c>
    </row>
    <row r="3988" spans="1:21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8308</v>
      </c>
      <c r="R3988" s="10" t="s">
        <v>8309</v>
      </c>
      <c r="S3988" s="14">
        <f t="shared" si="312"/>
        <v>42467.548541666663</v>
      </c>
      <c r="T3988" s="14">
        <f t="shared" si="313"/>
        <v>42496.544444444444</v>
      </c>
      <c r="U3988">
        <f t="shared" si="314"/>
        <v>2016</v>
      </c>
    </row>
    <row r="3989" spans="1:21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8308</v>
      </c>
      <c r="R3989" s="10" t="s">
        <v>8309</v>
      </c>
      <c r="S3989" s="14">
        <f t="shared" si="312"/>
        <v>41765.92465277778</v>
      </c>
      <c r="T3989" s="14">
        <f t="shared" si="313"/>
        <v>41775.92465277778</v>
      </c>
      <c r="U3989">
        <f t="shared" si="314"/>
        <v>2014</v>
      </c>
    </row>
    <row r="3990" spans="1:21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8308</v>
      </c>
      <c r="R3990" s="10" t="s">
        <v>8309</v>
      </c>
      <c r="S3990" s="14">
        <f t="shared" si="312"/>
        <v>42230.08116898148</v>
      </c>
      <c r="T3990" s="14">
        <f t="shared" si="313"/>
        <v>42245.08116898148</v>
      </c>
      <c r="U3990">
        <f t="shared" si="314"/>
        <v>2015</v>
      </c>
    </row>
    <row r="3991" spans="1:21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8308</v>
      </c>
      <c r="R3991" s="10" t="s">
        <v>8309</v>
      </c>
      <c r="S3991" s="14">
        <f t="shared" si="312"/>
        <v>42286.749780092592</v>
      </c>
      <c r="T3991" s="14">
        <f t="shared" si="313"/>
        <v>42316.791446759264</v>
      </c>
      <c r="U3991">
        <f t="shared" si="314"/>
        <v>2015</v>
      </c>
    </row>
    <row r="3992" spans="1:21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8308</v>
      </c>
      <c r="R3992" s="10" t="s">
        <v>8309</v>
      </c>
      <c r="S3992" s="14">
        <f t="shared" si="312"/>
        <v>42401.672372685185</v>
      </c>
      <c r="T3992" s="14">
        <f t="shared" si="313"/>
        <v>42431.672372685185</v>
      </c>
      <c r="U3992">
        <f t="shared" si="314"/>
        <v>2016</v>
      </c>
    </row>
    <row r="3993" spans="1:21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8308</v>
      </c>
      <c r="R3993" s="10" t="s">
        <v>8309</v>
      </c>
      <c r="S3993" s="14">
        <f t="shared" si="312"/>
        <v>42125.644467592589</v>
      </c>
      <c r="T3993" s="14">
        <f t="shared" si="313"/>
        <v>42155.644467592589</v>
      </c>
      <c r="U3993">
        <f t="shared" si="314"/>
        <v>2015</v>
      </c>
    </row>
    <row r="3994" spans="1:21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8308</v>
      </c>
      <c r="R3994" s="10" t="s">
        <v>8309</v>
      </c>
      <c r="S3994" s="14">
        <f t="shared" si="312"/>
        <v>42289.94049768518</v>
      </c>
      <c r="T3994" s="14">
        <f t="shared" si="313"/>
        <v>42349.982164351852</v>
      </c>
      <c r="U3994">
        <f t="shared" si="314"/>
        <v>2015</v>
      </c>
    </row>
    <row r="3995" spans="1:21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8308</v>
      </c>
      <c r="R3995" s="10" t="s">
        <v>8309</v>
      </c>
      <c r="S3995" s="14">
        <f t="shared" si="312"/>
        <v>42107.864722222221</v>
      </c>
      <c r="T3995" s="14">
        <f t="shared" si="313"/>
        <v>42137.864722222221</v>
      </c>
      <c r="U3995">
        <f t="shared" si="314"/>
        <v>2015</v>
      </c>
    </row>
    <row r="3996" spans="1:21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8308</v>
      </c>
      <c r="R3996" s="10" t="s">
        <v>8309</v>
      </c>
      <c r="S3996" s="14">
        <f t="shared" si="312"/>
        <v>41809.389930555553</v>
      </c>
      <c r="T3996" s="14">
        <f t="shared" si="313"/>
        <v>41839.389930555553</v>
      </c>
      <c r="U3996">
        <f t="shared" si="314"/>
        <v>2014</v>
      </c>
    </row>
    <row r="3997" spans="1:21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8308</v>
      </c>
      <c r="R3997" s="10" t="s">
        <v>8309</v>
      </c>
      <c r="S3997" s="14">
        <f t="shared" si="312"/>
        <v>42019.683761574073</v>
      </c>
      <c r="T3997" s="14">
        <f t="shared" si="313"/>
        <v>42049.477083333331</v>
      </c>
      <c r="U3997">
        <f t="shared" si="314"/>
        <v>2015</v>
      </c>
    </row>
    <row r="3998" spans="1:21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8308</v>
      </c>
      <c r="R3998" s="10" t="s">
        <v>8309</v>
      </c>
      <c r="S3998" s="14">
        <f t="shared" si="312"/>
        <v>41950.26694444444</v>
      </c>
      <c r="T3998" s="14">
        <f t="shared" si="313"/>
        <v>41963.669444444444</v>
      </c>
      <c r="U3998">
        <f t="shared" si="314"/>
        <v>2014</v>
      </c>
    </row>
    <row r="3999" spans="1:21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8308</v>
      </c>
      <c r="R3999" s="10" t="s">
        <v>8309</v>
      </c>
      <c r="S3999" s="14">
        <f t="shared" si="312"/>
        <v>42069.391446759255</v>
      </c>
      <c r="T3999" s="14">
        <f t="shared" si="313"/>
        <v>42099.349780092598</v>
      </c>
      <c r="U3999">
        <f t="shared" si="314"/>
        <v>2015</v>
      </c>
    </row>
    <row r="4000" spans="1:21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8308</v>
      </c>
      <c r="R4000" s="10" t="s">
        <v>8309</v>
      </c>
      <c r="S4000" s="14">
        <f t="shared" si="312"/>
        <v>42061.963263888887</v>
      </c>
      <c r="T4000" s="14">
        <f t="shared" si="313"/>
        <v>42091.921597222223</v>
      </c>
      <c r="U4000">
        <f t="shared" si="314"/>
        <v>2015</v>
      </c>
    </row>
    <row r="4001" spans="1:21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8308</v>
      </c>
      <c r="R4001" s="10" t="s">
        <v>8309</v>
      </c>
      <c r="S4001" s="14">
        <f t="shared" si="312"/>
        <v>41842.828680555554</v>
      </c>
      <c r="T4001" s="14">
        <f t="shared" si="313"/>
        <v>41882.827650462961</v>
      </c>
      <c r="U4001">
        <f t="shared" si="314"/>
        <v>2014</v>
      </c>
    </row>
    <row r="4002" spans="1:21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8308</v>
      </c>
      <c r="R4002" s="10" t="s">
        <v>8309</v>
      </c>
      <c r="S4002" s="14">
        <f t="shared" si="312"/>
        <v>42437.64534722222</v>
      </c>
      <c r="T4002" s="14">
        <f t="shared" si="313"/>
        <v>42497.603680555556</v>
      </c>
      <c r="U4002">
        <f t="shared" si="314"/>
        <v>2016</v>
      </c>
    </row>
    <row r="4003" spans="1:21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8308</v>
      </c>
      <c r="R4003" s="10" t="s">
        <v>8309</v>
      </c>
      <c r="S4003" s="14">
        <f t="shared" si="312"/>
        <v>42775.964212962965</v>
      </c>
      <c r="T4003" s="14">
        <f t="shared" si="313"/>
        <v>42795.791666666672</v>
      </c>
      <c r="U4003">
        <f t="shared" si="314"/>
        <v>2017</v>
      </c>
    </row>
    <row r="4004" spans="1:21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8308</v>
      </c>
      <c r="R4004" s="10" t="s">
        <v>8309</v>
      </c>
      <c r="S4004" s="14">
        <f t="shared" si="312"/>
        <v>41879.043530092589</v>
      </c>
      <c r="T4004" s="14">
        <f t="shared" si="313"/>
        <v>41909.043530092589</v>
      </c>
      <c r="U4004">
        <f t="shared" si="314"/>
        <v>2014</v>
      </c>
    </row>
    <row r="4005" spans="1:21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8308</v>
      </c>
      <c r="R4005" s="10" t="s">
        <v>8309</v>
      </c>
      <c r="S4005" s="14">
        <f t="shared" si="312"/>
        <v>42020.587349537032</v>
      </c>
      <c r="T4005" s="14">
        <f t="shared" si="313"/>
        <v>42050.587349537032</v>
      </c>
      <c r="U4005">
        <f t="shared" si="314"/>
        <v>2015</v>
      </c>
    </row>
    <row r="4006" spans="1: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8308</v>
      </c>
      <c r="R4006" s="10" t="s">
        <v>8309</v>
      </c>
      <c r="S4006" s="14">
        <f t="shared" si="312"/>
        <v>41890.16269675926</v>
      </c>
      <c r="T4006" s="14">
        <f t="shared" si="313"/>
        <v>41920.16269675926</v>
      </c>
      <c r="U4006">
        <f t="shared" si="314"/>
        <v>2014</v>
      </c>
    </row>
    <row r="4007" spans="1:21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8308</v>
      </c>
      <c r="R4007" s="10" t="s">
        <v>8309</v>
      </c>
      <c r="S4007" s="14">
        <f t="shared" si="312"/>
        <v>41872.807696759257</v>
      </c>
      <c r="T4007" s="14">
        <f t="shared" si="313"/>
        <v>41932.807696759257</v>
      </c>
      <c r="U4007">
        <f t="shared" si="314"/>
        <v>2014</v>
      </c>
    </row>
    <row r="4008" spans="1:21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8308</v>
      </c>
      <c r="R4008" s="10" t="s">
        <v>8309</v>
      </c>
      <c r="S4008" s="14">
        <f t="shared" si="312"/>
        <v>42391.772997685184</v>
      </c>
      <c r="T4008" s="14">
        <f t="shared" si="313"/>
        <v>42416.772997685184</v>
      </c>
      <c r="U4008">
        <f t="shared" si="314"/>
        <v>2016</v>
      </c>
    </row>
    <row r="4009" spans="1:21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8308</v>
      </c>
      <c r="R4009" s="10" t="s">
        <v>8309</v>
      </c>
      <c r="S4009" s="14">
        <f t="shared" si="312"/>
        <v>41848.772928240738</v>
      </c>
      <c r="T4009" s="14">
        <f t="shared" si="313"/>
        <v>41877.686111111114</v>
      </c>
      <c r="U4009">
        <f t="shared" si="314"/>
        <v>2014</v>
      </c>
    </row>
    <row r="4010" spans="1:21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8308</v>
      </c>
      <c r="R4010" s="10" t="s">
        <v>8309</v>
      </c>
      <c r="S4010" s="14">
        <f t="shared" si="312"/>
        <v>42177.964201388888</v>
      </c>
      <c r="T4010" s="14">
        <f t="shared" si="313"/>
        <v>42207.964201388888</v>
      </c>
      <c r="U4010">
        <f t="shared" si="314"/>
        <v>2015</v>
      </c>
    </row>
    <row r="4011" spans="1:21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8308</v>
      </c>
      <c r="R4011" s="10" t="s">
        <v>8309</v>
      </c>
      <c r="S4011" s="14">
        <f t="shared" si="312"/>
        <v>41851.700925925928</v>
      </c>
      <c r="T4011" s="14">
        <f t="shared" si="313"/>
        <v>41891.700925925928</v>
      </c>
      <c r="U4011">
        <f t="shared" si="314"/>
        <v>2014</v>
      </c>
    </row>
    <row r="4012" spans="1:21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8308</v>
      </c>
      <c r="R4012" s="10" t="s">
        <v>8309</v>
      </c>
      <c r="S4012" s="14">
        <f t="shared" si="312"/>
        <v>41921.770439814813</v>
      </c>
      <c r="T4012" s="14">
        <f t="shared" si="313"/>
        <v>41938.770439814813</v>
      </c>
      <c r="U4012">
        <f t="shared" si="314"/>
        <v>2014</v>
      </c>
    </row>
    <row r="4013" spans="1:21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8308</v>
      </c>
      <c r="R4013" s="10" t="s">
        <v>8309</v>
      </c>
      <c r="S4013" s="14">
        <f t="shared" si="312"/>
        <v>42002.54488425926</v>
      </c>
      <c r="T4013" s="14">
        <f t="shared" si="313"/>
        <v>42032.54488425926</v>
      </c>
      <c r="U4013">
        <f t="shared" si="314"/>
        <v>2014</v>
      </c>
    </row>
    <row r="4014" spans="1:21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8308</v>
      </c>
      <c r="R4014" s="10" t="s">
        <v>8309</v>
      </c>
      <c r="S4014" s="14">
        <f t="shared" si="312"/>
        <v>42096.544548611113</v>
      </c>
      <c r="T4014" s="14">
        <f t="shared" si="313"/>
        <v>42126.544548611113</v>
      </c>
      <c r="U4014">
        <f t="shared" si="314"/>
        <v>2015</v>
      </c>
    </row>
    <row r="4015" spans="1:21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8308</v>
      </c>
      <c r="R4015" s="10" t="s">
        <v>8309</v>
      </c>
      <c r="S4015" s="14">
        <f t="shared" si="312"/>
        <v>42021.301192129627</v>
      </c>
      <c r="T4015" s="14">
        <f t="shared" si="313"/>
        <v>42051.301192129627</v>
      </c>
      <c r="U4015">
        <f t="shared" si="314"/>
        <v>2015</v>
      </c>
    </row>
    <row r="4016" spans="1:21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8308</v>
      </c>
      <c r="R4016" s="10" t="s">
        <v>8309</v>
      </c>
      <c r="S4016" s="14">
        <f t="shared" si="312"/>
        <v>42419.246168981481</v>
      </c>
      <c r="T4016" s="14">
        <f t="shared" si="313"/>
        <v>42434.246168981481</v>
      </c>
      <c r="U4016">
        <f t="shared" si="314"/>
        <v>2016</v>
      </c>
    </row>
    <row r="4017" spans="1:21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8308</v>
      </c>
      <c r="R4017" s="10" t="s">
        <v>8309</v>
      </c>
      <c r="S4017" s="14">
        <f t="shared" si="312"/>
        <v>42174.780821759254</v>
      </c>
      <c r="T4017" s="14">
        <f t="shared" si="313"/>
        <v>42204.780821759254</v>
      </c>
      <c r="U4017">
        <f t="shared" si="314"/>
        <v>2015</v>
      </c>
    </row>
    <row r="4018" spans="1:21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8308</v>
      </c>
      <c r="R4018" s="10" t="s">
        <v>8309</v>
      </c>
      <c r="S4018" s="14">
        <f t="shared" si="312"/>
        <v>41869.872685185182</v>
      </c>
      <c r="T4018" s="14">
        <f t="shared" si="313"/>
        <v>41899.872685185182</v>
      </c>
      <c r="U4018">
        <f t="shared" si="314"/>
        <v>2014</v>
      </c>
    </row>
    <row r="4019" spans="1:21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8308</v>
      </c>
      <c r="R4019" s="10" t="s">
        <v>8309</v>
      </c>
      <c r="S4019" s="14">
        <f t="shared" si="312"/>
        <v>41856.672152777777</v>
      </c>
      <c r="T4019" s="14">
        <f t="shared" si="313"/>
        <v>41886.672152777777</v>
      </c>
      <c r="U4019">
        <f t="shared" si="314"/>
        <v>2014</v>
      </c>
    </row>
    <row r="4020" spans="1:21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8308</v>
      </c>
      <c r="R4020" s="10" t="s">
        <v>8309</v>
      </c>
      <c r="S4020" s="14">
        <f t="shared" si="312"/>
        <v>42620.91097222222</v>
      </c>
      <c r="T4020" s="14">
        <f t="shared" si="313"/>
        <v>42650.91097222222</v>
      </c>
      <c r="U4020">
        <f t="shared" si="314"/>
        <v>2016</v>
      </c>
    </row>
    <row r="4021" spans="1:21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8308</v>
      </c>
      <c r="R4021" s="10" t="s">
        <v>8309</v>
      </c>
      <c r="S4021" s="14">
        <f t="shared" si="312"/>
        <v>42417.675879629634</v>
      </c>
      <c r="T4021" s="14">
        <f t="shared" si="313"/>
        <v>42475.686111111107</v>
      </c>
      <c r="U4021">
        <f t="shared" si="314"/>
        <v>2016</v>
      </c>
    </row>
    <row r="4022" spans="1:21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8308</v>
      </c>
      <c r="R4022" s="10" t="s">
        <v>8309</v>
      </c>
      <c r="S4022" s="14">
        <f t="shared" si="312"/>
        <v>42057.190960648149</v>
      </c>
      <c r="T4022" s="14">
        <f t="shared" si="313"/>
        <v>42087.149293981478</v>
      </c>
      <c r="U4022">
        <f t="shared" si="314"/>
        <v>2015</v>
      </c>
    </row>
    <row r="4023" spans="1:21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8308</v>
      </c>
      <c r="R4023" s="10" t="s">
        <v>8309</v>
      </c>
      <c r="S4023" s="14">
        <f t="shared" si="312"/>
        <v>41878.911550925928</v>
      </c>
      <c r="T4023" s="14">
        <f t="shared" si="313"/>
        <v>41938.911550925928</v>
      </c>
      <c r="U4023">
        <f t="shared" si="314"/>
        <v>2014</v>
      </c>
    </row>
    <row r="4024" spans="1:21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8308</v>
      </c>
      <c r="R4024" s="10" t="s">
        <v>8309</v>
      </c>
      <c r="S4024" s="14">
        <f t="shared" si="312"/>
        <v>41990.584108796291</v>
      </c>
      <c r="T4024" s="14">
        <f t="shared" si="313"/>
        <v>42036.120833333334</v>
      </c>
      <c r="U4024">
        <f t="shared" si="314"/>
        <v>2014</v>
      </c>
    </row>
    <row r="4025" spans="1:21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8308</v>
      </c>
      <c r="R4025" s="10" t="s">
        <v>8309</v>
      </c>
      <c r="S4025" s="14">
        <f t="shared" si="312"/>
        <v>42408.999571759254</v>
      </c>
      <c r="T4025" s="14">
        <f t="shared" si="313"/>
        <v>42453.957905092597</v>
      </c>
      <c r="U4025">
        <f t="shared" si="314"/>
        <v>2016</v>
      </c>
    </row>
    <row r="4026" spans="1:21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8308</v>
      </c>
      <c r="R4026" s="10" t="s">
        <v>8309</v>
      </c>
      <c r="S4026" s="14">
        <f t="shared" si="312"/>
        <v>42217.670104166667</v>
      </c>
      <c r="T4026" s="14">
        <f t="shared" si="313"/>
        <v>42247.670104166667</v>
      </c>
      <c r="U4026">
        <f t="shared" si="314"/>
        <v>2015</v>
      </c>
    </row>
    <row r="4027" spans="1:21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8308</v>
      </c>
      <c r="R4027" s="10" t="s">
        <v>8309</v>
      </c>
      <c r="S4027" s="14">
        <f t="shared" si="312"/>
        <v>42151.237685185188</v>
      </c>
      <c r="T4027" s="14">
        <f t="shared" si="313"/>
        <v>42211.237685185188</v>
      </c>
      <c r="U4027">
        <f t="shared" si="314"/>
        <v>2015</v>
      </c>
    </row>
    <row r="4028" spans="1:21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8308</v>
      </c>
      <c r="R4028" s="10" t="s">
        <v>8309</v>
      </c>
      <c r="S4028" s="14">
        <f t="shared" si="312"/>
        <v>42282.655543981484</v>
      </c>
      <c r="T4028" s="14">
        <f t="shared" si="313"/>
        <v>42342.697210648148</v>
      </c>
      <c r="U4028">
        <f t="shared" si="314"/>
        <v>2015</v>
      </c>
    </row>
    <row r="4029" spans="1:21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8308</v>
      </c>
      <c r="R4029" s="10" t="s">
        <v>8309</v>
      </c>
      <c r="S4029" s="14">
        <f t="shared" si="312"/>
        <v>42768.97084490741</v>
      </c>
      <c r="T4029" s="14">
        <f t="shared" si="313"/>
        <v>42789.041666666672</v>
      </c>
      <c r="U4029">
        <f t="shared" si="314"/>
        <v>2017</v>
      </c>
    </row>
    <row r="4030" spans="1:21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8308</v>
      </c>
      <c r="R4030" s="10" t="s">
        <v>8309</v>
      </c>
      <c r="S4030" s="14">
        <f t="shared" si="312"/>
        <v>41765.938657407409</v>
      </c>
      <c r="T4030" s="14">
        <f t="shared" si="313"/>
        <v>41795.938657407409</v>
      </c>
      <c r="U4030">
        <f t="shared" si="314"/>
        <v>2014</v>
      </c>
    </row>
    <row r="4031" spans="1:21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8308</v>
      </c>
      <c r="R4031" s="10" t="s">
        <v>8309</v>
      </c>
      <c r="S4031" s="14">
        <f t="shared" si="312"/>
        <v>42322.025115740747</v>
      </c>
      <c r="T4031" s="14">
        <f t="shared" si="313"/>
        <v>42352.025115740747</v>
      </c>
      <c r="U4031">
        <f t="shared" si="314"/>
        <v>2015</v>
      </c>
    </row>
    <row r="4032" spans="1:21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8308</v>
      </c>
      <c r="R4032" s="10" t="s">
        <v>8309</v>
      </c>
      <c r="S4032" s="14">
        <f t="shared" si="312"/>
        <v>42374.655081018514</v>
      </c>
      <c r="T4032" s="14">
        <f t="shared" si="313"/>
        <v>42403.784027777772</v>
      </c>
      <c r="U4032">
        <f t="shared" si="314"/>
        <v>2016</v>
      </c>
    </row>
    <row r="4033" spans="1:21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8308</v>
      </c>
      <c r="R4033" s="10" t="s">
        <v>8309</v>
      </c>
      <c r="S4033" s="14">
        <f t="shared" si="312"/>
        <v>41941.585231481484</v>
      </c>
      <c r="T4033" s="14">
        <f t="shared" si="313"/>
        <v>41991.626898148148</v>
      </c>
      <c r="U4033">
        <f t="shared" si="314"/>
        <v>2014</v>
      </c>
    </row>
    <row r="4034" spans="1:21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315">ROUND(E4034/D4034*100,0)</f>
        <v>7</v>
      </c>
      <c r="P4034">
        <f t="shared" si="311"/>
        <v>59</v>
      </c>
      <c r="Q4034" s="10" t="s">
        <v>8308</v>
      </c>
      <c r="R4034" s="10" t="s">
        <v>8309</v>
      </c>
      <c r="S4034" s="14">
        <f t="shared" si="312"/>
        <v>42293.809212962966</v>
      </c>
      <c r="T4034" s="14">
        <f t="shared" si="313"/>
        <v>42353.85087962963</v>
      </c>
      <c r="U4034">
        <f t="shared" si="314"/>
        <v>2015</v>
      </c>
    </row>
    <row r="4035" spans="1:21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315"/>
        <v>26</v>
      </c>
      <c r="P4035">
        <f t="shared" ref="P4035:P4098" si="316">IFERROR(ROUND(E4035/L4035,2),0)</f>
        <v>65.34</v>
      </c>
      <c r="Q4035" s="10" t="s">
        <v>8308</v>
      </c>
      <c r="R4035" s="10" t="s">
        <v>8309</v>
      </c>
      <c r="S4035" s="14">
        <f t="shared" ref="S4035:S4098" si="317">(((J4035/60)/60)/24)+DATE(1970,1,1)</f>
        <v>42614.268796296295</v>
      </c>
      <c r="T4035" s="14">
        <f t="shared" ref="T4035:T4098" si="318">(((I4035/60)/60)/24)+DATE(1970,1,1)</f>
        <v>42645.375</v>
      </c>
      <c r="U4035">
        <f t="shared" ref="U4035:U4098" si="319">YEAR(S4035)</f>
        <v>2016</v>
      </c>
    </row>
    <row r="4036" spans="1:21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8308</v>
      </c>
      <c r="R4036" s="10" t="s">
        <v>8309</v>
      </c>
      <c r="S4036" s="14">
        <f t="shared" si="317"/>
        <v>42067.947337962964</v>
      </c>
      <c r="T4036" s="14">
        <f t="shared" si="318"/>
        <v>42097.905671296292</v>
      </c>
      <c r="U4036">
        <f t="shared" si="319"/>
        <v>2015</v>
      </c>
    </row>
    <row r="4037" spans="1:21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8308</v>
      </c>
      <c r="R4037" s="10" t="s">
        <v>8309</v>
      </c>
      <c r="S4037" s="14">
        <f t="shared" si="317"/>
        <v>41903.882951388885</v>
      </c>
      <c r="T4037" s="14">
        <f t="shared" si="318"/>
        <v>41933.882951388885</v>
      </c>
      <c r="U4037">
        <f t="shared" si="319"/>
        <v>2014</v>
      </c>
    </row>
    <row r="4038" spans="1:21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8308</v>
      </c>
      <c r="R4038" s="10" t="s">
        <v>8309</v>
      </c>
      <c r="S4038" s="14">
        <f t="shared" si="317"/>
        <v>41804.937083333331</v>
      </c>
      <c r="T4038" s="14">
        <f t="shared" si="318"/>
        <v>41821.9375</v>
      </c>
      <c r="U4038">
        <f t="shared" si="319"/>
        <v>2014</v>
      </c>
    </row>
    <row r="4039" spans="1:21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8308</v>
      </c>
      <c r="R4039" s="10" t="s">
        <v>8309</v>
      </c>
      <c r="S4039" s="14">
        <f t="shared" si="317"/>
        <v>42497.070775462969</v>
      </c>
      <c r="T4039" s="14">
        <f t="shared" si="318"/>
        <v>42514.600694444445</v>
      </c>
      <c r="U4039">
        <f t="shared" si="319"/>
        <v>2016</v>
      </c>
    </row>
    <row r="4040" spans="1:21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8308</v>
      </c>
      <c r="R4040" s="10" t="s">
        <v>8309</v>
      </c>
      <c r="S4040" s="14">
        <f t="shared" si="317"/>
        <v>41869.798726851855</v>
      </c>
      <c r="T4040" s="14">
        <f t="shared" si="318"/>
        <v>41929.798726851855</v>
      </c>
      <c r="U4040">
        <f t="shared" si="319"/>
        <v>2014</v>
      </c>
    </row>
    <row r="4041" spans="1:21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8308</v>
      </c>
      <c r="R4041" s="10" t="s">
        <v>8309</v>
      </c>
      <c r="S4041" s="14">
        <f t="shared" si="317"/>
        <v>42305.670914351853</v>
      </c>
      <c r="T4041" s="14">
        <f t="shared" si="318"/>
        <v>42339.249305555553</v>
      </c>
      <c r="U4041">
        <f t="shared" si="319"/>
        <v>2015</v>
      </c>
    </row>
    <row r="4042" spans="1:21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8308</v>
      </c>
      <c r="R4042" s="10" t="s">
        <v>8309</v>
      </c>
      <c r="S4042" s="14">
        <f t="shared" si="317"/>
        <v>42144.231527777782</v>
      </c>
      <c r="T4042" s="14">
        <f t="shared" si="318"/>
        <v>42203.125</v>
      </c>
      <c r="U4042">
        <f t="shared" si="319"/>
        <v>2015</v>
      </c>
    </row>
    <row r="4043" spans="1:21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8308</v>
      </c>
      <c r="R4043" s="10" t="s">
        <v>8309</v>
      </c>
      <c r="S4043" s="14">
        <f t="shared" si="317"/>
        <v>42559.474004629628</v>
      </c>
      <c r="T4043" s="14">
        <f t="shared" si="318"/>
        <v>42619.474004629628</v>
      </c>
      <c r="U4043">
        <f t="shared" si="319"/>
        <v>2016</v>
      </c>
    </row>
    <row r="4044" spans="1:21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8308</v>
      </c>
      <c r="R4044" s="10" t="s">
        <v>8309</v>
      </c>
      <c r="S4044" s="14">
        <f t="shared" si="317"/>
        <v>41995.084074074075</v>
      </c>
      <c r="T4044" s="14">
        <f t="shared" si="318"/>
        <v>42024.802777777775</v>
      </c>
      <c r="U4044">
        <f t="shared" si="319"/>
        <v>2014</v>
      </c>
    </row>
    <row r="4045" spans="1:21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8308</v>
      </c>
      <c r="R4045" s="10" t="s">
        <v>8309</v>
      </c>
      <c r="S4045" s="14">
        <f t="shared" si="317"/>
        <v>41948.957465277781</v>
      </c>
      <c r="T4045" s="14">
        <f t="shared" si="318"/>
        <v>41963.957465277781</v>
      </c>
      <c r="U4045">
        <f t="shared" si="319"/>
        <v>2014</v>
      </c>
    </row>
    <row r="4046" spans="1:21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8308</v>
      </c>
      <c r="R4046" s="10" t="s">
        <v>8309</v>
      </c>
      <c r="S4046" s="14">
        <f t="shared" si="317"/>
        <v>42074.219699074078</v>
      </c>
      <c r="T4046" s="14">
        <f t="shared" si="318"/>
        <v>42104.208333333328</v>
      </c>
      <c r="U4046">
        <f t="shared" si="319"/>
        <v>2015</v>
      </c>
    </row>
    <row r="4047" spans="1:21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8308</v>
      </c>
      <c r="R4047" s="10" t="s">
        <v>8309</v>
      </c>
      <c r="S4047" s="14">
        <f t="shared" si="317"/>
        <v>41842.201261574075</v>
      </c>
      <c r="T4047" s="14">
        <f t="shared" si="318"/>
        <v>41872.201261574075</v>
      </c>
      <c r="U4047">
        <f t="shared" si="319"/>
        <v>2014</v>
      </c>
    </row>
    <row r="4048" spans="1:21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8308</v>
      </c>
      <c r="R4048" s="10" t="s">
        <v>8309</v>
      </c>
      <c r="S4048" s="14">
        <f t="shared" si="317"/>
        <v>41904.650578703702</v>
      </c>
      <c r="T4048" s="14">
        <f t="shared" si="318"/>
        <v>41934.650578703702</v>
      </c>
      <c r="U4048">
        <f t="shared" si="319"/>
        <v>2014</v>
      </c>
    </row>
    <row r="4049" spans="1:21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8308</v>
      </c>
      <c r="R4049" s="10" t="s">
        <v>8309</v>
      </c>
      <c r="S4049" s="14">
        <f t="shared" si="317"/>
        <v>41991.022488425922</v>
      </c>
      <c r="T4049" s="14">
        <f t="shared" si="318"/>
        <v>42015.041666666672</v>
      </c>
      <c r="U4049">
        <f t="shared" si="319"/>
        <v>2014</v>
      </c>
    </row>
    <row r="4050" spans="1:21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8308</v>
      </c>
      <c r="R4050" s="10" t="s">
        <v>8309</v>
      </c>
      <c r="S4050" s="14">
        <f t="shared" si="317"/>
        <v>42436.509108796294</v>
      </c>
      <c r="T4050" s="14">
        <f t="shared" si="318"/>
        <v>42471.467442129629</v>
      </c>
      <c r="U4050">
        <f t="shared" si="319"/>
        <v>2016</v>
      </c>
    </row>
    <row r="4051" spans="1:21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8308</v>
      </c>
      <c r="R4051" s="10" t="s">
        <v>8309</v>
      </c>
      <c r="S4051" s="14">
        <f t="shared" si="317"/>
        <v>42169.958506944444</v>
      </c>
      <c r="T4051" s="14">
        <f t="shared" si="318"/>
        <v>42199.958506944444</v>
      </c>
      <c r="U4051">
        <f t="shared" si="319"/>
        <v>2015</v>
      </c>
    </row>
    <row r="4052" spans="1:21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8308</v>
      </c>
      <c r="R4052" s="10" t="s">
        <v>8309</v>
      </c>
      <c r="S4052" s="14">
        <f t="shared" si="317"/>
        <v>41905.636469907404</v>
      </c>
      <c r="T4052" s="14">
        <f t="shared" si="318"/>
        <v>41935.636469907404</v>
      </c>
      <c r="U4052">
        <f t="shared" si="319"/>
        <v>2014</v>
      </c>
    </row>
    <row r="4053" spans="1:21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8308</v>
      </c>
      <c r="R4053" s="10" t="s">
        <v>8309</v>
      </c>
      <c r="S4053" s="14">
        <f t="shared" si="317"/>
        <v>41761.810150462967</v>
      </c>
      <c r="T4053" s="14">
        <f t="shared" si="318"/>
        <v>41768.286805555559</v>
      </c>
      <c r="U4053">
        <f t="shared" si="319"/>
        <v>2014</v>
      </c>
    </row>
    <row r="4054" spans="1:21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8308</v>
      </c>
      <c r="R4054" s="10" t="s">
        <v>8309</v>
      </c>
      <c r="S4054" s="14">
        <f t="shared" si="317"/>
        <v>41865.878657407404</v>
      </c>
      <c r="T4054" s="14">
        <f t="shared" si="318"/>
        <v>41925.878657407404</v>
      </c>
      <c r="U4054">
        <f t="shared" si="319"/>
        <v>2014</v>
      </c>
    </row>
    <row r="4055" spans="1:21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8308</v>
      </c>
      <c r="R4055" s="10" t="s">
        <v>8309</v>
      </c>
      <c r="S4055" s="14">
        <f t="shared" si="317"/>
        <v>41928.690138888887</v>
      </c>
      <c r="T4055" s="14">
        <f t="shared" si="318"/>
        <v>41958.833333333328</v>
      </c>
      <c r="U4055">
        <f t="shared" si="319"/>
        <v>2014</v>
      </c>
    </row>
    <row r="4056" spans="1:21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8308</v>
      </c>
      <c r="R4056" s="10" t="s">
        <v>8309</v>
      </c>
      <c r="S4056" s="14">
        <f t="shared" si="317"/>
        <v>42613.841261574074</v>
      </c>
      <c r="T4056" s="14">
        <f t="shared" si="318"/>
        <v>42644.166666666672</v>
      </c>
      <c r="U4056">
        <f t="shared" si="319"/>
        <v>2016</v>
      </c>
    </row>
    <row r="4057" spans="1:21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8308</v>
      </c>
      <c r="R4057" s="10" t="s">
        <v>8309</v>
      </c>
      <c r="S4057" s="14">
        <f t="shared" si="317"/>
        <v>41779.648506944446</v>
      </c>
      <c r="T4057" s="14">
        <f t="shared" si="318"/>
        <v>41809.648506944446</v>
      </c>
      <c r="U4057">
        <f t="shared" si="319"/>
        <v>2014</v>
      </c>
    </row>
    <row r="4058" spans="1:21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8308</v>
      </c>
      <c r="R4058" s="10" t="s">
        <v>8309</v>
      </c>
      <c r="S4058" s="14">
        <f t="shared" si="317"/>
        <v>42534.933321759265</v>
      </c>
      <c r="T4058" s="14">
        <f t="shared" si="318"/>
        <v>42554.832638888889</v>
      </c>
      <c r="U4058">
        <f t="shared" si="319"/>
        <v>2016</v>
      </c>
    </row>
    <row r="4059" spans="1:21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8308</v>
      </c>
      <c r="R4059" s="10" t="s">
        <v>8309</v>
      </c>
      <c r="S4059" s="14">
        <f t="shared" si="317"/>
        <v>42310.968518518523</v>
      </c>
      <c r="T4059" s="14">
        <f t="shared" si="318"/>
        <v>42333.958333333328</v>
      </c>
      <c r="U4059">
        <f t="shared" si="319"/>
        <v>2015</v>
      </c>
    </row>
    <row r="4060" spans="1:21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8308</v>
      </c>
      <c r="R4060" s="10" t="s">
        <v>8309</v>
      </c>
      <c r="S4060" s="14">
        <f t="shared" si="317"/>
        <v>42446.060694444444</v>
      </c>
      <c r="T4060" s="14">
        <f t="shared" si="318"/>
        <v>42461.165972222225</v>
      </c>
      <c r="U4060">
        <f t="shared" si="319"/>
        <v>2016</v>
      </c>
    </row>
    <row r="4061" spans="1:21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8308</v>
      </c>
      <c r="R4061" s="10" t="s">
        <v>8309</v>
      </c>
      <c r="S4061" s="14">
        <f t="shared" si="317"/>
        <v>41866.640648148146</v>
      </c>
      <c r="T4061" s="14">
        <f t="shared" si="318"/>
        <v>41898.125</v>
      </c>
      <c r="U4061">
        <f t="shared" si="319"/>
        <v>2014</v>
      </c>
    </row>
    <row r="4062" spans="1:21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8308</v>
      </c>
      <c r="R4062" s="10" t="s">
        <v>8309</v>
      </c>
      <c r="S4062" s="14">
        <f t="shared" si="317"/>
        <v>41779.695092592592</v>
      </c>
      <c r="T4062" s="14">
        <f t="shared" si="318"/>
        <v>41813.666666666664</v>
      </c>
      <c r="U4062">
        <f t="shared" si="319"/>
        <v>2014</v>
      </c>
    </row>
    <row r="4063" spans="1:21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8308</v>
      </c>
      <c r="R4063" s="10" t="s">
        <v>8309</v>
      </c>
      <c r="S4063" s="14">
        <f t="shared" si="317"/>
        <v>42421.141469907408</v>
      </c>
      <c r="T4063" s="14">
        <f t="shared" si="318"/>
        <v>42481.099803240737</v>
      </c>
      <c r="U4063">
        <f t="shared" si="319"/>
        <v>2016</v>
      </c>
    </row>
    <row r="4064" spans="1:21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8308</v>
      </c>
      <c r="R4064" s="10" t="s">
        <v>8309</v>
      </c>
      <c r="S4064" s="14">
        <f t="shared" si="317"/>
        <v>42523.739212962959</v>
      </c>
      <c r="T4064" s="14">
        <f t="shared" si="318"/>
        <v>42553.739212962959</v>
      </c>
      <c r="U4064">
        <f t="shared" si="319"/>
        <v>2016</v>
      </c>
    </row>
    <row r="4065" spans="1:21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8308</v>
      </c>
      <c r="R4065" s="10" t="s">
        <v>8309</v>
      </c>
      <c r="S4065" s="14">
        <f t="shared" si="317"/>
        <v>41787.681527777779</v>
      </c>
      <c r="T4065" s="14">
        <f t="shared" si="318"/>
        <v>41817.681527777779</v>
      </c>
      <c r="U4065">
        <f t="shared" si="319"/>
        <v>2014</v>
      </c>
    </row>
    <row r="4066" spans="1:21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8308</v>
      </c>
      <c r="R4066" s="10" t="s">
        <v>8309</v>
      </c>
      <c r="S4066" s="14">
        <f t="shared" si="317"/>
        <v>42093.588263888887</v>
      </c>
      <c r="T4066" s="14">
        <f t="shared" si="318"/>
        <v>42123.588263888887</v>
      </c>
      <c r="U4066">
        <f t="shared" si="319"/>
        <v>2015</v>
      </c>
    </row>
    <row r="4067" spans="1:21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8308</v>
      </c>
      <c r="R4067" s="10" t="s">
        <v>8309</v>
      </c>
      <c r="S4067" s="14">
        <f t="shared" si="317"/>
        <v>41833.951516203706</v>
      </c>
      <c r="T4067" s="14">
        <f t="shared" si="318"/>
        <v>41863.951516203706</v>
      </c>
      <c r="U4067">
        <f t="shared" si="319"/>
        <v>2014</v>
      </c>
    </row>
    <row r="4068" spans="1:21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8308</v>
      </c>
      <c r="R4068" s="10" t="s">
        <v>8309</v>
      </c>
      <c r="S4068" s="14">
        <f t="shared" si="317"/>
        <v>42479.039212962962</v>
      </c>
      <c r="T4068" s="14">
        <f t="shared" si="318"/>
        <v>42509.039212962962</v>
      </c>
      <c r="U4068">
        <f t="shared" si="319"/>
        <v>2016</v>
      </c>
    </row>
    <row r="4069" spans="1:21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8308</v>
      </c>
      <c r="R4069" s="10" t="s">
        <v>8309</v>
      </c>
      <c r="S4069" s="14">
        <f t="shared" si="317"/>
        <v>42235.117476851854</v>
      </c>
      <c r="T4069" s="14">
        <f t="shared" si="318"/>
        <v>42275.117476851854</v>
      </c>
      <c r="U4069">
        <f t="shared" si="319"/>
        <v>2015</v>
      </c>
    </row>
    <row r="4070" spans="1:21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8308</v>
      </c>
      <c r="R4070" s="10" t="s">
        <v>8309</v>
      </c>
      <c r="S4070" s="14">
        <f t="shared" si="317"/>
        <v>42718.963599537034</v>
      </c>
      <c r="T4070" s="14">
        <f t="shared" si="318"/>
        <v>42748.961805555555</v>
      </c>
      <c r="U4070">
        <f t="shared" si="319"/>
        <v>2016</v>
      </c>
    </row>
    <row r="4071" spans="1:21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8308</v>
      </c>
      <c r="R4071" s="10" t="s">
        <v>8309</v>
      </c>
      <c r="S4071" s="14">
        <f t="shared" si="317"/>
        <v>42022.661527777775</v>
      </c>
      <c r="T4071" s="14">
        <f t="shared" si="318"/>
        <v>42063.5</v>
      </c>
      <c r="U4071">
        <f t="shared" si="319"/>
        <v>2015</v>
      </c>
    </row>
    <row r="4072" spans="1:21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8308</v>
      </c>
      <c r="R4072" s="10" t="s">
        <v>8309</v>
      </c>
      <c r="S4072" s="14">
        <f t="shared" si="317"/>
        <v>42031.666898148149</v>
      </c>
      <c r="T4072" s="14">
        <f t="shared" si="318"/>
        <v>42064.125</v>
      </c>
      <c r="U4072">
        <f t="shared" si="319"/>
        <v>2015</v>
      </c>
    </row>
    <row r="4073" spans="1:21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8308</v>
      </c>
      <c r="R4073" s="10" t="s">
        <v>8309</v>
      </c>
      <c r="S4073" s="14">
        <f t="shared" si="317"/>
        <v>42700.804756944446</v>
      </c>
      <c r="T4073" s="14">
        <f t="shared" si="318"/>
        <v>42730.804756944446</v>
      </c>
      <c r="U4073">
        <f t="shared" si="319"/>
        <v>2016</v>
      </c>
    </row>
    <row r="4074" spans="1:21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8308</v>
      </c>
      <c r="R4074" s="10" t="s">
        <v>8309</v>
      </c>
      <c r="S4074" s="14">
        <f t="shared" si="317"/>
        <v>41812.77443287037</v>
      </c>
      <c r="T4074" s="14">
        <f t="shared" si="318"/>
        <v>41872.77443287037</v>
      </c>
      <c r="U4074">
        <f t="shared" si="319"/>
        <v>2014</v>
      </c>
    </row>
    <row r="4075" spans="1:21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8308</v>
      </c>
      <c r="R4075" s="10" t="s">
        <v>8309</v>
      </c>
      <c r="S4075" s="14">
        <f t="shared" si="317"/>
        <v>42078.34520833334</v>
      </c>
      <c r="T4075" s="14">
        <f t="shared" si="318"/>
        <v>42133.166666666672</v>
      </c>
      <c r="U4075">
        <f t="shared" si="319"/>
        <v>2015</v>
      </c>
    </row>
    <row r="4076" spans="1:21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8308</v>
      </c>
      <c r="R4076" s="10" t="s">
        <v>8309</v>
      </c>
      <c r="S4076" s="14">
        <f t="shared" si="317"/>
        <v>42283.552951388891</v>
      </c>
      <c r="T4076" s="14">
        <f t="shared" si="318"/>
        <v>42313.594618055555</v>
      </c>
      <c r="U4076">
        <f t="shared" si="319"/>
        <v>2015</v>
      </c>
    </row>
    <row r="4077" spans="1:21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8308</v>
      </c>
      <c r="R4077" s="10" t="s">
        <v>8309</v>
      </c>
      <c r="S4077" s="14">
        <f t="shared" si="317"/>
        <v>41779.045937499999</v>
      </c>
      <c r="T4077" s="14">
        <f t="shared" si="318"/>
        <v>41820.727777777778</v>
      </c>
      <c r="U4077">
        <f t="shared" si="319"/>
        <v>2014</v>
      </c>
    </row>
    <row r="4078" spans="1:21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8308</v>
      </c>
      <c r="R4078" s="10" t="s">
        <v>8309</v>
      </c>
      <c r="S4078" s="14">
        <f t="shared" si="317"/>
        <v>41905.795706018522</v>
      </c>
      <c r="T4078" s="14">
        <f t="shared" si="318"/>
        <v>41933.82708333333</v>
      </c>
      <c r="U4078">
        <f t="shared" si="319"/>
        <v>2014</v>
      </c>
    </row>
    <row r="4079" spans="1:21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8308</v>
      </c>
      <c r="R4079" s="10" t="s">
        <v>8309</v>
      </c>
      <c r="S4079" s="14">
        <f t="shared" si="317"/>
        <v>42695.7105787037</v>
      </c>
      <c r="T4079" s="14">
        <f t="shared" si="318"/>
        <v>42725.7105787037</v>
      </c>
      <c r="U4079">
        <f t="shared" si="319"/>
        <v>2016</v>
      </c>
    </row>
    <row r="4080" spans="1:21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8308</v>
      </c>
      <c r="R4080" s="10" t="s">
        <v>8309</v>
      </c>
      <c r="S4080" s="14">
        <f t="shared" si="317"/>
        <v>42732.787523148145</v>
      </c>
      <c r="T4080" s="14">
        <f t="shared" si="318"/>
        <v>42762.787523148145</v>
      </c>
      <c r="U4080">
        <f t="shared" si="319"/>
        <v>2016</v>
      </c>
    </row>
    <row r="4081" spans="1:21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8308</v>
      </c>
      <c r="R4081" s="10" t="s">
        <v>8309</v>
      </c>
      <c r="S4081" s="14">
        <f t="shared" si="317"/>
        <v>42510.938900462963</v>
      </c>
      <c r="T4081" s="14">
        <f t="shared" si="318"/>
        <v>42540.938900462963</v>
      </c>
      <c r="U4081">
        <f t="shared" si="319"/>
        <v>2016</v>
      </c>
    </row>
    <row r="4082" spans="1:21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8308</v>
      </c>
      <c r="R4082" s="10" t="s">
        <v>8309</v>
      </c>
      <c r="S4082" s="14">
        <f t="shared" si="317"/>
        <v>42511.698101851856</v>
      </c>
      <c r="T4082" s="14">
        <f t="shared" si="318"/>
        <v>42535.787500000006</v>
      </c>
      <c r="U4082">
        <f t="shared" si="319"/>
        <v>2016</v>
      </c>
    </row>
    <row r="4083" spans="1:21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8308</v>
      </c>
      <c r="R4083" s="10" t="s">
        <v>8309</v>
      </c>
      <c r="S4083" s="14">
        <f t="shared" si="317"/>
        <v>42041.581307870365</v>
      </c>
      <c r="T4083" s="14">
        <f t="shared" si="318"/>
        <v>42071.539641203708</v>
      </c>
      <c r="U4083">
        <f t="shared" si="319"/>
        <v>2015</v>
      </c>
    </row>
    <row r="4084" spans="1:21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8308</v>
      </c>
      <c r="R4084" s="10" t="s">
        <v>8309</v>
      </c>
      <c r="S4084" s="14">
        <f t="shared" si="317"/>
        <v>42307.189270833333</v>
      </c>
      <c r="T4084" s="14">
        <f t="shared" si="318"/>
        <v>42322.958333333328</v>
      </c>
      <c r="U4084">
        <f t="shared" si="319"/>
        <v>2015</v>
      </c>
    </row>
    <row r="4085" spans="1:21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8308</v>
      </c>
      <c r="R4085" s="10" t="s">
        <v>8309</v>
      </c>
      <c r="S4085" s="14">
        <f t="shared" si="317"/>
        <v>42353.761759259258</v>
      </c>
      <c r="T4085" s="14">
        <f t="shared" si="318"/>
        <v>42383.761759259258</v>
      </c>
      <c r="U4085">
        <f t="shared" si="319"/>
        <v>2015</v>
      </c>
    </row>
    <row r="4086" spans="1:21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8308</v>
      </c>
      <c r="R4086" s="10" t="s">
        <v>8309</v>
      </c>
      <c r="S4086" s="14">
        <f t="shared" si="317"/>
        <v>42622.436412037037</v>
      </c>
      <c r="T4086" s="14">
        <f t="shared" si="318"/>
        <v>42652.436412037037</v>
      </c>
      <c r="U4086">
        <f t="shared" si="319"/>
        <v>2016</v>
      </c>
    </row>
    <row r="4087" spans="1:21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8308</v>
      </c>
      <c r="R4087" s="10" t="s">
        <v>8309</v>
      </c>
      <c r="S4087" s="14">
        <f t="shared" si="317"/>
        <v>42058.603877314818</v>
      </c>
      <c r="T4087" s="14">
        <f t="shared" si="318"/>
        <v>42087.165972222225</v>
      </c>
      <c r="U4087">
        <f t="shared" si="319"/>
        <v>2015</v>
      </c>
    </row>
    <row r="4088" spans="1:21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8308</v>
      </c>
      <c r="R4088" s="10" t="s">
        <v>8309</v>
      </c>
      <c r="S4088" s="14">
        <f t="shared" si="317"/>
        <v>42304.940960648149</v>
      </c>
      <c r="T4088" s="14">
        <f t="shared" si="318"/>
        <v>42329.166666666672</v>
      </c>
      <c r="U4088">
        <f t="shared" si="319"/>
        <v>2015</v>
      </c>
    </row>
    <row r="4089" spans="1: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8308</v>
      </c>
      <c r="R4089" s="10" t="s">
        <v>8309</v>
      </c>
      <c r="S4089" s="14">
        <f t="shared" si="317"/>
        <v>42538.742893518516</v>
      </c>
      <c r="T4089" s="14">
        <f t="shared" si="318"/>
        <v>42568.742893518516</v>
      </c>
      <c r="U4089">
        <f t="shared" si="319"/>
        <v>2016</v>
      </c>
    </row>
    <row r="4090" spans="1:21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8308</v>
      </c>
      <c r="R4090" s="10" t="s">
        <v>8309</v>
      </c>
      <c r="S4090" s="14">
        <f t="shared" si="317"/>
        <v>41990.612546296295</v>
      </c>
      <c r="T4090" s="14">
        <f t="shared" si="318"/>
        <v>42020.434722222228</v>
      </c>
      <c r="U4090">
        <f t="shared" si="319"/>
        <v>2014</v>
      </c>
    </row>
    <row r="4091" spans="1:21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8308</v>
      </c>
      <c r="R4091" s="10" t="s">
        <v>8309</v>
      </c>
      <c r="S4091" s="14">
        <f t="shared" si="317"/>
        <v>42122.732499999998</v>
      </c>
      <c r="T4091" s="14">
        <f t="shared" si="318"/>
        <v>42155.732638888891</v>
      </c>
      <c r="U4091">
        <f t="shared" si="319"/>
        <v>2015</v>
      </c>
    </row>
    <row r="4092" spans="1:21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8308</v>
      </c>
      <c r="R4092" s="10" t="s">
        <v>8309</v>
      </c>
      <c r="S4092" s="14">
        <f t="shared" si="317"/>
        <v>42209.67288194444</v>
      </c>
      <c r="T4092" s="14">
        <f t="shared" si="318"/>
        <v>42223.625</v>
      </c>
      <c r="U4092">
        <f t="shared" si="319"/>
        <v>2015</v>
      </c>
    </row>
    <row r="4093" spans="1:21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8308</v>
      </c>
      <c r="R4093" s="10" t="s">
        <v>8309</v>
      </c>
      <c r="S4093" s="14">
        <f t="shared" si="317"/>
        <v>41990.506377314814</v>
      </c>
      <c r="T4093" s="14">
        <f t="shared" si="318"/>
        <v>42020.506377314814</v>
      </c>
      <c r="U4093">
        <f t="shared" si="319"/>
        <v>2014</v>
      </c>
    </row>
    <row r="4094" spans="1:21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8308</v>
      </c>
      <c r="R4094" s="10" t="s">
        <v>8309</v>
      </c>
      <c r="S4094" s="14">
        <f t="shared" si="317"/>
        <v>42039.194988425923</v>
      </c>
      <c r="T4094" s="14">
        <f t="shared" si="318"/>
        <v>42099.153321759266</v>
      </c>
      <c r="U4094">
        <f t="shared" si="319"/>
        <v>2015</v>
      </c>
    </row>
    <row r="4095" spans="1:21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8308</v>
      </c>
      <c r="R4095" s="10" t="s">
        <v>8309</v>
      </c>
      <c r="S4095" s="14">
        <f t="shared" si="317"/>
        <v>42178.815891203703</v>
      </c>
      <c r="T4095" s="14">
        <f t="shared" si="318"/>
        <v>42238.815891203703</v>
      </c>
      <c r="U4095">
        <f t="shared" si="319"/>
        <v>2015</v>
      </c>
    </row>
    <row r="4096" spans="1:21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8308</v>
      </c>
      <c r="R4096" s="10" t="s">
        <v>8309</v>
      </c>
      <c r="S4096" s="14">
        <f t="shared" si="317"/>
        <v>41890.086805555555</v>
      </c>
      <c r="T4096" s="14">
        <f t="shared" si="318"/>
        <v>41934.207638888889</v>
      </c>
      <c r="U4096">
        <f t="shared" si="319"/>
        <v>2014</v>
      </c>
    </row>
    <row r="4097" spans="1:21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8308</v>
      </c>
      <c r="R4097" s="10" t="s">
        <v>8309</v>
      </c>
      <c r="S4097" s="14">
        <f t="shared" si="317"/>
        <v>42693.031828703708</v>
      </c>
      <c r="T4097" s="14">
        <f t="shared" si="318"/>
        <v>42723.031828703708</v>
      </c>
      <c r="U4097">
        <f t="shared" si="319"/>
        <v>2016</v>
      </c>
    </row>
    <row r="4098" spans="1:21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320">ROUND(E4098/D4098*100,0)</f>
        <v>11</v>
      </c>
      <c r="P4098">
        <f t="shared" si="316"/>
        <v>80</v>
      </c>
      <c r="Q4098" s="10" t="s">
        <v>8308</v>
      </c>
      <c r="R4098" s="10" t="s">
        <v>8309</v>
      </c>
      <c r="S4098" s="14">
        <f t="shared" si="317"/>
        <v>42750.530312499999</v>
      </c>
      <c r="T4098" s="14">
        <f t="shared" si="318"/>
        <v>42794.368749999994</v>
      </c>
      <c r="U4098">
        <f t="shared" si="319"/>
        <v>2017</v>
      </c>
    </row>
    <row r="4099" spans="1:21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320"/>
        <v>0</v>
      </c>
      <c r="P4099">
        <f t="shared" ref="P4099:P4115" si="321">IFERROR(ROUND(E4099/L4099,2),0)</f>
        <v>0</v>
      </c>
      <c r="Q4099" s="10" t="s">
        <v>8308</v>
      </c>
      <c r="R4099" s="10" t="s">
        <v>8309</v>
      </c>
      <c r="S4099" s="14">
        <f t="shared" ref="S4099:S4115" si="322">(((J4099/60)/60)/24)+DATE(1970,1,1)</f>
        <v>42344.824502314819</v>
      </c>
      <c r="T4099" s="14">
        <f t="shared" ref="T4099:T4115" si="323">(((I4099/60)/60)/24)+DATE(1970,1,1)</f>
        <v>42400.996527777781</v>
      </c>
      <c r="U4099">
        <f t="shared" ref="U4099:U4115" si="324">YEAR(S4099)</f>
        <v>2015</v>
      </c>
    </row>
    <row r="4100" spans="1:21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8308</v>
      </c>
      <c r="R4100" s="10" t="s">
        <v>8309</v>
      </c>
      <c r="S4100" s="14">
        <f t="shared" si="322"/>
        <v>42495.722187499996</v>
      </c>
      <c r="T4100" s="14">
        <f t="shared" si="323"/>
        <v>42525.722187499996</v>
      </c>
      <c r="U4100">
        <f t="shared" si="324"/>
        <v>2016</v>
      </c>
    </row>
    <row r="4101" spans="1:21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8308</v>
      </c>
      <c r="R4101" s="10" t="s">
        <v>8309</v>
      </c>
      <c r="S4101" s="14">
        <f t="shared" si="322"/>
        <v>42570.850381944445</v>
      </c>
      <c r="T4101" s="14">
        <f t="shared" si="323"/>
        <v>42615.850381944445</v>
      </c>
      <c r="U4101">
        <f t="shared" si="324"/>
        <v>2016</v>
      </c>
    </row>
    <row r="4102" spans="1:21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8308</v>
      </c>
      <c r="R4102" s="10" t="s">
        <v>8309</v>
      </c>
      <c r="S4102" s="14">
        <f t="shared" si="322"/>
        <v>41927.124884259261</v>
      </c>
      <c r="T4102" s="14">
        <f t="shared" si="323"/>
        <v>41937.124884259261</v>
      </c>
      <c r="U4102">
        <f t="shared" si="324"/>
        <v>2014</v>
      </c>
    </row>
    <row r="4103" spans="1:21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8308</v>
      </c>
      <c r="R4103" s="10" t="s">
        <v>8309</v>
      </c>
      <c r="S4103" s="14">
        <f t="shared" si="322"/>
        <v>42730.903726851851</v>
      </c>
      <c r="T4103" s="14">
        <f t="shared" si="323"/>
        <v>42760.903726851851</v>
      </c>
      <c r="U4103">
        <f t="shared" si="324"/>
        <v>2016</v>
      </c>
    </row>
    <row r="4104" spans="1:21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8308</v>
      </c>
      <c r="R4104" s="10" t="s">
        <v>8309</v>
      </c>
      <c r="S4104" s="14">
        <f t="shared" si="322"/>
        <v>42475.848067129627</v>
      </c>
      <c r="T4104" s="14">
        <f t="shared" si="323"/>
        <v>42505.848067129627</v>
      </c>
      <c r="U4104">
        <f t="shared" si="324"/>
        <v>2016</v>
      </c>
    </row>
    <row r="4105" spans="1:21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8308</v>
      </c>
      <c r="R4105" s="10" t="s">
        <v>8309</v>
      </c>
      <c r="S4105" s="14">
        <f t="shared" si="322"/>
        <v>42188.83293981482</v>
      </c>
      <c r="T4105" s="14">
        <f t="shared" si="323"/>
        <v>42242.772222222222</v>
      </c>
      <c r="U4105">
        <f t="shared" si="324"/>
        <v>2015</v>
      </c>
    </row>
    <row r="4106" spans="1:21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8308</v>
      </c>
      <c r="R4106" s="10" t="s">
        <v>8309</v>
      </c>
      <c r="S4106" s="14">
        <f t="shared" si="322"/>
        <v>42640.278171296297</v>
      </c>
      <c r="T4106" s="14">
        <f t="shared" si="323"/>
        <v>42670.278171296297</v>
      </c>
      <c r="U4106">
        <f t="shared" si="324"/>
        <v>2016</v>
      </c>
    </row>
    <row r="4107" spans="1:21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8308</v>
      </c>
      <c r="R4107" s="10" t="s">
        <v>8309</v>
      </c>
      <c r="S4107" s="14">
        <f t="shared" si="322"/>
        <v>42697.010520833333</v>
      </c>
      <c r="T4107" s="14">
        <f t="shared" si="323"/>
        <v>42730.010520833333</v>
      </c>
      <c r="U4107">
        <f t="shared" si="324"/>
        <v>2016</v>
      </c>
    </row>
    <row r="4108" spans="1:21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8308</v>
      </c>
      <c r="R4108" s="10" t="s">
        <v>8309</v>
      </c>
      <c r="S4108" s="14">
        <f t="shared" si="322"/>
        <v>42053.049375000002</v>
      </c>
      <c r="T4108" s="14">
        <f t="shared" si="323"/>
        <v>42096.041666666672</v>
      </c>
      <c r="U4108">
        <f t="shared" si="324"/>
        <v>2015</v>
      </c>
    </row>
    <row r="4109" spans="1:21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8308</v>
      </c>
      <c r="R4109" s="10" t="s">
        <v>8309</v>
      </c>
      <c r="S4109" s="14">
        <f t="shared" si="322"/>
        <v>41883.916678240741</v>
      </c>
      <c r="T4109" s="14">
        <f t="shared" si="323"/>
        <v>41906.916678240741</v>
      </c>
      <c r="U4109">
        <f t="shared" si="324"/>
        <v>2014</v>
      </c>
    </row>
    <row r="4110" spans="1:21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8308</v>
      </c>
      <c r="R4110" s="10" t="s">
        <v>8309</v>
      </c>
      <c r="S4110" s="14">
        <f t="shared" si="322"/>
        <v>42767.031678240746</v>
      </c>
      <c r="T4110" s="14">
        <f t="shared" si="323"/>
        <v>42797.208333333328</v>
      </c>
      <c r="U4110">
        <f t="shared" si="324"/>
        <v>2017</v>
      </c>
    </row>
    <row r="4111" spans="1:21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8308</v>
      </c>
      <c r="R4111" s="10" t="s">
        <v>8309</v>
      </c>
      <c r="S4111" s="14">
        <f t="shared" si="322"/>
        <v>42307.539398148147</v>
      </c>
      <c r="T4111" s="14">
        <f t="shared" si="323"/>
        <v>42337.581064814818</v>
      </c>
      <c r="U4111">
        <f t="shared" si="324"/>
        <v>2015</v>
      </c>
    </row>
    <row r="4112" spans="1:21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8308</v>
      </c>
      <c r="R4112" s="10" t="s">
        <v>8309</v>
      </c>
      <c r="S4112" s="14">
        <f t="shared" si="322"/>
        <v>42512.626747685179</v>
      </c>
      <c r="T4112" s="14">
        <f t="shared" si="323"/>
        <v>42572.626747685179</v>
      </c>
      <c r="U4112">
        <f t="shared" si="324"/>
        <v>2016</v>
      </c>
    </row>
    <row r="4113" spans="1:21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8308</v>
      </c>
      <c r="R4113" s="10" t="s">
        <v>8309</v>
      </c>
      <c r="S4113" s="14">
        <f t="shared" si="322"/>
        <v>42029.135879629626</v>
      </c>
      <c r="T4113" s="14">
        <f t="shared" si="323"/>
        <v>42059.135879629626</v>
      </c>
      <c r="U4113">
        <f t="shared" si="324"/>
        <v>2015</v>
      </c>
    </row>
    <row r="4114" spans="1:21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8308</v>
      </c>
      <c r="R4114" s="10" t="s">
        <v>8309</v>
      </c>
      <c r="S4114" s="14">
        <f t="shared" si="322"/>
        <v>42400.946597222224</v>
      </c>
      <c r="T4114" s="14">
        <f t="shared" si="323"/>
        <v>42428</v>
      </c>
      <c r="U4114">
        <f t="shared" si="324"/>
        <v>2016</v>
      </c>
    </row>
    <row r="4115" spans="1:21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8308</v>
      </c>
      <c r="R4115" s="10" t="s">
        <v>8309</v>
      </c>
      <c r="S4115" s="14">
        <f t="shared" si="322"/>
        <v>42358.573182870372</v>
      </c>
      <c r="T4115" s="14">
        <f t="shared" si="323"/>
        <v>42377.273611111115</v>
      </c>
      <c r="U4115">
        <f t="shared" si="324"/>
        <v>2015</v>
      </c>
    </row>
  </sheetData>
  <sortState xmlns:xlrd2="http://schemas.microsoft.com/office/spreadsheetml/2017/richdata2" ref="A2:O4115">
    <sortCondition ref="A1:A4115"/>
  </sortState>
  <conditionalFormatting sqref="F1:F1048576">
    <cfRule type="cellIs" dxfId="3" priority="2" operator="equal">
      <formula>"canceled"</formula>
    </cfRule>
    <cfRule type="cellIs" dxfId="2" priority="3" operator="equal">
      <formula>"failed"</formula>
    </cfRule>
    <cfRule type="cellIs" dxfId="1" priority="4" operator="equal">
      <formula>"successful"</formula>
    </cfRule>
    <cfRule type="cellIs" dxfId="0" priority="5" operator="equal">
      <formula>"live"</formula>
    </cfRule>
  </conditionalFormatting>
  <conditionalFormatting sqref="O1:O1048576 P1 R1:T1">
    <cfRule type="colorScale" priority="1">
      <colorScale>
        <cfvo type="percent" val="0"/>
        <cfvo type="percent" val="90"/>
        <color rgb="FFFF0000"/>
        <color rgb="FF00B0F0"/>
      </colorScale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6EF0-F52C-4F43-B7B2-ECC7D44F41DB}">
  <dimension ref="A1:E18"/>
  <sheetViews>
    <sheetView workbookViewId="0">
      <selection activeCell="B2" sqref="B2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1" spans="1:5" x14ac:dyDescent="0.25">
      <c r="A1" s="11" t="s">
        <v>8380</v>
      </c>
      <c r="B1" t="s">
        <v>8308</v>
      </c>
    </row>
    <row r="2" spans="1:5" x14ac:dyDescent="0.25">
      <c r="A2" s="11" t="s">
        <v>8378</v>
      </c>
      <c r="B2" t="s">
        <v>8316</v>
      </c>
    </row>
    <row r="4" spans="1:5" x14ac:dyDescent="0.25">
      <c r="A4" s="11" t="s">
        <v>8315</v>
      </c>
      <c r="B4" s="11" t="s">
        <v>8312</v>
      </c>
    </row>
    <row r="5" spans="1:5" x14ac:dyDescent="0.25">
      <c r="A5" s="11" t="s">
        <v>8314</v>
      </c>
      <c r="B5" t="s">
        <v>8218</v>
      </c>
      <c r="C5" t="s">
        <v>8220</v>
      </c>
      <c r="D5" t="s">
        <v>8219</v>
      </c>
      <c r="E5" t="s">
        <v>8313</v>
      </c>
    </row>
    <row r="6" spans="1:5" x14ac:dyDescent="0.25">
      <c r="A6" s="15" t="s">
        <v>8372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5">
      <c r="A7" s="15" t="s">
        <v>8373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5">
      <c r="A8" s="15" t="s">
        <v>8374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5">
      <c r="A9" s="15" t="s">
        <v>8375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5">
      <c r="A10" s="15" t="s">
        <v>8366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5">
      <c r="A11" s="15" t="s">
        <v>8376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5">
      <c r="A12" s="15" t="s">
        <v>8367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5">
      <c r="A13" s="15" t="s">
        <v>8368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5">
      <c r="A14" s="15" t="s">
        <v>8369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5">
      <c r="A15" s="15" t="s">
        <v>8370</v>
      </c>
      <c r="B15" s="12">
        <v>65</v>
      </c>
      <c r="C15" s="12">
        <v>50</v>
      </c>
      <c r="D15" s="12"/>
      <c r="E15" s="12">
        <v>115</v>
      </c>
    </row>
    <row r="16" spans="1:5" x14ac:dyDescent="0.25">
      <c r="A16" s="15" t="s">
        <v>8371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5">
      <c r="A17" s="15" t="s">
        <v>8377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5">
      <c r="A18" s="15" t="s">
        <v>8313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F9D-E9DA-49A4-956E-FE374B57E194}">
  <dimension ref="A1:H13"/>
  <sheetViews>
    <sheetView workbookViewId="0">
      <selection activeCell="C3" sqref="C3"/>
    </sheetView>
  </sheetViews>
  <sheetFormatPr defaultRowHeight="15" x14ac:dyDescent="0.25"/>
  <cols>
    <col min="1" max="1" width="15.85546875" customWidth="1"/>
  </cols>
  <sheetData>
    <row r="1" spans="1:8" x14ac:dyDescent="0.25">
      <c r="A1" t="s">
        <v>8379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COUNTIFS(Kickstarter!$F:$F, "successful", Kickstarter!$R:$R, "plays",Kickstarter!$D:$D,"&lt;1000")</f>
        <v>141</v>
      </c>
      <c r="C2">
        <f>COUNTIFS(Kickstarter!$F:$F, "failed", Kickstarter!$R:$R, "plays",Kickstarter!$D:$D,"&lt;1000")</f>
        <v>45</v>
      </c>
      <c r="D2">
        <f>COUNTIFS(Kickstarter!$F:$F, "canceled", Kickstarter!$R:$R, "plays",Kickstarter!$D:$D,"&lt;1000")</f>
        <v>0</v>
      </c>
      <c r="E2">
        <f>SUM(B2:D2)</f>
        <v>186</v>
      </c>
      <c r="F2" s="16">
        <f>B2/E2</f>
        <v>0.75806451612903225</v>
      </c>
      <c r="G2" s="16">
        <f>C2/E2</f>
        <v>0.24193548387096775</v>
      </c>
      <c r="H2" s="16">
        <f>D2/E2</f>
        <v>0</v>
      </c>
    </row>
    <row r="3" spans="1:8" x14ac:dyDescent="0.25">
      <c r="A3" t="s">
        <v>8389</v>
      </c>
      <c r="B3">
        <f>COUNTIFS(Kickstarter!$F:$F, "successful", Kickstarter!$R:$R, "plays",Kickstarter!$D:$D,"&gt;=1000",Kickstarter!$D:$D, "&lt;5000")</f>
        <v>388</v>
      </c>
      <c r="C3">
        <f>COUNTIFS(Kickstarter!$F:$F, "failed", Kickstarter!$R:$R, "plays",Kickstarter!$D:$D,"&gt;=1000",Kickstarter!$D:$D, "&lt;5000")</f>
        <v>146</v>
      </c>
      <c r="D3">
        <f>COUNTIFS(Kickstarter!$F:$F, "canceled", Kickstarter!$R:$R, "plays",Kickstarter!$D:$D,"&gt;=1000",Kickstarter!$D:$D, "&lt;5000")</f>
        <v>0</v>
      </c>
      <c r="E3">
        <f>SUM(B3:D3)</f>
        <v>534</v>
      </c>
      <c r="F3" s="16">
        <f t="shared" ref="F3:F13" si="0">B3/E3</f>
        <v>0.72659176029962547</v>
      </c>
      <c r="G3" s="16">
        <f t="shared" ref="G3:G13" si="1">C3/E3</f>
        <v>0.27340823970037453</v>
      </c>
      <c r="H3" s="16">
        <f t="shared" ref="H3:H13" si="2">D3/E3</f>
        <v>0</v>
      </c>
    </row>
    <row r="4" spans="1:8" x14ac:dyDescent="0.25">
      <c r="A4" t="s">
        <v>8390</v>
      </c>
      <c r="B4">
        <f>COUNTIFS(Kickstarter!$F:$F, "successful", Kickstarter!$R:$R, "plays",Kickstarter!$D:$D,"&gt;=5000",Kickstarter!$D:$D, "&lt;10000")</f>
        <v>93</v>
      </c>
      <c r="C4">
        <f>COUNTIFS(Kickstarter!$F:$F, "failed", Kickstarter!$R:$R, "plays",Kickstarter!$D:$D,"&gt;=5000",Kickstarter!$D:$D, "&lt;10000")</f>
        <v>76</v>
      </c>
      <c r="D4">
        <f>COUNTIFS(Kickstarter!$F:$F, "canceled", Kickstarter!$R:$R, "plays",Kickstarter!$D:$D,"&gt;=5000",Kickstarter!$D:$D, "&lt;10000")</f>
        <v>0</v>
      </c>
      <c r="E4">
        <f t="shared" ref="E3:E13" si="3">SUM(B4:D4)</f>
        <v>169</v>
      </c>
      <c r="F4" s="16">
        <f t="shared" si="0"/>
        <v>0.55029585798816572</v>
      </c>
      <c r="G4" s="16">
        <f t="shared" si="1"/>
        <v>0.44970414201183434</v>
      </c>
      <c r="H4" s="16">
        <f t="shared" si="2"/>
        <v>0</v>
      </c>
    </row>
    <row r="5" spans="1:8" x14ac:dyDescent="0.25">
      <c r="A5" t="s">
        <v>8391</v>
      </c>
      <c r="B5">
        <f>COUNTIFS(Kickstarter!$F:$F, "successful", Kickstarter!$R:$R, "plays",Kickstarter!$D:$D,"&gt;=10000",Kickstarter!$D:$D, "&lt;15000")</f>
        <v>39</v>
      </c>
      <c r="C5">
        <f>COUNTIFS(Kickstarter!$F:$F, "failed", Kickstarter!$R:$R, "plays",Kickstarter!$D:$D,"&gt;=10000",Kickstarter!$D:$D, "&lt;15000")</f>
        <v>33</v>
      </c>
      <c r="D5">
        <f>COUNTIFS(Kickstarter!$F:$F, "canceled", Kickstarter!$R:$R, "plays",Kickstarter!$D:$D,"&gt;=10000",Kickstarter!$D:$D, "&lt;15000")</f>
        <v>0</v>
      </c>
      <c r="E5">
        <f t="shared" si="3"/>
        <v>72</v>
      </c>
      <c r="F5" s="16">
        <f t="shared" si="0"/>
        <v>0.54166666666666663</v>
      </c>
      <c r="G5" s="16">
        <f t="shared" si="1"/>
        <v>0.45833333333333331</v>
      </c>
      <c r="H5" s="16">
        <f t="shared" si="2"/>
        <v>0</v>
      </c>
    </row>
    <row r="6" spans="1:8" x14ac:dyDescent="0.25">
      <c r="A6" t="s">
        <v>8392</v>
      </c>
      <c r="B6">
        <f>COUNTIFS(Kickstarter!$F:$F, "successful", Kickstarter!$R:$R, "plays",Kickstarter!$D:$D,"&gt;=15000",Kickstarter!$D:$D, "&lt;20000")</f>
        <v>12</v>
      </c>
      <c r="C6">
        <f>COUNTIFS(Kickstarter!$F:$F, "failed", Kickstarter!$R:$R, "plays",Kickstarter!$D:$D,"&gt;=15000",Kickstarter!$D:$D, "&lt;20000")</f>
        <v>12</v>
      </c>
      <c r="D6">
        <f>COUNTIFS(Kickstarter!$F:$F, "canceled", Kickstarter!$R:$R, "plays",Kickstarter!$D:$D,"&gt;=15000",Kickstarter!$D:$D, "&lt;20000")</f>
        <v>0</v>
      </c>
      <c r="E6">
        <f t="shared" si="3"/>
        <v>24</v>
      </c>
      <c r="F6" s="16">
        <f t="shared" si="0"/>
        <v>0.5</v>
      </c>
      <c r="G6" s="16">
        <f t="shared" si="1"/>
        <v>0.5</v>
      </c>
      <c r="H6" s="16">
        <f t="shared" si="2"/>
        <v>0</v>
      </c>
    </row>
    <row r="7" spans="1:8" x14ac:dyDescent="0.25">
      <c r="A7" t="s">
        <v>8393</v>
      </c>
      <c r="B7">
        <f>COUNTIFS(Kickstarter!$F:$F, "successful", Kickstarter!$R:$R, "plays",Kickstarter!$D:$D,"&gt;=20000",Kickstarter!$D:$D, "&lt;25000")</f>
        <v>9</v>
      </c>
      <c r="C7">
        <f>COUNTIFS(Kickstarter!$F:$F, "failed", Kickstarter!$R:$R, "plays",Kickstarter!$D:$D,"&gt;=20000",Kickstarter!$D:$D, "&lt;25000")</f>
        <v>11</v>
      </c>
      <c r="D7">
        <f>COUNTIFS(Kickstarter!$F:$F, "canceled", Kickstarter!$R:$R, "plays",Kickstarter!$D:$D,"&gt;=20000",Kickstarter!$D:$D, "&lt;25000")</f>
        <v>0</v>
      </c>
      <c r="E7">
        <f t="shared" si="3"/>
        <v>20</v>
      </c>
      <c r="F7" s="16">
        <f t="shared" si="0"/>
        <v>0.45</v>
      </c>
      <c r="G7" s="16">
        <f t="shared" si="1"/>
        <v>0.55000000000000004</v>
      </c>
      <c r="H7" s="16">
        <f t="shared" si="2"/>
        <v>0</v>
      </c>
    </row>
    <row r="8" spans="1:8" x14ac:dyDescent="0.25">
      <c r="A8" t="s">
        <v>8398</v>
      </c>
      <c r="B8">
        <f>COUNTIFS(Kickstarter!$F:$F, "successful", Kickstarter!$R:$R, "plays",Kickstarter!$D:$D,"&gt;=25000",Kickstarter!$D:$D, "&lt;30000")</f>
        <v>1</v>
      </c>
      <c r="C8">
        <f>COUNTIFS(Kickstarter!$F:$F, "failed", Kickstarter!$R:$R, "plays",Kickstarter!$D:$D,"&gt;=25000",Kickstarter!$D:$D, "&lt;30000")</f>
        <v>4</v>
      </c>
      <c r="D8">
        <f>COUNTIFS(Kickstarter!$F:$F, "canceled", Kickstarter!$R:$R, "plays",Kickstarter!$D:$D,"&gt;=25000",Kickstarter!$D:$D, "&lt;30000")</f>
        <v>0</v>
      </c>
      <c r="E8">
        <f t="shared" si="3"/>
        <v>5</v>
      </c>
      <c r="F8" s="16">
        <f t="shared" si="0"/>
        <v>0.2</v>
      </c>
      <c r="G8" s="16">
        <f t="shared" si="1"/>
        <v>0.8</v>
      </c>
      <c r="H8" s="16">
        <f t="shared" si="2"/>
        <v>0</v>
      </c>
    </row>
    <row r="9" spans="1:8" x14ac:dyDescent="0.25">
      <c r="A9" t="s">
        <v>8394</v>
      </c>
      <c r="B9">
        <f>COUNTIFS(Kickstarter!$F:$F, "successful", Kickstarter!$R:$R, "plays",Kickstarter!$D:$D,"&gt;=30000",Kickstarter!$D:$D, "&lt;35000")</f>
        <v>3</v>
      </c>
      <c r="C9">
        <f>COUNTIFS(Kickstarter!$F:$F, "failed", Kickstarter!$R:$R, "plays",Kickstarter!$D:$D,"&gt;=30000",Kickstarter!$D:$D, "&lt;35000")</f>
        <v>8</v>
      </c>
      <c r="D9">
        <f>COUNTIFS(Kickstarter!$F:$F, "canceled", Kickstarter!$R:$R, "plays",Kickstarter!$D:$D,"&gt;=30000",Kickstarter!$D:$D, "&lt;35000")</f>
        <v>0</v>
      </c>
      <c r="E9">
        <f t="shared" si="3"/>
        <v>11</v>
      </c>
      <c r="F9" s="16">
        <f t="shared" si="0"/>
        <v>0.27272727272727271</v>
      </c>
      <c r="G9" s="16">
        <f t="shared" si="1"/>
        <v>0.72727272727272729</v>
      </c>
      <c r="H9" s="16">
        <f t="shared" si="2"/>
        <v>0</v>
      </c>
    </row>
    <row r="10" spans="1:8" x14ac:dyDescent="0.25">
      <c r="A10" t="s">
        <v>8395</v>
      </c>
      <c r="B10">
        <f>COUNTIFS(Kickstarter!$F:$F, "successful", Kickstarter!$R:$R, "plays",Kickstarter!$D:$D,"&gt;=35000",Kickstarter!$D:$D, "&lt;40000")</f>
        <v>4</v>
      </c>
      <c r="C10">
        <f>COUNTIFS(Kickstarter!$F:$F, "failed", Kickstarter!$R:$R, "plays",Kickstarter!$D:$D,"&gt;=35000",Kickstarter!$D:$D, "&lt;40000")</f>
        <v>2</v>
      </c>
      <c r="D10">
        <f>COUNTIFS(Kickstarter!$F:$F, "canceled", Kickstarter!$R:$R, "plays",Kickstarter!$D:$D,"&gt;=35000",Kickstarter!$D:$D, "&lt;40000")</f>
        <v>0</v>
      </c>
      <c r="E10">
        <f t="shared" si="3"/>
        <v>6</v>
      </c>
      <c r="F10" s="16">
        <f t="shared" si="0"/>
        <v>0.66666666666666663</v>
      </c>
      <c r="G10" s="16">
        <f t="shared" si="1"/>
        <v>0.33333333333333331</v>
      </c>
      <c r="H10" s="16">
        <f t="shared" si="2"/>
        <v>0</v>
      </c>
    </row>
    <row r="11" spans="1:8" x14ac:dyDescent="0.25">
      <c r="A11" t="s">
        <v>8396</v>
      </c>
      <c r="B11">
        <f>COUNTIFS(Kickstarter!$F:$F, "successful", Kickstarter!$R:$R, "plays",Kickstarter!$D:$D,"&gt;=40000",Kickstarter!$D:$D, "&lt;45000")</f>
        <v>2</v>
      </c>
      <c r="C11">
        <f>COUNTIFS(Kickstarter!$F:$F, "failed", Kickstarter!$R:$R, "plays",Kickstarter!$D:$D,"&gt;=40000",Kickstarter!$D:$D, "&lt;45000")</f>
        <v>1</v>
      </c>
      <c r="D11">
        <f>COUNTIFS(Kickstarter!$F:$F, "canceled", Kickstarter!$R:$R, "plays",Kickstarter!$D:$D,"&gt;=40000",Kickstarter!$D:$D, "&lt;45000")</f>
        <v>0</v>
      </c>
      <c r="E11">
        <f t="shared" si="3"/>
        <v>3</v>
      </c>
      <c r="F11" s="16">
        <f t="shared" si="0"/>
        <v>0.66666666666666663</v>
      </c>
      <c r="G11" s="16">
        <f t="shared" si="1"/>
        <v>0.33333333333333331</v>
      </c>
      <c r="H11" s="16">
        <f t="shared" si="2"/>
        <v>0</v>
      </c>
    </row>
    <row r="12" spans="1:8" x14ac:dyDescent="0.25">
      <c r="A12" t="s">
        <v>8399</v>
      </c>
      <c r="B12">
        <f>COUNTIFS(Kickstarter!$F:$F, "successful", Kickstarter!$R:$R, "plays",Kickstarter!$D:$D,"&gt;=45000",Kickstarter!$D:$D, "&lt;50000")</f>
        <v>0</v>
      </c>
      <c r="C12">
        <f>COUNTIFS(Kickstarter!$F:$F, "failed", Kickstarter!$R:$R, "plays",Kickstarter!$D:$D,"&gt;=45000",Kickstarter!$D:$D, "&lt;50000")</f>
        <v>1</v>
      </c>
      <c r="D12">
        <f>COUNTIFS(Kickstarter!$F:$F, "canceled", Kickstarter!$R:$R, "plays",Kickstarter!$D:$D,"&gt;=45000",Kickstarter!$D:$D, "&lt;50000")</f>
        <v>0</v>
      </c>
      <c r="E12">
        <f t="shared" si="3"/>
        <v>1</v>
      </c>
      <c r="F12" s="16">
        <f t="shared" si="0"/>
        <v>0</v>
      </c>
      <c r="G12" s="16">
        <f t="shared" si="1"/>
        <v>1</v>
      </c>
      <c r="H12" s="16">
        <f t="shared" si="2"/>
        <v>0</v>
      </c>
    </row>
    <row r="13" spans="1:8" x14ac:dyDescent="0.25">
      <c r="A13" t="s">
        <v>8397</v>
      </c>
      <c r="B13">
        <f>COUNTIFS(Kickstarter!$F:$F, "successful", Kickstarter!$R:$R, "plays",Kickstarter!$D:$D,"&gt;=50000")</f>
        <v>2</v>
      </c>
      <c r="C13">
        <f>COUNTIFS(Kickstarter!$F:$F, "failed", Kickstarter!$R:$R, "plays",Kickstarter!$D:$D,"&gt;=50000")</f>
        <v>14</v>
      </c>
      <c r="D13">
        <f>COUNTIFS(Kickstarter!$F:$F, "canceled", Kickstarter!$R:$R, "plays",Kickstarter!$D:$D,"&gt;=50000")</f>
        <v>0</v>
      </c>
      <c r="E13">
        <f t="shared" si="3"/>
        <v>16</v>
      </c>
      <c r="F13" s="16">
        <f t="shared" si="0"/>
        <v>0.125</v>
      </c>
      <c r="G13" s="16">
        <f t="shared" si="1"/>
        <v>0.875</v>
      </c>
      <c r="H13" s="16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Christine Kitchens</cp:lastModifiedBy>
  <dcterms:created xsi:type="dcterms:W3CDTF">2017-04-20T15:17:24Z</dcterms:created>
  <dcterms:modified xsi:type="dcterms:W3CDTF">2021-12-20T19:48:22Z</dcterms:modified>
</cp:coreProperties>
</file>