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OneDrive\Documenten\Universiteit van Amsterdam UVA\Jaar 2\Practicum\"/>
    </mc:Choice>
  </mc:AlternateContent>
  <xr:revisionPtr revIDLastSave="0" documentId="8_{4B7DA0E1-6A55-4877-8C9B-539F156B13DE}" xr6:coauthVersionLast="47" xr6:coauthVersionMax="47" xr10:uidLastSave="{00000000-0000-0000-0000-000000000000}"/>
  <bookViews>
    <workbookView xWindow="-108" yWindow="-108" windowWidth="23256" windowHeight="12576" xr2:uid="{BDFFAF08-5DC7-4AD3-B7D4-192998EDFAA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1" l="1"/>
  <c r="X14" i="1"/>
  <c r="X13" i="1"/>
  <c r="X12" i="1"/>
  <c r="X11" i="1"/>
  <c r="X10" i="1"/>
  <c r="X9" i="1"/>
  <c r="X8" i="1"/>
  <c r="X7" i="1"/>
  <c r="X6" i="1"/>
  <c r="X5" i="1"/>
  <c r="X4" i="1"/>
  <c r="X3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<sst xmlns="http://schemas.openxmlformats.org/spreadsheetml/2006/main" count="25" uniqueCount="9">
  <si>
    <t>Power (mw)</t>
  </si>
  <si>
    <t>Background</t>
  </si>
  <si>
    <t>Counts</t>
  </si>
  <si>
    <t>Counts - BG</t>
  </si>
  <si>
    <t>300 nanometer</t>
  </si>
  <si>
    <t>200 nanometer</t>
  </si>
  <si>
    <t>150 nanometer</t>
  </si>
  <si>
    <t>125 nanometer</t>
  </si>
  <si>
    <t>100 nanometer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</si>
</sst>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Blad1!$A$3:$A$16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  <c:pt idx="12">
                  <c:v>180</c:v>
                </c:pt>
                <c:pt idx="13">
                  <c:v>200</c:v>
                </c:pt>
              </c:numCache>
            </c:numRef>
          </c:xVal>
          <c:yVal>
            <c:numRef>
              <c:f>Blad1!$D$3:$D$16</c:f>
              <c:numCache>
                <c:formatCode>General</c:formatCode>
                <c:ptCount val="14"/>
                <c:pt idx="0">
                  <c:v>0</c:v>
                </c:pt>
                <c:pt idx="1">
                  <c:v>12390</c:v>
                </c:pt>
                <c:pt idx="2">
                  <c:v>12653</c:v>
                </c:pt>
                <c:pt idx="3">
                  <c:v>12498</c:v>
                </c:pt>
                <c:pt idx="4">
                  <c:v>12654</c:v>
                </c:pt>
                <c:pt idx="5">
                  <c:v>12518</c:v>
                </c:pt>
                <c:pt idx="6">
                  <c:v>12688</c:v>
                </c:pt>
                <c:pt idx="7">
                  <c:v>12452</c:v>
                </c:pt>
                <c:pt idx="8">
                  <c:v>12627</c:v>
                </c:pt>
                <c:pt idx="9">
                  <c:v>12706</c:v>
                </c:pt>
                <c:pt idx="10">
                  <c:v>12792</c:v>
                </c:pt>
                <c:pt idx="11">
                  <c:v>12633</c:v>
                </c:pt>
                <c:pt idx="12">
                  <c:v>12536</c:v>
                </c:pt>
                <c:pt idx="13">
                  <c:v>13723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6-4AFE-B5FF-4263834EACF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55878088"/>
        <c:axId val="555876120"/>
      </c:scatterChart>
      <c:valAx>
        <c:axId val="55587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876120"/>
        <c:crosses val="autoZero"/>
        <c:crossBetween val="midCat"/>
      </c:valAx>
      <c:valAx>
        <c:axId val="55587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87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Blad1!$F$3:$F$16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  <c:pt idx="12">
                  <c:v>180</c:v>
                </c:pt>
                <c:pt idx="13">
                  <c:v>200</c:v>
                </c:pt>
              </c:numCache>
            </c:numRef>
          </c:xVal>
          <c:yVal>
            <c:numRef>
              <c:f>Blad1!$I$3:$I$16</c:f>
              <c:numCache>
                <c:formatCode>General</c:formatCode>
                <c:ptCount val="14"/>
                <c:pt idx="0">
                  <c:v>0</c:v>
                </c:pt>
                <c:pt idx="1">
                  <c:v>8231</c:v>
                </c:pt>
                <c:pt idx="2">
                  <c:v>8526</c:v>
                </c:pt>
                <c:pt idx="3">
                  <c:v>8448</c:v>
                </c:pt>
                <c:pt idx="4">
                  <c:v>8381</c:v>
                </c:pt>
                <c:pt idx="5">
                  <c:v>8524</c:v>
                </c:pt>
                <c:pt idx="6">
                  <c:v>8521</c:v>
                </c:pt>
                <c:pt idx="7">
                  <c:v>8472</c:v>
                </c:pt>
                <c:pt idx="8">
                  <c:v>8676</c:v>
                </c:pt>
                <c:pt idx="9">
                  <c:v>8547</c:v>
                </c:pt>
                <c:pt idx="10">
                  <c:v>8670</c:v>
                </c:pt>
                <c:pt idx="11">
                  <c:v>8359</c:v>
                </c:pt>
                <c:pt idx="12">
                  <c:v>8259</c:v>
                </c:pt>
                <c:pt idx="13">
                  <c:v>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E-4F61-A65B-020C39845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01720"/>
        <c:axId val="860196800"/>
      </c:scatterChart>
      <c:valAx>
        <c:axId val="86020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0196800"/>
        <c:crosses val="autoZero"/>
        <c:crossBetween val="midCat"/>
      </c:valAx>
      <c:valAx>
        <c:axId val="8601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020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Blad1!$K$3:$K$15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</c:numCache>
            </c:numRef>
          </c:xVal>
          <c:yVal>
            <c:numRef>
              <c:f>Blad1!$N$3:$N$15</c:f>
              <c:numCache>
                <c:formatCode>General</c:formatCode>
                <c:ptCount val="13"/>
                <c:pt idx="0">
                  <c:v>7423</c:v>
                </c:pt>
                <c:pt idx="1">
                  <c:v>8675</c:v>
                </c:pt>
                <c:pt idx="2">
                  <c:v>9087</c:v>
                </c:pt>
                <c:pt idx="3">
                  <c:v>9563</c:v>
                </c:pt>
                <c:pt idx="4">
                  <c:v>9700</c:v>
                </c:pt>
                <c:pt idx="5">
                  <c:v>9216</c:v>
                </c:pt>
                <c:pt idx="6">
                  <c:v>9578</c:v>
                </c:pt>
                <c:pt idx="7">
                  <c:v>9735</c:v>
                </c:pt>
                <c:pt idx="8">
                  <c:v>9873</c:v>
                </c:pt>
                <c:pt idx="9">
                  <c:v>10041</c:v>
                </c:pt>
                <c:pt idx="10">
                  <c:v>9731</c:v>
                </c:pt>
                <c:pt idx="11">
                  <c:v>10234</c:v>
                </c:pt>
                <c:pt idx="12">
                  <c:v>11927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4-409C-817E-6B6E6C6C6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22792"/>
        <c:axId val="647217872"/>
      </c:scatterChart>
      <c:valAx>
        <c:axId val="64722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7217872"/>
        <c:crosses val="autoZero"/>
        <c:crossBetween val="midCat"/>
      </c:valAx>
      <c:valAx>
        <c:axId val="6472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722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Blad1!$P$3:$P$15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</c:numCache>
            </c:numRef>
          </c:xVal>
          <c:yVal>
            <c:numRef>
              <c:f>Blad1!$S$3:$S$15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2810</c:v>
                </c:pt>
                <c:pt idx="3">
                  <c:v>5303</c:v>
                </c:pt>
                <c:pt idx="4">
                  <c:v>14396</c:v>
                </c:pt>
                <c:pt idx="5">
                  <c:v>6414</c:v>
                </c:pt>
                <c:pt idx="6">
                  <c:v>8696</c:v>
                </c:pt>
                <c:pt idx="7">
                  <c:v>10050</c:v>
                </c:pt>
                <c:pt idx="8">
                  <c:v>10303</c:v>
                </c:pt>
                <c:pt idx="9">
                  <c:v>11380</c:v>
                </c:pt>
                <c:pt idx="10">
                  <c:v>13021</c:v>
                </c:pt>
                <c:pt idx="11">
                  <c:v>19565</c:v>
                </c:pt>
                <c:pt idx="12">
                  <c:v>31230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5-42D6-885F-F743E4FA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94136"/>
        <c:axId val="764695448"/>
      </c:scatterChart>
      <c:valAx>
        <c:axId val="76469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4695448"/>
        <c:crosses val="autoZero"/>
        <c:crossBetween val="midCat"/>
      </c:valAx>
      <c:valAx>
        <c:axId val="7646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469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Blad1!$U$3:$U$15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</c:numCache>
            </c:numRef>
          </c:xVal>
          <c:yVal>
            <c:numRef>
              <c:f>Blad1!$X$3:$X$15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7791</c:v>
                </c:pt>
                <c:pt idx="6">
                  <c:v>33516</c:v>
                </c:pt>
                <c:pt idx="7">
                  <c:v>72745</c:v>
                </c:pt>
                <c:pt idx="8">
                  <c:v>103324</c:v>
                </c:pt>
                <c:pt idx="9">
                  <c:v>124244</c:v>
                </c:pt>
                <c:pt idx="10">
                  <c:v>154393</c:v>
                </c:pt>
                <c:pt idx="11">
                  <c:v>206752</c:v>
                </c:pt>
                <c:pt idx="12">
                  <c:v>249252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6-4E32-8E3B-88C3C0E41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215288"/>
        <c:axId val="862215616"/>
      </c:scatterChart>
      <c:valAx>
        <c:axId val="86221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2215616"/>
        <c:crosses val="autoZero"/>
        <c:crossBetween val="midCat"/>
      </c:valAx>
      <c:valAx>
        <c:axId val="8622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221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4</xdr:col>
      <xdr:colOff>0</xdr:colOff>
      <xdr:row>28</xdr:row>
      <xdr:rowOff>175260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9EB04FE-E97C-1B73-9103-BCA360D56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9</xdr:col>
      <xdr:colOff>15240</xdr:colOff>
      <xdr:row>29</xdr:row>
      <xdr:rowOff>7620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A795630-82E0-74F5-65F6-2C68F54A7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16</xdr:row>
      <xdr:rowOff>175260</xdr:rowOff>
    </xdr:from>
    <xdr:to>
      <xdr:col>13</xdr:col>
      <xdr:colOff>906780</xdr:colOff>
      <xdr:row>29</xdr:row>
      <xdr:rowOff>7620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9167FAF1-24C4-A6A6-3C3A-B196B94B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19</xdr:col>
      <xdr:colOff>7620</xdr:colOff>
      <xdr:row>29</xdr:row>
      <xdr:rowOff>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DE5DEC1D-531D-96B0-60D4-ADC29AE1F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23</xdr:col>
      <xdr:colOff>906780</xdr:colOff>
      <xdr:row>29</xdr:row>
      <xdr:rowOff>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F27DF945-FFFA-653D-CB6A-13643AA07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C0E3E-6B77-4D15-AAEA-AB287EB33C25}" name="Tabel21" displayName="Tabel21" ref="A2:D16" totalsRowShown="0">
  <autoFilter ref="A2:D16" xr:uid="{C00C0E3E-6B77-4D15-AAEA-AB287EB33C25}"/>
  <tableColumns count="4">
    <tableColumn id="1" xr3:uid="{49F4131C-CF33-4321-8532-FDD5C7763709}" name="Power (mw)"/>
    <tableColumn id="2" xr3:uid="{8E5112D7-C0D5-4D59-8C5C-F7D2A93749A5}" name="Background"/>
    <tableColumn id="3" xr3:uid="{4394041A-7694-45EE-B508-DB41391263E5}" name="Counts"/>
    <tableColumn id="4" xr3:uid="{1C674D22-19F0-4D45-B848-287416284CE5}" name="Counts - BG" dataDxfId="4">
      <calculatedColumnFormula>Tabel21[[#This Row],[Counts]]-Tabel21[[#This Row],[Background]]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FDA62-2422-4C28-AEB9-2BD41A296A1B}" name="Tabel20" displayName="Tabel20" ref="F2:I16" totalsRowShown="0">
  <autoFilter ref="F2:I16" xr:uid="{CA0FDA62-2422-4C28-AEB9-2BD41A296A1B}"/>
  <tableColumns count="4">
    <tableColumn id="1" xr3:uid="{AE352A0A-8724-4C3E-BB57-515873A8F541}" name="Power (mw)"/>
    <tableColumn id="2" xr3:uid="{27F4209C-CAA9-4F6D-9B1F-E6756462FEC8}" name="Background"/>
    <tableColumn id="3" xr3:uid="{5A774912-DC12-4105-862A-67A9E749D6E6}" name="Counts"/>
    <tableColumn id="4" xr3:uid="{40162ED1-EAA8-4B3A-8401-645C647F012F}" name="Counts - BG" dataDxfId="3">
      <calculatedColumnFormula>Tabel20[[#This Row],[Counts]]-Tabel20[[#This Row],[Background]]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FF715A-C30F-44A6-A309-DEEC2AA90896}" name="Tabel6" displayName="Tabel6" ref="K2:N15" totalsRowShown="0">
  <autoFilter ref="K2:N15" xr:uid="{36FF715A-C30F-44A6-A309-DEEC2AA90896}"/>
  <tableColumns count="4">
    <tableColumn id="1" xr3:uid="{CBB8BF1B-E59C-4B32-B72A-EA3427041E3C}" name="Power (mw)"/>
    <tableColumn id="2" xr3:uid="{C9F48713-F911-498D-81F4-C338CA175726}" name="Background"/>
    <tableColumn id="3" xr3:uid="{FD7AF71C-A72F-4D92-806E-8DE1BC14D5DC}" name="Counts"/>
    <tableColumn id="4" xr3:uid="{C760D90C-67BB-42ED-819B-E8432B783B5B}" name="Counts - BG" dataDxfId="2">
      <calculatedColumnFormula>Tabel6[[#This Row],[Counts]]-Tabel6[[#This Row],[Background]]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41C0DC-16A4-4497-8511-9D95E14EB535}" name="Tabel5" displayName="Tabel5" ref="P2:S15" totalsRowShown="0">
  <autoFilter ref="P2:S15" xr:uid="{3741C0DC-16A4-4497-8511-9D95E14EB535}"/>
  <tableColumns count="4">
    <tableColumn id="1" xr3:uid="{23EC88C1-444A-4F7A-AD91-65C73015FE59}" name="Power (mw)"/>
    <tableColumn id="2" xr3:uid="{69DA2E8E-07F4-4871-8B34-94B05574A891}" name="Background"/>
    <tableColumn id="3" xr3:uid="{BA459702-7A98-401C-AA2C-D0F28381305A}" name="Counts"/>
    <tableColumn id="4" xr3:uid="{CAAF026E-F3A3-4E6A-A3A4-BC749B9C9EAF}" name="Counts - BG" dataDxfId="1">
      <calculatedColumnFormula>Tabel5[[#This Row],[Counts]]-Tabel5[[#This Row],[Background]]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BD65C8-1693-4F30-A3BA-508935F11EC5}" name="Tabel4" displayName="Tabel4" ref="U2:X15" totalsRowShown="0">
  <autoFilter ref="U2:X15" xr:uid="{DDBD65C8-1693-4F30-A3BA-508935F11EC5}"/>
  <tableColumns count="4">
    <tableColumn id="1" xr3:uid="{EE0DF6ED-0161-4667-AD01-6DEB9835A267}" name="Power (mw)"/>
    <tableColumn id="2" xr3:uid="{19F2D08C-306C-45BE-837D-FF447AFF3980}" name="Background"/>
    <tableColumn id="3" xr3:uid="{B35B7CC0-36CE-4A1F-82FF-457B7CEDB3E4}" name="Counts"/>
    <tableColumn id="4" xr3:uid="{17F168A2-664A-4EA0-84CB-9A6FBF0C2D4A}" name="Counts - BG" dataDxfId="0">
      <calculatedColumnFormula>Tabel4[[#This Row],[Counts]]-Tabel4[[#This Row],[Background]]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DF9-6642-478A-B3DB-7501ECC95F42}">
  <dimension ref="A1:X16"/>
  <sheetViews>
    <sheetView tabSelected="1" workbookViewId="0">
      <selection activeCell="E10" sqref="E10"/>
    </sheetView>
  </sheetViews>
  <sheetFormatPr defaultRowHeight="14.4" x14ac:dyDescent="0.3"/>
  <cols>
    <col min="1" max="1" width="13.88671875" bestFit="1" customWidth="1"/>
    <col min="2" max="4" width="13.33203125" customWidth="1"/>
    <col min="5" max="5" width="8.88671875" customWidth="1"/>
    <col min="6" max="6" width="13.88671875" customWidth="1"/>
    <col min="7" max="7" width="13.33203125" customWidth="1"/>
    <col min="8" max="9" width="13.21875" customWidth="1"/>
    <col min="11" max="11" width="13.88671875" bestFit="1" customWidth="1"/>
    <col min="12" max="12" width="13.33203125" customWidth="1"/>
    <col min="13" max="13" width="13.44140625" customWidth="1"/>
    <col min="14" max="14" width="13.33203125" customWidth="1"/>
    <col min="16" max="16" width="13.88671875" bestFit="1" customWidth="1"/>
    <col min="17" max="17" width="13.33203125" customWidth="1"/>
    <col min="18" max="18" width="13.44140625" customWidth="1"/>
    <col min="19" max="19" width="13.33203125" customWidth="1"/>
    <col min="21" max="21" width="13.88671875" bestFit="1" customWidth="1"/>
    <col min="22" max="22" width="13.33203125" customWidth="1"/>
    <col min="23" max="23" width="13.44140625" customWidth="1"/>
    <col min="24" max="24" width="13.33203125" customWidth="1"/>
  </cols>
  <sheetData>
    <row r="1" spans="1:24" x14ac:dyDescent="0.3">
      <c r="A1" s="1" t="s">
        <v>4</v>
      </c>
      <c r="F1" s="1" t="s">
        <v>5</v>
      </c>
      <c r="K1" s="1" t="s">
        <v>6</v>
      </c>
      <c r="P1" s="1" t="s">
        <v>7</v>
      </c>
      <c r="U1" s="1" t="s">
        <v>8</v>
      </c>
    </row>
    <row r="2" spans="1:24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</row>
    <row r="3" spans="1:24" x14ac:dyDescent="0.3">
      <c r="A3">
        <v>0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f>Tabel20[[#This Row],[Counts]]-Tabel20[[#This Row],[Background]]</f>
        <v>0</v>
      </c>
      <c r="K3">
        <v>20</v>
      </c>
      <c r="L3">
        <v>856</v>
      </c>
      <c r="M3">
        <v>8279</v>
      </c>
      <c r="N3">
        <f>Tabel6[[#This Row],[Counts]]-Tabel6[[#This Row],[Background]]</f>
        <v>7423</v>
      </c>
      <c r="P3">
        <v>20</v>
      </c>
      <c r="Q3">
        <v>0</v>
      </c>
      <c r="R3">
        <v>0</v>
      </c>
      <c r="S3">
        <f>Tabel5[[#This Row],[Counts]]-Tabel5[[#This Row],[Background]]</f>
        <v>0</v>
      </c>
      <c r="U3">
        <v>20</v>
      </c>
      <c r="V3">
        <v>0</v>
      </c>
      <c r="W3">
        <v>0</v>
      </c>
      <c r="X3">
        <f>Tabel4[[#This Row],[Counts]]-Tabel4[[#This Row],[Background]]</f>
        <v>0</v>
      </c>
    </row>
    <row r="4" spans="1:24" x14ac:dyDescent="0.3">
      <c r="A4">
        <v>20</v>
      </c>
      <c r="B4">
        <v>0</v>
      </c>
      <c r="C4">
        <v>12390</v>
      </c>
      <c r="D4">
        <f>Tabel21[[#This Row],[Counts]]-Tabel21[[#This Row],[Background]]</f>
        <v>12390</v>
      </c>
      <c r="F4">
        <v>20</v>
      </c>
      <c r="G4">
        <v>0</v>
      </c>
      <c r="H4">
        <v>8231</v>
      </c>
      <c r="I4">
        <f>Tabel20[[#This Row],[Counts]]-Tabel20[[#This Row],[Background]]</f>
        <v>8231</v>
      </c>
      <c r="K4">
        <v>30</v>
      </c>
      <c r="L4">
        <v>2782</v>
      </c>
      <c r="M4">
        <v>11457</v>
      </c>
      <c r="N4">
        <f>Tabel6[[#This Row],[Counts]]-Tabel6[[#This Row],[Background]]</f>
        <v>8675</v>
      </c>
      <c r="P4">
        <v>30</v>
      </c>
      <c r="Q4">
        <v>0</v>
      </c>
      <c r="R4">
        <v>0</v>
      </c>
      <c r="S4">
        <f>Tabel5[[#This Row],[Counts]]-Tabel5[[#This Row],[Background]]</f>
        <v>0</v>
      </c>
      <c r="U4">
        <v>30</v>
      </c>
      <c r="V4">
        <v>0</v>
      </c>
      <c r="W4">
        <v>0</v>
      </c>
      <c r="X4">
        <f>Tabel4[[#This Row],[Counts]]-Tabel4[[#This Row],[Background]]</f>
        <v>0</v>
      </c>
    </row>
    <row r="5" spans="1:24" x14ac:dyDescent="0.3">
      <c r="A5">
        <v>30</v>
      </c>
      <c r="B5">
        <v>0</v>
      </c>
      <c r="C5">
        <v>12653</v>
      </c>
      <c r="D5">
        <f>Tabel21[[#This Row],[Counts]]-Tabel21[[#This Row],[Background]]</f>
        <v>12653</v>
      </c>
      <c r="F5">
        <v>30</v>
      </c>
      <c r="G5">
        <v>0</v>
      </c>
      <c r="H5">
        <v>8526</v>
      </c>
      <c r="I5">
        <f>Tabel20[[#This Row],[Counts]]-Tabel20[[#This Row],[Background]]</f>
        <v>8526</v>
      </c>
      <c r="K5">
        <v>35</v>
      </c>
      <c r="L5">
        <v>1493</v>
      </c>
      <c r="M5">
        <v>10580</v>
      </c>
      <c r="N5">
        <f>Tabel6[[#This Row],[Counts]]-Tabel6[[#This Row],[Background]]</f>
        <v>9087</v>
      </c>
      <c r="P5">
        <v>35</v>
      </c>
      <c r="Q5">
        <v>2420</v>
      </c>
      <c r="R5">
        <v>5230</v>
      </c>
      <c r="S5">
        <f>Tabel5[[#This Row],[Counts]]-Tabel5[[#This Row],[Background]]</f>
        <v>2810</v>
      </c>
      <c r="U5">
        <v>35</v>
      </c>
      <c r="V5">
        <v>0</v>
      </c>
      <c r="W5">
        <v>0</v>
      </c>
      <c r="X5">
        <f>Tabel4[[#This Row],[Counts]]-Tabel4[[#This Row],[Background]]</f>
        <v>0</v>
      </c>
    </row>
    <row r="6" spans="1:24" x14ac:dyDescent="0.3">
      <c r="A6">
        <v>35</v>
      </c>
      <c r="B6">
        <v>0</v>
      </c>
      <c r="C6">
        <v>12498</v>
      </c>
      <c r="D6">
        <f>Tabel21[[#This Row],[Counts]]-Tabel21[[#This Row],[Background]]</f>
        <v>12498</v>
      </c>
      <c r="F6">
        <v>35</v>
      </c>
      <c r="G6">
        <v>0</v>
      </c>
      <c r="H6">
        <v>8448</v>
      </c>
      <c r="I6">
        <f>Tabel20[[#This Row],[Counts]]-Tabel20[[#This Row],[Background]]</f>
        <v>8448</v>
      </c>
      <c r="K6">
        <v>40</v>
      </c>
      <c r="L6">
        <v>1413</v>
      </c>
      <c r="M6">
        <v>10976</v>
      </c>
      <c r="N6">
        <f>Tabel6[[#This Row],[Counts]]-Tabel6[[#This Row],[Background]]</f>
        <v>9563</v>
      </c>
      <c r="P6">
        <v>40</v>
      </c>
      <c r="Q6">
        <v>2605</v>
      </c>
      <c r="R6">
        <v>7908</v>
      </c>
      <c r="S6">
        <f>Tabel5[[#This Row],[Counts]]-Tabel5[[#This Row],[Background]]</f>
        <v>5303</v>
      </c>
      <c r="U6">
        <v>40</v>
      </c>
      <c r="V6">
        <v>0</v>
      </c>
      <c r="W6">
        <v>0</v>
      </c>
      <c r="X6">
        <f>Tabel4[[#This Row],[Counts]]-Tabel4[[#This Row],[Background]]</f>
        <v>0</v>
      </c>
    </row>
    <row r="7" spans="1:24" x14ac:dyDescent="0.3">
      <c r="A7">
        <v>40</v>
      </c>
      <c r="B7">
        <v>0</v>
      </c>
      <c r="C7">
        <v>12654</v>
      </c>
      <c r="D7">
        <f>Tabel21[[#This Row],[Counts]]-Tabel21[[#This Row],[Background]]</f>
        <v>12654</v>
      </c>
      <c r="F7">
        <v>40</v>
      </c>
      <c r="G7">
        <v>0</v>
      </c>
      <c r="H7">
        <v>8381</v>
      </c>
      <c r="I7">
        <f>Tabel20[[#This Row],[Counts]]-Tabel20[[#This Row],[Background]]</f>
        <v>8381</v>
      </c>
      <c r="K7">
        <v>60</v>
      </c>
      <c r="L7">
        <v>1500</v>
      </c>
      <c r="M7">
        <v>11200</v>
      </c>
      <c r="N7">
        <f>Tabel6[[#This Row],[Counts]]-Tabel6[[#This Row],[Background]]</f>
        <v>9700</v>
      </c>
      <c r="P7">
        <v>60</v>
      </c>
      <c r="Q7">
        <v>9460</v>
      </c>
      <c r="R7">
        <v>23856</v>
      </c>
      <c r="S7">
        <f>Tabel5[[#This Row],[Counts]]-Tabel5[[#This Row],[Background]]</f>
        <v>14396</v>
      </c>
      <c r="U7">
        <v>60</v>
      </c>
      <c r="V7">
        <v>0</v>
      </c>
      <c r="W7">
        <v>0</v>
      </c>
      <c r="X7">
        <f>Tabel4[[#This Row],[Counts]]-Tabel4[[#This Row],[Background]]</f>
        <v>0</v>
      </c>
    </row>
    <row r="8" spans="1:24" x14ac:dyDescent="0.3">
      <c r="A8">
        <v>60</v>
      </c>
      <c r="B8">
        <v>0</v>
      </c>
      <c r="C8">
        <v>12518</v>
      </c>
      <c r="D8">
        <f>Tabel21[[#This Row],[Counts]]-Tabel21[[#This Row],[Background]]</f>
        <v>12518</v>
      </c>
      <c r="F8">
        <v>60</v>
      </c>
      <c r="G8">
        <v>0</v>
      </c>
      <c r="H8">
        <v>8524</v>
      </c>
      <c r="I8">
        <f>Tabel20[[#This Row],[Counts]]-Tabel20[[#This Row],[Background]]</f>
        <v>8524</v>
      </c>
      <c r="K8">
        <v>70</v>
      </c>
      <c r="L8">
        <v>1670</v>
      </c>
      <c r="M8">
        <v>10886</v>
      </c>
      <c r="N8">
        <f>Tabel6[[#This Row],[Counts]]-Tabel6[[#This Row],[Background]]</f>
        <v>9216</v>
      </c>
      <c r="P8">
        <v>70</v>
      </c>
      <c r="Q8">
        <v>5810</v>
      </c>
      <c r="R8">
        <v>12224</v>
      </c>
      <c r="S8">
        <f>Tabel5[[#This Row],[Counts]]-Tabel5[[#This Row],[Background]]</f>
        <v>6414</v>
      </c>
      <c r="U8">
        <v>70</v>
      </c>
      <c r="V8">
        <v>20089</v>
      </c>
      <c r="W8">
        <v>27880</v>
      </c>
      <c r="X8">
        <f>Tabel4[[#This Row],[Counts]]-Tabel4[[#This Row],[Background]]</f>
        <v>7791</v>
      </c>
    </row>
    <row r="9" spans="1:24" x14ac:dyDescent="0.3">
      <c r="A9">
        <v>70</v>
      </c>
      <c r="B9">
        <v>0</v>
      </c>
      <c r="C9">
        <v>12688</v>
      </c>
      <c r="D9">
        <f>Tabel21[[#This Row],[Counts]]-Tabel21[[#This Row],[Background]]</f>
        <v>12688</v>
      </c>
      <c r="F9">
        <v>70</v>
      </c>
      <c r="G9">
        <v>0</v>
      </c>
      <c r="H9">
        <v>8521</v>
      </c>
      <c r="I9">
        <f>Tabel20[[#This Row],[Counts]]-Tabel20[[#This Row],[Background]]</f>
        <v>8521</v>
      </c>
      <c r="K9">
        <v>80</v>
      </c>
      <c r="L9">
        <v>1231</v>
      </c>
      <c r="M9">
        <v>10809</v>
      </c>
      <c r="N9">
        <f>Tabel6[[#This Row],[Counts]]-Tabel6[[#This Row],[Background]]</f>
        <v>9578</v>
      </c>
      <c r="P9">
        <v>80</v>
      </c>
      <c r="Q9">
        <v>4188</v>
      </c>
      <c r="R9">
        <v>12884</v>
      </c>
      <c r="S9">
        <f>Tabel5[[#This Row],[Counts]]-Tabel5[[#This Row],[Background]]</f>
        <v>8696</v>
      </c>
      <c r="U9">
        <v>80</v>
      </c>
      <c r="V9">
        <v>20089</v>
      </c>
      <c r="W9">
        <v>53605</v>
      </c>
      <c r="X9">
        <f>Tabel4[[#This Row],[Counts]]-Tabel4[[#This Row],[Background]]</f>
        <v>33516</v>
      </c>
    </row>
    <row r="10" spans="1:24" x14ac:dyDescent="0.3">
      <c r="A10">
        <v>80</v>
      </c>
      <c r="B10">
        <v>0</v>
      </c>
      <c r="C10">
        <v>12452</v>
      </c>
      <c r="D10">
        <f>Tabel21[[#This Row],[Counts]]-Tabel21[[#This Row],[Background]]</f>
        <v>12452</v>
      </c>
      <c r="F10">
        <v>80</v>
      </c>
      <c r="G10">
        <v>0</v>
      </c>
      <c r="H10">
        <v>8472</v>
      </c>
      <c r="I10">
        <f>Tabel20[[#This Row],[Counts]]-Tabel20[[#This Row],[Background]]</f>
        <v>8472</v>
      </c>
      <c r="K10">
        <v>100</v>
      </c>
      <c r="L10">
        <v>1362</v>
      </c>
      <c r="M10">
        <v>11097</v>
      </c>
      <c r="N10">
        <f>Tabel6[[#This Row],[Counts]]-Tabel6[[#This Row],[Background]]</f>
        <v>9735</v>
      </c>
      <c r="P10">
        <v>100</v>
      </c>
      <c r="Q10">
        <v>5120</v>
      </c>
      <c r="R10">
        <v>15170</v>
      </c>
      <c r="S10">
        <f>Tabel5[[#This Row],[Counts]]-Tabel5[[#This Row],[Background]]</f>
        <v>10050</v>
      </c>
      <c r="U10">
        <v>100</v>
      </c>
      <c r="V10">
        <v>56386</v>
      </c>
      <c r="W10">
        <v>129131</v>
      </c>
      <c r="X10">
        <f>Tabel4[[#This Row],[Counts]]-Tabel4[[#This Row],[Background]]</f>
        <v>72745</v>
      </c>
    </row>
    <row r="11" spans="1:24" x14ac:dyDescent="0.3">
      <c r="A11">
        <v>100</v>
      </c>
      <c r="B11">
        <v>0</v>
      </c>
      <c r="C11">
        <v>12627</v>
      </c>
      <c r="D11">
        <f>Tabel21[[#This Row],[Counts]]-Tabel21[[#This Row],[Background]]</f>
        <v>12627</v>
      </c>
      <c r="F11">
        <v>100</v>
      </c>
      <c r="G11">
        <v>0</v>
      </c>
      <c r="H11">
        <v>8676</v>
      </c>
      <c r="I11">
        <f>Tabel20[[#This Row],[Counts]]-Tabel20[[#This Row],[Background]]</f>
        <v>8676</v>
      </c>
      <c r="K11">
        <v>120</v>
      </c>
      <c r="L11">
        <v>1249</v>
      </c>
      <c r="M11">
        <v>11122</v>
      </c>
      <c r="N11">
        <f>Tabel6[[#This Row],[Counts]]-Tabel6[[#This Row],[Background]]</f>
        <v>9873</v>
      </c>
      <c r="P11">
        <v>120</v>
      </c>
      <c r="Q11">
        <v>4677</v>
      </c>
      <c r="R11">
        <v>14980</v>
      </c>
      <c r="S11">
        <f>Tabel5[[#This Row],[Counts]]-Tabel5[[#This Row],[Background]]</f>
        <v>10303</v>
      </c>
      <c r="U11">
        <v>120</v>
      </c>
      <c r="V11">
        <v>93334</v>
      </c>
      <c r="W11">
        <v>196658</v>
      </c>
      <c r="X11">
        <f>Tabel4[[#This Row],[Counts]]-Tabel4[[#This Row],[Background]]</f>
        <v>103324</v>
      </c>
    </row>
    <row r="12" spans="1:24" x14ac:dyDescent="0.3">
      <c r="A12">
        <v>120</v>
      </c>
      <c r="B12">
        <v>0</v>
      </c>
      <c r="C12">
        <v>12706</v>
      </c>
      <c r="D12">
        <f>Tabel21[[#This Row],[Counts]]-Tabel21[[#This Row],[Background]]</f>
        <v>12706</v>
      </c>
      <c r="F12">
        <v>120</v>
      </c>
      <c r="G12">
        <v>0</v>
      </c>
      <c r="H12">
        <v>8547</v>
      </c>
      <c r="I12">
        <f>Tabel20[[#This Row],[Counts]]-Tabel20[[#This Row],[Background]]</f>
        <v>8547</v>
      </c>
      <c r="K12">
        <v>140</v>
      </c>
      <c r="L12">
        <v>1280</v>
      </c>
      <c r="M12">
        <v>11321</v>
      </c>
      <c r="N12">
        <f>Tabel6[[#This Row],[Counts]]-Tabel6[[#This Row],[Background]]</f>
        <v>10041</v>
      </c>
      <c r="P12">
        <v>140</v>
      </c>
      <c r="Q12">
        <v>4592</v>
      </c>
      <c r="R12">
        <v>15972</v>
      </c>
      <c r="S12">
        <f>Tabel5[[#This Row],[Counts]]-Tabel5[[#This Row],[Background]]</f>
        <v>11380</v>
      </c>
      <c r="U12">
        <v>140</v>
      </c>
      <c r="V12">
        <v>200965</v>
      </c>
      <c r="W12">
        <v>325209</v>
      </c>
      <c r="X12">
        <f>Tabel4[[#This Row],[Counts]]-Tabel4[[#This Row],[Background]]</f>
        <v>124244</v>
      </c>
    </row>
    <row r="13" spans="1:24" x14ac:dyDescent="0.3">
      <c r="A13">
        <v>140</v>
      </c>
      <c r="B13">
        <v>0</v>
      </c>
      <c r="C13">
        <v>12792</v>
      </c>
      <c r="D13">
        <f>Tabel21[[#This Row],[Counts]]-Tabel21[[#This Row],[Background]]</f>
        <v>12792</v>
      </c>
      <c r="F13">
        <v>140</v>
      </c>
      <c r="G13">
        <v>0</v>
      </c>
      <c r="H13">
        <v>8670</v>
      </c>
      <c r="I13">
        <f>Tabel20[[#This Row],[Counts]]-Tabel20[[#This Row],[Background]]</f>
        <v>8670</v>
      </c>
      <c r="K13">
        <v>160</v>
      </c>
      <c r="L13">
        <v>1153</v>
      </c>
      <c r="M13">
        <v>10884</v>
      </c>
      <c r="N13">
        <f>Tabel6[[#This Row],[Counts]]-Tabel6[[#This Row],[Background]]</f>
        <v>9731</v>
      </c>
      <c r="P13">
        <v>160</v>
      </c>
      <c r="Q13">
        <v>4698</v>
      </c>
      <c r="R13">
        <v>17719</v>
      </c>
      <c r="S13">
        <f>Tabel5[[#This Row],[Counts]]-Tabel5[[#This Row],[Background]]</f>
        <v>13021</v>
      </c>
      <c r="U13">
        <v>160</v>
      </c>
      <c r="V13">
        <v>399640</v>
      </c>
      <c r="W13">
        <v>554033</v>
      </c>
      <c r="X13">
        <f>Tabel4[[#This Row],[Counts]]-Tabel4[[#This Row],[Background]]</f>
        <v>154393</v>
      </c>
    </row>
    <row r="14" spans="1:24" x14ac:dyDescent="0.3">
      <c r="A14">
        <v>160</v>
      </c>
      <c r="B14">
        <v>0</v>
      </c>
      <c r="C14">
        <v>12633</v>
      </c>
      <c r="D14">
        <f>Tabel21[[#This Row],[Counts]]-Tabel21[[#This Row],[Background]]</f>
        <v>12633</v>
      </c>
      <c r="F14">
        <v>160</v>
      </c>
      <c r="G14">
        <v>0</v>
      </c>
      <c r="H14">
        <v>8359</v>
      </c>
      <c r="I14">
        <f>Tabel20[[#This Row],[Counts]]-Tabel20[[#This Row],[Background]]</f>
        <v>8359</v>
      </c>
      <c r="K14">
        <v>180</v>
      </c>
      <c r="L14">
        <v>1046</v>
      </c>
      <c r="M14">
        <v>11280</v>
      </c>
      <c r="N14">
        <f>Tabel6[[#This Row],[Counts]]-Tabel6[[#This Row],[Background]]</f>
        <v>10234</v>
      </c>
      <c r="P14">
        <v>180</v>
      </c>
      <c r="Q14">
        <v>5139</v>
      </c>
      <c r="R14">
        <v>24704</v>
      </c>
      <c r="S14">
        <f>Tabel5[[#This Row],[Counts]]-Tabel5[[#This Row],[Background]]</f>
        <v>19565</v>
      </c>
      <c r="U14">
        <v>180</v>
      </c>
      <c r="V14">
        <v>639748</v>
      </c>
      <c r="W14">
        <v>846500</v>
      </c>
      <c r="X14">
        <f>Tabel4[[#This Row],[Counts]]-Tabel4[[#This Row],[Background]]</f>
        <v>206752</v>
      </c>
    </row>
    <row r="15" spans="1:24" x14ac:dyDescent="0.3">
      <c r="A15">
        <v>180</v>
      </c>
      <c r="B15">
        <v>0</v>
      </c>
      <c r="C15">
        <v>12536</v>
      </c>
      <c r="D15">
        <f>Tabel21[[#This Row],[Counts]]-Tabel21[[#This Row],[Background]]</f>
        <v>12536</v>
      </c>
      <c r="F15">
        <v>180</v>
      </c>
      <c r="G15">
        <v>0</v>
      </c>
      <c r="H15">
        <v>8259</v>
      </c>
      <c r="I15">
        <f>Tabel20[[#This Row],[Counts]]-Tabel20[[#This Row],[Background]]</f>
        <v>8259</v>
      </c>
      <c r="K15">
        <v>200</v>
      </c>
      <c r="L15">
        <v>1005</v>
      </c>
      <c r="M15">
        <v>12932</v>
      </c>
      <c r="N15">
        <f>Tabel6[[#This Row],[Counts]]-Tabel6[[#This Row],[Background]]</f>
        <v>11927</v>
      </c>
      <c r="P15">
        <v>200</v>
      </c>
      <c r="Q15">
        <v>4908</v>
      </c>
      <c r="R15">
        <v>36138</v>
      </c>
      <c r="S15">
        <f>Tabel5[[#This Row],[Counts]]-Tabel5[[#This Row],[Background]]</f>
        <v>31230</v>
      </c>
      <c r="U15">
        <v>200</v>
      </c>
      <c r="V15">
        <v>831366</v>
      </c>
      <c r="W15">
        <v>1080618</v>
      </c>
      <c r="X15">
        <f>Tabel4[[#This Row],[Counts]]-Tabel4[[#This Row],[Background]]</f>
        <v>249252</v>
      </c>
    </row>
    <row r="16" spans="1:24" x14ac:dyDescent="0.3">
      <c r="A16">
        <v>200</v>
      </c>
      <c r="B16">
        <v>0</v>
      </c>
      <c r="C16">
        <v>13723</v>
      </c>
      <c r="D16">
        <f>Tabel21[[#This Row],[Counts]]-Tabel21[[#This Row],[Background]]</f>
        <v>13723</v>
      </c>
      <c r="F16">
        <v>200</v>
      </c>
      <c r="G16">
        <v>0</v>
      </c>
      <c r="H16">
        <v>9693</v>
      </c>
      <c r="I16">
        <f>Tabel20[[#This Row],[Counts]]-Tabel20[[#This Row],[Background]]</f>
        <v>9693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2023-01-25T19:25:37Z</dcterms:created>
  <dcterms:modified xsi:type="dcterms:W3CDTF">2023-01-25T20:20:14Z</dcterms:modified>
</cp:coreProperties>
</file>